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<sst xmlns="http://schemas.openxmlformats.org/spreadsheetml/2006/main" count="721" uniqueCount="96">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</sst>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27692601</c:v>
                </c:pt>
                <c:pt idx="1">
                  <c:v>23579091</c:v>
                </c:pt>
                <c:pt idx="2">
                  <c:v>17326569</c:v>
                </c:pt>
                <c:pt idx="3">
                  <c:v>13207274</c:v>
                </c:pt>
                <c:pt idx="4">
                  <c:v>11807708</c:v>
                </c:pt>
                <c:pt idx="5">
                  <c:v>9448960</c:v>
                </c:pt>
                <c:pt idx="6">
                  <c:v>8704621</c:v>
                </c:pt>
                <c:pt idx="7">
                  <c:v>6852450</c:v>
                </c:pt>
                <c:pt idx="8">
                  <c:v>6466784</c:v>
                </c:pt>
                <c:pt idx="9">
                  <c:v>6058825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32367431</c:v>
                </c:pt>
                <c:pt idx="1">
                  <c:v>23965885</c:v>
                </c:pt>
                <c:pt idx="2">
                  <c:v>22213153</c:v>
                </c:pt>
                <c:pt idx="3">
                  <c:v>16022003</c:v>
                </c:pt>
                <c:pt idx="4">
                  <c:v>15253875</c:v>
                </c:pt>
                <c:pt idx="5">
                  <c:v>11826600</c:v>
                </c:pt>
                <c:pt idx="6">
                  <c:v>10825454</c:v>
                </c:pt>
                <c:pt idx="7">
                  <c:v>8406037</c:v>
                </c:pt>
                <c:pt idx="8">
                  <c:v>8077539</c:v>
                </c:pt>
                <c:pt idx="9">
                  <c:v>8725495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25354601</c:v>
                </c:pt>
                <c:pt idx="1">
                  <c:v>23485777</c:v>
                </c:pt>
                <c:pt idx="2">
                  <c:v>16842888</c:v>
                </c:pt>
                <c:pt idx="3">
                  <c:v>12969330</c:v>
                </c:pt>
                <c:pt idx="4">
                  <c:v>11715869</c:v>
                </c:pt>
                <c:pt idx="5">
                  <c:v>9424345</c:v>
                </c:pt>
                <c:pt idx="6">
                  <c:v>7758654</c:v>
                </c:pt>
                <c:pt idx="7">
                  <c:v>6835393</c:v>
                </c:pt>
                <c:pt idx="8">
                  <c:v>6051450</c:v>
                </c:pt>
                <c:pt idx="9">
                  <c:v>6010576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30462336</c:v>
                </c:pt>
                <c:pt idx="1">
                  <c:v>23855303</c:v>
                </c:pt>
                <c:pt idx="2">
                  <c:v>21737026</c:v>
                </c:pt>
                <c:pt idx="3">
                  <c:v>15587843</c:v>
                </c:pt>
                <c:pt idx="4">
                  <c:v>15163637</c:v>
                </c:pt>
                <c:pt idx="5">
                  <c:v>11779937</c:v>
                </c:pt>
                <c:pt idx="6">
                  <c:v>9897941</c:v>
                </c:pt>
                <c:pt idx="7">
                  <c:v>8382988</c:v>
                </c:pt>
                <c:pt idx="8">
                  <c:v>7565861</c:v>
                </c:pt>
                <c:pt idx="9">
                  <c:v>8675865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9046467</c:v>
                </c:pt>
                <c:pt idx="1">
                  <c:v>8139691</c:v>
                </c:pt>
                <c:pt idx="2">
                  <c:v>7929135</c:v>
                </c:pt>
                <c:pt idx="3">
                  <c:v>7051628</c:v>
                </c:pt>
                <c:pt idx="4">
                  <c:v>5093921</c:v>
                </c:pt>
                <c:pt idx="5">
                  <c:v>5021075</c:v>
                </c:pt>
                <c:pt idx="6">
                  <c:v>3448704</c:v>
                </c:pt>
                <c:pt idx="7">
                  <c:v>3412151</c:v>
                </c:pt>
                <c:pt idx="8">
                  <c:v>2778510</c:v>
                </c:pt>
                <c:pt idx="9">
                  <c:v>2456177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9515091</c:v>
                </c:pt>
                <c:pt idx="1">
                  <c:v>8652497</c:v>
                </c:pt>
                <c:pt idx="2">
                  <c:v>9012679</c:v>
                </c:pt>
                <c:pt idx="3">
                  <c:v>8489556</c:v>
                </c:pt>
                <c:pt idx="4">
                  <c:v>5647264</c:v>
                </c:pt>
                <c:pt idx="5">
                  <c:v>5260735</c:v>
                </c:pt>
                <c:pt idx="6">
                  <c:v>3435608</c:v>
                </c:pt>
                <c:pt idx="7">
                  <c:v>4002339</c:v>
                </c:pt>
                <c:pt idx="8">
                  <c:v>3233054</c:v>
                </c:pt>
                <c:pt idx="9">
                  <c:v>2531751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VALENCIA</c:v>
                </c:pt>
                <c:pt idx="6">
                  <c:v>BARCELONA</c:v>
                </c:pt>
                <c:pt idx="7">
                  <c:v>CARTAGENA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5251297</c:v>
                </c:pt>
                <c:pt idx="1">
                  <c:v>3773299</c:v>
                </c:pt>
                <c:pt idx="2">
                  <c:v>3757583</c:v>
                </c:pt>
                <c:pt idx="3">
                  <c:v>1626094</c:v>
                </c:pt>
                <c:pt idx="4">
                  <c:v>1623462</c:v>
                </c:pt>
                <c:pt idx="5">
                  <c:v>1396249</c:v>
                </c:pt>
                <c:pt idx="6">
                  <c:v>1392710</c:v>
                </c:pt>
                <c:pt idx="7">
                  <c:v>1272755</c:v>
                </c:pt>
                <c:pt idx="8">
                  <c:v>1238842</c:v>
                </c:pt>
                <c:pt idx="9">
                  <c:v>1162494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VALENCIA</c:v>
                </c:pt>
                <c:pt idx="6">
                  <c:v>BARCELONA</c:v>
                </c:pt>
                <c:pt idx="7">
                  <c:v>CARTAGENA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7680421</c:v>
                </c:pt>
                <c:pt idx="1">
                  <c:v>5972167</c:v>
                </c:pt>
                <c:pt idx="2">
                  <c:v>4085706</c:v>
                </c:pt>
                <c:pt idx="3">
                  <c:v>2557627</c:v>
                </c:pt>
                <c:pt idx="4">
                  <c:v>2322977</c:v>
                </c:pt>
                <c:pt idx="5">
                  <c:v>2226000</c:v>
                </c:pt>
                <c:pt idx="6">
                  <c:v>1325791</c:v>
                </c:pt>
                <c:pt idx="7">
                  <c:v>2390370</c:v>
                </c:pt>
                <c:pt idx="8">
                  <c:v>2156319</c:v>
                </c:pt>
                <c:pt idx="9">
                  <c:v>1560627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19633351</c:v>
                </c:pt>
                <c:pt idx="1">
                  <c:v>16677053</c:v>
                </c:pt>
                <c:pt idx="2">
                  <c:v>10429103</c:v>
                </c:pt>
                <c:pt idx="3">
                  <c:v>5462233</c:v>
                </c:pt>
                <c:pt idx="4">
                  <c:v>3219252</c:v>
                </c:pt>
                <c:pt idx="5">
                  <c:v>2684021</c:v>
                </c:pt>
                <c:pt idx="6">
                  <c:v>2315311</c:v>
                </c:pt>
                <c:pt idx="7">
                  <c:v>1170878</c:v>
                </c:pt>
                <c:pt idx="8">
                  <c:v>895442</c:v>
                </c:pt>
                <c:pt idx="9">
                  <c:v>890942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19097552</c:v>
                </c:pt>
                <c:pt idx="1">
                  <c:v>20909094</c:v>
                </c:pt>
                <c:pt idx="2">
                  <c:v>15150500</c:v>
                </c:pt>
                <c:pt idx="3">
                  <c:v>7272523</c:v>
                </c:pt>
                <c:pt idx="4">
                  <c:v>3949043</c:v>
                </c:pt>
                <c:pt idx="5">
                  <c:v>3916433</c:v>
                </c:pt>
                <c:pt idx="6">
                  <c:v>2790488</c:v>
                </c:pt>
                <c:pt idx="7">
                  <c:v>1806217</c:v>
                </c:pt>
                <c:pt idx="8">
                  <c:v>1154085</c:v>
                </c:pt>
                <c:pt idx="9">
                  <c:v>701914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TARRAGONA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27195</c:v>
                </c:pt>
                <c:pt idx="1">
                  <c:v>16457</c:v>
                </c:pt>
                <c:pt idx="2">
                  <c:v>9226</c:v>
                </c:pt>
                <c:pt idx="3">
                  <c:v>8481</c:v>
                </c:pt>
                <c:pt idx="4">
                  <c:v>8199</c:v>
                </c:pt>
                <c:pt idx="5">
                  <c:v>6669</c:v>
                </c:pt>
                <c:pt idx="6">
                  <c:v>6303</c:v>
                </c:pt>
                <c:pt idx="7">
                  <c:v>1702</c:v>
                </c:pt>
                <c:pt idx="8">
                  <c:v>1223</c:v>
                </c:pt>
                <c:pt idx="9">
                  <c:v>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TARRAGONA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28925</c:v>
                </c:pt>
                <c:pt idx="1">
                  <c:v>12921</c:v>
                </c:pt>
                <c:pt idx="2">
                  <c:v>4985</c:v>
                </c:pt>
                <c:pt idx="3">
                  <c:v>6542</c:v>
                </c:pt>
                <c:pt idx="4">
                  <c:v>3884</c:v>
                </c:pt>
                <c:pt idx="5">
                  <c:v>5104</c:v>
                </c:pt>
                <c:pt idx="6">
                  <c:v>6878</c:v>
                </c:pt>
                <c:pt idx="7">
                  <c:v>1954</c:v>
                </c:pt>
                <c:pt idx="8">
                  <c:v>1220</c:v>
                </c:pt>
                <c:pt idx="9">
                  <c:v>1534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1435165</c:v>
                </c:pt>
                <c:pt idx="1">
                  <c:v>944913</c:v>
                </c:pt>
                <c:pt idx="2">
                  <c:v>483681</c:v>
                </c:pt>
                <c:pt idx="3">
                  <c:v>413675</c:v>
                </c:pt>
                <c:pt idx="4">
                  <c:v>237502</c:v>
                </c:pt>
                <c:pt idx="5">
                  <c:v>143677</c:v>
                </c:pt>
                <c:pt idx="6">
                  <c:v>92789</c:v>
                </c:pt>
                <c:pt idx="7">
                  <c:v>58915</c:v>
                </c:pt>
                <c:pt idx="8">
                  <c:v>52295</c:v>
                </c:pt>
                <c:pt idx="9">
                  <c:v>42682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1160139</c:v>
                </c:pt>
                <c:pt idx="1">
                  <c:v>926662</c:v>
                </c:pt>
                <c:pt idx="2">
                  <c:v>475618</c:v>
                </c:pt>
                <c:pt idx="3">
                  <c:v>446732</c:v>
                </c:pt>
                <c:pt idx="4">
                  <c:v>224890</c:v>
                </c:pt>
                <c:pt idx="5">
                  <c:v>153080</c:v>
                </c:pt>
                <c:pt idx="6">
                  <c:v>110049</c:v>
                </c:pt>
                <c:pt idx="7">
                  <c:v>89018</c:v>
                </c:pt>
                <c:pt idx="8">
                  <c:v>64340</c:v>
                </c:pt>
                <c:pt idx="9">
                  <c:v>37414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13834860</c:v>
                </c:pt>
                <c:pt idx="1">
                  <c:v>11275405</c:v>
                </c:pt>
                <c:pt idx="2">
                  <c:v>3242230</c:v>
                </c:pt>
                <c:pt idx="3">
                  <c:v>2986690</c:v>
                </c:pt>
                <c:pt idx="4">
                  <c:v>1697473</c:v>
                </c:pt>
                <c:pt idx="5">
                  <c:v>325382</c:v>
                </c:pt>
                <c:pt idx="6">
                  <c:v>282644</c:v>
                </c:pt>
                <c:pt idx="7">
                  <c:v>197152</c:v>
                </c:pt>
                <c:pt idx="8">
                  <c:v>132713</c:v>
                </c:pt>
                <c:pt idx="9">
                  <c:v>103062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17776702</c:v>
                </c:pt>
                <c:pt idx="1">
                  <c:v>8195559</c:v>
                </c:pt>
                <c:pt idx="2">
                  <c:v>4499883</c:v>
                </c:pt>
                <c:pt idx="3">
                  <c:v>5450979</c:v>
                </c:pt>
                <c:pt idx="4">
                  <c:v>1844717</c:v>
                </c:pt>
                <c:pt idx="5">
                  <c:v>395505</c:v>
                </c:pt>
                <c:pt idx="6">
                  <c:v>259681</c:v>
                </c:pt>
                <c:pt idx="7">
                  <c:v>1250698</c:v>
                </c:pt>
                <c:pt idx="8">
                  <c:v>247000</c:v>
                </c:pt>
                <c:pt idx="9">
                  <c:v>75988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13823934</c:v>
                </c:pt>
                <c:pt idx="1">
                  <c:v>11411124</c:v>
                </c:pt>
                <c:pt idx="2">
                  <c:v>3171926</c:v>
                </c:pt>
                <c:pt idx="3">
                  <c:v>2763212</c:v>
                </c:pt>
                <c:pt idx="4">
                  <c:v>216629</c:v>
                </c:pt>
                <c:pt idx="5">
                  <c:v>197038</c:v>
                </c:pt>
                <c:pt idx="6">
                  <c:v>80476</c:v>
                </c:pt>
                <c:pt idx="7">
                  <c:v>39458</c:v>
                </c:pt>
                <c:pt idx="8">
                  <c:v>32309</c:v>
                </c:pt>
                <c:pt idx="9">
                  <c:v>8390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17728240</c:v>
                </c:pt>
                <c:pt idx="1">
                  <c:v>8169234</c:v>
                </c:pt>
                <c:pt idx="2">
                  <c:v>4427898</c:v>
                </c:pt>
                <c:pt idx="3">
                  <c:v>5196368</c:v>
                </c:pt>
                <c:pt idx="4">
                  <c:v>1359</c:v>
                </c:pt>
                <c:pt idx="5">
                  <c:v>1249114</c:v>
                </c:pt>
                <c:pt idx="6">
                  <c:v>53948</c:v>
                </c:pt>
                <c:pt idx="7">
                  <c:v>93520</c:v>
                </c:pt>
                <c:pt idx="8">
                  <c:v>19446</c:v>
                </c:pt>
                <c:pt idx="9">
                  <c:v>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17650931</c:v>
                </c:pt>
                <c:pt idx="1">
                  <c:v>14527654</c:v>
                </c:pt>
                <c:pt idx="2">
                  <c:v>6935928</c:v>
                </c:pt>
                <c:pt idx="3">
                  <c:v>4411580</c:v>
                </c:pt>
                <c:pt idx="4">
                  <c:v>1800732</c:v>
                </c:pt>
                <c:pt idx="5">
                  <c:v>1094608</c:v>
                </c:pt>
                <c:pt idx="6">
                  <c:v>748556</c:v>
                </c:pt>
                <c:pt idx="7">
                  <c:v>622989</c:v>
                </c:pt>
                <c:pt idx="8">
                  <c:v>422935</c:v>
                </c:pt>
                <c:pt idx="9">
                  <c:v>381648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15694654</c:v>
                </c:pt>
                <c:pt idx="1">
                  <c:v>18572295</c:v>
                </c:pt>
                <c:pt idx="2">
                  <c:v>10912545</c:v>
                </c:pt>
                <c:pt idx="3">
                  <c:v>5965715</c:v>
                </c:pt>
                <c:pt idx="4">
                  <c:v>2491481</c:v>
                </c:pt>
                <c:pt idx="5">
                  <c:v>1342983</c:v>
                </c:pt>
                <c:pt idx="6">
                  <c:v>1044231</c:v>
                </c:pt>
                <c:pt idx="7">
                  <c:v>198724</c:v>
                </c:pt>
                <c:pt idx="8">
                  <c:v>572915</c:v>
                </c:pt>
                <c:pt idx="9">
                  <c:v>386119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3372890</c:v>
                </c:pt>
                <c:pt idx="1">
                  <c:v>3183112</c:v>
                </c:pt>
                <c:pt idx="2">
                  <c:v>2104462</c:v>
                </c:pt>
                <c:pt idx="3">
                  <c:v>1734586</c:v>
                </c:pt>
                <c:pt idx="4">
                  <c:v>1321266</c:v>
                </c:pt>
                <c:pt idx="5">
                  <c:v>879800</c:v>
                </c:pt>
                <c:pt idx="6">
                  <c:v>506807</c:v>
                </c:pt>
                <c:pt idx="7">
                  <c:v>375287</c:v>
                </c:pt>
                <c:pt idx="8">
                  <c:v>360345</c:v>
                </c:pt>
                <c:pt idx="9">
                  <c:v>279658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4513728</c:v>
                </c:pt>
                <c:pt idx="1">
                  <c:v>3892551</c:v>
                </c:pt>
                <c:pt idx="2">
                  <c:v>2198297</c:v>
                </c:pt>
                <c:pt idx="3">
                  <c:v>2090297</c:v>
                </c:pt>
                <c:pt idx="4">
                  <c:v>1523344</c:v>
                </c:pt>
                <c:pt idx="5">
                  <c:v>1070779</c:v>
                </c:pt>
                <c:pt idx="6">
                  <c:v>605708</c:v>
                </c:pt>
                <c:pt idx="7">
                  <c:v>391963</c:v>
                </c:pt>
                <c:pt idx="8">
                  <c:v>629886</c:v>
                </c:pt>
                <c:pt idx="9">
                  <c:v>465375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1512469</c:v>
                </c:pt>
                <c:pt idx="1">
                  <c:v>1188378</c:v>
                </c:pt>
                <c:pt idx="2">
                  <c:v>721403</c:v>
                </c:pt>
                <c:pt idx="3">
                  <c:v>414061</c:v>
                </c:pt>
                <c:pt idx="4">
                  <c:v>169874.75</c:v>
                </c:pt>
                <c:pt idx="5">
                  <c:v>135828</c:v>
                </c:pt>
                <c:pt idx="6">
                  <c:v>83716</c:v>
                </c:pt>
                <c:pt idx="7">
                  <c:v>73074</c:v>
                </c:pt>
                <c:pt idx="8">
                  <c:v>56760</c:v>
                </c:pt>
                <c:pt idx="9">
                  <c:v>53589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1400563</c:v>
                </c:pt>
                <c:pt idx="1">
                  <c:v>1394745</c:v>
                </c:pt>
                <c:pt idx="2">
                  <c:v>1096259</c:v>
                </c:pt>
                <c:pt idx="3">
                  <c:v>530958</c:v>
                </c:pt>
                <c:pt idx="4">
                  <c:v>230151.25</c:v>
                </c:pt>
                <c:pt idx="5">
                  <c:v>176201</c:v>
                </c:pt>
                <c:pt idx="6">
                  <c:v>158459</c:v>
                </c:pt>
                <c:pt idx="7">
                  <c:v>112368</c:v>
                </c:pt>
                <c:pt idx="8">
                  <c:v>75411</c:v>
                </c:pt>
                <c:pt idx="9">
                  <c:v>21350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1130880</c:v>
                </c:pt>
                <c:pt idx="1">
                  <c:v>761392</c:v>
                </c:pt>
                <c:pt idx="2">
                  <c:v>245576</c:v>
                </c:pt>
                <c:pt idx="3">
                  <c:v>241194.5</c:v>
                </c:pt>
                <c:pt idx="4">
                  <c:v>77092</c:v>
                </c:pt>
                <c:pt idx="5">
                  <c:v>17608</c:v>
                </c:pt>
                <c:pt idx="6">
                  <c:v>5758</c:v>
                </c:pt>
                <c:pt idx="7">
                  <c:v>2293.75</c:v>
                </c:pt>
                <c:pt idx="8">
                  <c:v>2066</c:v>
                </c:pt>
                <c:pt idx="9">
                  <c:v>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1328117</c:v>
                </c:pt>
                <c:pt idx="1">
                  <c:v>560016</c:v>
                </c:pt>
                <c:pt idx="2">
                  <c:v>320087</c:v>
                </c:pt>
                <c:pt idx="3">
                  <c:v>434822</c:v>
                </c:pt>
                <c:pt idx="4">
                  <c:v>152713</c:v>
                </c:pt>
                <c:pt idx="5">
                  <c:v>558</c:v>
                </c:pt>
                <c:pt idx="6">
                  <c:v>4430</c:v>
                </c:pt>
                <c:pt idx="7">
                  <c:v>6498.5</c:v>
                </c:pt>
                <c:pt idx="8">
                  <c:v>1447</c:v>
                </c:pt>
                <c:pt idx="9">
                  <c:v>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129387</c:v>
                </c:pt>
                <c:pt idx="1">
                  <c:v>114226</c:v>
                </c:pt>
                <c:pt idx="2">
                  <c:v>95923.5</c:v>
                </c:pt>
                <c:pt idx="3">
                  <c:v>63958</c:v>
                </c:pt>
                <c:pt idx="4">
                  <c:v>56631</c:v>
                </c:pt>
                <c:pt idx="5">
                  <c:v>45475</c:v>
                </c:pt>
                <c:pt idx="6">
                  <c:v>43543</c:v>
                </c:pt>
                <c:pt idx="7">
                  <c:v>23450.25</c:v>
                </c:pt>
                <c:pt idx="8">
                  <c:v>21951.5</c:v>
                </c:pt>
                <c:pt idx="9">
                  <c:v>14994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169574</c:v>
                </c:pt>
                <c:pt idx="1">
                  <c:v>151323</c:v>
                </c:pt>
                <c:pt idx="2">
                  <c:v>134180.5</c:v>
                </c:pt>
                <c:pt idx="3">
                  <c:v>73666</c:v>
                </c:pt>
                <c:pt idx="4">
                  <c:v>75322</c:v>
                </c:pt>
                <c:pt idx="5">
                  <c:v>62374</c:v>
                </c:pt>
                <c:pt idx="6">
                  <c:v>44878</c:v>
                </c:pt>
                <c:pt idx="7">
                  <c:v>32942.25</c:v>
                </c:pt>
                <c:pt idx="8">
                  <c:v>27582</c:v>
                </c:pt>
                <c:pt idx="9">
                  <c:v>24388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687119</c:v>
                </c:pt>
                <c:pt idx="1">
                  <c:v>384285</c:v>
                </c:pt>
                <c:pt idx="2">
                  <c:v>144130.75</c:v>
                </c:pt>
                <c:pt idx="3">
                  <c:v>56014</c:v>
                </c:pt>
                <c:pt idx="4">
                  <c:v>53224</c:v>
                </c:pt>
                <c:pt idx="5">
                  <c:v>39098</c:v>
                </c:pt>
                <c:pt idx="6">
                  <c:v>32696</c:v>
                </c:pt>
                <c:pt idx="7">
                  <c:v>23624</c:v>
                </c:pt>
                <c:pt idx="8">
                  <c:v>19121</c:v>
                </c:pt>
                <c:pt idx="9">
                  <c:v>15844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766881</c:v>
                </c:pt>
                <c:pt idx="1">
                  <c:v>527256.5</c:v>
                </c:pt>
                <c:pt idx="2">
                  <c:v>190710.5</c:v>
                </c:pt>
                <c:pt idx="3">
                  <c:v>86533</c:v>
                </c:pt>
                <c:pt idx="4">
                  <c:v>61506</c:v>
                </c:pt>
                <c:pt idx="5">
                  <c:v>41210</c:v>
                </c:pt>
                <c:pt idx="6">
                  <c:v>10712</c:v>
                </c:pt>
                <c:pt idx="7">
                  <c:v>37884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1635629</c:v>
                </c:pt>
                <c:pt idx="1">
                  <c:v>1533542</c:v>
                </c:pt>
                <c:pt idx="2">
                  <c:v>1191744</c:v>
                </c:pt>
                <c:pt idx="3">
                  <c:v>908704</c:v>
                </c:pt>
                <c:pt idx="4">
                  <c:v>784496</c:v>
                </c:pt>
                <c:pt idx="5">
                  <c:v>540662</c:v>
                </c:pt>
                <c:pt idx="6">
                  <c:v>351408</c:v>
                </c:pt>
                <c:pt idx="7">
                  <c:v>237971</c:v>
                </c:pt>
                <c:pt idx="8">
                  <c:v>234577</c:v>
                </c:pt>
                <c:pt idx="9">
                  <c:v>169355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1934721</c:v>
                </c:pt>
                <c:pt idx="1">
                  <c:v>1611571</c:v>
                </c:pt>
                <c:pt idx="2">
                  <c:v>1713785</c:v>
                </c:pt>
                <c:pt idx="3">
                  <c:v>833394</c:v>
                </c:pt>
                <c:pt idx="4">
                  <c:v>910068</c:v>
                </c:pt>
                <c:pt idx="5">
                  <c:v>478060</c:v>
                </c:pt>
                <c:pt idx="6">
                  <c:v>364972</c:v>
                </c:pt>
                <c:pt idx="7">
                  <c:v>207765</c:v>
                </c:pt>
                <c:pt idx="8">
                  <c:v>227373</c:v>
                </c:pt>
                <c:pt idx="9">
                  <c:v>156981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576303</c:v>
                </c:pt>
                <c:pt idx="1">
                  <c:v>295535</c:v>
                </c:pt>
                <c:pt idx="2">
                  <c:v>292089</c:v>
                </c:pt>
                <c:pt idx="3">
                  <c:v>258945</c:v>
                </c:pt>
                <c:pt idx="4">
                  <c:v>154603</c:v>
                </c:pt>
                <c:pt idx="5">
                  <c:v>88718</c:v>
                </c:pt>
                <c:pt idx="6">
                  <c:v>75082</c:v>
                </c:pt>
                <c:pt idx="7">
                  <c:v>46301</c:v>
                </c:pt>
                <c:pt idx="8">
                  <c:v>23225</c:v>
                </c:pt>
                <c:pt idx="9">
                  <c:v>16950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490751</c:v>
                </c:pt>
                <c:pt idx="1">
                  <c:v>255289</c:v>
                </c:pt>
                <c:pt idx="2">
                  <c:v>341853</c:v>
                </c:pt>
                <c:pt idx="3">
                  <c:v>283292</c:v>
                </c:pt>
                <c:pt idx="4">
                  <c:v>120150</c:v>
                </c:pt>
                <c:pt idx="5">
                  <c:v>89321</c:v>
                </c:pt>
                <c:pt idx="6">
                  <c:v>60001</c:v>
                </c:pt>
                <c:pt idx="7">
                  <c:v>53977</c:v>
                </c:pt>
                <c:pt idx="8">
                  <c:v>23005</c:v>
                </c:pt>
                <c:pt idx="9">
                  <c:v>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355476</c:v>
                </c:pt>
                <c:pt idx="1">
                  <c:v>237109</c:v>
                </c:pt>
                <c:pt idx="2">
                  <c:v>171099</c:v>
                </c:pt>
                <c:pt idx="3">
                  <c:v>111201</c:v>
                </c:pt>
                <c:pt idx="4">
                  <c:v>67670</c:v>
                </c:pt>
                <c:pt idx="5">
                  <c:v>63815</c:v>
                </c:pt>
                <c:pt idx="6">
                  <c:v>50272</c:v>
                </c:pt>
                <c:pt idx="7">
                  <c:v>27070</c:v>
                </c:pt>
                <c:pt idx="8">
                  <c:v>18399</c:v>
                </c:pt>
                <c:pt idx="9">
                  <c:v>15084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411666</c:v>
                </c:pt>
                <c:pt idx="1">
                  <c:v>264999</c:v>
                </c:pt>
                <c:pt idx="2">
                  <c:v>255145</c:v>
                </c:pt>
                <c:pt idx="3">
                  <c:v>149977</c:v>
                </c:pt>
                <c:pt idx="4">
                  <c:v>76197</c:v>
                </c:pt>
                <c:pt idx="5">
                  <c:v>67957</c:v>
                </c:pt>
                <c:pt idx="6">
                  <c:v>42982</c:v>
                </c:pt>
                <c:pt idx="7">
                  <c:v>25206</c:v>
                </c:pt>
                <c:pt idx="8">
                  <c:v>24074</c:v>
                </c:pt>
                <c:pt idx="9">
                  <c:v>15440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9718</c:v>
                </c:pt>
                <c:pt idx="1">
                  <c:v>5929</c:v>
                </c:pt>
                <c:pt idx="2">
                  <c:v>5078</c:v>
                </c:pt>
                <c:pt idx="3">
                  <c:v>4278</c:v>
                </c:pt>
                <c:pt idx="4">
                  <c:v>3284</c:v>
                </c:pt>
                <c:pt idx="5">
                  <c:v>2935</c:v>
                </c:pt>
                <c:pt idx="6">
                  <c:v>2688</c:v>
                </c:pt>
                <c:pt idx="7">
                  <c:v>1233</c:v>
                </c:pt>
                <c:pt idx="8">
                  <c:v>1181</c:v>
                </c:pt>
                <c:pt idx="9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9535</c:v>
                </c:pt>
                <c:pt idx="1">
                  <c:v>7480</c:v>
                </c:pt>
                <c:pt idx="2">
                  <c:v>5001</c:v>
                </c:pt>
                <c:pt idx="3">
                  <c:v>4601</c:v>
                </c:pt>
                <c:pt idx="4">
                  <c:v>3918</c:v>
                </c:pt>
                <c:pt idx="5">
                  <c:v>4036</c:v>
                </c:pt>
                <c:pt idx="6">
                  <c:v>2979</c:v>
                </c:pt>
                <c:pt idx="7">
                  <c:v>1538</c:v>
                </c:pt>
                <c:pt idx="8">
                  <c:v>1191</c:v>
                </c:pt>
                <c:pt idx="9">
                  <c:v>1091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110868321</c:v>
                </c:pt>
                <c:pt idx="1">
                  <c:v>93198328</c:v>
                </c:pt>
                <c:pt idx="2">
                  <c:v>73727600</c:v>
                </c:pt>
                <c:pt idx="3">
                  <c:v>71020827</c:v>
                </c:pt>
                <c:pt idx="4">
                  <c:v>69546840</c:v>
                </c:pt>
                <c:pt idx="5">
                  <c:v>50070378</c:v>
                </c:pt>
                <c:pt idx="6">
                  <c:v>25714717</c:v>
                </c:pt>
                <c:pt idx="7">
                  <c:v>17638421</c:v>
                </c:pt>
                <c:pt idx="8">
                  <c:v>17191099</c:v>
                </c:pt>
                <c:pt idx="9">
                  <c:v>13084881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103984711</c:v>
                </c:pt>
                <c:pt idx="1">
                  <c:v>98050469</c:v>
                </c:pt>
                <c:pt idx="2">
                  <c:v>74740661</c:v>
                </c:pt>
                <c:pt idx="3">
                  <c:v>66637134</c:v>
                </c:pt>
                <c:pt idx="4">
                  <c:v>65445631</c:v>
                </c:pt>
                <c:pt idx="5">
                  <c:v>52571846</c:v>
                </c:pt>
                <c:pt idx="6">
                  <c:v>26608932</c:v>
                </c:pt>
                <c:pt idx="7">
                  <c:v>20222363</c:v>
                </c:pt>
                <c:pt idx="8">
                  <c:v>16983689</c:v>
                </c:pt>
                <c:pt idx="9">
                  <c:v>15501868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241</c:v>
                </c:pt>
                <c:pt idx="1">
                  <c:v>187</c:v>
                </c:pt>
                <c:pt idx="2">
                  <c:v>168</c:v>
                </c:pt>
                <c:pt idx="3">
                  <c:v>164</c:v>
                </c:pt>
                <c:pt idx="4">
                  <c:v>105</c:v>
                </c:pt>
                <c:pt idx="5">
                  <c:v>89</c:v>
                </c:pt>
                <c:pt idx="6">
                  <c:v>40</c:v>
                </c:pt>
                <c:pt idx="7">
                  <c:v>38</c:v>
                </c:pt>
                <c:pt idx="8">
                  <c:v>36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253</c:v>
                </c:pt>
                <c:pt idx="1">
                  <c:v>216</c:v>
                </c:pt>
                <c:pt idx="2">
                  <c:v>215</c:v>
                </c:pt>
                <c:pt idx="3">
                  <c:v>146</c:v>
                </c:pt>
                <c:pt idx="4">
                  <c:v>94</c:v>
                </c:pt>
                <c:pt idx="5">
                  <c:v>103</c:v>
                </c:pt>
                <c:pt idx="6">
                  <c:v>53</c:v>
                </c:pt>
                <c:pt idx="7">
                  <c:v>37</c:v>
                </c:pt>
                <c:pt idx="8">
                  <c:v>33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33"/>
  <sheetViews>
    <sheetView tabSelected="1" workbookViewId="0">
      <selection activeCell="D21" sqref="D21:H33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40002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13871693</v>
      </c>
      <c r="E8" s="61">
        <v>12192347</v>
      </c>
      <c r="F8" s="61">
        <v>65921850</v>
      </c>
      <c r="G8" s="61">
        <v>60191078</v>
      </c>
      <c r="H8" s="61">
        <v>-5730772</v>
      </c>
      <c r="I8" s="62">
        <f>((G8*100/F8)-100)</f>
        <v>-8.6932815143992457</v>
      </c>
    </row>
    <row r="9" spans="1:9" x14ac:dyDescent="0.25">
      <c r="A9" s="63"/>
      <c r="B9" s="64"/>
      <c r="C9" s="60" t="s">
        <v>15</v>
      </c>
      <c r="D9" s="61">
        <v>8852942</v>
      </c>
      <c r="E9" s="61">
        <v>5488622</v>
      </c>
      <c r="F9" s="61">
        <v>45510724</v>
      </c>
      <c r="G9" s="61">
        <v>30798659</v>
      </c>
      <c r="H9" s="61">
        <v>-14712065</v>
      </c>
      <c r="I9" s="62">
        <f t="shared" ref="I9:I19" si="0">((G9*100/F9)-100)</f>
        <v>-32.326589662691376</v>
      </c>
    </row>
    <row r="10" spans="1:9" x14ac:dyDescent="0.25">
      <c r="A10" s="63"/>
      <c r="B10" s="59" t="s">
        <v>16</v>
      </c>
      <c r="C10" s="60" t="s">
        <v>17</v>
      </c>
      <c r="D10" s="61">
        <v>5339773</v>
      </c>
      <c r="E10" s="61">
        <v>4590933</v>
      </c>
      <c r="F10" s="61">
        <v>25481582</v>
      </c>
      <c r="G10" s="61">
        <v>19692607</v>
      </c>
      <c r="H10" s="61">
        <v>-5788975</v>
      </c>
      <c r="I10" s="62">
        <f t="shared" si="0"/>
        <v>-22.718271573562433</v>
      </c>
    </row>
    <row r="11" spans="1:9" x14ac:dyDescent="0.25">
      <c r="A11" s="63"/>
      <c r="B11" s="63"/>
      <c r="C11" s="60" t="s">
        <v>18</v>
      </c>
      <c r="D11" s="61">
        <v>12974864</v>
      </c>
      <c r="E11" s="61">
        <v>11117926</v>
      </c>
      <c r="F11" s="61">
        <v>60503143</v>
      </c>
      <c r="G11" s="61">
        <v>50377282</v>
      </c>
      <c r="H11" s="61">
        <v>-10125861</v>
      </c>
      <c r="I11" s="62">
        <f t="shared" si="0"/>
        <v>-16.736090883741369</v>
      </c>
    </row>
    <row r="12" spans="1:9" x14ac:dyDescent="0.25">
      <c r="A12" s="64"/>
      <c r="B12" s="64"/>
      <c r="C12" s="60" t="s">
        <v>2</v>
      </c>
      <c r="D12" s="61">
        <v>18314637</v>
      </c>
      <c r="E12" s="61">
        <v>15708859</v>
      </c>
      <c r="F12" s="61">
        <v>85984725</v>
      </c>
      <c r="G12" s="61">
        <v>70069889</v>
      </c>
      <c r="H12" s="61">
        <v>-15914836</v>
      </c>
      <c r="I12" s="62">
        <f t="shared" si="0"/>
        <v>-18.508910739669162</v>
      </c>
    </row>
    <row r="13" spans="1:9" x14ac:dyDescent="0.25">
      <c r="A13" s="65"/>
      <c r="B13" s="65"/>
      <c r="C13" s="66" t="s">
        <v>2</v>
      </c>
      <c r="D13" s="67">
        <v>41039272</v>
      </c>
      <c r="E13" s="67">
        <v>33389828</v>
      </c>
      <c r="F13" s="67">
        <v>197417299</v>
      </c>
      <c r="G13" s="67">
        <v>161059626</v>
      </c>
      <c r="H13" s="67">
        <v>-36357673</v>
      </c>
      <c r="I13" s="68">
        <f t="shared" si="0"/>
        <v>-18.416660132707008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17275</v>
      </c>
      <c r="E14" s="61">
        <v>17416</v>
      </c>
      <c r="F14" s="61">
        <v>84593</v>
      </c>
      <c r="G14" s="61">
        <v>93918</v>
      </c>
      <c r="H14" s="61">
        <v>9325</v>
      </c>
      <c r="I14" s="62">
        <f t="shared" si="0"/>
        <v>11.023370728074426</v>
      </c>
    </row>
    <row r="15" spans="1:9" x14ac:dyDescent="0.25">
      <c r="A15" s="63"/>
      <c r="B15" s="59" t="s">
        <v>7</v>
      </c>
      <c r="C15" s="60" t="s">
        <v>8</v>
      </c>
      <c r="D15" s="61">
        <v>601021</v>
      </c>
      <c r="E15" s="61">
        <v>624114</v>
      </c>
      <c r="F15" s="61">
        <v>2931581</v>
      </c>
      <c r="G15" s="61">
        <v>3159385</v>
      </c>
      <c r="H15" s="61">
        <v>227804</v>
      </c>
      <c r="I15" s="62">
        <f t="shared" si="0"/>
        <v>7.7706875573282872</v>
      </c>
    </row>
    <row r="16" spans="1:9" x14ac:dyDescent="0.25">
      <c r="A16" s="63"/>
      <c r="B16" s="64"/>
      <c r="C16" s="60" t="s">
        <v>9</v>
      </c>
      <c r="D16" s="61">
        <v>301604</v>
      </c>
      <c r="E16" s="61">
        <v>228040</v>
      </c>
      <c r="F16" s="61">
        <v>1189868</v>
      </c>
      <c r="G16" s="61">
        <v>1048341</v>
      </c>
      <c r="H16" s="61">
        <v>-141527</v>
      </c>
      <c r="I16" s="62">
        <f t="shared" si="0"/>
        <v>-11.894344582760439</v>
      </c>
    </row>
    <row r="17" spans="1:9" x14ac:dyDescent="0.25">
      <c r="A17" s="64"/>
      <c r="B17" s="69" t="s">
        <v>10</v>
      </c>
      <c r="C17" s="60" t="s">
        <v>11</v>
      </c>
      <c r="D17" s="61">
        <v>292076</v>
      </c>
      <c r="E17" s="61">
        <v>264245</v>
      </c>
      <c r="F17" s="61">
        <v>1368376</v>
      </c>
      <c r="G17" s="61">
        <v>1241605</v>
      </c>
      <c r="H17" s="61">
        <v>-126771</v>
      </c>
      <c r="I17" s="62">
        <f t="shared" si="0"/>
        <v>-9.2643396259507682</v>
      </c>
    </row>
    <row r="18" spans="1:9" x14ac:dyDescent="0.25">
      <c r="A18" s="70"/>
      <c r="B18" s="70"/>
      <c r="C18" s="66" t="s">
        <v>2</v>
      </c>
      <c r="D18" s="67">
        <v>1211976</v>
      </c>
      <c r="E18" s="67">
        <v>1133815</v>
      </c>
      <c r="F18" s="67">
        <v>5574418</v>
      </c>
      <c r="G18" s="67">
        <v>5543249</v>
      </c>
      <c r="H18" s="67">
        <v>-31169</v>
      </c>
      <c r="I18" s="68">
        <f t="shared" si="0"/>
        <v>-0.55914357337394449</v>
      </c>
    </row>
    <row r="19" spans="1:9" x14ac:dyDescent="0.25">
      <c r="A19" s="71"/>
      <c r="B19" s="71"/>
      <c r="C19" s="72" t="s">
        <v>1</v>
      </c>
      <c r="D19" s="73">
        <f>+D13+D18</f>
        <v>42251248</v>
      </c>
      <c r="E19" s="73">
        <f t="shared" ref="E19:G19" si="1">+E13+E18</f>
        <v>34523643</v>
      </c>
      <c r="F19" s="73">
        <f t="shared" si="1"/>
        <v>202991717</v>
      </c>
      <c r="G19" s="73">
        <f t="shared" si="1"/>
        <v>166602875</v>
      </c>
      <c r="H19" s="73">
        <f t="shared" ref="H19" si="2">G19-F19</f>
        <v>-36388842</v>
      </c>
      <c r="I19" s="74">
        <f t="shared" si="0"/>
        <v>-17.926269375809056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8803334</v>
      </c>
      <c r="E21" s="61">
        <v>7543735</v>
      </c>
      <c r="F21" s="61">
        <v>40375122</v>
      </c>
      <c r="G21" s="61">
        <v>34240408</v>
      </c>
      <c r="H21" s="61">
        <v>-6134714</v>
      </c>
      <c r="I21" s="62">
        <f t="shared" ref="I21:I33" si="3">((G21*100/F21)-100)</f>
        <v>-15.19429216833079</v>
      </c>
    </row>
    <row r="22" spans="1:9" x14ac:dyDescent="0.25">
      <c r="A22" s="63"/>
      <c r="B22" s="64"/>
      <c r="C22" s="60" t="s">
        <v>22</v>
      </c>
      <c r="D22" s="61">
        <v>8072673</v>
      </c>
      <c r="E22" s="61">
        <v>7082118</v>
      </c>
      <c r="F22" s="61">
        <v>36948879</v>
      </c>
      <c r="G22" s="61">
        <v>31751917</v>
      </c>
      <c r="H22" s="61">
        <v>-5196962</v>
      </c>
      <c r="I22" s="62">
        <f t="shared" si="3"/>
        <v>-14.065276513531032</v>
      </c>
    </row>
    <row r="23" spans="1:9" x14ac:dyDescent="0.25">
      <c r="A23" s="63"/>
      <c r="B23" s="69" t="s">
        <v>23</v>
      </c>
      <c r="C23" s="60" t="s">
        <v>24</v>
      </c>
      <c r="D23" s="61">
        <v>4080328</v>
      </c>
      <c r="E23" s="61">
        <v>3711456</v>
      </c>
      <c r="F23" s="61">
        <v>19093318</v>
      </c>
      <c r="G23" s="61">
        <v>15582233</v>
      </c>
      <c r="H23" s="61">
        <v>-3511085</v>
      </c>
      <c r="I23" s="62">
        <f t="shared" si="3"/>
        <v>-18.389077267764563</v>
      </c>
    </row>
    <row r="24" spans="1:9" x14ac:dyDescent="0.25">
      <c r="A24" s="63"/>
      <c r="B24" s="59" t="s">
        <v>25</v>
      </c>
      <c r="C24" s="60" t="s">
        <v>26</v>
      </c>
      <c r="D24" s="61">
        <v>1187624.75</v>
      </c>
      <c r="E24" s="61">
        <v>986030.75</v>
      </c>
      <c r="F24" s="61">
        <v>5484668.75</v>
      </c>
      <c r="G24" s="61">
        <v>4645407.75</v>
      </c>
      <c r="H24" s="61">
        <v>-839261</v>
      </c>
      <c r="I24" s="62">
        <f t="shared" si="3"/>
        <v>-15.301945081004206</v>
      </c>
    </row>
    <row r="25" spans="1:9" x14ac:dyDescent="0.25">
      <c r="A25" s="63"/>
      <c r="B25" s="76"/>
      <c r="C25" s="60" t="s">
        <v>21</v>
      </c>
      <c r="D25" s="61">
        <v>637216.5</v>
      </c>
      <c r="E25" s="61">
        <v>526685.5</v>
      </c>
      <c r="F25" s="61">
        <v>2809891.5</v>
      </c>
      <c r="G25" s="61">
        <v>2485455.25</v>
      </c>
      <c r="H25" s="61">
        <v>-324436.25</v>
      </c>
      <c r="I25" s="62">
        <f t="shared" si="3"/>
        <v>-11.546219845143483</v>
      </c>
    </row>
    <row r="26" spans="1:9" x14ac:dyDescent="0.25">
      <c r="A26" s="63"/>
      <c r="B26" s="76"/>
      <c r="C26" s="60" t="s">
        <v>27</v>
      </c>
      <c r="D26" s="61">
        <v>177678.5</v>
      </c>
      <c r="E26" s="61">
        <v>142631.5</v>
      </c>
      <c r="F26" s="61">
        <v>859861.75</v>
      </c>
      <c r="G26" s="61">
        <v>659818.25</v>
      </c>
      <c r="H26" s="61">
        <v>-200043.5</v>
      </c>
      <c r="I26" s="62">
        <f t="shared" si="3"/>
        <v>-23.264612014663982</v>
      </c>
    </row>
    <row r="27" spans="1:9" x14ac:dyDescent="0.25">
      <c r="A27" s="63"/>
      <c r="B27" s="77"/>
      <c r="C27" s="60" t="s">
        <v>28</v>
      </c>
      <c r="D27" s="61">
        <v>372729.75</v>
      </c>
      <c r="E27" s="61">
        <v>316713.75</v>
      </c>
      <c r="F27" s="61">
        <v>1814828.5</v>
      </c>
      <c r="G27" s="61">
        <v>1500134.25</v>
      </c>
      <c r="H27" s="61">
        <v>-314694.25</v>
      </c>
      <c r="I27" s="62">
        <f t="shared" si="3"/>
        <v>-17.340164649166567</v>
      </c>
    </row>
    <row r="28" spans="1:9" x14ac:dyDescent="0.25">
      <c r="A28" s="63"/>
      <c r="B28" s="59" t="s">
        <v>29</v>
      </c>
      <c r="C28" s="60" t="s">
        <v>30</v>
      </c>
      <c r="D28" s="61">
        <v>2512115</v>
      </c>
      <c r="E28" s="61">
        <v>1991212</v>
      </c>
      <c r="F28" s="61">
        <v>8911543</v>
      </c>
      <c r="G28" s="61">
        <v>8043271</v>
      </c>
      <c r="H28" s="61">
        <v>-868272</v>
      </c>
      <c r="I28" s="62">
        <f t="shared" si="3"/>
        <v>-9.7432285295599144</v>
      </c>
    </row>
    <row r="29" spans="1:9" x14ac:dyDescent="0.25">
      <c r="A29" s="63"/>
      <c r="B29" s="64"/>
      <c r="C29" s="60" t="s">
        <v>31</v>
      </c>
      <c r="D29" s="61">
        <v>715777</v>
      </c>
      <c r="E29" s="61">
        <v>597426</v>
      </c>
      <c r="F29" s="61">
        <v>1826803</v>
      </c>
      <c r="G29" s="61">
        <v>1884692</v>
      </c>
      <c r="H29" s="61">
        <v>57889</v>
      </c>
      <c r="I29" s="62">
        <f t="shared" si="3"/>
        <v>3.1688693307379054</v>
      </c>
    </row>
    <row r="30" spans="1:9" x14ac:dyDescent="0.25">
      <c r="A30" s="63"/>
      <c r="B30" s="69" t="s">
        <v>32</v>
      </c>
      <c r="C30" s="60" t="s">
        <v>33</v>
      </c>
      <c r="D30" s="61">
        <v>289988</v>
      </c>
      <c r="E30" s="61">
        <v>247027</v>
      </c>
      <c r="F30" s="61">
        <v>1372148</v>
      </c>
      <c r="G30" s="61">
        <v>1153636</v>
      </c>
      <c r="H30" s="61">
        <v>-218512</v>
      </c>
      <c r="I30" s="62">
        <f t="shared" si="3"/>
        <v>-15.924812775298292</v>
      </c>
    </row>
    <row r="31" spans="1:9" x14ac:dyDescent="0.25">
      <c r="A31" s="63"/>
      <c r="B31" s="59" t="s">
        <v>34</v>
      </c>
      <c r="C31" s="60" t="s">
        <v>35</v>
      </c>
      <c r="D31" s="61">
        <v>10700</v>
      </c>
      <c r="E31" s="61">
        <v>9885</v>
      </c>
      <c r="F31" s="61">
        <v>50959</v>
      </c>
      <c r="G31" s="61">
        <v>45347</v>
      </c>
      <c r="H31" s="61">
        <v>-5612</v>
      </c>
      <c r="I31" s="62">
        <f t="shared" si="3"/>
        <v>-11.012774975961065</v>
      </c>
    </row>
    <row r="32" spans="1:9" x14ac:dyDescent="0.25">
      <c r="A32" s="63"/>
      <c r="B32" s="63"/>
      <c r="C32" s="60" t="s">
        <v>36</v>
      </c>
      <c r="D32" s="61">
        <v>143473508</v>
      </c>
      <c r="E32" s="61">
        <v>137482541</v>
      </c>
      <c r="F32" s="61">
        <v>655087649</v>
      </c>
      <c r="G32" s="61">
        <v>640310549</v>
      </c>
      <c r="H32" s="61">
        <v>-14777100</v>
      </c>
      <c r="I32" s="62">
        <f t="shared" si="3"/>
        <v>-2.2557439485475612</v>
      </c>
    </row>
    <row r="33" spans="1:9" x14ac:dyDescent="0.25">
      <c r="A33" s="78"/>
      <c r="B33" s="79"/>
      <c r="C33" s="60" t="s">
        <v>37</v>
      </c>
      <c r="D33" s="61">
        <v>497</v>
      </c>
      <c r="E33" s="61">
        <v>391</v>
      </c>
      <c r="F33" s="61">
        <v>1291</v>
      </c>
      <c r="G33" s="61">
        <v>1179</v>
      </c>
      <c r="H33" s="61">
        <v>-112</v>
      </c>
      <c r="I33" s="62">
        <f t="shared" si="3"/>
        <v>-8.6754453911696316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1184055</v>
      </c>
      <c r="C7" s="37">
        <v>938228</v>
      </c>
      <c r="D7" s="37">
        <v>5548979</v>
      </c>
      <c r="E7" s="37">
        <v>4708194</v>
      </c>
      <c r="F7" s="10">
        <f>((E7*100)/D7)-100</f>
        <v>-15.152066713534154</v>
      </c>
      <c r="G7" s="1"/>
      <c r="H7" s="1"/>
      <c r="I7" s="1"/>
    </row>
    <row r="8" spans="1:12" x14ac:dyDescent="0.25">
      <c r="A8" s="11" t="s">
        <v>44</v>
      </c>
      <c r="B8" s="38">
        <v>273342</v>
      </c>
      <c r="C8" s="38">
        <v>186338</v>
      </c>
      <c r="D8" s="38">
        <v>1280441</v>
      </c>
      <c r="E8" s="38">
        <v>995954</v>
      </c>
      <c r="F8" s="13">
        <f t="shared" ref="F8:F35" si="0">((E8*100)/D8)-100</f>
        <v>-22.217892116856618</v>
      </c>
      <c r="G8" s="1"/>
      <c r="H8" s="1"/>
      <c r="I8" s="1"/>
    </row>
    <row r="9" spans="1:12" x14ac:dyDescent="0.25">
      <c r="A9" s="8" t="s">
        <v>45</v>
      </c>
      <c r="B9" s="37">
        <v>718139</v>
      </c>
      <c r="C9" s="37">
        <v>436435</v>
      </c>
      <c r="D9" s="37">
        <v>2709218</v>
      </c>
      <c r="E9" s="37">
        <v>1886987</v>
      </c>
      <c r="F9" s="10">
        <f t="shared" si="0"/>
        <v>-30.349384951672405</v>
      </c>
      <c r="G9" s="1"/>
      <c r="H9" s="1"/>
      <c r="I9" s="1"/>
    </row>
    <row r="10" spans="1:12" x14ac:dyDescent="0.25">
      <c r="A10" s="11" t="s">
        <v>46</v>
      </c>
      <c r="B10" s="38">
        <v>344195</v>
      </c>
      <c r="C10" s="38">
        <v>320215</v>
      </c>
      <c r="D10" s="38">
        <v>2004166</v>
      </c>
      <c r="E10" s="38">
        <v>1587233</v>
      </c>
      <c r="F10" s="13">
        <f t="shared" si="0"/>
        <v>-20.803316691331958</v>
      </c>
      <c r="G10" s="1"/>
      <c r="H10" s="1"/>
      <c r="I10" s="1"/>
    </row>
    <row r="11" spans="1:12" x14ac:dyDescent="0.25">
      <c r="A11" s="8" t="s">
        <v>47</v>
      </c>
      <c r="B11" s="37">
        <v>6932958</v>
      </c>
      <c r="C11" s="37">
        <v>6018500</v>
      </c>
      <c r="D11" s="37">
        <v>32367431</v>
      </c>
      <c r="E11" s="37">
        <v>27692601</v>
      </c>
      <c r="F11" s="10">
        <f t="shared" si="0"/>
        <v>-14.443005995749246</v>
      </c>
      <c r="G11" s="1"/>
      <c r="H11" s="1"/>
      <c r="I11" s="1"/>
    </row>
    <row r="12" spans="1:12" x14ac:dyDescent="0.25">
      <c r="A12" s="11" t="s">
        <v>48</v>
      </c>
      <c r="B12" s="38">
        <v>344225</v>
      </c>
      <c r="C12" s="38">
        <v>363095</v>
      </c>
      <c r="D12" s="38">
        <v>2135874</v>
      </c>
      <c r="E12" s="38">
        <v>1660746</v>
      </c>
      <c r="F12" s="13">
        <f t="shared" si="0"/>
        <v>-22.245132437587614</v>
      </c>
      <c r="G12" s="1"/>
      <c r="H12" s="1"/>
      <c r="I12" s="1"/>
    </row>
    <row r="13" spans="1:12" x14ac:dyDescent="0.25">
      <c r="A13" s="8" t="s">
        <v>49</v>
      </c>
      <c r="B13" s="37">
        <v>1268568</v>
      </c>
      <c r="C13" s="37">
        <v>1082606</v>
      </c>
      <c r="D13" s="37">
        <v>5680250</v>
      </c>
      <c r="E13" s="37">
        <v>4705167</v>
      </c>
      <c r="F13" s="10">
        <f t="shared" si="0"/>
        <v>-17.166198670833154</v>
      </c>
      <c r="G13" s="1"/>
      <c r="H13" s="1"/>
      <c r="I13" s="1"/>
    </row>
    <row r="14" spans="1:12" x14ac:dyDescent="0.25">
      <c r="A14" s="11" t="s">
        <v>50</v>
      </c>
      <c r="B14" s="38">
        <v>5002116</v>
      </c>
      <c r="C14" s="38">
        <v>3687407</v>
      </c>
      <c r="D14" s="38">
        <v>22213153</v>
      </c>
      <c r="E14" s="38">
        <v>17326569</v>
      </c>
      <c r="F14" s="13">
        <f t="shared" si="0"/>
        <v>-21.998605961071803</v>
      </c>
      <c r="G14" s="1"/>
      <c r="H14" s="1"/>
      <c r="I14" s="1"/>
    </row>
    <row r="15" spans="1:12" x14ac:dyDescent="0.25">
      <c r="A15" s="8" t="s">
        <v>51</v>
      </c>
      <c r="B15" s="37">
        <v>2904768</v>
      </c>
      <c r="C15" s="37">
        <v>2364482</v>
      </c>
      <c r="D15" s="37">
        <v>16022003</v>
      </c>
      <c r="E15" s="37">
        <v>13207274</v>
      </c>
      <c r="F15" s="10">
        <f t="shared" si="0"/>
        <v>-17.567897097510212</v>
      </c>
      <c r="G15" s="1"/>
      <c r="H15" s="1"/>
      <c r="I15" s="1"/>
    </row>
    <row r="16" spans="1:12" x14ac:dyDescent="0.25">
      <c r="A16" s="11" t="s">
        <v>52</v>
      </c>
      <c r="B16" s="38">
        <v>2294561</v>
      </c>
      <c r="C16" s="38">
        <v>1723024</v>
      </c>
      <c r="D16" s="38">
        <v>11826600</v>
      </c>
      <c r="E16" s="38">
        <v>9448960</v>
      </c>
      <c r="F16" s="13">
        <f t="shared" si="0"/>
        <v>-20.104171951363881</v>
      </c>
      <c r="G16" s="1"/>
      <c r="H16" s="1"/>
      <c r="I16" s="1"/>
    </row>
    <row r="17" spans="1:9" x14ac:dyDescent="0.25">
      <c r="A17" s="8" t="s">
        <v>53</v>
      </c>
      <c r="B17" s="37">
        <v>1259616</v>
      </c>
      <c r="C17" s="37">
        <v>993728</v>
      </c>
      <c r="D17" s="37">
        <v>6201255</v>
      </c>
      <c r="E17" s="37">
        <v>4637629</v>
      </c>
      <c r="F17" s="10">
        <f t="shared" si="0"/>
        <v>-25.21467025626265</v>
      </c>
      <c r="G17" s="1"/>
      <c r="H17" s="1"/>
      <c r="I17" s="1"/>
    </row>
    <row r="18" spans="1:9" x14ac:dyDescent="0.25">
      <c r="A18" s="11" t="s">
        <v>54</v>
      </c>
      <c r="B18" s="38">
        <v>227959</v>
      </c>
      <c r="C18" s="38">
        <v>188167</v>
      </c>
      <c r="D18" s="38">
        <v>1079063</v>
      </c>
      <c r="E18" s="38">
        <v>997417</v>
      </c>
      <c r="F18" s="13">
        <f t="shared" si="0"/>
        <v>-7.5663793494911857</v>
      </c>
      <c r="G18" s="1"/>
      <c r="H18" s="1"/>
      <c r="I18" s="1"/>
    </row>
    <row r="19" spans="1:9" x14ac:dyDescent="0.25">
      <c r="A19" s="8" t="s">
        <v>55</v>
      </c>
      <c r="B19" s="37">
        <v>1089314</v>
      </c>
      <c r="C19" s="37">
        <v>993757</v>
      </c>
      <c r="D19" s="37">
        <v>5299685</v>
      </c>
      <c r="E19" s="37">
        <v>4854965</v>
      </c>
      <c r="F19" s="10">
        <f t="shared" si="0"/>
        <v>-8.3914421328814797</v>
      </c>
      <c r="G19" s="1"/>
      <c r="H19" s="1"/>
      <c r="I19" s="1"/>
    </row>
    <row r="20" spans="1:9" x14ac:dyDescent="0.25">
      <c r="A20" s="11" t="s">
        <v>56</v>
      </c>
      <c r="B20" s="38">
        <v>1821567</v>
      </c>
      <c r="C20" s="38">
        <v>639943</v>
      </c>
      <c r="D20" s="38">
        <v>8725495</v>
      </c>
      <c r="E20" s="38">
        <v>6058825</v>
      </c>
      <c r="F20" s="13">
        <f t="shared" si="0"/>
        <v>-30.5618191288861</v>
      </c>
      <c r="G20" s="1"/>
      <c r="H20" s="1"/>
      <c r="I20" s="1"/>
    </row>
    <row r="21" spans="1:9" x14ac:dyDescent="0.25">
      <c r="A21" s="8" t="s">
        <v>57</v>
      </c>
      <c r="B21" s="37">
        <v>1250311</v>
      </c>
      <c r="C21" s="37">
        <v>1510898</v>
      </c>
      <c r="D21" s="37">
        <v>8406037</v>
      </c>
      <c r="E21" s="37">
        <v>6852450</v>
      </c>
      <c r="F21" s="10">
        <f t="shared" si="0"/>
        <v>-18.481800639231068</v>
      </c>
      <c r="G21" s="1"/>
      <c r="H21" s="1"/>
      <c r="I21" s="1"/>
    </row>
    <row r="22" spans="1:9" x14ac:dyDescent="0.25">
      <c r="A22" s="11" t="s">
        <v>58</v>
      </c>
      <c r="B22" s="38">
        <v>2135514</v>
      </c>
      <c r="C22" s="38">
        <v>1700260</v>
      </c>
      <c r="D22" s="38">
        <v>10825454</v>
      </c>
      <c r="E22" s="38">
        <v>8704621</v>
      </c>
      <c r="F22" s="13">
        <f t="shared" si="0"/>
        <v>-19.591169109397171</v>
      </c>
      <c r="G22" s="1"/>
      <c r="H22" s="1"/>
      <c r="I22" s="1"/>
    </row>
    <row r="23" spans="1:9" x14ac:dyDescent="0.25">
      <c r="A23" s="8" t="s">
        <v>59</v>
      </c>
      <c r="B23" s="37">
        <v>369444</v>
      </c>
      <c r="C23" s="37">
        <v>123473</v>
      </c>
      <c r="D23" s="37">
        <v>2342344</v>
      </c>
      <c r="E23" s="37">
        <v>838935</v>
      </c>
      <c r="F23" s="10">
        <f t="shared" si="0"/>
        <v>-64.183954192893964</v>
      </c>
      <c r="G23" s="1"/>
      <c r="H23" s="1"/>
      <c r="I23" s="1"/>
    </row>
    <row r="24" spans="1:9" x14ac:dyDescent="0.25">
      <c r="A24" s="11" t="s">
        <v>60</v>
      </c>
      <c r="B24" s="38">
        <v>162282</v>
      </c>
      <c r="C24" s="38">
        <v>143163</v>
      </c>
      <c r="D24" s="38">
        <v>675020</v>
      </c>
      <c r="E24" s="38">
        <v>596864</v>
      </c>
      <c r="F24" s="13">
        <f t="shared" si="0"/>
        <v>-11.578323605226515</v>
      </c>
      <c r="G24" s="1"/>
      <c r="H24" s="1"/>
      <c r="I24" s="1"/>
    </row>
    <row r="25" spans="1:9" x14ac:dyDescent="0.25">
      <c r="A25" s="8" t="s">
        <v>61</v>
      </c>
      <c r="B25" s="37">
        <v>66331</v>
      </c>
      <c r="C25" s="37">
        <v>73553</v>
      </c>
      <c r="D25" s="37">
        <v>327275</v>
      </c>
      <c r="E25" s="37">
        <v>328777</v>
      </c>
      <c r="F25" s="10">
        <f t="shared" si="0"/>
        <v>0.45894125735237878</v>
      </c>
      <c r="G25" s="1"/>
      <c r="H25" s="1"/>
      <c r="I25" s="1"/>
    </row>
    <row r="26" spans="1:9" x14ac:dyDescent="0.25">
      <c r="A26" s="11" t="s">
        <v>62</v>
      </c>
      <c r="B26" s="38">
        <v>196706</v>
      </c>
      <c r="C26" s="38">
        <v>144406</v>
      </c>
      <c r="D26" s="38">
        <v>1071272</v>
      </c>
      <c r="E26" s="38">
        <v>807064</v>
      </c>
      <c r="F26" s="13">
        <f t="shared" si="0"/>
        <v>-24.66301742227931</v>
      </c>
      <c r="G26" s="1"/>
      <c r="H26" s="1"/>
      <c r="I26" s="1"/>
    </row>
    <row r="27" spans="1:9" x14ac:dyDescent="0.25">
      <c r="A27" s="8" t="s">
        <v>63</v>
      </c>
      <c r="B27" s="37">
        <v>458923</v>
      </c>
      <c r="C27" s="37">
        <v>329402</v>
      </c>
      <c r="D27" s="37">
        <v>2064884</v>
      </c>
      <c r="E27" s="37">
        <v>1311654</v>
      </c>
      <c r="F27" s="10">
        <f t="shared" si="0"/>
        <v>-36.478078187442975</v>
      </c>
      <c r="G27" s="1"/>
      <c r="H27" s="1"/>
      <c r="I27" s="1"/>
    </row>
    <row r="28" spans="1:9" x14ac:dyDescent="0.25">
      <c r="A28" s="11" t="s">
        <v>64</v>
      </c>
      <c r="B28" s="38">
        <v>1608204</v>
      </c>
      <c r="C28" s="38">
        <v>1350613</v>
      </c>
      <c r="D28" s="38">
        <v>8077539</v>
      </c>
      <c r="E28" s="38">
        <v>6466784</v>
      </c>
      <c r="F28" s="13">
        <f t="shared" si="0"/>
        <v>-19.94116029647148</v>
      </c>
      <c r="G28" s="1"/>
      <c r="H28" s="1"/>
      <c r="I28" s="1"/>
    </row>
    <row r="29" spans="1:9" x14ac:dyDescent="0.25">
      <c r="A29" s="8" t="s">
        <v>65</v>
      </c>
      <c r="B29" s="37">
        <v>428994</v>
      </c>
      <c r="C29" s="37">
        <v>386684</v>
      </c>
      <c r="D29" s="37">
        <v>2309969</v>
      </c>
      <c r="E29" s="37">
        <v>1768071</v>
      </c>
      <c r="F29" s="10">
        <f t="shared" si="0"/>
        <v>-23.459102697915</v>
      </c>
      <c r="G29" s="1"/>
      <c r="H29" s="1"/>
      <c r="I29" s="1"/>
    </row>
    <row r="30" spans="1:9" x14ac:dyDescent="0.25">
      <c r="A30" s="11" t="s">
        <v>66</v>
      </c>
      <c r="B30" s="38">
        <v>456550</v>
      </c>
      <c r="C30" s="38">
        <v>322222</v>
      </c>
      <c r="D30" s="38">
        <v>1949631</v>
      </c>
      <c r="E30" s="38">
        <v>1844453</v>
      </c>
      <c r="F30" s="13">
        <f t="shared" si="0"/>
        <v>-5.3947644451693719</v>
      </c>
      <c r="G30" s="1"/>
      <c r="H30" s="1"/>
      <c r="I30" s="1"/>
    </row>
    <row r="31" spans="1:9" x14ac:dyDescent="0.25">
      <c r="A31" s="8" t="s">
        <v>67</v>
      </c>
      <c r="B31" s="37">
        <v>3681957</v>
      </c>
      <c r="C31" s="37">
        <v>2483536</v>
      </c>
      <c r="D31" s="37">
        <v>15253875</v>
      </c>
      <c r="E31" s="37">
        <v>11807708</v>
      </c>
      <c r="F31" s="10">
        <f t="shared" si="0"/>
        <v>-22.592075784022086</v>
      </c>
      <c r="G31" s="1"/>
      <c r="H31" s="1"/>
      <c r="I31" s="1"/>
    </row>
    <row r="32" spans="1:9" x14ac:dyDescent="0.25">
      <c r="A32" s="11" t="s">
        <v>68</v>
      </c>
      <c r="B32" s="38">
        <v>5169302</v>
      </c>
      <c r="C32" s="38">
        <v>5579924</v>
      </c>
      <c r="D32" s="38">
        <v>23965885</v>
      </c>
      <c r="E32" s="38">
        <v>23579091</v>
      </c>
      <c r="F32" s="13">
        <f t="shared" si="0"/>
        <v>-1.6139358091720766</v>
      </c>
      <c r="G32" s="1"/>
      <c r="H32" s="1"/>
      <c r="I32" s="1"/>
    </row>
    <row r="33" spans="1:9" x14ac:dyDescent="0.25">
      <c r="A33" s="8" t="s">
        <v>69</v>
      </c>
      <c r="B33" s="37">
        <v>512267</v>
      </c>
      <c r="C33" s="37">
        <v>332680</v>
      </c>
      <c r="D33" s="37">
        <v>2218031</v>
      </c>
      <c r="E33" s="37">
        <v>1527184</v>
      </c>
      <c r="F33" s="10">
        <f t="shared" si="0"/>
        <v>-31.146859534424905</v>
      </c>
      <c r="G33" s="1"/>
      <c r="H33" s="1"/>
      <c r="I33" s="1"/>
    </row>
    <row r="34" spans="1:9" x14ac:dyDescent="0.25">
      <c r="A34" s="11" t="s">
        <v>70</v>
      </c>
      <c r="B34" s="38">
        <v>89080</v>
      </c>
      <c r="C34" s="38">
        <v>106904</v>
      </c>
      <c r="D34" s="38">
        <v>410888</v>
      </c>
      <c r="E34" s="38">
        <v>400698</v>
      </c>
      <c r="F34" s="13">
        <f t="shared" si="0"/>
        <v>-2.479994548392753</v>
      </c>
      <c r="G34" s="1"/>
      <c r="H34" s="1"/>
      <c r="I34" s="1"/>
    </row>
    <row r="35" spans="1:9" x14ac:dyDescent="0.25">
      <c r="A35" s="14" t="s">
        <v>71</v>
      </c>
      <c r="B35" s="15">
        <f>SUM(B7:B34)</f>
        <v>42251248</v>
      </c>
      <c r="C35" s="15">
        <f t="shared" ref="C35:E35" si="1">SUM(C7:C34)</f>
        <v>34523643</v>
      </c>
      <c r="D35" s="15">
        <f t="shared" si="1"/>
        <v>202991717</v>
      </c>
      <c r="E35" s="15">
        <f t="shared" si="1"/>
        <v>166602875</v>
      </c>
      <c r="F35" s="16">
        <f t="shared" si="0"/>
        <v>-17.926269375809056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4708194</v>
      </c>
      <c r="C38" s="41">
        <f>D7</f>
        <v>5548979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27692601</v>
      </c>
      <c r="G38" s="42">
        <f>LOOKUP(E38,$A$38:$A$65,$C$38:$C$65)</f>
        <v>32367431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995954</v>
      </c>
      <c r="C39" s="41">
        <f t="shared" ref="C39:C65" si="5">D8</f>
        <v>1280441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23579091</v>
      </c>
      <c r="G39" s="42">
        <f t="shared" ref="G39:G65" si="8">LOOKUP(E39,$A$38:$A$65,$C$38:$C$65)</f>
        <v>23965885</v>
      </c>
    </row>
    <row r="40" spans="1:9" x14ac:dyDescent="0.25">
      <c r="A40" s="42" t="str">
        <f t="shared" si="3"/>
        <v>ALMERIA</v>
      </c>
      <c r="B40" s="41">
        <f t="shared" si="4"/>
        <v>1886987</v>
      </c>
      <c r="C40" s="41">
        <f t="shared" si="5"/>
        <v>2709218</v>
      </c>
      <c r="D40" s="41">
        <f t="shared" si="6"/>
        <v>15</v>
      </c>
      <c r="E40" s="42" t="str">
        <f t="shared" si="2"/>
        <v>BARCELONA</v>
      </c>
      <c r="F40" s="42">
        <f t="shared" si="7"/>
        <v>17326569</v>
      </c>
      <c r="G40" s="42">
        <f t="shared" si="8"/>
        <v>22213153</v>
      </c>
    </row>
    <row r="41" spans="1:9" x14ac:dyDescent="0.25">
      <c r="A41" s="42" t="str">
        <f t="shared" si="3"/>
        <v>AVILES</v>
      </c>
      <c r="B41" s="41">
        <f t="shared" si="4"/>
        <v>1587233</v>
      </c>
      <c r="C41" s="41">
        <f t="shared" si="5"/>
        <v>2004166</v>
      </c>
      <c r="D41" s="41">
        <f t="shared" si="6"/>
        <v>19</v>
      </c>
      <c r="E41" s="42" t="str">
        <f t="shared" si="2"/>
        <v>BILBAO</v>
      </c>
      <c r="F41" s="42">
        <f t="shared" si="7"/>
        <v>13207274</v>
      </c>
      <c r="G41" s="42">
        <f t="shared" si="8"/>
        <v>16022003</v>
      </c>
    </row>
    <row r="42" spans="1:9" x14ac:dyDescent="0.25">
      <c r="A42" s="42" t="str">
        <f t="shared" si="3"/>
        <v>BAHIA DE ALGECIRAS</v>
      </c>
      <c r="B42" s="41">
        <f t="shared" si="4"/>
        <v>27692601</v>
      </c>
      <c r="C42" s="41">
        <f t="shared" si="5"/>
        <v>32367431</v>
      </c>
      <c r="D42" s="41">
        <f t="shared" si="6"/>
        <v>1</v>
      </c>
      <c r="E42" s="42" t="str">
        <f t="shared" si="2"/>
        <v>TARRAGONA</v>
      </c>
      <c r="F42" s="42">
        <f t="shared" si="7"/>
        <v>11807708</v>
      </c>
      <c r="G42" s="42">
        <f t="shared" si="8"/>
        <v>15253875</v>
      </c>
    </row>
    <row r="43" spans="1:9" x14ac:dyDescent="0.25">
      <c r="A43" s="42" t="str">
        <f t="shared" si="3"/>
        <v>BAHIA DE CADIZ</v>
      </c>
      <c r="B43" s="41">
        <f t="shared" si="4"/>
        <v>1660746</v>
      </c>
      <c r="C43" s="41">
        <f t="shared" si="5"/>
        <v>2135874</v>
      </c>
      <c r="D43" s="41">
        <f t="shared" si="6"/>
        <v>18</v>
      </c>
      <c r="E43" s="42" t="str">
        <f t="shared" si="2"/>
        <v>CARTAGENA</v>
      </c>
      <c r="F43" s="42">
        <f t="shared" si="7"/>
        <v>9448960</v>
      </c>
      <c r="G43" s="42">
        <f t="shared" si="8"/>
        <v>11826600</v>
      </c>
    </row>
    <row r="44" spans="1:9" x14ac:dyDescent="0.25">
      <c r="A44" s="42" t="str">
        <f t="shared" si="3"/>
        <v>BALEARES</v>
      </c>
      <c r="B44" s="41">
        <f t="shared" si="4"/>
        <v>4705167</v>
      </c>
      <c r="C44" s="41">
        <f t="shared" si="5"/>
        <v>5680250</v>
      </c>
      <c r="D44" s="41">
        <f t="shared" si="6"/>
        <v>13</v>
      </c>
      <c r="E44" s="42" t="str">
        <f t="shared" si="2"/>
        <v>LAS PALMAS</v>
      </c>
      <c r="F44" s="42">
        <f t="shared" si="7"/>
        <v>8704621</v>
      </c>
      <c r="G44" s="42">
        <f t="shared" si="8"/>
        <v>10825454</v>
      </c>
    </row>
    <row r="45" spans="1:9" x14ac:dyDescent="0.25">
      <c r="A45" s="42" t="str">
        <f t="shared" si="3"/>
        <v>BARCELONA</v>
      </c>
      <c r="B45" s="41">
        <f t="shared" si="4"/>
        <v>17326569</v>
      </c>
      <c r="C45" s="41">
        <f t="shared" si="5"/>
        <v>22213153</v>
      </c>
      <c r="D45" s="41">
        <f t="shared" si="6"/>
        <v>3</v>
      </c>
      <c r="E45" s="42" t="str">
        <f t="shared" si="2"/>
        <v>HUELVA</v>
      </c>
      <c r="F45" s="42">
        <f t="shared" si="7"/>
        <v>6852450</v>
      </c>
      <c r="G45" s="42">
        <f t="shared" si="8"/>
        <v>8406037</v>
      </c>
    </row>
    <row r="46" spans="1:9" x14ac:dyDescent="0.25">
      <c r="A46" s="42" t="str">
        <f t="shared" si="3"/>
        <v>BILBAO</v>
      </c>
      <c r="B46" s="41">
        <f t="shared" si="4"/>
        <v>13207274</v>
      </c>
      <c r="C46" s="41">
        <f t="shared" si="5"/>
        <v>16022003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6466784</v>
      </c>
      <c r="G46" s="42">
        <f t="shared" si="8"/>
        <v>8077539</v>
      </c>
    </row>
    <row r="47" spans="1:9" x14ac:dyDescent="0.25">
      <c r="A47" s="42" t="str">
        <f t="shared" si="3"/>
        <v>CARTAGENA</v>
      </c>
      <c r="B47" s="41">
        <f t="shared" si="4"/>
        <v>9448960</v>
      </c>
      <c r="C47" s="41">
        <f t="shared" si="5"/>
        <v>11826600</v>
      </c>
      <c r="D47" s="41">
        <f t="shared" si="6"/>
        <v>6</v>
      </c>
      <c r="E47" s="42" t="str">
        <f t="shared" si="2"/>
        <v>GIJON</v>
      </c>
      <c r="F47" s="42">
        <f t="shared" si="7"/>
        <v>6058825</v>
      </c>
      <c r="G47" s="42">
        <f t="shared" si="8"/>
        <v>8725495</v>
      </c>
    </row>
    <row r="48" spans="1:9" x14ac:dyDescent="0.25">
      <c r="A48" s="42" t="str">
        <f t="shared" si="3"/>
        <v>CASTELLON</v>
      </c>
      <c r="B48" s="41">
        <f t="shared" si="4"/>
        <v>4637629</v>
      </c>
      <c r="C48" s="41">
        <f t="shared" si="5"/>
        <v>6201255</v>
      </c>
      <c r="D48" s="41">
        <f t="shared" si="6"/>
        <v>14</v>
      </c>
      <c r="E48" s="42" t="str">
        <f t="shared" si="2"/>
        <v>FERROL-SAN CIBRAO</v>
      </c>
      <c r="F48" s="42">
        <f t="shared" si="7"/>
        <v>4854965</v>
      </c>
      <c r="G48" s="42">
        <f t="shared" si="8"/>
        <v>5299685</v>
      </c>
    </row>
    <row r="49" spans="1:7" x14ac:dyDescent="0.25">
      <c r="A49" s="42" t="str">
        <f t="shared" si="3"/>
        <v>CEUTA</v>
      </c>
      <c r="B49" s="41">
        <f t="shared" si="4"/>
        <v>997417</v>
      </c>
      <c r="C49" s="41">
        <f t="shared" si="5"/>
        <v>1079063</v>
      </c>
      <c r="D49" s="41">
        <f t="shared" si="6"/>
        <v>22</v>
      </c>
      <c r="E49" s="42" t="str">
        <f t="shared" si="2"/>
        <v>A CORUÑA</v>
      </c>
      <c r="F49" s="42">
        <f t="shared" si="7"/>
        <v>4708194</v>
      </c>
      <c r="G49" s="42">
        <f t="shared" si="8"/>
        <v>5548979</v>
      </c>
    </row>
    <row r="50" spans="1:7" x14ac:dyDescent="0.25">
      <c r="A50" s="42" t="str">
        <f t="shared" si="3"/>
        <v>FERROL-SAN CIBRAO</v>
      </c>
      <c r="B50" s="41">
        <f t="shared" si="4"/>
        <v>4854965</v>
      </c>
      <c r="C50" s="41">
        <f t="shared" si="5"/>
        <v>5299685</v>
      </c>
      <c r="D50" s="41">
        <f t="shared" si="6"/>
        <v>11</v>
      </c>
      <c r="E50" s="42" t="str">
        <f t="shared" si="2"/>
        <v>BALEARES</v>
      </c>
      <c r="F50" s="42">
        <f t="shared" si="7"/>
        <v>4705167</v>
      </c>
      <c r="G50" s="42">
        <f t="shared" si="8"/>
        <v>5680250</v>
      </c>
    </row>
    <row r="51" spans="1:7" x14ac:dyDescent="0.25">
      <c r="A51" s="42" t="str">
        <f t="shared" si="3"/>
        <v>GIJON</v>
      </c>
      <c r="B51" s="41">
        <f t="shared" si="4"/>
        <v>6058825</v>
      </c>
      <c r="C51" s="41">
        <f t="shared" si="5"/>
        <v>8725495</v>
      </c>
      <c r="D51" s="41">
        <f t="shared" si="6"/>
        <v>10</v>
      </c>
      <c r="E51" s="42" t="str">
        <f t="shared" si="2"/>
        <v>CASTELLON</v>
      </c>
      <c r="F51" s="42">
        <f t="shared" si="7"/>
        <v>4637629</v>
      </c>
      <c r="G51" s="42">
        <f t="shared" si="8"/>
        <v>6201255</v>
      </c>
    </row>
    <row r="52" spans="1:7" x14ac:dyDescent="0.25">
      <c r="A52" s="42" t="str">
        <f t="shared" si="3"/>
        <v>HUELVA</v>
      </c>
      <c r="B52" s="41">
        <f t="shared" si="4"/>
        <v>6852450</v>
      </c>
      <c r="C52" s="41">
        <f t="shared" si="5"/>
        <v>8406037</v>
      </c>
      <c r="D52" s="41">
        <f t="shared" si="6"/>
        <v>8</v>
      </c>
      <c r="E52" s="42" t="str">
        <f t="shared" si="2"/>
        <v>ALMERIA</v>
      </c>
      <c r="F52" s="42">
        <f t="shared" si="7"/>
        <v>1886987</v>
      </c>
      <c r="G52" s="42">
        <f t="shared" si="8"/>
        <v>2709218</v>
      </c>
    </row>
    <row r="53" spans="1:7" x14ac:dyDescent="0.25">
      <c r="A53" s="42" t="str">
        <f t="shared" si="3"/>
        <v>LAS PALMAS</v>
      </c>
      <c r="B53" s="41">
        <f t="shared" si="4"/>
        <v>8704621</v>
      </c>
      <c r="C53" s="41">
        <f t="shared" si="5"/>
        <v>10825454</v>
      </c>
      <c r="D53" s="41">
        <f t="shared" si="6"/>
        <v>7</v>
      </c>
      <c r="E53" s="42" t="str">
        <f t="shared" si="2"/>
        <v>SEVILLA</v>
      </c>
      <c r="F53" s="42">
        <f t="shared" si="7"/>
        <v>1844453</v>
      </c>
      <c r="G53" s="42">
        <f t="shared" si="8"/>
        <v>1949631</v>
      </c>
    </row>
    <row r="54" spans="1:7" x14ac:dyDescent="0.25">
      <c r="A54" s="42" t="str">
        <f t="shared" si="3"/>
        <v>MALAGA</v>
      </c>
      <c r="B54" s="41">
        <f t="shared" si="4"/>
        <v>838935</v>
      </c>
      <c r="C54" s="41">
        <f t="shared" si="5"/>
        <v>2342344</v>
      </c>
      <c r="D54" s="41">
        <f t="shared" si="6"/>
        <v>24</v>
      </c>
      <c r="E54" s="42" t="str">
        <f t="shared" si="2"/>
        <v>SANTANDER</v>
      </c>
      <c r="F54" s="42">
        <f t="shared" si="7"/>
        <v>1768071</v>
      </c>
      <c r="G54" s="42">
        <f t="shared" si="8"/>
        <v>2309969</v>
      </c>
    </row>
    <row r="55" spans="1:7" x14ac:dyDescent="0.25">
      <c r="A55" s="42" t="str">
        <f t="shared" si="3"/>
        <v>MARIN Y RIA DE PONTEVEDRA</v>
      </c>
      <c r="B55" s="41">
        <f t="shared" si="4"/>
        <v>596864</v>
      </c>
      <c r="C55" s="41">
        <f t="shared" si="5"/>
        <v>675020</v>
      </c>
      <c r="D55" s="41">
        <f t="shared" si="6"/>
        <v>26</v>
      </c>
      <c r="E55" s="42" t="str">
        <f t="shared" si="2"/>
        <v>BAHIA DE CADIZ</v>
      </c>
      <c r="F55" s="42">
        <f t="shared" si="7"/>
        <v>1660746</v>
      </c>
      <c r="G55" s="42">
        <f t="shared" si="8"/>
        <v>2135874</v>
      </c>
    </row>
    <row r="56" spans="1:7" x14ac:dyDescent="0.25">
      <c r="A56" s="42" t="str">
        <f t="shared" si="3"/>
        <v>MELILLA</v>
      </c>
      <c r="B56" s="41">
        <f t="shared" si="4"/>
        <v>328777</v>
      </c>
      <c r="C56" s="41">
        <f t="shared" si="5"/>
        <v>327275</v>
      </c>
      <c r="D56" s="41">
        <f t="shared" si="6"/>
        <v>28</v>
      </c>
      <c r="E56" s="42" t="str">
        <f t="shared" si="2"/>
        <v>AVILES</v>
      </c>
      <c r="F56" s="42">
        <f t="shared" si="7"/>
        <v>1587233</v>
      </c>
      <c r="G56" s="42">
        <f t="shared" si="8"/>
        <v>2004166</v>
      </c>
    </row>
    <row r="57" spans="1:7" x14ac:dyDescent="0.25">
      <c r="A57" s="42" t="str">
        <f t="shared" si="3"/>
        <v>MOTRIL</v>
      </c>
      <c r="B57" s="41">
        <f t="shared" si="4"/>
        <v>807064</v>
      </c>
      <c r="C57" s="41">
        <f t="shared" si="5"/>
        <v>1071272</v>
      </c>
      <c r="D57" s="41">
        <f t="shared" si="6"/>
        <v>25</v>
      </c>
      <c r="E57" s="42" t="str">
        <f t="shared" si="2"/>
        <v>VIGO</v>
      </c>
      <c r="F57" s="42">
        <f t="shared" si="7"/>
        <v>1527184</v>
      </c>
      <c r="G57" s="42">
        <f t="shared" si="8"/>
        <v>2218031</v>
      </c>
    </row>
    <row r="58" spans="1:7" x14ac:dyDescent="0.25">
      <c r="A58" s="42" t="str">
        <f t="shared" si="3"/>
        <v>PASAIA</v>
      </c>
      <c r="B58" s="41">
        <f t="shared" si="4"/>
        <v>1311654</v>
      </c>
      <c r="C58" s="41">
        <f t="shared" si="5"/>
        <v>2064884</v>
      </c>
      <c r="D58" s="41">
        <f t="shared" si="6"/>
        <v>21</v>
      </c>
      <c r="E58" s="42" t="str">
        <f t="shared" si="2"/>
        <v>PASAIA</v>
      </c>
      <c r="F58" s="42">
        <f t="shared" si="7"/>
        <v>1311654</v>
      </c>
      <c r="G58" s="42">
        <f t="shared" si="8"/>
        <v>2064884</v>
      </c>
    </row>
    <row r="59" spans="1:7" x14ac:dyDescent="0.25">
      <c r="A59" s="42" t="str">
        <f t="shared" si="3"/>
        <v>SANTA CRUZ DE TENERIFE</v>
      </c>
      <c r="B59" s="41">
        <f t="shared" si="4"/>
        <v>6466784</v>
      </c>
      <c r="C59" s="41">
        <f t="shared" si="5"/>
        <v>8077539</v>
      </c>
      <c r="D59" s="41">
        <f t="shared" si="6"/>
        <v>9</v>
      </c>
      <c r="E59" s="42" t="str">
        <f t="shared" si="2"/>
        <v>CEUTA</v>
      </c>
      <c r="F59" s="42">
        <f t="shared" si="7"/>
        <v>997417</v>
      </c>
      <c r="G59" s="42">
        <f t="shared" si="8"/>
        <v>1079063</v>
      </c>
    </row>
    <row r="60" spans="1:7" x14ac:dyDescent="0.25">
      <c r="A60" s="42" t="str">
        <f t="shared" si="3"/>
        <v>SANTANDER</v>
      </c>
      <c r="B60" s="41">
        <f t="shared" si="4"/>
        <v>1768071</v>
      </c>
      <c r="C60" s="41">
        <f t="shared" si="5"/>
        <v>2309969</v>
      </c>
      <c r="D60" s="41">
        <f t="shared" si="6"/>
        <v>17</v>
      </c>
      <c r="E60" s="42" t="str">
        <f t="shared" si="2"/>
        <v>ALICANTE</v>
      </c>
      <c r="F60" s="42">
        <f t="shared" si="7"/>
        <v>995954</v>
      </c>
      <c r="G60" s="42">
        <f t="shared" si="8"/>
        <v>1280441</v>
      </c>
    </row>
    <row r="61" spans="1:7" x14ac:dyDescent="0.25">
      <c r="A61" s="42" t="str">
        <f t="shared" si="3"/>
        <v>SEVILLA</v>
      </c>
      <c r="B61" s="41">
        <f t="shared" si="4"/>
        <v>1844453</v>
      </c>
      <c r="C61" s="41">
        <f t="shared" si="5"/>
        <v>1949631</v>
      </c>
      <c r="D61" s="41">
        <f t="shared" si="6"/>
        <v>16</v>
      </c>
      <c r="E61" s="42" t="str">
        <f t="shared" si="2"/>
        <v>MALAGA</v>
      </c>
      <c r="F61" s="42">
        <f t="shared" si="7"/>
        <v>838935</v>
      </c>
      <c r="G61" s="42">
        <f t="shared" si="8"/>
        <v>2342344</v>
      </c>
    </row>
    <row r="62" spans="1:7" x14ac:dyDescent="0.25">
      <c r="A62" s="42" t="str">
        <f t="shared" si="3"/>
        <v>TARRAGONA</v>
      </c>
      <c r="B62" s="41">
        <f t="shared" si="4"/>
        <v>11807708</v>
      </c>
      <c r="C62" s="41">
        <f t="shared" si="5"/>
        <v>15253875</v>
      </c>
      <c r="D62" s="41">
        <f t="shared" si="6"/>
        <v>5</v>
      </c>
      <c r="E62" s="42" t="str">
        <f t="shared" si="2"/>
        <v>MOTRIL</v>
      </c>
      <c r="F62" s="42">
        <f t="shared" si="7"/>
        <v>807064</v>
      </c>
      <c r="G62" s="42">
        <f t="shared" si="8"/>
        <v>1071272</v>
      </c>
    </row>
    <row r="63" spans="1:7" x14ac:dyDescent="0.25">
      <c r="A63" s="42" t="str">
        <f t="shared" si="3"/>
        <v>VALENCIA</v>
      </c>
      <c r="B63" s="41">
        <f t="shared" si="4"/>
        <v>23579091</v>
      </c>
      <c r="C63" s="41">
        <f t="shared" si="5"/>
        <v>23965885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596864</v>
      </c>
      <c r="G63" s="42">
        <f t="shared" si="8"/>
        <v>675020</v>
      </c>
    </row>
    <row r="64" spans="1:7" x14ac:dyDescent="0.25">
      <c r="A64" s="42" t="str">
        <f t="shared" si="3"/>
        <v>VIGO</v>
      </c>
      <c r="B64" s="41">
        <f t="shared" si="4"/>
        <v>1527184</v>
      </c>
      <c r="C64" s="41">
        <f t="shared" si="5"/>
        <v>2218031</v>
      </c>
      <c r="D64" s="41">
        <f t="shared" si="6"/>
        <v>20</v>
      </c>
      <c r="E64" s="42" t="str">
        <f t="shared" si="2"/>
        <v>VILAGARCIA</v>
      </c>
      <c r="F64" s="42">
        <f t="shared" si="7"/>
        <v>400698</v>
      </c>
      <c r="G64" s="42">
        <f t="shared" si="8"/>
        <v>410888</v>
      </c>
    </row>
    <row r="65" spans="1:7" x14ac:dyDescent="0.25">
      <c r="A65" s="42" t="str">
        <f t="shared" si="3"/>
        <v>VILAGARCIA</v>
      </c>
      <c r="B65" s="41">
        <f t="shared" si="4"/>
        <v>400698</v>
      </c>
      <c r="C65" s="41">
        <f t="shared" si="5"/>
        <v>410888</v>
      </c>
      <c r="D65" s="41">
        <f t="shared" si="6"/>
        <v>27</v>
      </c>
      <c r="E65" s="42" t="str">
        <f t="shared" si="2"/>
        <v>MELILLA</v>
      </c>
      <c r="F65" s="42">
        <f t="shared" si="7"/>
        <v>328777</v>
      </c>
      <c r="G65" s="42">
        <f t="shared" si="8"/>
        <v>327275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1154019</v>
      </c>
      <c r="C7" s="37">
        <v>911574</v>
      </c>
      <c r="D7" s="37">
        <v>5382232</v>
      </c>
      <c r="E7" s="37">
        <v>4557493</v>
      </c>
      <c r="F7" s="10">
        <f>((E7*100)/D7)-100</f>
        <v>-15.323363987282605</v>
      </c>
      <c r="G7" s="1"/>
      <c r="H7" s="1"/>
      <c r="I7" s="1"/>
    </row>
    <row r="8" spans="1:12" x14ac:dyDescent="0.25">
      <c r="A8" s="11" t="s">
        <v>44</v>
      </c>
      <c r="B8" s="38">
        <v>269947</v>
      </c>
      <c r="C8" s="38">
        <v>184872</v>
      </c>
      <c r="D8" s="38">
        <v>1267619</v>
      </c>
      <c r="E8" s="38">
        <v>981554</v>
      </c>
      <c r="F8" s="13">
        <f t="shared" ref="F8:F35" si="0">((E8*100)/D8)-100</f>
        <v>-22.567112042340796</v>
      </c>
      <c r="G8" s="1"/>
      <c r="H8" s="1"/>
      <c r="I8" s="1"/>
    </row>
    <row r="9" spans="1:12" x14ac:dyDescent="0.25">
      <c r="A9" s="8" t="s">
        <v>45</v>
      </c>
      <c r="B9" s="37">
        <v>634226</v>
      </c>
      <c r="C9" s="37">
        <v>429312</v>
      </c>
      <c r="D9" s="37">
        <v>2589619</v>
      </c>
      <c r="E9" s="37">
        <v>1849603</v>
      </c>
      <c r="F9" s="10">
        <f t="shared" si="0"/>
        <v>-28.57625001979055</v>
      </c>
      <c r="G9" s="1"/>
      <c r="H9" s="1"/>
      <c r="I9" s="1"/>
    </row>
    <row r="10" spans="1:12" x14ac:dyDescent="0.25">
      <c r="A10" s="11" t="s">
        <v>46</v>
      </c>
      <c r="B10" s="38">
        <v>340930</v>
      </c>
      <c r="C10" s="38">
        <v>316863</v>
      </c>
      <c r="D10" s="38">
        <v>1978681</v>
      </c>
      <c r="E10" s="38">
        <v>1562353</v>
      </c>
      <c r="F10" s="13">
        <f t="shared" si="0"/>
        <v>-21.040683162167127</v>
      </c>
      <c r="G10" s="1"/>
      <c r="H10" s="1"/>
      <c r="I10" s="1"/>
    </row>
    <row r="11" spans="1:12" x14ac:dyDescent="0.25">
      <c r="A11" s="8" t="s">
        <v>47</v>
      </c>
      <c r="B11" s="37">
        <v>6548772</v>
      </c>
      <c r="C11" s="37">
        <v>5561540</v>
      </c>
      <c r="D11" s="37">
        <v>30462336</v>
      </c>
      <c r="E11" s="37">
        <v>25354601</v>
      </c>
      <c r="F11" s="10">
        <f t="shared" si="0"/>
        <v>-16.767377918751862</v>
      </c>
      <c r="G11" s="1"/>
      <c r="H11" s="1"/>
      <c r="I11" s="1"/>
    </row>
    <row r="12" spans="1:12" x14ac:dyDescent="0.25">
      <c r="A12" s="11" t="s">
        <v>48</v>
      </c>
      <c r="B12" s="38">
        <v>328625</v>
      </c>
      <c r="C12" s="38">
        <v>353924</v>
      </c>
      <c r="D12" s="38">
        <v>2091582</v>
      </c>
      <c r="E12" s="38">
        <v>1611664</v>
      </c>
      <c r="F12" s="13">
        <f t="shared" si="0"/>
        <v>-22.94521563103909</v>
      </c>
      <c r="G12" s="1"/>
      <c r="H12" s="1"/>
      <c r="I12" s="1"/>
    </row>
    <row r="13" spans="1:12" x14ac:dyDescent="0.25">
      <c r="A13" s="8" t="s">
        <v>49</v>
      </c>
      <c r="B13" s="37">
        <v>1233728</v>
      </c>
      <c r="C13" s="37">
        <v>1059995</v>
      </c>
      <c r="D13" s="37">
        <v>5620487</v>
      </c>
      <c r="E13" s="37">
        <v>4664238</v>
      </c>
      <c r="F13" s="10">
        <f t="shared" si="0"/>
        <v>-17.013632448576075</v>
      </c>
      <c r="G13" s="1"/>
      <c r="H13" s="1"/>
      <c r="I13" s="1"/>
    </row>
    <row r="14" spans="1:12" x14ac:dyDescent="0.25">
      <c r="A14" s="11" t="s">
        <v>50</v>
      </c>
      <c r="B14" s="38">
        <v>4867405</v>
      </c>
      <c r="C14" s="38">
        <v>3576659</v>
      </c>
      <c r="D14" s="38">
        <v>21737026</v>
      </c>
      <c r="E14" s="38">
        <v>16842888</v>
      </c>
      <c r="F14" s="13">
        <f t="shared" si="0"/>
        <v>-22.515214362811179</v>
      </c>
      <c r="G14" s="1"/>
      <c r="H14" s="1"/>
      <c r="I14" s="1"/>
    </row>
    <row r="15" spans="1:12" x14ac:dyDescent="0.25">
      <c r="A15" s="8" t="s">
        <v>51</v>
      </c>
      <c r="B15" s="37">
        <v>2829643</v>
      </c>
      <c r="C15" s="37">
        <v>2293097</v>
      </c>
      <c r="D15" s="37">
        <v>15587843</v>
      </c>
      <c r="E15" s="37">
        <v>12969330</v>
      </c>
      <c r="F15" s="10">
        <f t="shared" si="0"/>
        <v>-16.798430674468563</v>
      </c>
      <c r="G15" s="1"/>
      <c r="H15" s="1"/>
      <c r="I15" s="1"/>
    </row>
    <row r="16" spans="1:12" x14ac:dyDescent="0.25">
      <c r="A16" s="11" t="s">
        <v>52</v>
      </c>
      <c r="B16" s="38">
        <v>2280781</v>
      </c>
      <c r="C16" s="38">
        <v>1719766</v>
      </c>
      <c r="D16" s="38">
        <v>11779937</v>
      </c>
      <c r="E16" s="38">
        <v>9424345</v>
      </c>
      <c r="F16" s="13">
        <f t="shared" si="0"/>
        <v>-19.996643445546439</v>
      </c>
      <c r="G16" s="1"/>
      <c r="H16" s="1"/>
      <c r="I16" s="1"/>
    </row>
    <row r="17" spans="1:9" x14ac:dyDescent="0.25">
      <c r="A17" s="8" t="s">
        <v>53</v>
      </c>
      <c r="B17" s="37">
        <v>1251748</v>
      </c>
      <c r="C17" s="37">
        <v>990217</v>
      </c>
      <c r="D17" s="37">
        <v>6173312</v>
      </c>
      <c r="E17" s="37">
        <v>4621637</v>
      </c>
      <c r="F17" s="10">
        <f t="shared" si="0"/>
        <v>-25.13521105040536</v>
      </c>
      <c r="G17" s="1"/>
      <c r="H17" s="1"/>
      <c r="I17" s="1"/>
    </row>
    <row r="18" spans="1:9" x14ac:dyDescent="0.25">
      <c r="A18" s="11" t="s">
        <v>54</v>
      </c>
      <c r="B18" s="38">
        <v>172232</v>
      </c>
      <c r="C18" s="38">
        <v>143707</v>
      </c>
      <c r="D18" s="38">
        <v>853876</v>
      </c>
      <c r="E18" s="38">
        <v>759500</v>
      </c>
      <c r="F18" s="13">
        <f t="shared" si="0"/>
        <v>-11.052658699858057</v>
      </c>
      <c r="G18" s="1"/>
      <c r="H18" s="1"/>
      <c r="I18" s="1"/>
    </row>
    <row r="19" spans="1:9" x14ac:dyDescent="0.25">
      <c r="A19" s="8" t="s">
        <v>55</v>
      </c>
      <c r="B19" s="37">
        <v>1086529</v>
      </c>
      <c r="C19" s="37">
        <v>992494</v>
      </c>
      <c r="D19" s="37">
        <v>5286357</v>
      </c>
      <c r="E19" s="37">
        <v>4847912</v>
      </c>
      <c r="F19" s="10">
        <f t="shared" si="0"/>
        <v>-8.2938969123727304</v>
      </c>
      <c r="G19" s="1"/>
      <c r="H19" s="1"/>
      <c r="I19" s="1"/>
    </row>
    <row r="20" spans="1:9" x14ac:dyDescent="0.25">
      <c r="A20" s="11" t="s">
        <v>56</v>
      </c>
      <c r="B20" s="38">
        <v>1809177</v>
      </c>
      <c r="C20" s="38">
        <v>636407</v>
      </c>
      <c r="D20" s="38">
        <v>8675865</v>
      </c>
      <c r="E20" s="38">
        <v>6010576</v>
      </c>
      <c r="F20" s="13">
        <f t="shared" si="0"/>
        <v>-30.720729287511972</v>
      </c>
      <c r="G20" s="1"/>
      <c r="H20" s="1"/>
      <c r="I20" s="1"/>
    </row>
    <row r="21" spans="1:9" x14ac:dyDescent="0.25">
      <c r="A21" s="8" t="s">
        <v>57</v>
      </c>
      <c r="B21" s="37">
        <v>1247789</v>
      </c>
      <c r="C21" s="37">
        <v>1507909</v>
      </c>
      <c r="D21" s="37">
        <v>8382988</v>
      </c>
      <c r="E21" s="37">
        <v>6835393</v>
      </c>
      <c r="F21" s="10">
        <f t="shared" si="0"/>
        <v>-18.461138200364829</v>
      </c>
      <c r="G21" s="1"/>
      <c r="H21" s="1"/>
      <c r="I21" s="1"/>
    </row>
    <row r="22" spans="1:9" x14ac:dyDescent="0.25">
      <c r="A22" s="11" t="s">
        <v>58</v>
      </c>
      <c r="B22" s="38">
        <v>1967165</v>
      </c>
      <c r="C22" s="38">
        <v>1510096</v>
      </c>
      <c r="D22" s="38">
        <v>9897941</v>
      </c>
      <c r="E22" s="38">
        <v>7758654</v>
      </c>
      <c r="F22" s="13">
        <f t="shared" si="0"/>
        <v>-21.613454757913786</v>
      </c>
      <c r="G22" s="1"/>
      <c r="H22" s="1"/>
      <c r="I22" s="1"/>
    </row>
    <row r="23" spans="1:9" x14ac:dyDescent="0.25">
      <c r="A23" s="8" t="s">
        <v>59</v>
      </c>
      <c r="B23" s="37">
        <v>361861</v>
      </c>
      <c r="C23" s="37">
        <v>117820</v>
      </c>
      <c r="D23" s="37">
        <v>2310717</v>
      </c>
      <c r="E23" s="37">
        <v>814492</v>
      </c>
      <c r="F23" s="10">
        <f t="shared" si="0"/>
        <v>-64.75154681425721</v>
      </c>
      <c r="G23" s="1"/>
      <c r="H23" s="1"/>
      <c r="I23" s="1"/>
    </row>
    <row r="24" spans="1:9" x14ac:dyDescent="0.25">
      <c r="A24" s="11" t="s">
        <v>60</v>
      </c>
      <c r="B24" s="38">
        <v>158282</v>
      </c>
      <c r="C24" s="38">
        <v>140756</v>
      </c>
      <c r="D24" s="38">
        <v>655037</v>
      </c>
      <c r="E24" s="38">
        <v>582599</v>
      </c>
      <c r="F24" s="13">
        <f t="shared" si="0"/>
        <v>-11.058611956271179</v>
      </c>
      <c r="G24" s="1"/>
      <c r="H24" s="1"/>
      <c r="I24" s="1"/>
    </row>
    <row r="25" spans="1:9" x14ac:dyDescent="0.25">
      <c r="A25" s="8" t="s">
        <v>61</v>
      </c>
      <c r="B25" s="37">
        <v>64938</v>
      </c>
      <c r="C25" s="37">
        <v>73482</v>
      </c>
      <c r="D25" s="37">
        <v>318395</v>
      </c>
      <c r="E25" s="37">
        <v>327297</v>
      </c>
      <c r="F25" s="10">
        <f t="shared" si="0"/>
        <v>2.7958981767929743</v>
      </c>
      <c r="G25" s="1"/>
      <c r="H25" s="1"/>
      <c r="I25" s="1"/>
    </row>
    <row r="26" spans="1:9" x14ac:dyDescent="0.25">
      <c r="A26" s="11" t="s">
        <v>62</v>
      </c>
      <c r="B26" s="38">
        <v>195056</v>
      </c>
      <c r="C26" s="38">
        <v>142825</v>
      </c>
      <c r="D26" s="38">
        <v>1063955</v>
      </c>
      <c r="E26" s="38">
        <v>801728</v>
      </c>
      <c r="F26" s="13">
        <f t="shared" si="0"/>
        <v>-24.646437114351642</v>
      </c>
      <c r="G26" s="1"/>
      <c r="H26" s="1"/>
      <c r="I26" s="1"/>
    </row>
    <row r="27" spans="1:9" x14ac:dyDescent="0.25">
      <c r="A27" s="8" t="s">
        <v>63</v>
      </c>
      <c r="B27" s="37">
        <v>454476</v>
      </c>
      <c r="C27" s="37">
        <v>325446</v>
      </c>
      <c r="D27" s="37">
        <v>2042683</v>
      </c>
      <c r="E27" s="37">
        <v>1290089</v>
      </c>
      <c r="F27" s="10">
        <f t="shared" si="0"/>
        <v>-36.843406441430218</v>
      </c>
      <c r="G27" s="1"/>
      <c r="H27" s="1"/>
      <c r="I27" s="1"/>
    </row>
    <row r="28" spans="1:9" x14ac:dyDescent="0.25">
      <c r="A28" s="11" t="s">
        <v>64</v>
      </c>
      <c r="B28" s="38">
        <v>1539384</v>
      </c>
      <c r="C28" s="38">
        <v>1276200</v>
      </c>
      <c r="D28" s="38">
        <v>7565861</v>
      </c>
      <c r="E28" s="38">
        <v>6051450</v>
      </c>
      <c r="F28" s="13">
        <f t="shared" si="0"/>
        <v>-20.016373549553705</v>
      </c>
      <c r="G28" s="1"/>
      <c r="H28" s="1"/>
      <c r="I28" s="1"/>
    </row>
    <row r="29" spans="1:9" x14ac:dyDescent="0.25">
      <c r="A29" s="8" t="s">
        <v>65</v>
      </c>
      <c r="B29" s="37">
        <v>422913</v>
      </c>
      <c r="C29" s="37">
        <v>384168</v>
      </c>
      <c r="D29" s="37">
        <v>2279257</v>
      </c>
      <c r="E29" s="37">
        <v>1740163</v>
      </c>
      <c r="F29" s="10">
        <f t="shared" si="0"/>
        <v>-23.652181390690032</v>
      </c>
      <c r="G29" s="1"/>
      <c r="H29" s="1"/>
      <c r="I29" s="1"/>
    </row>
    <row r="30" spans="1:9" x14ac:dyDescent="0.25">
      <c r="A30" s="11" t="s">
        <v>66</v>
      </c>
      <c r="B30" s="38">
        <v>456550</v>
      </c>
      <c r="C30" s="38">
        <v>322222</v>
      </c>
      <c r="D30" s="38">
        <v>1949631</v>
      </c>
      <c r="E30" s="38">
        <v>1844453</v>
      </c>
      <c r="F30" s="13">
        <f t="shared" si="0"/>
        <v>-5.3947644451693719</v>
      </c>
      <c r="G30" s="1"/>
      <c r="H30" s="1"/>
      <c r="I30" s="1"/>
    </row>
    <row r="31" spans="1:9" x14ac:dyDescent="0.25">
      <c r="A31" s="8" t="s">
        <v>67</v>
      </c>
      <c r="B31" s="37">
        <v>3662762</v>
      </c>
      <c r="C31" s="37">
        <v>2449917</v>
      </c>
      <c r="D31" s="37">
        <v>15163637</v>
      </c>
      <c r="E31" s="37">
        <v>11715869</v>
      </c>
      <c r="F31" s="10">
        <f t="shared" si="0"/>
        <v>-22.737078182496717</v>
      </c>
      <c r="G31" s="1"/>
      <c r="H31" s="1"/>
      <c r="I31" s="1"/>
    </row>
    <row r="32" spans="1:9" x14ac:dyDescent="0.25">
      <c r="A32" s="11" t="s">
        <v>68</v>
      </c>
      <c r="B32" s="38">
        <v>5136511</v>
      </c>
      <c r="C32" s="38">
        <v>5563431</v>
      </c>
      <c r="D32" s="38">
        <v>23855303</v>
      </c>
      <c r="E32" s="38">
        <v>23485777</v>
      </c>
      <c r="F32" s="13">
        <f t="shared" si="0"/>
        <v>-1.5490308381327225</v>
      </c>
      <c r="G32" s="1"/>
      <c r="H32" s="1"/>
      <c r="I32" s="1"/>
    </row>
    <row r="33" spans="1:9" x14ac:dyDescent="0.25">
      <c r="A33" s="8" t="s">
        <v>69</v>
      </c>
      <c r="B33" s="37">
        <v>475209</v>
      </c>
      <c r="C33" s="37">
        <v>299644</v>
      </c>
      <c r="D33" s="37">
        <v>2035734</v>
      </c>
      <c r="E33" s="37">
        <v>1356015</v>
      </c>
      <c r="F33" s="10">
        <f t="shared" si="0"/>
        <v>-33.3893819133541</v>
      </c>
      <c r="G33" s="1"/>
      <c r="H33" s="1"/>
      <c r="I33" s="1"/>
    </row>
    <row r="34" spans="1:9" x14ac:dyDescent="0.25">
      <c r="A34" s="11" t="s">
        <v>70</v>
      </c>
      <c r="B34" s="38">
        <v>88614</v>
      </c>
      <c r="C34" s="38">
        <v>105485</v>
      </c>
      <c r="D34" s="38">
        <v>409388</v>
      </c>
      <c r="E34" s="38">
        <v>397953</v>
      </c>
      <c r="F34" s="13">
        <f t="shared" si="0"/>
        <v>-2.7931937428551947</v>
      </c>
      <c r="G34" s="1"/>
      <c r="H34" s="1"/>
      <c r="I34" s="1"/>
    </row>
    <row r="35" spans="1:9" x14ac:dyDescent="0.25">
      <c r="A35" s="14" t="s">
        <v>71</v>
      </c>
      <c r="B35" s="15">
        <f>SUM(B7:B34)</f>
        <v>41039272</v>
      </c>
      <c r="C35" s="15">
        <f t="shared" ref="C35:E35" si="1">SUM(C7:C34)</f>
        <v>33389828</v>
      </c>
      <c r="D35" s="15">
        <f t="shared" si="1"/>
        <v>197417299</v>
      </c>
      <c r="E35" s="15">
        <f t="shared" si="1"/>
        <v>161059626</v>
      </c>
      <c r="F35" s="16">
        <f t="shared" si="0"/>
        <v>-18.416660132707008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4557493</v>
      </c>
      <c r="C38" s="41">
        <f>D7</f>
        <v>5382232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25354601</v>
      </c>
      <c r="G38" s="42">
        <f>LOOKUP(E38,$A$38:$A$65,$C$38:$C$65)</f>
        <v>30462336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981554</v>
      </c>
      <c r="C39" s="41">
        <f t="shared" ref="C39:C65" si="5">D8</f>
        <v>1267619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23485777</v>
      </c>
      <c r="G39" s="42">
        <f t="shared" ref="G39:G65" si="8">LOOKUP(E39,$A$38:$A$65,$C$38:$C$65)</f>
        <v>23855303</v>
      </c>
    </row>
    <row r="40" spans="1:9" x14ac:dyDescent="0.25">
      <c r="A40" s="42" t="str">
        <f t="shared" si="3"/>
        <v>ALMERIA</v>
      </c>
      <c r="B40" s="41">
        <f t="shared" si="4"/>
        <v>1849603</v>
      </c>
      <c r="C40" s="41">
        <f t="shared" si="5"/>
        <v>2589619</v>
      </c>
      <c r="D40" s="41">
        <f t="shared" si="6"/>
        <v>15</v>
      </c>
      <c r="E40" s="42" t="str">
        <f t="shared" si="2"/>
        <v>BARCELONA</v>
      </c>
      <c r="F40" s="42">
        <f t="shared" si="7"/>
        <v>16842888</v>
      </c>
      <c r="G40" s="42">
        <f t="shared" si="8"/>
        <v>21737026</v>
      </c>
    </row>
    <row r="41" spans="1:9" x14ac:dyDescent="0.25">
      <c r="A41" s="42" t="str">
        <f t="shared" si="3"/>
        <v>AVILES</v>
      </c>
      <c r="B41" s="41">
        <f t="shared" si="4"/>
        <v>1562353</v>
      </c>
      <c r="C41" s="41">
        <f t="shared" si="5"/>
        <v>1978681</v>
      </c>
      <c r="D41" s="41">
        <f t="shared" si="6"/>
        <v>19</v>
      </c>
      <c r="E41" s="42" t="str">
        <f t="shared" si="2"/>
        <v>BILBAO</v>
      </c>
      <c r="F41" s="42">
        <f t="shared" si="7"/>
        <v>12969330</v>
      </c>
      <c r="G41" s="42">
        <f t="shared" si="8"/>
        <v>15587843</v>
      </c>
    </row>
    <row r="42" spans="1:9" x14ac:dyDescent="0.25">
      <c r="A42" s="42" t="str">
        <f t="shared" si="3"/>
        <v>BAHIA DE ALGECIRAS</v>
      </c>
      <c r="B42" s="41">
        <f t="shared" si="4"/>
        <v>25354601</v>
      </c>
      <c r="C42" s="41">
        <f t="shared" si="5"/>
        <v>30462336</v>
      </c>
      <c r="D42" s="41">
        <f t="shared" si="6"/>
        <v>1</v>
      </c>
      <c r="E42" s="42" t="str">
        <f t="shared" si="2"/>
        <v>TARRAGONA</v>
      </c>
      <c r="F42" s="42">
        <f t="shared" si="7"/>
        <v>11715869</v>
      </c>
      <c r="G42" s="42">
        <f t="shared" si="8"/>
        <v>15163637</v>
      </c>
    </row>
    <row r="43" spans="1:9" x14ac:dyDescent="0.25">
      <c r="A43" s="42" t="str">
        <f t="shared" si="3"/>
        <v>BAHIA DE CADIZ</v>
      </c>
      <c r="B43" s="41">
        <f t="shared" si="4"/>
        <v>1611664</v>
      </c>
      <c r="C43" s="41">
        <f t="shared" si="5"/>
        <v>2091582</v>
      </c>
      <c r="D43" s="41">
        <f t="shared" si="6"/>
        <v>18</v>
      </c>
      <c r="E43" s="42" t="str">
        <f t="shared" si="2"/>
        <v>CARTAGENA</v>
      </c>
      <c r="F43" s="42">
        <f t="shared" si="7"/>
        <v>9424345</v>
      </c>
      <c r="G43" s="42">
        <f t="shared" si="8"/>
        <v>11779937</v>
      </c>
    </row>
    <row r="44" spans="1:9" x14ac:dyDescent="0.25">
      <c r="A44" s="42" t="str">
        <f t="shared" si="3"/>
        <v>BALEARES</v>
      </c>
      <c r="B44" s="41">
        <f t="shared" si="4"/>
        <v>4664238</v>
      </c>
      <c r="C44" s="41">
        <f t="shared" si="5"/>
        <v>5620487</v>
      </c>
      <c r="D44" s="41">
        <f t="shared" si="6"/>
        <v>12</v>
      </c>
      <c r="E44" s="42" t="str">
        <f t="shared" si="2"/>
        <v>LAS PALMAS</v>
      </c>
      <c r="F44" s="42">
        <f t="shared" si="7"/>
        <v>7758654</v>
      </c>
      <c r="G44" s="42">
        <f t="shared" si="8"/>
        <v>9897941</v>
      </c>
    </row>
    <row r="45" spans="1:9" x14ac:dyDescent="0.25">
      <c r="A45" s="42" t="str">
        <f t="shared" si="3"/>
        <v>BARCELONA</v>
      </c>
      <c r="B45" s="41">
        <f t="shared" si="4"/>
        <v>16842888</v>
      </c>
      <c r="C45" s="41">
        <f t="shared" si="5"/>
        <v>21737026</v>
      </c>
      <c r="D45" s="41">
        <f t="shared" si="6"/>
        <v>3</v>
      </c>
      <c r="E45" s="42" t="str">
        <f t="shared" si="2"/>
        <v>HUELVA</v>
      </c>
      <c r="F45" s="42">
        <f t="shared" si="7"/>
        <v>6835393</v>
      </c>
      <c r="G45" s="42">
        <f t="shared" si="8"/>
        <v>8382988</v>
      </c>
    </row>
    <row r="46" spans="1:9" x14ac:dyDescent="0.25">
      <c r="A46" s="42" t="str">
        <f t="shared" si="3"/>
        <v>BILBAO</v>
      </c>
      <c r="B46" s="41">
        <f t="shared" si="4"/>
        <v>12969330</v>
      </c>
      <c r="C46" s="41">
        <f t="shared" si="5"/>
        <v>15587843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6051450</v>
      </c>
      <c r="G46" s="42">
        <f t="shared" si="8"/>
        <v>7565861</v>
      </c>
    </row>
    <row r="47" spans="1:9" x14ac:dyDescent="0.25">
      <c r="A47" s="42" t="str">
        <f t="shared" si="3"/>
        <v>CARTAGENA</v>
      </c>
      <c r="B47" s="41">
        <f t="shared" si="4"/>
        <v>9424345</v>
      </c>
      <c r="C47" s="41">
        <f t="shared" si="5"/>
        <v>11779937</v>
      </c>
      <c r="D47" s="41">
        <f t="shared" si="6"/>
        <v>6</v>
      </c>
      <c r="E47" s="42" t="str">
        <f t="shared" si="2"/>
        <v>GIJON</v>
      </c>
      <c r="F47" s="42">
        <f t="shared" si="7"/>
        <v>6010576</v>
      </c>
      <c r="G47" s="42">
        <f t="shared" si="8"/>
        <v>8675865</v>
      </c>
    </row>
    <row r="48" spans="1:9" x14ac:dyDescent="0.25">
      <c r="A48" s="42" t="str">
        <f t="shared" si="3"/>
        <v>CASTELLON</v>
      </c>
      <c r="B48" s="41">
        <f t="shared" si="4"/>
        <v>4621637</v>
      </c>
      <c r="C48" s="41">
        <f t="shared" si="5"/>
        <v>6173312</v>
      </c>
      <c r="D48" s="41">
        <f t="shared" si="6"/>
        <v>13</v>
      </c>
      <c r="E48" s="42" t="str">
        <f t="shared" si="2"/>
        <v>FERROL-SAN CIBRAO</v>
      </c>
      <c r="F48" s="42">
        <f t="shared" si="7"/>
        <v>4847912</v>
      </c>
      <c r="G48" s="42">
        <f t="shared" si="8"/>
        <v>5286357</v>
      </c>
    </row>
    <row r="49" spans="1:7" x14ac:dyDescent="0.25">
      <c r="A49" s="42" t="str">
        <f t="shared" si="3"/>
        <v>CEUTA</v>
      </c>
      <c r="B49" s="41">
        <f t="shared" si="4"/>
        <v>759500</v>
      </c>
      <c r="C49" s="41">
        <f t="shared" si="5"/>
        <v>853876</v>
      </c>
      <c r="D49" s="41">
        <f t="shared" si="6"/>
        <v>25</v>
      </c>
      <c r="E49" s="42" t="str">
        <f t="shared" si="2"/>
        <v>BALEARES</v>
      </c>
      <c r="F49" s="42">
        <f t="shared" si="7"/>
        <v>4664238</v>
      </c>
      <c r="G49" s="42">
        <f t="shared" si="8"/>
        <v>5620487</v>
      </c>
    </row>
    <row r="50" spans="1:7" x14ac:dyDescent="0.25">
      <c r="A50" s="42" t="str">
        <f t="shared" si="3"/>
        <v>FERROL-SAN CIBRAO</v>
      </c>
      <c r="B50" s="41">
        <f t="shared" si="4"/>
        <v>4847912</v>
      </c>
      <c r="C50" s="41">
        <f t="shared" si="5"/>
        <v>5286357</v>
      </c>
      <c r="D50" s="41">
        <f t="shared" si="6"/>
        <v>11</v>
      </c>
      <c r="E50" s="42" t="str">
        <f t="shared" si="2"/>
        <v>CASTELLON</v>
      </c>
      <c r="F50" s="42">
        <f t="shared" si="7"/>
        <v>4621637</v>
      </c>
      <c r="G50" s="42">
        <f t="shared" si="8"/>
        <v>6173312</v>
      </c>
    </row>
    <row r="51" spans="1:7" x14ac:dyDescent="0.25">
      <c r="A51" s="42" t="str">
        <f t="shared" si="3"/>
        <v>GIJON</v>
      </c>
      <c r="B51" s="41">
        <f t="shared" si="4"/>
        <v>6010576</v>
      </c>
      <c r="C51" s="41">
        <f t="shared" si="5"/>
        <v>8675865</v>
      </c>
      <c r="D51" s="41">
        <f t="shared" si="6"/>
        <v>10</v>
      </c>
      <c r="E51" s="42" t="str">
        <f t="shared" si="2"/>
        <v>A CORUÑA</v>
      </c>
      <c r="F51" s="42">
        <f t="shared" si="7"/>
        <v>4557493</v>
      </c>
      <c r="G51" s="42">
        <f t="shared" si="8"/>
        <v>5382232</v>
      </c>
    </row>
    <row r="52" spans="1:7" x14ac:dyDescent="0.25">
      <c r="A52" s="42" t="str">
        <f t="shared" si="3"/>
        <v>HUELVA</v>
      </c>
      <c r="B52" s="41">
        <f t="shared" si="4"/>
        <v>6835393</v>
      </c>
      <c r="C52" s="41">
        <f t="shared" si="5"/>
        <v>8382988</v>
      </c>
      <c r="D52" s="41">
        <f t="shared" si="6"/>
        <v>8</v>
      </c>
      <c r="E52" s="42" t="str">
        <f t="shared" si="2"/>
        <v>ALMERIA</v>
      </c>
      <c r="F52" s="42">
        <f t="shared" si="7"/>
        <v>1849603</v>
      </c>
      <c r="G52" s="42">
        <f t="shared" si="8"/>
        <v>2589619</v>
      </c>
    </row>
    <row r="53" spans="1:7" x14ac:dyDescent="0.25">
      <c r="A53" s="42" t="str">
        <f t="shared" si="3"/>
        <v>LAS PALMAS</v>
      </c>
      <c r="B53" s="41">
        <f t="shared" si="4"/>
        <v>7758654</v>
      </c>
      <c r="C53" s="41">
        <f t="shared" si="5"/>
        <v>9897941</v>
      </c>
      <c r="D53" s="41">
        <f t="shared" si="6"/>
        <v>7</v>
      </c>
      <c r="E53" s="42" t="str">
        <f t="shared" si="2"/>
        <v>SEVILLA</v>
      </c>
      <c r="F53" s="42">
        <f t="shared" si="7"/>
        <v>1844453</v>
      </c>
      <c r="G53" s="42">
        <f t="shared" si="8"/>
        <v>1949631</v>
      </c>
    </row>
    <row r="54" spans="1:7" x14ac:dyDescent="0.25">
      <c r="A54" s="42" t="str">
        <f t="shared" si="3"/>
        <v>MALAGA</v>
      </c>
      <c r="B54" s="41">
        <f t="shared" si="4"/>
        <v>814492</v>
      </c>
      <c r="C54" s="41">
        <f t="shared" si="5"/>
        <v>2310717</v>
      </c>
      <c r="D54" s="41">
        <f t="shared" si="6"/>
        <v>23</v>
      </c>
      <c r="E54" s="42" t="str">
        <f t="shared" si="2"/>
        <v>SANTANDER</v>
      </c>
      <c r="F54" s="42">
        <f t="shared" si="7"/>
        <v>1740163</v>
      </c>
      <c r="G54" s="42">
        <f t="shared" si="8"/>
        <v>2279257</v>
      </c>
    </row>
    <row r="55" spans="1:7" x14ac:dyDescent="0.25">
      <c r="A55" s="42" t="str">
        <f t="shared" si="3"/>
        <v>MARIN Y RIA DE PONTEVEDRA</v>
      </c>
      <c r="B55" s="41">
        <f t="shared" si="4"/>
        <v>582599</v>
      </c>
      <c r="C55" s="41">
        <f t="shared" si="5"/>
        <v>655037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1611664</v>
      </c>
      <c r="G55" s="42">
        <f t="shared" si="8"/>
        <v>2091582</v>
      </c>
    </row>
    <row r="56" spans="1:7" x14ac:dyDescent="0.25">
      <c r="A56" s="42" t="str">
        <f t="shared" si="3"/>
        <v>MELILLA</v>
      </c>
      <c r="B56" s="41">
        <f t="shared" si="4"/>
        <v>327297</v>
      </c>
      <c r="C56" s="41">
        <f t="shared" si="5"/>
        <v>318395</v>
      </c>
      <c r="D56" s="41">
        <f t="shared" si="6"/>
        <v>28</v>
      </c>
      <c r="E56" s="42" t="str">
        <f t="shared" si="2"/>
        <v>AVILES</v>
      </c>
      <c r="F56" s="42">
        <f t="shared" si="9"/>
        <v>1562353</v>
      </c>
      <c r="G56" s="42">
        <f t="shared" si="8"/>
        <v>1978681</v>
      </c>
    </row>
    <row r="57" spans="1:7" x14ac:dyDescent="0.25">
      <c r="A57" s="42" t="str">
        <f t="shared" si="3"/>
        <v>MOTRIL</v>
      </c>
      <c r="B57" s="41">
        <f t="shared" si="4"/>
        <v>801728</v>
      </c>
      <c r="C57" s="41">
        <f t="shared" si="5"/>
        <v>1063955</v>
      </c>
      <c r="D57" s="41">
        <f t="shared" si="6"/>
        <v>24</v>
      </c>
      <c r="E57" s="42" t="str">
        <f t="shared" si="2"/>
        <v>VIGO</v>
      </c>
      <c r="F57" s="42">
        <f t="shared" si="9"/>
        <v>1356015</v>
      </c>
      <c r="G57" s="42">
        <f t="shared" si="8"/>
        <v>2035734</v>
      </c>
    </row>
    <row r="58" spans="1:7" x14ac:dyDescent="0.25">
      <c r="A58" s="42" t="str">
        <f t="shared" si="3"/>
        <v>PASAIA</v>
      </c>
      <c r="B58" s="41">
        <f t="shared" si="4"/>
        <v>1290089</v>
      </c>
      <c r="C58" s="41">
        <f t="shared" si="5"/>
        <v>2042683</v>
      </c>
      <c r="D58" s="41">
        <f t="shared" si="6"/>
        <v>21</v>
      </c>
      <c r="E58" s="42" t="str">
        <f t="shared" si="2"/>
        <v>PASAIA</v>
      </c>
      <c r="F58" s="42">
        <f t="shared" si="9"/>
        <v>1290089</v>
      </c>
      <c r="G58" s="42">
        <f t="shared" si="8"/>
        <v>2042683</v>
      </c>
    </row>
    <row r="59" spans="1:7" x14ac:dyDescent="0.25">
      <c r="A59" s="42" t="str">
        <f t="shared" si="3"/>
        <v>SANTA CRUZ DE TENERIFE</v>
      </c>
      <c r="B59" s="41">
        <f t="shared" si="4"/>
        <v>6051450</v>
      </c>
      <c r="C59" s="41">
        <f t="shared" si="5"/>
        <v>7565861</v>
      </c>
      <c r="D59" s="41">
        <f t="shared" si="6"/>
        <v>9</v>
      </c>
      <c r="E59" s="42" t="str">
        <f t="shared" si="2"/>
        <v>ALICANTE</v>
      </c>
      <c r="F59" s="42">
        <f t="shared" si="9"/>
        <v>981554</v>
      </c>
      <c r="G59" s="42">
        <f t="shared" si="8"/>
        <v>1267619</v>
      </c>
    </row>
    <row r="60" spans="1:7" x14ac:dyDescent="0.25">
      <c r="A60" s="42" t="str">
        <f t="shared" si="3"/>
        <v>SANTANDER</v>
      </c>
      <c r="B60" s="41">
        <f t="shared" si="4"/>
        <v>1740163</v>
      </c>
      <c r="C60" s="41">
        <f t="shared" si="5"/>
        <v>2279257</v>
      </c>
      <c r="D60" s="41">
        <f t="shared" si="6"/>
        <v>17</v>
      </c>
      <c r="E60" s="42" t="str">
        <f t="shared" si="2"/>
        <v>MALAGA</v>
      </c>
      <c r="F60" s="42">
        <f t="shared" si="9"/>
        <v>814492</v>
      </c>
      <c r="G60" s="42">
        <f t="shared" si="8"/>
        <v>2310717</v>
      </c>
    </row>
    <row r="61" spans="1:7" x14ac:dyDescent="0.25">
      <c r="A61" s="42" t="str">
        <f t="shared" si="3"/>
        <v>SEVILLA</v>
      </c>
      <c r="B61" s="41">
        <f t="shared" si="4"/>
        <v>1844453</v>
      </c>
      <c r="C61" s="41">
        <f t="shared" si="5"/>
        <v>1949631</v>
      </c>
      <c r="D61" s="41">
        <f t="shared" si="6"/>
        <v>16</v>
      </c>
      <c r="E61" s="42" t="str">
        <f t="shared" si="2"/>
        <v>MOTRIL</v>
      </c>
      <c r="F61" s="42">
        <f t="shared" si="9"/>
        <v>801728</v>
      </c>
      <c r="G61" s="42">
        <f t="shared" si="8"/>
        <v>1063955</v>
      </c>
    </row>
    <row r="62" spans="1:7" x14ac:dyDescent="0.25">
      <c r="A62" s="42" t="str">
        <f t="shared" si="3"/>
        <v>TARRAGONA</v>
      </c>
      <c r="B62" s="41">
        <f t="shared" si="4"/>
        <v>11715869</v>
      </c>
      <c r="C62" s="41">
        <f t="shared" si="5"/>
        <v>15163637</v>
      </c>
      <c r="D62" s="41">
        <f t="shared" si="6"/>
        <v>5</v>
      </c>
      <c r="E62" s="42" t="str">
        <f t="shared" si="2"/>
        <v>CEUTA</v>
      </c>
      <c r="F62" s="42">
        <f t="shared" si="9"/>
        <v>759500</v>
      </c>
      <c r="G62" s="42">
        <f t="shared" si="8"/>
        <v>853876</v>
      </c>
    </row>
    <row r="63" spans="1:7" x14ac:dyDescent="0.25">
      <c r="A63" s="42" t="str">
        <f t="shared" si="3"/>
        <v>VALENCIA</v>
      </c>
      <c r="B63" s="41">
        <f t="shared" si="4"/>
        <v>23485777</v>
      </c>
      <c r="C63" s="41">
        <f t="shared" si="5"/>
        <v>23855303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582599</v>
      </c>
      <c r="G63" s="42">
        <f t="shared" si="8"/>
        <v>655037</v>
      </c>
    </row>
    <row r="64" spans="1:7" x14ac:dyDescent="0.25">
      <c r="A64" s="42" t="str">
        <f t="shared" si="3"/>
        <v>VIGO</v>
      </c>
      <c r="B64" s="41">
        <f t="shared" si="4"/>
        <v>1356015</v>
      </c>
      <c r="C64" s="41">
        <f t="shared" si="5"/>
        <v>2035734</v>
      </c>
      <c r="D64" s="41">
        <f t="shared" si="6"/>
        <v>20</v>
      </c>
      <c r="E64" s="42" t="str">
        <f t="shared" si="2"/>
        <v>VILAGARCIA</v>
      </c>
      <c r="F64" s="42">
        <f t="shared" si="9"/>
        <v>397953</v>
      </c>
      <c r="G64" s="42">
        <f t="shared" si="8"/>
        <v>409388</v>
      </c>
    </row>
    <row r="65" spans="1:7" x14ac:dyDescent="0.25">
      <c r="A65" s="42" t="str">
        <f t="shared" si="3"/>
        <v>VILAGARCIA</v>
      </c>
      <c r="B65" s="41">
        <f t="shared" si="4"/>
        <v>397953</v>
      </c>
      <c r="C65" s="41">
        <f t="shared" si="5"/>
        <v>409388</v>
      </c>
      <c r="D65" s="41">
        <f t="shared" si="6"/>
        <v>27</v>
      </c>
      <c r="E65" s="42" t="str">
        <f t="shared" si="2"/>
        <v>MELILLA</v>
      </c>
      <c r="F65" s="42">
        <f t="shared" si="9"/>
        <v>327297</v>
      </c>
      <c r="G65" s="42">
        <f t="shared" si="8"/>
        <v>318395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726203</v>
      </c>
      <c r="C7" s="37">
        <v>546631</v>
      </c>
      <c r="D7" s="37">
        <v>3233054</v>
      </c>
      <c r="E7" s="37">
        <v>2778510</v>
      </c>
      <c r="F7" s="10">
        <f>((E7*100)/D7)-100</f>
        <v>-14.059276461203552</v>
      </c>
      <c r="G7" s="1"/>
      <c r="H7" s="1"/>
      <c r="I7" s="1"/>
    </row>
    <row r="8" spans="1:12" x14ac:dyDescent="0.25">
      <c r="A8" s="11" t="s">
        <v>44</v>
      </c>
      <c r="B8" s="38">
        <v>19788</v>
      </c>
      <c r="C8" s="38">
        <v>7813</v>
      </c>
      <c r="D8" s="38">
        <v>46249</v>
      </c>
      <c r="E8" s="38">
        <v>44260</v>
      </c>
      <c r="F8" s="13">
        <f t="shared" ref="F8:F35" si="0">((E8*100)/D8)-100</f>
        <v>-4.3006335272114029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39170</v>
      </c>
      <c r="C10" s="38">
        <v>56772</v>
      </c>
      <c r="D10" s="38">
        <v>238572</v>
      </c>
      <c r="E10" s="38">
        <v>266367</v>
      </c>
      <c r="F10" s="13">
        <f t="shared" si="0"/>
        <v>11.650570896836172</v>
      </c>
      <c r="G10" s="1"/>
      <c r="H10" s="1"/>
      <c r="I10" s="1"/>
    </row>
    <row r="11" spans="1:12" x14ac:dyDescent="0.25">
      <c r="A11" s="8" t="s">
        <v>47</v>
      </c>
      <c r="B11" s="37">
        <v>1936278</v>
      </c>
      <c r="C11" s="37">
        <v>1729693</v>
      </c>
      <c r="D11" s="37">
        <v>8652497</v>
      </c>
      <c r="E11" s="37">
        <v>8139691</v>
      </c>
      <c r="F11" s="10">
        <f t="shared" si="0"/>
        <v>-5.9266822051484098</v>
      </c>
      <c r="G11" s="1"/>
      <c r="H11" s="1"/>
      <c r="I11" s="1"/>
    </row>
    <row r="12" spans="1:12" x14ac:dyDescent="0.25">
      <c r="A12" s="11" t="s">
        <v>48</v>
      </c>
      <c r="B12" s="38">
        <v>8954</v>
      </c>
      <c r="C12" s="38">
        <v>15289</v>
      </c>
      <c r="D12" s="38">
        <v>65246</v>
      </c>
      <c r="E12" s="38">
        <v>64562</v>
      </c>
      <c r="F12" s="13">
        <f t="shared" si="0"/>
        <v>-1.0483401281304623</v>
      </c>
      <c r="G12" s="1"/>
      <c r="H12" s="1"/>
      <c r="I12" s="1"/>
    </row>
    <row r="13" spans="1:12" x14ac:dyDescent="0.25">
      <c r="A13" s="8" t="s">
        <v>49</v>
      </c>
      <c r="B13" s="37">
        <v>177353</v>
      </c>
      <c r="C13" s="37">
        <v>127461</v>
      </c>
      <c r="D13" s="37">
        <v>716319</v>
      </c>
      <c r="E13" s="37">
        <v>751321</v>
      </c>
      <c r="F13" s="10">
        <f t="shared" si="0"/>
        <v>4.8863704578546674</v>
      </c>
      <c r="G13" s="1"/>
      <c r="H13" s="1"/>
      <c r="I13" s="1"/>
    </row>
    <row r="14" spans="1:12" x14ac:dyDescent="0.25">
      <c r="A14" s="11" t="s">
        <v>50</v>
      </c>
      <c r="B14" s="38">
        <v>1267505</v>
      </c>
      <c r="C14" s="38">
        <v>1054318</v>
      </c>
      <c r="D14" s="38">
        <v>5260735</v>
      </c>
      <c r="E14" s="38">
        <v>5021075</v>
      </c>
      <c r="F14" s="13">
        <f t="shared" si="0"/>
        <v>-4.5556371875793076</v>
      </c>
      <c r="G14" s="1"/>
      <c r="H14" s="1"/>
      <c r="I14" s="1"/>
    </row>
    <row r="15" spans="1:12" x14ac:dyDescent="0.25">
      <c r="A15" s="8" t="s">
        <v>51</v>
      </c>
      <c r="B15" s="37">
        <v>1886393</v>
      </c>
      <c r="C15" s="37">
        <v>1518573</v>
      </c>
      <c r="D15" s="37">
        <v>9515091</v>
      </c>
      <c r="E15" s="37">
        <v>9046467</v>
      </c>
      <c r="F15" s="10">
        <f t="shared" si="0"/>
        <v>-4.9250606221212223</v>
      </c>
      <c r="G15" s="1"/>
      <c r="H15" s="1"/>
      <c r="I15" s="1"/>
    </row>
    <row r="16" spans="1:12" x14ac:dyDescent="0.25">
      <c r="A16" s="11" t="s">
        <v>52</v>
      </c>
      <c r="B16" s="38">
        <v>1779605</v>
      </c>
      <c r="C16" s="38">
        <v>1481307</v>
      </c>
      <c r="D16" s="38">
        <v>9012679</v>
      </c>
      <c r="E16" s="38">
        <v>7929135</v>
      </c>
      <c r="F16" s="13">
        <f t="shared" si="0"/>
        <v>-12.022440830301406</v>
      </c>
      <c r="G16" s="1"/>
      <c r="H16" s="1"/>
      <c r="I16" s="1"/>
    </row>
    <row r="17" spans="1:9" x14ac:dyDescent="0.25">
      <c r="A17" s="8" t="s">
        <v>53</v>
      </c>
      <c r="B17" s="37">
        <v>539096</v>
      </c>
      <c r="C17" s="37">
        <v>742674</v>
      </c>
      <c r="D17" s="37">
        <v>3435608</v>
      </c>
      <c r="E17" s="37">
        <v>3448704</v>
      </c>
      <c r="F17" s="10">
        <f t="shared" si="0"/>
        <v>0.38118434932040657</v>
      </c>
      <c r="G17" s="1"/>
      <c r="H17" s="1"/>
      <c r="I17" s="1"/>
    </row>
    <row r="18" spans="1:9" x14ac:dyDescent="0.25">
      <c r="A18" s="11" t="s">
        <v>54</v>
      </c>
      <c r="B18" s="38">
        <v>82996</v>
      </c>
      <c r="C18" s="38">
        <v>57309</v>
      </c>
      <c r="D18" s="38">
        <v>421365</v>
      </c>
      <c r="E18" s="38">
        <v>351569</v>
      </c>
      <c r="F18" s="13">
        <f t="shared" si="0"/>
        <v>-16.564261388582352</v>
      </c>
      <c r="G18" s="1"/>
      <c r="H18" s="1"/>
      <c r="I18" s="1"/>
    </row>
    <row r="19" spans="1:9" x14ac:dyDescent="0.25">
      <c r="A19" s="8" t="s">
        <v>55</v>
      </c>
      <c r="B19" s="37">
        <v>191491</v>
      </c>
      <c r="C19" s="37">
        <v>145209</v>
      </c>
      <c r="D19" s="37">
        <v>830319</v>
      </c>
      <c r="E19" s="37">
        <v>844840</v>
      </c>
      <c r="F19" s="10">
        <f t="shared" si="0"/>
        <v>1.7488459254816462</v>
      </c>
      <c r="G19" s="1"/>
      <c r="H19" s="1"/>
      <c r="I19" s="1"/>
    </row>
    <row r="20" spans="1:9" x14ac:dyDescent="0.25">
      <c r="A20" s="11" t="s">
        <v>56</v>
      </c>
      <c r="B20" s="38">
        <v>154558</v>
      </c>
      <c r="C20" s="38">
        <v>82575</v>
      </c>
      <c r="D20" s="38">
        <v>631150</v>
      </c>
      <c r="E20" s="38">
        <v>534916</v>
      </c>
      <c r="F20" s="13">
        <f t="shared" si="0"/>
        <v>-15.247405529588846</v>
      </c>
      <c r="G20" s="1"/>
      <c r="H20" s="1"/>
      <c r="I20" s="1"/>
    </row>
    <row r="21" spans="1:9" x14ac:dyDescent="0.25">
      <c r="A21" s="8" t="s">
        <v>57</v>
      </c>
      <c r="B21" s="37">
        <v>949190</v>
      </c>
      <c r="C21" s="37">
        <v>1161431</v>
      </c>
      <c r="D21" s="37">
        <v>5647264</v>
      </c>
      <c r="E21" s="37">
        <v>5093921</v>
      </c>
      <c r="F21" s="10">
        <f t="shared" si="0"/>
        <v>-9.7984262821784114</v>
      </c>
      <c r="G21" s="1"/>
      <c r="H21" s="1"/>
      <c r="I21" s="1"/>
    </row>
    <row r="22" spans="1:9" x14ac:dyDescent="0.25">
      <c r="A22" s="11" t="s">
        <v>58</v>
      </c>
      <c r="B22" s="38">
        <v>386289</v>
      </c>
      <c r="C22" s="38">
        <v>353779</v>
      </c>
      <c r="D22" s="38">
        <v>2050888</v>
      </c>
      <c r="E22" s="38">
        <v>1988493</v>
      </c>
      <c r="F22" s="13">
        <f t="shared" si="0"/>
        <v>-3.0423406836453353</v>
      </c>
      <c r="G22" s="1"/>
      <c r="H22" s="1"/>
      <c r="I22" s="1"/>
    </row>
    <row r="23" spans="1:9" x14ac:dyDescent="0.25">
      <c r="A23" s="8" t="s">
        <v>59</v>
      </c>
      <c r="B23" s="37">
        <v>5584</v>
      </c>
      <c r="C23" s="37">
        <v>1203</v>
      </c>
      <c r="D23" s="37">
        <v>66005</v>
      </c>
      <c r="E23" s="37">
        <v>21435</v>
      </c>
      <c r="F23" s="10">
        <f t="shared" si="0"/>
        <v>-67.525187485796522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5485</v>
      </c>
      <c r="C25" s="37">
        <v>6702</v>
      </c>
      <c r="D25" s="37">
        <v>31208</v>
      </c>
      <c r="E25" s="37">
        <v>31133</v>
      </c>
      <c r="F25" s="10">
        <f t="shared" si="0"/>
        <v>-0.24032299410407632</v>
      </c>
      <c r="G25" s="1"/>
      <c r="H25" s="1"/>
      <c r="I25" s="1"/>
    </row>
    <row r="26" spans="1:9" x14ac:dyDescent="0.25">
      <c r="A26" s="11" t="s">
        <v>62</v>
      </c>
      <c r="B26" s="38">
        <v>112072</v>
      </c>
      <c r="C26" s="38">
        <v>96549</v>
      </c>
      <c r="D26" s="38">
        <v>601551</v>
      </c>
      <c r="E26" s="38">
        <v>540779</v>
      </c>
      <c r="F26" s="13">
        <f t="shared" si="0"/>
        <v>-10.102551570856008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874102</v>
      </c>
      <c r="C28" s="38">
        <v>762009</v>
      </c>
      <c r="D28" s="38">
        <v>4002339</v>
      </c>
      <c r="E28" s="38">
        <v>3412151</v>
      </c>
      <c r="F28" s="13">
        <f t="shared" si="0"/>
        <v>-14.746077231338973</v>
      </c>
      <c r="G28" s="1"/>
      <c r="H28" s="1"/>
      <c r="I28" s="1"/>
    </row>
    <row r="29" spans="1:9" x14ac:dyDescent="0.25">
      <c r="A29" s="8" t="s">
        <v>65</v>
      </c>
      <c r="B29" s="37">
        <v>32044</v>
      </c>
      <c r="C29" s="37">
        <v>29979</v>
      </c>
      <c r="D29" s="37">
        <v>133253</v>
      </c>
      <c r="E29" s="37">
        <v>141800</v>
      </c>
      <c r="F29" s="10">
        <f t="shared" si="0"/>
        <v>6.4141145039886567</v>
      </c>
      <c r="G29" s="1"/>
      <c r="H29" s="1"/>
      <c r="I29" s="1"/>
    </row>
    <row r="30" spans="1:9" x14ac:dyDescent="0.25">
      <c r="A30" s="11" t="s">
        <v>66</v>
      </c>
      <c r="B30" s="38">
        <v>12024</v>
      </c>
      <c r="C30" s="38">
        <v>11682</v>
      </c>
      <c r="D30" s="38">
        <v>127939</v>
      </c>
      <c r="E30" s="38">
        <v>92480</v>
      </c>
      <c r="F30" s="13">
        <f t="shared" si="0"/>
        <v>-27.715551942722698</v>
      </c>
      <c r="G30" s="1"/>
      <c r="H30" s="1"/>
      <c r="I30" s="1"/>
    </row>
    <row r="31" spans="1:9" x14ac:dyDescent="0.25">
      <c r="A31" s="8" t="s">
        <v>67</v>
      </c>
      <c r="B31" s="37">
        <v>2123957</v>
      </c>
      <c r="C31" s="37">
        <v>1633120</v>
      </c>
      <c r="D31" s="37">
        <v>8489556</v>
      </c>
      <c r="E31" s="37">
        <v>7051628</v>
      </c>
      <c r="F31" s="10">
        <f t="shared" si="0"/>
        <v>-16.937611342689777</v>
      </c>
      <c r="G31" s="1"/>
      <c r="H31" s="1"/>
      <c r="I31" s="1"/>
    </row>
    <row r="32" spans="1:9" x14ac:dyDescent="0.25">
      <c r="A32" s="11" t="s">
        <v>68</v>
      </c>
      <c r="B32" s="38">
        <v>511763</v>
      </c>
      <c r="C32" s="38">
        <v>535790</v>
      </c>
      <c r="D32" s="38">
        <v>2531751</v>
      </c>
      <c r="E32" s="38">
        <v>2456177</v>
      </c>
      <c r="F32" s="13">
        <f t="shared" si="0"/>
        <v>-2.9850486876474065</v>
      </c>
      <c r="G32" s="1"/>
      <c r="H32" s="1"/>
      <c r="I32" s="1"/>
    </row>
    <row r="33" spans="1:9" x14ac:dyDescent="0.25">
      <c r="A33" s="8" t="s">
        <v>69</v>
      </c>
      <c r="B33" s="37">
        <v>10162</v>
      </c>
      <c r="C33" s="37">
        <v>4190</v>
      </c>
      <c r="D33" s="37">
        <v>30042</v>
      </c>
      <c r="E33" s="37">
        <v>35371</v>
      </c>
      <c r="F33" s="10">
        <f t="shared" si="0"/>
        <v>17.738499434125558</v>
      </c>
      <c r="G33" s="1"/>
      <c r="H33" s="1"/>
      <c r="I33" s="1"/>
    </row>
    <row r="34" spans="1:9" x14ac:dyDescent="0.25">
      <c r="A34" s="11" t="s">
        <v>70</v>
      </c>
      <c r="B34" s="38">
        <v>39631</v>
      </c>
      <c r="C34" s="38">
        <v>30289</v>
      </c>
      <c r="D34" s="38">
        <v>149470</v>
      </c>
      <c r="E34" s="38">
        <v>104279</v>
      </c>
      <c r="F34" s="13">
        <f t="shared" si="0"/>
        <v>-30.234160701144049</v>
      </c>
      <c r="G34" s="1"/>
      <c r="H34" s="1"/>
      <c r="I34" s="1"/>
    </row>
    <row r="35" spans="1:9" x14ac:dyDescent="0.25">
      <c r="A35" s="14" t="s">
        <v>71</v>
      </c>
      <c r="B35" s="15">
        <f>SUM(B7:B34)</f>
        <v>13871693</v>
      </c>
      <c r="C35" s="15">
        <f t="shared" ref="C35:E35" si="1">SUM(C7:C34)</f>
        <v>12192347</v>
      </c>
      <c r="D35" s="15">
        <f t="shared" si="1"/>
        <v>65921850</v>
      </c>
      <c r="E35" s="15">
        <f t="shared" si="1"/>
        <v>60191078</v>
      </c>
      <c r="F35" s="16">
        <f t="shared" si="0"/>
        <v>-8.6932815143992457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2778510</v>
      </c>
      <c r="C38" s="41">
        <f>D7</f>
        <v>3233054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9046467</v>
      </c>
      <c r="G38" s="42">
        <f>LOOKUP(E38,$A$38:$A$65,$C$38:$C$65)</f>
        <v>9515091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44260</v>
      </c>
      <c r="C39" s="41">
        <f t="shared" ref="C39:C65" si="5">D8</f>
        <v>46249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8139691</v>
      </c>
      <c r="G39" s="42">
        <f t="shared" ref="G39:G65" si="8">LOOKUP(E39,$A$38:$A$65,$C$38:$C$65)</f>
        <v>8652497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CARTAGENA</v>
      </c>
      <c r="F40" s="42">
        <f t="shared" si="7"/>
        <v>7929135</v>
      </c>
      <c r="G40" s="42">
        <f t="shared" si="8"/>
        <v>9012679</v>
      </c>
    </row>
    <row r="41" spans="1:9" x14ac:dyDescent="0.25">
      <c r="A41" s="42" t="str">
        <f t="shared" si="3"/>
        <v>AVILES</v>
      </c>
      <c r="B41" s="41">
        <f t="shared" si="4"/>
        <v>266367</v>
      </c>
      <c r="C41" s="41">
        <f t="shared" si="5"/>
        <v>238572</v>
      </c>
      <c r="D41" s="41">
        <f t="shared" si="6"/>
        <v>17</v>
      </c>
      <c r="E41" s="42" t="str">
        <f t="shared" si="2"/>
        <v>TARRAGONA</v>
      </c>
      <c r="F41" s="42">
        <f t="shared" si="7"/>
        <v>7051628</v>
      </c>
      <c r="G41" s="42">
        <f t="shared" si="8"/>
        <v>8489556</v>
      </c>
    </row>
    <row r="42" spans="1:9" x14ac:dyDescent="0.25">
      <c r="A42" s="42" t="str">
        <f t="shared" si="3"/>
        <v>BAHIA DE ALGECIRAS</v>
      </c>
      <c r="B42" s="41">
        <f t="shared" si="4"/>
        <v>8139691</v>
      </c>
      <c r="C42" s="41">
        <f t="shared" si="5"/>
        <v>8652497</v>
      </c>
      <c r="D42" s="41">
        <f t="shared" si="6"/>
        <v>2</v>
      </c>
      <c r="E42" s="42" t="str">
        <f t="shared" si="2"/>
        <v>HUELVA</v>
      </c>
      <c r="F42" s="42">
        <f t="shared" si="7"/>
        <v>5093921</v>
      </c>
      <c r="G42" s="42">
        <f t="shared" si="8"/>
        <v>5647264</v>
      </c>
    </row>
    <row r="43" spans="1:9" x14ac:dyDescent="0.25">
      <c r="A43" s="42" t="str">
        <f t="shared" si="3"/>
        <v>BAHIA DE CADIZ</v>
      </c>
      <c r="B43" s="41">
        <f t="shared" si="4"/>
        <v>64562</v>
      </c>
      <c r="C43" s="41">
        <f t="shared" si="5"/>
        <v>65246</v>
      </c>
      <c r="D43" s="41">
        <f t="shared" si="6"/>
        <v>21</v>
      </c>
      <c r="E43" s="42" t="str">
        <f t="shared" si="2"/>
        <v>BARCELONA</v>
      </c>
      <c r="F43" s="42">
        <f t="shared" si="7"/>
        <v>5021075</v>
      </c>
      <c r="G43" s="42">
        <f t="shared" si="8"/>
        <v>5260735</v>
      </c>
    </row>
    <row r="44" spans="1:9" x14ac:dyDescent="0.25">
      <c r="A44" s="42" t="str">
        <f t="shared" si="3"/>
        <v>BALEARES</v>
      </c>
      <c r="B44" s="41">
        <f t="shared" si="4"/>
        <v>751321</v>
      </c>
      <c r="C44" s="41">
        <f t="shared" si="5"/>
        <v>716319</v>
      </c>
      <c r="D44" s="41">
        <f t="shared" si="6"/>
        <v>13</v>
      </c>
      <c r="E44" s="42" t="str">
        <f t="shared" si="2"/>
        <v>CASTELLON</v>
      </c>
      <c r="F44" s="42">
        <f t="shared" si="7"/>
        <v>3448704</v>
      </c>
      <c r="G44" s="42">
        <f t="shared" si="8"/>
        <v>3435608</v>
      </c>
    </row>
    <row r="45" spans="1:9" x14ac:dyDescent="0.25">
      <c r="A45" s="42" t="str">
        <f t="shared" si="3"/>
        <v>BARCELONA</v>
      </c>
      <c r="B45" s="41">
        <f t="shared" si="4"/>
        <v>5021075</v>
      </c>
      <c r="C45" s="41">
        <f t="shared" si="5"/>
        <v>5260735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3412151</v>
      </c>
      <c r="G45" s="42">
        <f t="shared" si="8"/>
        <v>4002339</v>
      </c>
    </row>
    <row r="46" spans="1:9" x14ac:dyDescent="0.25">
      <c r="A46" s="42" t="str">
        <f t="shared" si="3"/>
        <v>BILBAO</v>
      </c>
      <c r="B46" s="41">
        <f t="shared" si="4"/>
        <v>9046467</v>
      </c>
      <c r="C46" s="41">
        <f t="shared" si="5"/>
        <v>9515091</v>
      </c>
      <c r="D46" s="41">
        <f t="shared" si="6"/>
        <v>1</v>
      </c>
      <c r="E46" s="42" t="str">
        <f t="shared" si="2"/>
        <v>A CORUÑA</v>
      </c>
      <c r="F46" s="42">
        <f t="shared" si="7"/>
        <v>2778510</v>
      </c>
      <c r="G46" s="42">
        <f t="shared" si="8"/>
        <v>3233054</v>
      </c>
    </row>
    <row r="47" spans="1:9" x14ac:dyDescent="0.25">
      <c r="A47" s="42" t="str">
        <f t="shared" si="3"/>
        <v>CARTAGENA</v>
      </c>
      <c r="B47" s="41">
        <f t="shared" si="4"/>
        <v>7929135</v>
      </c>
      <c r="C47" s="41">
        <f t="shared" si="5"/>
        <v>9012679</v>
      </c>
      <c r="D47" s="41">
        <f t="shared" si="6"/>
        <v>3</v>
      </c>
      <c r="E47" s="42" t="str">
        <f t="shared" si="2"/>
        <v>VALENCIA</v>
      </c>
      <c r="F47" s="42">
        <f t="shared" si="7"/>
        <v>2456177</v>
      </c>
      <c r="G47" s="42">
        <f t="shared" si="8"/>
        <v>2531751</v>
      </c>
    </row>
    <row r="48" spans="1:9" x14ac:dyDescent="0.25">
      <c r="A48" s="42" t="str">
        <f t="shared" si="3"/>
        <v>CASTELLON</v>
      </c>
      <c r="B48" s="41">
        <f t="shared" si="4"/>
        <v>3448704</v>
      </c>
      <c r="C48" s="41">
        <f t="shared" si="5"/>
        <v>3435608</v>
      </c>
      <c r="D48" s="41">
        <f t="shared" si="6"/>
        <v>7</v>
      </c>
      <c r="E48" s="42" t="str">
        <f t="shared" si="2"/>
        <v>LAS PALMAS</v>
      </c>
      <c r="F48" s="42">
        <f t="shared" si="7"/>
        <v>1988493</v>
      </c>
      <c r="G48" s="42">
        <f t="shared" si="8"/>
        <v>2050888</v>
      </c>
    </row>
    <row r="49" spans="1:7" x14ac:dyDescent="0.25">
      <c r="A49" s="42" t="str">
        <f t="shared" si="3"/>
        <v>CEUTA</v>
      </c>
      <c r="B49" s="41">
        <f t="shared" si="4"/>
        <v>351569</v>
      </c>
      <c r="C49" s="41">
        <f t="shared" si="5"/>
        <v>421365</v>
      </c>
      <c r="D49" s="41">
        <f t="shared" si="6"/>
        <v>16</v>
      </c>
      <c r="E49" s="42" t="str">
        <f t="shared" si="2"/>
        <v>FERROL-SAN CIBRAO</v>
      </c>
      <c r="F49" s="42">
        <f t="shared" si="7"/>
        <v>844840</v>
      </c>
      <c r="G49" s="42">
        <f t="shared" si="8"/>
        <v>830319</v>
      </c>
    </row>
    <row r="50" spans="1:7" x14ac:dyDescent="0.25">
      <c r="A50" s="42" t="str">
        <f t="shared" si="3"/>
        <v>FERROL-SAN CIBRAO</v>
      </c>
      <c r="B50" s="41">
        <f t="shared" si="4"/>
        <v>844840</v>
      </c>
      <c r="C50" s="41">
        <f t="shared" si="5"/>
        <v>830319</v>
      </c>
      <c r="D50" s="41">
        <f t="shared" si="6"/>
        <v>12</v>
      </c>
      <c r="E50" s="42" t="str">
        <f t="shared" si="2"/>
        <v>BALEARES</v>
      </c>
      <c r="F50" s="42">
        <f t="shared" si="7"/>
        <v>751321</v>
      </c>
      <c r="G50" s="42">
        <f t="shared" si="8"/>
        <v>716319</v>
      </c>
    </row>
    <row r="51" spans="1:7" x14ac:dyDescent="0.25">
      <c r="A51" s="42" t="str">
        <f t="shared" si="3"/>
        <v>GIJON</v>
      </c>
      <c r="B51" s="41">
        <f t="shared" si="4"/>
        <v>534916</v>
      </c>
      <c r="C51" s="41">
        <f t="shared" si="5"/>
        <v>631150</v>
      </c>
      <c r="D51" s="41">
        <f t="shared" si="6"/>
        <v>15</v>
      </c>
      <c r="E51" s="42" t="str">
        <f t="shared" si="2"/>
        <v>MOTRIL</v>
      </c>
      <c r="F51" s="42">
        <f t="shared" si="7"/>
        <v>540779</v>
      </c>
      <c r="G51" s="42">
        <f t="shared" si="8"/>
        <v>601551</v>
      </c>
    </row>
    <row r="52" spans="1:7" x14ac:dyDescent="0.25">
      <c r="A52" s="42" t="str">
        <f t="shared" si="3"/>
        <v>HUELVA</v>
      </c>
      <c r="B52" s="41">
        <f t="shared" si="4"/>
        <v>5093921</v>
      </c>
      <c r="C52" s="41">
        <f t="shared" si="5"/>
        <v>5647264</v>
      </c>
      <c r="D52" s="41">
        <f t="shared" si="6"/>
        <v>5</v>
      </c>
      <c r="E52" s="42" t="str">
        <f t="shared" si="2"/>
        <v>GIJON</v>
      </c>
      <c r="F52" s="42">
        <f t="shared" si="7"/>
        <v>534916</v>
      </c>
      <c r="G52" s="42">
        <f t="shared" si="8"/>
        <v>631150</v>
      </c>
    </row>
    <row r="53" spans="1:7" x14ac:dyDescent="0.25">
      <c r="A53" s="42" t="str">
        <f t="shared" si="3"/>
        <v>LAS PALMAS</v>
      </c>
      <c r="B53" s="41">
        <f t="shared" si="4"/>
        <v>1988493</v>
      </c>
      <c r="C53" s="41">
        <f t="shared" si="5"/>
        <v>2050888</v>
      </c>
      <c r="D53" s="41">
        <f t="shared" si="6"/>
        <v>11</v>
      </c>
      <c r="E53" s="42" t="str">
        <f t="shared" si="2"/>
        <v>CEUTA</v>
      </c>
      <c r="F53" s="42">
        <f t="shared" si="7"/>
        <v>351569</v>
      </c>
      <c r="G53" s="42">
        <f t="shared" si="8"/>
        <v>421365</v>
      </c>
    </row>
    <row r="54" spans="1:7" x14ac:dyDescent="0.25">
      <c r="A54" s="42" t="str">
        <f t="shared" si="3"/>
        <v>MALAGA</v>
      </c>
      <c r="B54" s="41">
        <f t="shared" si="4"/>
        <v>21435</v>
      </c>
      <c r="C54" s="41">
        <f t="shared" si="5"/>
        <v>66005</v>
      </c>
      <c r="D54" s="41">
        <f t="shared" si="6"/>
        <v>25</v>
      </c>
      <c r="E54" s="42" t="str">
        <f t="shared" si="2"/>
        <v>AVILES</v>
      </c>
      <c r="F54" s="42">
        <f t="shared" si="7"/>
        <v>266367</v>
      </c>
      <c r="G54" s="42">
        <f t="shared" si="8"/>
        <v>238572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141800</v>
      </c>
      <c r="G55" s="42">
        <f t="shared" si="8"/>
        <v>133253</v>
      </c>
    </row>
    <row r="56" spans="1:7" x14ac:dyDescent="0.25">
      <c r="A56" s="42" t="str">
        <f t="shared" si="3"/>
        <v>MELILLA</v>
      </c>
      <c r="B56" s="41">
        <f t="shared" si="4"/>
        <v>31133</v>
      </c>
      <c r="C56" s="41">
        <f t="shared" si="5"/>
        <v>31208</v>
      </c>
      <c r="D56" s="41">
        <f t="shared" si="6"/>
        <v>24</v>
      </c>
      <c r="E56" s="42" t="str">
        <f t="shared" si="2"/>
        <v>VILAGARCIA</v>
      </c>
      <c r="F56" s="42">
        <f t="shared" si="9"/>
        <v>104279</v>
      </c>
      <c r="G56" s="42">
        <f t="shared" si="8"/>
        <v>149470</v>
      </c>
    </row>
    <row r="57" spans="1:7" x14ac:dyDescent="0.25">
      <c r="A57" s="42" t="str">
        <f t="shared" si="3"/>
        <v>MOTRIL</v>
      </c>
      <c r="B57" s="41">
        <f t="shared" si="4"/>
        <v>540779</v>
      </c>
      <c r="C57" s="41">
        <f t="shared" si="5"/>
        <v>601551</v>
      </c>
      <c r="D57" s="41">
        <f t="shared" si="6"/>
        <v>14</v>
      </c>
      <c r="E57" s="42" t="str">
        <f t="shared" si="2"/>
        <v>SEVILLA</v>
      </c>
      <c r="F57" s="42">
        <f t="shared" si="9"/>
        <v>92480</v>
      </c>
      <c r="G57" s="42">
        <f t="shared" si="8"/>
        <v>127939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64562</v>
      </c>
      <c r="G58" s="42">
        <f t="shared" si="8"/>
        <v>65246</v>
      </c>
    </row>
    <row r="59" spans="1:7" x14ac:dyDescent="0.25">
      <c r="A59" s="42" t="str">
        <f t="shared" si="3"/>
        <v>SANTA CRUZ DE TENERIFE</v>
      </c>
      <c r="B59" s="41">
        <f t="shared" si="4"/>
        <v>3412151</v>
      </c>
      <c r="C59" s="41">
        <f t="shared" si="5"/>
        <v>4002339</v>
      </c>
      <c r="D59" s="41">
        <f t="shared" si="6"/>
        <v>8</v>
      </c>
      <c r="E59" s="42" t="str">
        <f t="shared" si="2"/>
        <v>ALICANTE</v>
      </c>
      <c r="F59" s="42">
        <f t="shared" si="9"/>
        <v>44260</v>
      </c>
      <c r="G59" s="42">
        <f t="shared" si="8"/>
        <v>46249</v>
      </c>
    </row>
    <row r="60" spans="1:7" x14ac:dyDescent="0.25">
      <c r="A60" s="42" t="str">
        <f t="shared" si="3"/>
        <v>SANTANDER</v>
      </c>
      <c r="B60" s="41">
        <f t="shared" si="4"/>
        <v>141800</v>
      </c>
      <c r="C60" s="41">
        <f t="shared" si="5"/>
        <v>133253</v>
      </c>
      <c r="D60" s="41">
        <f t="shared" si="6"/>
        <v>18</v>
      </c>
      <c r="E60" s="42" t="str">
        <f t="shared" si="2"/>
        <v>VIGO</v>
      </c>
      <c r="F60" s="42">
        <f t="shared" si="9"/>
        <v>35371</v>
      </c>
      <c r="G60" s="42">
        <f t="shared" si="8"/>
        <v>30042</v>
      </c>
    </row>
    <row r="61" spans="1:7" x14ac:dyDescent="0.25">
      <c r="A61" s="42" t="str">
        <f t="shared" si="3"/>
        <v>SEVILLA</v>
      </c>
      <c r="B61" s="41">
        <f t="shared" si="4"/>
        <v>92480</v>
      </c>
      <c r="C61" s="41">
        <f t="shared" si="5"/>
        <v>127939</v>
      </c>
      <c r="D61" s="41">
        <f t="shared" si="6"/>
        <v>20</v>
      </c>
      <c r="E61" s="42" t="str">
        <f t="shared" si="2"/>
        <v>MELILLA</v>
      </c>
      <c r="F61" s="42">
        <f t="shared" si="9"/>
        <v>31133</v>
      </c>
      <c r="G61" s="42">
        <f t="shared" si="8"/>
        <v>31208</v>
      </c>
    </row>
    <row r="62" spans="1:7" x14ac:dyDescent="0.25">
      <c r="A62" s="42" t="str">
        <f t="shared" si="3"/>
        <v>TARRAGONA</v>
      </c>
      <c r="B62" s="41">
        <f t="shared" si="4"/>
        <v>7051628</v>
      </c>
      <c r="C62" s="41">
        <f t="shared" si="5"/>
        <v>8489556</v>
      </c>
      <c r="D62" s="41">
        <f t="shared" si="6"/>
        <v>4</v>
      </c>
      <c r="E62" s="42" t="str">
        <f t="shared" si="2"/>
        <v>MALAGA</v>
      </c>
      <c r="F62" s="42">
        <f t="shared" si="9"/>
        <v>21435</v>
      </c>
      <c r="G62" s="42">
        <f t="shared" si="8"/>
        <v>66005</v>
      </c>
    </row>
    <row r="63" spans="1:7" x14ac:dyDescent="0.25">
      <c r="A63" s="42" t="str">
        <f t="shared" si="3"/>
        <v>VALENCIA</v>
      </c>
      <c r="B63" s="41">
        <f t="shared" si="4"/>
        <v>2456177</v>
      </c>
      <c r="C63" s="41">
        <f t="shared" si="5"/>
        <v>2531751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35371</v>
      </c>
      <c r="C64" s="41">
        <f t="shared" si="5"/>
        <v>30042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104279</v>
      </c>
      <c r="C65" s="41">
        <f t="shared" si="5"/>
        <v>149470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276775</v>
      </c>
      <c r="C7" s="19">
        <v>190194</v>
      </c>
      <c r="D7" s="19">
        <v>1513250</v>
      </c>
      <c r="E7" s="19">
        <v>1115806</v>
      </c>
      <c r="F7" s="10">
        <f>((E7*100)/D7)-100</f>
        <v>-26.264265653395015</v>
      </c>
      <c r="G7" s="1"/>
      <c r="H7" s="1"/>
      <c r="I7" s="1"/>
    </row>
    <row r="8" spans="1:12" x14ac:dyDescent="0.25">
      <c r="A8" s="11" t="s">
        <v>44</v>
      </c>
      <c r="B8" s="20">
        <v>98337</v>
      </c>
      <c r="C8" s="20">
        <v>75184</v>
      </c>
      <c r="D8" s="20">
        <v>525495</v>
      </c>
      <c r="E8" s="20">
        <v>397491</v>
      </c>
      <c r="F8" s="13">
        <f t="shared" ref="F8:F35" si="0">((E8*100)/D8)-100</f>
        <v>-24.358747466674274</v>
      </c>
      <c r="G8" s="1"/>
      <c r="H8" s="1"/>
      <c r="I8" s="1"/>
    </row>
    <row r="9" spans="1:12" x14ac:dyDescent="0.25">
      <c r="A9" s="8" t="s">
        <v>45</v>
      </c>
      <c r="B9" s="19">
        <v>586010</v>
      </c>
      <c r="C9" s="19">
        <v>385875</v>
      </c>
      <c r="D9" s="19">
        <v>2322977</v>
      </c>
      <c r="E9" s="19">
        <v>1623462</v>
      </c>
      <c r="F9" s="10">
        <f t="shared" si="0"/>
        <v>-30.112868099856342</v>
      </c>
      <c r="G9" s="1"/>
      <c r="H9" s="1"/>
      <c r="I9" s="1"/>
    </row>
    <row r="10" spans="1:12" x14ac:dyDescent="0.25">
      <c r="A10" s="11" t="s">
        <v>46</v>
      </c>
      <c r="B10" s="20">
        <v>222422</v>
      </c>
      <c r="C10" s="20">
        <v>162943</v>
      </c>
      <c r="D10" s="20">
        <v>1221306</v>
      </c>
      <c r="E10" s="20">
        <v>877345</v>
      </c>
      <c r="F10" s="13">
        <f t="shared" si="0"/>
        <v>-28.163375927081333</v>
      </c>
      <c r="G10" s="1"/>
      <c r="H10" s="1"/>
      <c r="I10" s="1"/>
    </row>
    <row r="11" spans="1:12" x14ac:dyDescent="0.25">
      <c r="A11" s="8" t="s">
        <v>47</v>
      </c>
      <c r="B11" s="19">
        <v>98849</v>
      </c>
      <c r="C11" s="19">
        <v>25365</v>
      </c>
      <c r="D11" s="19">
        <v>900745</v>
      </c>
      <c r="E11" s="19">
        <v>537857</v>
      </c>
      <c r="F11" s="10">
        <f t="shared" si="0"/>
        <v>-40.287539758755251</v>
      </c>
      <c r="G11" s="1"/>
      <c r="H11" s="1"/>
      <c r="I11" s="1"/>
    </row>
    <row r="12" spans="1:12" x14ac:dyDescent="0.25">
      <c r="A12" s="11" t="s">
        <v>48</v>
      </c>
      <c r="B12" s="20">
        <v>95256</v>
      </c>
      <c r="C12" s="20">
        <v>129066</v>
      </c>
      <c r="D12" s="20">
        <v>872251</v>
      </c>
      <c r="E12" s="20">
        <v>651660</v>
      </c>
      <c r="F12" s="13">
        <f t="shared" si="0"/>
        <v>-25.28985349400574</v>
      </c>
      <c r="G12" s="1"/>
      <c r="H12" s="1"/>
      <c r="I12" s="1"/>
    </row>
    <row r="13" spans="1:12" x14ac:dyDescent="0.25">
      <c r="A13" s="8" t="s">
        <v>49</v>
      </c>
      <c r="B13" s="19">
        <v>175402</v>
      </c>
      <c r="C13" s="19">
        <v>161473</v>
      </c>
      <c r="D13" s="19">
        <v>955125</v>
      </c>
      <c r="E13" s="19">
        <v>693665</v>
      </c>
      <c r="F13" s="10">
        <f t="shared" si="0"/>
        <v>-27.374427430964531</v>
      </c>
      <c r="G13" s="1"/>
      <c r="H13" s="1"/>
      <c r="I13" s="1"/>
    </row>
    <row r="14" spans="1:12" x14ac:dyDescent="0.25">
      <c r="A14" s="11" t="s">
        <v>50</v>
      </c>
      <c r="B14" s="20">
        <v>250950</v>
      </c>
      <c r="C14" s="20">
        <v>304451</v>
      </c>
      <c r="D14" s="20">
        <v>1325791</v>
      </c>
      <c r="E14" s="20">
        <v>1392710</v>
      </c>
      <c r="F14" s="13">
        <f t="shared" si="0"/>
        <v>5.0474773173147156</v>
      </c>
      <c r="G14" s="1"/>
      <c r="H14" s="1"/>
      <c r="I14" s="1"/>
    </row>
    <row r="15" spans="1:12" x14ac:dyDescent="0.25">
      <c r="A15" s="8" t="s">
        <v>51</v>
      </c>
      <c r="B15" s="19">
        <v>270629</v>
      </c>
      <c r="C15" s="19">
        <v>248904</v>
      </c>
      <c r="D15" s="19">
        <v>2156319</v>
      </c>
      <c r="E15" s="19">
        <v>1238842</v>
      </c>
      <c r="F15" s="10">
        <f t="shared" si="0"/>
        <v>-42.548296425528875</v>
      </c>
      <c r="G15" s="1"/>
      <c r="H15" s="1"/>
      <c r="I15" s="1"/>
    </row>
    <row r="16" spans="1:12" x14ac:dyDescent="0.25">
      <c r="A16" s="11" t="s">
        <v>52</v>
      </c>
      <c r="B16" s="20">
        <v>405311</v>
      </c>
      <c r="C16" s="20">
        <v>181113</v>
      </c>
      <c r="D16" s="20">
        <v>2390370</v>
      </c>
      <c r="E16" s="20">
        <v>1272755</v>
      </c>
      <c r="F16" s="13">
        <f t="shared" si="0"/>
        <v>-46.754895685605156</v>
      </c>
      <c r="G16" s="1"/>
      <c r="H16" s="1"/>
      <c r="I16" s="1"/>
    </row>
    <row r="17" spans="1:9" x14ac:dyDescent="0.25">
      <c r="A17" s="8" t="s">
        <v>53</v>
      </c>
      <c r="B17" s="19">
        <v>512500</v>
      </c>
      <c r="C17" s="19">
        <v>133543</v>
      </c>
      <c r="D17" s="19">
        <v>1962209</v>
      </c>
      <c r="E17" s="19">
        <v>674627</v>
      </c>
      <c r="F17" s="10">
        <f t="shared" si="0"/>
        <v>-65.61900388796505</v>
      </c>
      <c r="G17" s="1"/>
      <c r="H17" s="1"/>
      <c r="I17" s="1"/>
    </row>
    <row r="18" spans="1:9" x14ac:dyDescent="0.25">
      <c r="A18" s="11" t="s">
        <v>54</v>
      </c>
      <c r="B18" s="20">
        <v>7355</v>
      </c>
      <c r="C18" s="20">
        <v>6742</v>
      </c>
      <c r="D18" s="20">
        <v>29909</v>
      </c>
      <c r="E18" s="20">
        <v>29421</v>
      </c>
      <c r="F18" s="13">
        <f t="shared" si="0"/>
        <v>-1.6316159015680967</v>
      </c>
      <c r="G18" s="1"/>
      <c r="H18" s="1"/>
      <c r="I18" s="1"/>
    </row>
    <row r="19" spans="1:9" x14ac:dyDescent="0.25">
      <c r="A19" s="8" t="s">
        <v>55</v>
      </c>
      <c r="B19" s="19">
        <v>814670</v>
      </c>
      <c r="C19" s="19">
        <v>793459</v>
      </c>
      <c r="D19" s="19">
        <v>4085706</v>
      </c>
      <c r="E19" s="19">
        <v>3757583</v>
      </c>
      <c r="F19" s="10">
        <f t="shared" si="0"/>
        <v>-8.0309988041234419</v>
      </c>
      <c r="G19" s="1"/>
      <c r="H19" s="1"/>
      <c r="I19" s="1"/>
    </row>
    <row r="20" spans="1:9" x14ac:dyDescent="0.25">
      <c r="A20" s="11" t="s">
        <v>56</v>
      </c>
      <c r="B20" s="20">
        <v>1568224</v>
      </c>
      <c r="C20" s="20">
        <v>505928</v>
      </c>
      <c r="D20" s="20">
        <v>7680421</v>
      </c>
      <c r="E20" s="20">
        <v>5251297</v>
      </c>
      <c r="F20" s="13">
        <f t="shared" si="0"/>
        <v>-31.627485003751744</v>
      </c>
      <c r="G20" s="1"/>
      <c r="H20" s="1"/>
      <c r="I20" s="1"/>
    </row>
    <row r="21" spans="1:9" x14ac:dyDescent="0.25">
      <c r="A21" s="8" t="s">
        <v>57</v>
      </c>
      <c r="B21" s="19">
        <v>282256</v>
      </c>
      <c r="C21" s="19">
        <v>330535</v>
      </c>
      <c r="D21" s="19">
        <v>2557627</v>
      </c>
      <c r="E21" s="19">
        <v>1626094</v>
      </c>
      <c r="F21" s="10">
        <f t="shared" si="0"/>
        <v>-36.421769085171526</v>
      </c>
      <c r="G21" s="1"/>
      <c r="H21" s="1"/>
      <c r="I21" s="1"/>
    </row>
    <row r="22" spans="1:9" x14ac:dyDescent="0.25">
      <c r="A22" s="11" t="s">
        <v>58</v>
      </c>
      <c r="B22" s="20">
        <v>105103</v>
      </c>
      <c r="C22" s="20">
        <v>77353</v>
      </c>
      <c r="D22" s="20">
        <v>574530</v>
      </c>
      <c r="E22" s="20">
        <v>307928</v>
      </c>
      <c r="F22" s="13">
        <f t="shared" si="0"/>
        <v>-46.403495030720762</v>
      </c>
      <c r="G22" s="1"/>
      <c r="H22" s="1"/>
      <c r="I22" s="1"/>
    </row>
    <row r="23" spans="1:9" x14ac:dyDescent="0.25">
      <c r="A23" s="8" t="s">
        <v>59</v>
      </c>
      <c r="B23" s="19">
        <v>127887</v>
      </c>
      <c r="C23" s="19">
        <v>37888</v>
      </c>
      <c r="D23" s="19">
        <v>773224</v>
      </c>
      <c r="E23" s="19">
        <v>344768</v>
      </c>
      <c r="F23" s="10">
        <f t="shared" si="0"/>
        <v>-55.411627161081391</v>
      </c>
      <c r="G23" s="1"/>
      <c r="H23" s="1"/>
      <c r="I23" s="1"/>
    </row>
    <row r="24" spans="1:9" x14ac:dyDescent="0.25">
      <c r="A24" s="11" t="s">
        <v>60</v>
      </c>
      <c r="B24" s="20">
        <v>79670</v>
      </c>
      <c r="C24" s="20">
        <v>65934</v>
      </c>
      <c r="D24" s="20">
        <v>308494</v>
      </c>
      <c r="E24" s="20">
        <v>320971</v>
      </c>
      <c r="F24" s="13">
        <f t="shared" si="0"/>
        <v>4.0444870888898947</v>
      </c>
      <c r="G24" s="1"/>
      <c r="H24" s="1"/>
      <c r="I24" s="1"/>
    </row>
    <row r="25" spans="1:9" x14ac:dyDescent="0.25">
      <c r="A25" s="8" t="s">
        <v>61</v>
      </c>
      <c r="B25" s="19">
        <v>4169</v>
      </c>
      <c r="C25" s="19">
        <v>4700</v>
      </c>
      <c r="D25" s="19">
        <v>18394</v>
      </c>
      <c r="E25" s="19">
        <v>12757</v>
      </c>
      <c r="F25" s="10">
        <f t="shared" si="0"/>
        <v>-30.645862781341748</v>
      </c>
      <c r="G25" s="1"/>
      <c r="H25" s="1"/>
      <c r="I25" s="1"/>
    </row>
    <row r="26" spans="1:9" x14ac:dyDescent="0.25">
      <c r="A26" s="11" t="s">
        <v>62</v>
      </c>
      <c r="B26" s="20">
        <v>70604</v>
      </c>
      <c r="C26" s="20">
        <v>38006</v>
      </c>
      <c r="D26" s="20">
        <v>370267</v>
      </c>
      <c r="E26" s="20">
        <v>201050</v>
      </c>
      <c r="F26" s="13">
        <f t="shared" si="0"/>
        <v>-45.701345245458008</v>
      </c>
      <c r="G26" s="1"/>
      <c r="H26" s="1"/>
      <c r="I26" s="1"/>
    </row>
    <row r="27" spans="1:9" x14ac:dyDescent="0.25">
      <c r="A27" s="8" t="s">
        <v>63</v>
      </c>
      <c r="B27" s="19">
        <v>225261</v>
      </c>
      <c r="C27" s="19">
        <v>175287</v>
      </c>
      <c r="D27" s="19">
        <v>1045434</v>
      </c>
      <c r="E27" s="19">
        <v>589714</v>
      </c>
      <c r="F27" s="10">
        <f t="shared" si="0"/>
        <v>-43.591465362710608</v>
      </c>
      <c r="G27" s="1"/>
      <c r="H27" s="1"/>
      <c r="I27" s="1"/>
    </row>
    <row r="28" spans="1:9" x14ac:dyDescent="0.25">
      <c r="A28" s="11" t="s">
        <v>64</v>
      </c>
      <c r="B28" s="20">
        <v>139832</v>
      </c>
      <c r="C28" s="20">
        <v>62604</v>
      </c>
      <c r="D28" s="20">
        <v>773034</v>
      </c>
      <c r="E28" s="20">
        <v>323988</v>
      </c>
      <c r="F28" s="13">
        <f t="shared" si="0"/>
        <v>-58.088777466450374</v>
      </c>
      <c r="G28" s="1"/>
      <c r="H28" s="1"/>
      <c r="I28" s="1"/>
    </row>
    <row r="29" spans="1:9" x14ac:dyDescent="0.25">
      <c r="A29" s="8" t="s">
        <v>65</v>
      </c>
      <c r="B29" s="19">
        <v>274238</v>
      </c>
      <c r="C29" s="19">
        <v>250692</v>
      </c>
      <c r="D29" s="19">
        <v>1560627</v>
      </c>
      <c r="E29" s="19">
        <v>1162494</v>
      </c>
      <c r="F29" s="10">
        <f t="shared" si="0"/>
        <v>-25.511092656989788</v>
      </c>
      <c r="G29" s="1"/>
      <c r="H29" s="1"/>
      <c r="I29" s="1"/>
    </row>
    <row r="30" spans="1:9" x14ac:dyDescent="0.25">
      <c r="A30" s="11" t="s">
        <v>66</v>
      </c>
      <c r="B30" s="20">
        <v>236277</v>
      </c>
      <c r="C30" s="20">
        <v>160386</v>
      </c>
      <c r="D30" s="20">
        <v>1016948</v>
      </c>
      <c r="E30" s="20">
        <v>908806</v>
      </c>
      <c r="F30" s="13">
        <f t="shared" si="0"/>
        <v>-10.633975385172107</v>
      </c>
      <c r="G30" s="1"/>
      <c r="H30" s="1"/>
      <c r="I30" s="1"/>
    </row>
    <row r="31" spans="1:9" x14ac:dyDescent="0.25">
      <c r="A31" s="8" t="s">
        <v>67</v>
      </c>
      <c r="B31" s="19">
        <v>1421900</v>
      </c>
      <c r="C31" s="19">
        <v>654923</v>
      </c>
      <c r="D31" s="19">
        <v>5972167</v>
      </c>
      <c r="E31" s="19">
        <v>3773299</v>
      </c>
      <c r="F31" s="10">
        <f t="shared" si="0"/>
        <v>-36.818595327290744</v>
      </c>
      <c r="G31" s="1"/>
      <c r="H31" s="1"/>
      <c r="I31" s="1"/>
    </row>
    <row r="32" spans="1:9" x14ac:dyDescent="0.25">
      <c r="A32" s="11" t="s">
        <v>68</v>
      </c>
      <c r="B32" s="20">
        <v>434454</v>
      </c>
      <c r="C32" s="20">
        <v>240451</v>
      </c>
      <c r="D32" s="20">
        <v>2226000</v>
      </c>
      <c r="E32" s="20">
        <v>1396249</v>
      </c>
      <c r="F32" s="13">
        <f t="shared" si="0"/>
        <v>-37.275426774483378</v>
      </c>
      <c r="G32" s="1"/>
      <c r="H32" s="1"/>
      <c r="I32" s="1"/>
    </row>
    <row r="33" spans="1:9" x14ac:dyDescent="0.25">
      <c r="A33" s="8" t="s">
        <v>69</v>
      </c>
      <c r="B33" s="19">
        <v>41123</v>
      </c>
      <c r="C33" s="19">
        <v>29649</v>
      </c>
      <c r="D33" s="19">
        <v>199475</v>
      </c>
      <c r="E33" s="19">
        <v>149766</v>
      </c>
      <c r="F33" s="10">
        <f t="shared" si="0"/>
        <v>-24.919914776287754</v>
      </c>
      <c r="G33" s="1"/>
      <c r="H33" s="1"/>
      <c r="I33" s="1"/>
    </row>
    <row r="34" spans="1:9" x14ac:dyDescent="0.25">
      <c r="A34" s="11" t="s">
        <v>70</v>
      </c>
      <c r="B34" s="20">
        <v>27478</v>
      </c>
      <c r="C34" s="20">
        <v>55974</v>
      </c>
      <c r="D34" s="20">
        <v>172629</v>
      </c>
      <c r="E34" s="20">
        <v>166254</v>
      </c>
      <c r="F34" s="13">
        <f t="shared" si="0"/>
        <v>-3.6928905340354135</v>
      </c>
      <c r="G34" s="1"/>
      <c r="H34" s="1"/>
      <c r="I34" s="1"/>
    </row>
    <row r="35" spans="1:9" x14ac:dyDescent="0.25">
      <c r="A35" s="14" t="s">
        <v>71</v>
      </c>
      <c r="B35" s="15">
        <f>SUM(B7:B34)</f>
        <v>8852942</v>
      </c>
      <c r="C35" s="15">
        <f t="shared" ref="C35:E35" si="1">SUM(C7:C34)</f>
        <v>5488622</v>
      </c>
      <c r="D35" s="15">
        <f t="shared" si="1"/>
        <v>45510724</v>
      </c>
      <c r="E35" s="15">
        <f t="shared" si="1"/>
        <v>30798659</v>
      </c>
      <c r="F35" s="16">
        <f t="shared" si="0"/>
        <v>-32.326589662691376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1115806</v>
      </c>
      <c r="C38" s="41">
        <f>D7</f>
        <v>1513250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5251297</v>
      </c>
      <c r="G38" s="42">
        <f>LOOKUP(E38,$A$38:$A$65,$C$38:$C$65)</f>
        <v>7680421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397491</v>
      </c>
      <c r="C39" s="41">
        <f t="shared" ref="C39:C65" si="5">D8</f>
        <v>525495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3773299</v>
      </c>
      <c r="G39" s="42">
        <f t="shared" ref="G39:G65" si="8">LOOKUP(E39,$A$38:$A$65,$C$38:$C$65)</f>
        <v>5972167</v>
      </c>
    </row>
    <row r="40" spans="1:9" x14ac:dyDescent="0.25">
      <c r="A40" s="42" t="str">
        <f t="shared" si="3"/>
        <v>ALMERIA</v>
      </c>
      <c r="B40" s="41">
        <f t="shared" si="4"/>
        <v>1623462</v>
      </c>
      <c r="C40" s="41">
        <f t="shared" si="5"/>
        <v>2322977</v>
      </c>
      <c r="D40" s="41">
        <f t="shared" si="6"/>
        <v>5</v>
      </c>
      <c r="E40" s="42" t="str">
        <f t="shared" si="2"/>
        <v>FERROL-SAN CIBRAO</v>
      </c>
      <c r="F40" s="42">
        <f t="shared" si="7"/>
        <v>3757583</v>
      </c>
      <c r="G40" s="42">
        <f t="shared" si="8"/>
        <v>4085706</v>
      </c>
    </row>
    <row r="41" spans="1:9" x14ac:dyDescent="0.25">
      <c r="A41" s="42" t="str">
        <f t="shared" si="3"/>
        <v>AVILES</v>
      </c>
      <c r="B41" s="41">
        <f t="shared" si="4"/>
        <v>877345</v>
      </c>
      <c r="C41" s="41">
        <f t="shared" si="5"/>
        <v>1221306</v>
      </c>
      <c r="D41" s="41">
        <f t="shared" si="6"/>
        <v>13</v>
      </c>
      <c r="E41" s="42" t="str">
        <f t="shared" si="2"/>
        <v>HUELVA</v>
      </c>
      <c r="F41" s="42">
        <f t="shared" si="7"/>
        <v>1626094</v>
      </c>
      <c r="G41" s="42">
        <f t="shared" si="8"/>
        <v>2557627</v>
      </c>
    </row>
    <row r="42" spans="1:9" x14ac:dyDescent="0.25">
      <c r="A42" s="42" t="str">
        <f t="shared" si="3"/>
        <v>BAHIA DE ALGECIRAS</v>
      </c>
      <c r="B42" s="41">
        <f t="shared" si="4"/>
        <v>537857</v>
      </c>
      <c r="C42" s="41">
        <f t="shared" si="5"/>
        <v>900745</v>
      </c>
      <c r="D42" s="41">
        <f t="shared" si="6"/>
        <v>18</v>
      </c>
      <c r="E42" s="42" t="str">
        <f t="shared" si="2"/>
        <v>ALMERIA</v>
      </c>
      <c r="F42" s="42">
        <f t="shared" si="7"/>
        <v>1623462</v>
      </c>
      <c r="G42" s="42">
        <f t="shared" si="8"/>
        <v>2322977</v>
      </c>
    </row>
    <row r="43" spans="1:9" x14ac:dyDescent="0.25">
      <c r="A43" s="42" t="str">
        <f t="shared" si="3"/>
        <v>BAHIA DE CADIZ</v>
      </c>
      <c r="B43" s="41">
        <f t="shared" si="4"/>
        <v>651660</v>
      </c>
      <c r="C43" s="41">
        <f t="shared" si="5"/>
        <v>872251</v>
      </c>
      <c r="D43" s="41">
        <f t="shared" si="6"/>
        <v>16</v>
      </c>
      <c r="E43" s="42" t="str">
        <f t="shared" si="2"/>
        <v>VALENCIA</v>
      </c>
      <c r="F43" s="42">
        <f t="shared" si="7"/>
        <v>1396249</v>
      </c>
      <c r="G43" s="42">
        <f t="shared" si="8"/>
        <v>2226000</v>
      </c>
    </row>
    <row r="44" spans="1:9" x14ac:dyDescent="0.25">
      <c r="A44" s="42" t="str">
        <f t="shared" si="3"/>
        <v>BALEARES</v>
      </c>
      <c r="B44" s="41">
        <f t="shared" si="4"/>
        <v>693665</v>
      </c>
      <c r="C44" s="41">
        <f t="shared" si="5"/>
        <v>955125</v>
      </c>
      <c r="D44" s="41">
        <f t="shared" si="6"/>
        <v>14</v>
      </c>
      <c r="E44" s="42" t="str">
        <f t="shared" si="2"/>
        <v>BARCELONA</v>
      </c>
      <c r="F44" s="42">
        <f t="shared" si="7"/>
        <v>1392710</v>
      </c>
      <c r="G44" s="42">
        <f t="shared" si="8"/>
        <v>1325791</v>
      </c>
    </row>
    <row r="45" spans="1:9" x14ac:dyDescent="0.25">
      <c r="A45" s="42" t="str">
        <f t="shared" si="3"/>
        <v>BARCELONA</v>
      </c>
      <c r="B45" s="41">
        <f t="shared" si="4"/>
        <v>1392710</v>
      </c>
      <c r="C45" s="41">
        <f t="shared" si="5"/>
        <v>1325791</v>
      </c>
      <c r="D45" s="41">
        <f t="shared" si="6"/>
        <v>7</v>
      </c>
      <c r="E45" s="42" t="str">
        <f t="shared" si="2"/>
        <v>CARTAGENA</v>
      </c>
      <c r="F45" s="42">
        <f t="shared" si="7"/>
        <v>1272755</v>
      </c>
      <c r="G45" s="42">
        <f t="shared" si="8"/>
        <v>2390370</v>
      </c>
    </row>
    <row r="46" spans="1:9" x14ac:dyDescent="0.25">
      <c r="A46" s="42" t="str">
        <f t="shared" si="3"/>
        <v>BILBAO</v>
      </c>
      <c r="B46" s="41">
        <f t="shared" si="4"/>
        <v>1238842</v>
      </c>
      <c r="C46" s="41">
        <f t="shared" si="5"/>
        <v>2156319</v>
      </c>
      <c r="D46" s="41">
        <f t="shared" si="6"/>
        <v>9</v>
      </c>
      <c r="E46" s="42" t="str">
        <f t="shared" si="2"/>
        <v>BILBAO</v>
      </c>
      <c r="F46" s="42">
        <f t="shared" si="7"/>
        <v>1238842</v>
      </c>
      <c r="G46" s="42">
        <f t="shared" si="8"/>
        <v>2156319</v>
      </c>
    </row>
    <row r="47" spans="1:9" x14ac:dyDescent="0.25">
      <c r="A47" s="42" t="str">
        <f t="shared" si="3"/>
        <v>CARTAGENA</v>
      </c>
      <c r="B47" s="41">
        <f t="shared" si="4"/>
        <v>1272755</v>
      </c>
      <c r="C47" s="41">
        <f t="shared" si="5"/>
        <v>2390370</v>
      </c>
      <c r="D47" s="41">
        <f t="shared" si="6"/>
        <v>8</v>
      </c>
      <c r="E47" s="42" t="str">
        <f t="shared" si="2"/>
        <v>SANTANDER</v>
      </c>
      <c r="F47" s="42">
        <f t="shared" si="7"/>
        <v>1162494</v>
      </c>
      <c r="G47" s="42">
        <f t="shared" si="8"/>
        <v>1560627</v>
      </c>
    </row>
    <row r="48" spans="1:9" x14ac:dyDescent="0.25">
      <c r="A48" s="42" t="str">
        <f t="shared" si="3"/>
        <v>CASTELLON</v>
      </c>
      <c r="B48" s="41">
        <f t="shared" si="4"/>
        <v>674627</v>
      </c>
      <c r="C48" s="41">
        <f t="shared" si="5"/>
        <v>1962209</v>
      </c>
      <c r="D48" s="41">
        <f t="shared" si="6"/>
        <v>15</v>
      </c>
      <c r="E48" s="42" t="str">
        <f t="shared" si="2"/>
        <v>A CORUÑA</v>
      </c>
      <c r="F48" s="42">
        <f t="shared" si="7"/>
        <v>1115806</v>
      </c>
      <c r="G48" s="42">
        <f t="shared" si="8"/>
        <v>1513250</v>
      </c>
    </row>
    <row r="49" spans="1:7" x14ac:dyDescent="0.25">
      <c r="A49" s="42" t="str">
        <f t="shared" si="3"/>
        <v>CEUTA</v>
      </c>
      <c r="B49" s="41">
        <f t="shared" si="4"/>
        <v>29421</v>
      </c>
      <c r="C49" s="41">
        <f t="shared" si="5"/>
        <v>29909</v>
      </c>
      <c r="D49" s="41">
        <f t="shared" si="6"/>
        <v>27</v>
      </c>
      <c r="E49" s="42" t="str">
        <f t="shared" si="2"/>
        <v>SEVILLA</v>
      </c>
      <c r="F49" s="42">
        <f t="shared" si="7"/>
        <v>908806</v>
      </c>
      <c r="G49" s="42">
        <f t="shared" si="8"/>
        <v>1016948</v>
      </c>
    </row>
    <row r="50" spans="1:7" x14ac:dyDescent="0.25">
      <c r="A50" s="42" t="str">
        <f t="shared" si="3"/>
        <v>FERROL-SAN CIBRAO</v>
      </c>
      <c r="B50" s="41">
        <f t="shared" si="4"/>
        <v>3757583</v>
      </c>
      <c r="C50" s="41">
        <f t="shared" si="5"/>
        <v>4085706</v>
      </c>
      <c r="D50" s="41">
        <f t="shared" si="6"/>
        <v>3</v>
      </c>
      <c r="E50" s="42" t="str">
        <f t="shared" si="2"/>
        <v>AVILES</v>
      </c>
      <c r="F50" s="42">
        <f t="shared" si="7"/>
        <v>877345</v>
      </c>
      <c r="G50" s="42">
        <f t="shared" si="8"/>
        <v>1221306</v>
      </c>
    </row>
    <row r="51" spans="1:7" x14ac:dyDescent="0.25">
      <c r="A51" s="42" t="str">
        <f t="shared" si="3"/>
        <v>GIJON</v>
      </c>
      <c r="B51" s="41">
        <f t="shared" si="4"/>
        <v>5251297</v>
      </c>
      <c r="C51" s="41">
        <f t="shared" si="5"/>
        <v>7680421</v>
      </c>
      <c r="D51" s="41">
        <f t="shared" si="6"/>
        <v>1</v>
      </c>
      <c r="E51" s="42" t="str">
        <f t="shared" si="2"/>
        <v>BALEARES</v>
      </c>
      <c r="F51" s="42">
        <f t="shared" si="7"/>
        <v>693665</v>
      </c>
      <c r="G51" s="42">
        <f t="shared" si="8"/>
        <v>955125</v>
      </c>
    </row>
    <row r="52" spans="1:7" x14ac:dyDescent="0.25">
      <c r="A52" s="42" t="str">
        <f t="shared" si="3"/>
        <v>HUELVA</v>
      </c>
      <c r="B52" s="41">
        <f t="shared" si="4"/>
        <v>1626094</v>
      </c>
      <c r="C52" s="41">
        <f t="shared" si="5"/>
        <v>2557627</v>
      </c>
      <c r="D52" s="41">
        <f t="shared" si="6"/>
        <v>4</v>
      </c>
      <c r="E52" s="42" t="str">
        <f t="shared" si="2"/>
        <v>CASTELLON</v>
      </c>
      <c r="F52" s="42">
        <f t="shared" si="7"/>
        <v>674627</v>
      </c>
      <c r="G52" s="42">
        <f t="shared" si="8"/>
        <v>1962209</v>
      </c>
    </row>
    <row r="53" spans="1:7" x14ac:dyDescent="0.25">
      <c r="A53" s="42" t="str">
        <f t="shared" si="3"/>
        <v>LAS PALMAS</v>
      </c>
      <c r="B53" s="41">
        <f t="shared" si="4"/>
        <v>307928</v>
      </c>
      <c r="C53" s="41">
        <f t="shared" si="5"/>
        <v>574530</v>
      </c>
      <c r="D53" s="41">
        <f t="shared" si="6"/>
        <v>23</v>
      </c>
      <c r="E53" s="42" t="str">
        <f t="shared" si="2"/>
        <v>BAHIA DE CADIZ</v>
      </c>
      <c r="F53" s="42">
        <f t="shared" si="7"/>
        <v>651660</v>
      </c>
      <c r="G53" s="42">
        <f t="shared" si="8"/>
        <v>872251</v>
      </c>
    </row>
    <row r="54" spans="1:7" x14ac:dyDescent="0.25">
      <c r="A54" s="42" t="str">
        <f t="shared" si="3"/>
        <v>MALAGA</v>
      </c>
      <c r="B54" s="41">
        <f t="shared" si="4"/>
        <v>344768</v>
      </c>
      <c r="C54" s="41">
        <f t="shared" si="5"/>
        <v>773224</v>
      </c>
      <c r="D54" s="41">
        <f t="shared" si="6"/>
        <v>20</v>
      </c>
      <c r="E54" s="42" t="str">
        <f t="shared" si="2"/>
        <v>PASAIA</v>
      </c>
      <c r="F54" s="42">
        <f t="shared" si="7"/>
        <v>589714</v>
      </c>
      <c r="G54" s="42">
        <f t="shared" si="8"/>
        <v>1045434</v>
      </c>
    </row>
    <row r="55" spans="1:7" x14ac:dyDescent="0.25">
      <c r="A55" s="42" t="str">
        <f t="shared" si="3"/>
        <v>MARIN Y RIA DE PONTEVEDRA</v>
      </c>
      <c r="B55" s="41">
        <f t="shared" si="4"/>
        <v>320971</v>
      </c>
      <c r="C55" s="41">
        <f t="shared" si="5"/>
        <v>308494</v>
      </c>
      <c r="D55" s="41">
        <f t="shared" si="6"/>
        <v>22</v>
      </c>
      <c r="E55" s="42" t="str">
        <f t="shared" si="2"/>
        <v>BAHIA DE ALGECIRAS</v>
      </c>
      <c r="F55" s="42">
        <f t="shared" ref="F55:F65" si="9">LOOKUP(E55,$A$38:$A$65,$B$38:$B$65)</f>
        <v>537857</v>
      </c>
      <c r="G55" s="42">
        <f t="shared" si="8"/>
        <v>900745</v>
      </c>
    </row>
    <row r="56" spans="1:7" x14ac:dyDescent="0.25">
      <c r="A56" s="42" t="str">
        <f t="shared" si="3"/>
        <v>MELILLA</v>
      </c>
      <c r="B56" s="41">
        <f t="shared" si="4"/>
        <v>12757</v>
      </c>
      <c r="C56" s="41">
        <f t="shared" si="5"/>
        <v>18394</v>
      </c>
      <c r="D56" s="41">
        <f t="shared" si="6"/>
        <v>28</v>
      </c>
      <c r="E56" s="42" t="str">
        <f t="shared" si="2"/>
        <v>ALICANTE</v>
      </c>
      <c r="F56" s="42">
        <f t="shared" si="9"/>
        <v>397491</v>
      </c>
      <c r="G56" s="42">
        <f t="shared" si="8"/>
        <v>525495</v>
      </c>
    </row>
    <row r="57" spans="1:7" x14ac:dyDescent="0.25">
      <c r="A57" s="42" t="str">
        <f t="shared" si="3"/>
        <v>MOTRIL</v>
      </c>
      <c r="B57" s="41">
        <f t="shared" si="4"/>
        <v>201050</v>
      </c>
      <c r="C57" s="41">
        <f t="shared" si="5"/>
        <v>370267</v>
      </c>
      <c r="D57" s="41">
        <f t="shared" si="6"/>
        <v>24</v>
      </c>
      <c r="E57" s="42" t="str">
        <f t="shared" si="2"/>
        <v>MALAGA</v>
      </c>
      <c r="F57" s="42">
        <f t="shared" si="9"/>
        <v>344768</v>
      </c>
      <c r="G57" s="42">
        <f t="shared" si="8"/>
        <v>773224</v>
      </c>
    </row>
    <row r="58" spans="1:7" x14ac:dyDescent="0.25">
      <c r="A58" s="42" t="str">
        <f t="shared" si="3"/>
        <v>PASAIA</v>
      </c>
      <c r="B58" s="41">
        <f t="shared" si="4"/>
        <v>589714</v>
      </c>
      <c r="C58" s="41">
        <f t="shared" si="5"/>
        <v>1045434</v>
      </c>
      <c r="D58" s="41">
        <f t="shared" si="6"/>
        <v>17</v>
      </c>
      <c r="E58" s="42" t="str">
        <f t="shared" si="2"/>
        <v>SANTA CRUZ DE TENERIFE</v>
      </c>
      <c r="F58" s="42">
        <f t="shared" si="9"/>
        <v>323988</v>
      </c>
      <c r="G58" s="42">
        <f t="shared" si="8"/>
        <v>773034</v>
      </c>
    </row>
    <row r="59" spans="1:7" x14ac:dyDescent="0.25">
      <c r="A59" s="42" t="str">
        <f t="shared" si="3"/>
        <v>SANTA CRUZ DE TENERIFE</v>
      </c>
      <c r="B59" s="41">
        <f t="shared" si="4"/>
        <v>323988</v>
      </c>
      <c r="C59" s="41">
        <f t="shared" si="5"/>
        <v>773034</v>
      </c>
      <c r="D59" s="41">
        <f t="shared" si="6"/>
        <v>21</v>
      </c>
      <c r="E59" s="42" t="str">
        <f t="shared" si="2"/>
        <v>MARIN Y RIA DE PONTEVEDRA</v>
      </c>
      <c r="F59" s="42">
        <f t="shared" si="9"/>
        <v>320971</v>
      </c>
      <c r="G59" s="42">
        <f t="shared" si="8"/>
        <v>308494</v>
      </c>
    </row>
    <row r="60" spans="1:7" x14ac:dyDescent="0.25">
      <c r="A60" s="42" t="str">
        <f t="shared" si="3"/>
        <v>SANTANDER</v>
      </c>
      <c r="B60" s="41">
        <f t="shared" si="4"/>
        <v>1162494</v>
      </c>
      <c r="C60" s="41">
        <f t="shared" si="5"/>
        <v>1560627</v>
      </c>
      <c r="D60" s="41">
        <f t="shared" si="6"/>
        <v>10</v>
      </c>
      <c r="E60" s="42" t="str">
        <f t="shared" si="2"/>
        <v>LAS PALMAS</v>
      </c>
      <c r="F60" s="42">
        <f t="shared" si="9"/>
        <v>307928</v>
      </c>
      <c r="G60" s="42">
        <f t="shared" si="8"/>
        <v>574530</v>
      </c>
    </row>
    <row r="61" spans="1:7" x14ac:dyDescent="0.25">
      <c r="A61" s="42" t="str">
        <f t="shared" si="3"/>
        <v>SEVILLA</v>
      </c>
      <c r="B61" s="41">
        <f t="shared" si="4"/>
        <v>908806</v>
      </c>
      <c r="C61" s="41">
        <f t="shared" si="5"/>
        <v>1016948</v>
      </c>
      <c r="D61" s="41">
        <f t="shared" si="6"/>
        <v>12</v>
      </c>
      <c r="E61" s="42" t="str">
        <f t="shared" si="2"/>
        <v>MOTRIL</v>
      </c>
      <c r="F61" s="42">
        <f t="shared" si="9"/>
        <v>201050</v>
      </c>
      <c r="G61" s="42">
        <f t="shared" si="8"/>
        <v>370267</v>
      </c>
    </row>
    <row r="62" spans="1:7" x14ac:dyDescent="0.25">
      <c r="A62" s="42" t="str">
        <f t="shared" si="3"/>
        <v>TARRAGONA</v>
      </c>
      <c r="B62" s="41">
        <f t="shared" si="4"/>
        <v>3773299</v>
      </c>
      <c r="C62" s="41">
        <f t="shared" si="5"/>
        <v>5972167</v>
      </c>
      <c r="D62" s="41">
        <f t="shared" si="6"/>
        <v>2</v>
      </c>
      <c r="E62" s="42" t="str">
        <f t="shared" si="2"/>
        <v>VILAGARCIA</v>
      </c>
      <c r="F62" s="42">
        <f t="shared" si="9"/>
        <v>166254</v>
      </c>
      <c r="G62" s="42">
        <f t="shared" si="8"/>
        <v>172629</v>
      </c>
    </row>
    <row r="63" spans="1:7" x14ac:dyDescent="0.25">
      <c r="A63" s="42" t="str">
        <f t="shared" si="3"/>
        <v>VALENCIA</v>
      </c>
      <c r="B63" s="41">
        <f t="shared" si="4"/>
        <v>1396249</v>
      </c>
      <c r="C63" s="41">
        <f t="shared" si="5"/>
        <v>2226000</v>
      </c>
      <c r="D63" s="41">
        <f t="shared" si="6"/>
        <v>6</v>
      </c>
      <c r="E63" s="42" t="str">
        <f t="shared" si="2"/>
        <v>VIGO</v>
      </c>
      <c r="F63" s="42">
        <f t="shared" si="9"/>
        <v>149766</v>
      </c>
      <c r="G63" s="42">
        <f t="shared" si="8"/>
        <v>199475</v>
      </c>
    </row>
    <row r="64" spans="1:7" x14ac:dyDescent="0.25">
      <c r="A64" s="42" t="str">
        <f t="shared" si="3"/>
        <v>VIGO</v>
      </c>
      <c r="B64" s="41">
        <f t="shared" si="4"/>
        <v>149766</v>
      </c>
      <c r="C64" s="41">
        <f t="shared" si="5"/>
        <v>199475</v>
      </c>
      <c r="D64" s="41">
        <f t="shared" si="6"/>
        <v>26</v>
      </c>
      <c r="E64" s="42" t="str">
        <f t="shared" si="2"/>
        <v>CEUTA</v>
      </c>
      <c r="F64" s="42">
        <f t="shared" si="9"/>
        <v>29421</v>
      </c>
      <c r="G64" s="42">
        <f t="shared" si="8"/>
        <v>29909</v>
      </c>
    </row>
    <row r="65" spans="1:7" x14ac:dyDescent="0.25">
      <c r="A65" s="42" t="str">
        <f t="shared" si="3"/>
        <v>VILAGARCIA</v>
      </c>
      <c r="B65" s="41">
        <f t="shared" si="4"/>
        <v>166254</v>
      </c>
      <c r="C65" s="41">
        <f t="shared" si="5"/>
        <v>172629</v>
      </c>
      <c r="D65" s="41">
        <f t="shared" si="6"/>
        <v>25</v>
      </c>
      <c r="E65" s="42" t="str">
        <f t="shared" si="2"/>
        <v>MELILLA</v>
      </c>
      <c r="F65" s="42">
        <f t="shared" si="9"/>
        <v>12757</v>
      </c>
      <c r="G65" s="42">
        <f t="shared" si="8"/>
        <v>18394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151041</v>
      </c>
      <c r="C7" s="21">
        <v>174749</v>
      </c>
      <c r="D7" s="21">
        <v>635928</v>
      </c>
      <c r="E7" s="21">
        <v>663177</v>
      </c>
      <c r="F7" s="10">
        <f>((E7*100)/D7)-100</f>
        <v>4.2849190474393311</v>
      </c>
      <c r="G7" s="1"/>
      <c r="H7" s="1"/>
      <c r="I7" s="1"/>
    </row>
    <row r="8" spans="1:12" x14ac:dyDescent="0.25">
      <c r="A8" s="11" t="s">
        <v>44</v>
      </c>
      <c r="B8" s="22">
        <v>151822</v>
      </c>
      <c r="C8" s="22">
        <v>101875</v>
      </c>
      <c r="D8" s="22">
        <v>695875</v>
      </c>
      <c r="E8" s="22">
        <v>539803</v>
      </c>
      <c r="F8" s="13">
        <f t="shared" ref="F8:F35" si="0">((E8*100)/D8)-100</f>
        <v>-22.428165978085147</v>
      </c>
      <c r="G8" s="1"/>
      <c r="H8" s="1"/>
      <c r="I8" s="1"/>
    </row>
    <row r="9" spans="1:12" x14ac:dyDescent="0.25">
      <c r="A9" s="8" t="s">
        <v>45</v>
      </c>
      <c r="B9" s="21">
        <v>48216</v>
      </c>
      <c r="C9" s="21">
        <v>43437</v>
      </c>
      <c r="D9" s="21">
        <v>264942</v>
      </c>
      <c r="E9" s="21">
        <v>226141</v>
      </c>
      <c r="F9" s="10">
        <f t="shared" si="0"/>
        <v>-14.645092133372586</v>
      </c>
      <c r="G9" s="1"/>
      <c r="H9" s="1"/>
      <c r="I9" s="1"/>
    </row>
    <row r="10" spans="1:12" x14ac:dyDescent="0.25">
      <c r="A10" s="11" t="s">
        <v>46</v>
      </c>
      <c r="B10" s="22">
        <v>79338</v>
      </c>
      <c r="C10" s="22">
        <v>97148</v>
      </c>
      <c r="D10" s="22">
        <v>518803</v>
      </c>
      <c r="E10" s="22">
        <v>418641</v>
      </c>
      <c r="F10" s="13">
        <f t="shared" si="0"/>
        <v>-19.306364843688257</v>
      </c>
      <c r="G10" s="1"/>
      <c r="H10" s="1"/>
      <c r="I10" s="1"/>
    </row>
    <row r="11" spans="1:12" x14ac:dyDescent="0.25">
      <c r="A11" s="8" t="s">
        <v>47</v>
      </c>
      <c r="B11" s="21">
        <v>4513645</v>
      </c>
      <c r="C11" s="21">
        <v>3806482</v>
      </c>
      <c r="D11" s="21">
        <v>20909094</v>
      </c>
      <c r="E11" s="21">
        <v>16677053</v>
      </c>
      <c r="F11" s="10">
        <f t="shared" si="0"/>
        <v>-20.240193094927974</v>
      </c>
      <c r="G11" s="1"/>
      <c r="H11" s="1"/>
      <c r="I11" s="1"/>
    </row>
    <row r="12" spans="1:12" x14ac:dyDescent="0.25">
      <c r="A12" s="11" t="s">
        <v>48</v>
      </c>
      <c r="B12" s="22">
        <v>224415</v>
      </c>
      <c r="C12" s="22">
        <v>209569</v>
      </c>
      <c r="D12" s="22">
        <v>1154085</v>
      </c>
      <c r="E12" s="22">
        <v>895442</v>
      </c>
      <c r="F12" s="13">
        <f t="shared" si="0"/>
        <v>-22.411087571539355</v>
      </c>
      <c r="G12" s="1"/>
      <c r="H12" s="1"/>
      <c r="I12" s="1"/>
    </row>
    <row r="13" spans="1:12" x14ac:dyDescent="0.25">
      <c r="A13" s="8" t="s">
        <v>49</v>
      </c>
      <c r="B13" s="21">
        <v>880973</v>
      </c>
      <c r="C13" s="21">
        <v>771061</v>
      </c>
      <c r="D13" s="21">
        <v>3949043</v>
      </c>
      <c r="E13" s="21">
        <v>3219252</v>
      </c>
      <c r="F13" s="10">
        <f t="shared" si="0"/>
        <v>-18.480198873499219</v>
      </c>
      <c r="G13" s="1"/>
      <c r="H13" s="1"/>
      <c r="I13" s="1"/>
    </row>
    <row r="14" spans="1:12" x14ac:dyDescent="0.25">
      <c r="A14" s="11" t="s">
        <v>50</v>
      </c>
      <c r="B14" s="22">
        <v>3348950</v>
      </c>
      <c r="C14" s="22">
        <v>2217890</v>
      </c>
      <c r="D14" s="22">
        <v>15150500</v>
      </c>
      <c r="E14" s="22">
        <v>10429103</v>
      </c>
      <c r="F14" s="13">
        <f t="shared" si="0"/>
        <v>-31.163308141645487</v>
      </c>
      <c r="G14" s="1"/>
      <c r="H14" s="1"/>
      <c r="I14" s="1"/>
    </row>
    <row r="15" spans="1:12" x14ac:dyDescent="0.25">
      <c r="A15" s="8" t="s">
        <v>51</v>
      </c>
      <c r="B15" s="21">
        <v>672621</v>
      </c>
      <c r="C15" s="21">
        <v>525620</v>
      </c>
      <c r="D15" s="21">
        <v>3916433</v>
      </c>
      <c r="E15" s="21">
        <v>2684021</v>
      </c>
      <c r="F15" s="10">
        <f t="shared" si="0"/>
        <v>-31.467715648397402</v>
      </c>
      <c r="G15" s="1"/>
      <c r="H15" s="1"/>
      <c r="I15" s="1"/>
    </row>
    <row r="16" spans="1:12" x14ac:dyDescent="0.25">
      <c r="A16" s="11" t="s">
        <v>52</v>
      </c>
      <c r="B16" s="22">
        <v>95865</v>
      </c>
      <c r="C16" s="22">
        <v>57346</v>
      </c>
      <c r="D16" s="22">
        <v>376888</v>
      </c>
      <c r="E16" s="22">
        <v>222455</v>
      </c>
      <c r="F16" s="13">
        <f t="shared" si="0"/>
        <v>-40.975833669419032</v>
      </c>
      <c r="G16" s="1"/>
      <c r="H16" s="1"/>
      <c r="I16" s="1"/>
    </row>
    <row r="17" spans="1:9" x14ac:dyDescent="0.25">
      <c r="A17" s="8" t="s">
        <v>53</v>
      </c>
      <c r="B17" s="21">
        <v>200152</v>
      </c>
      <c r="C17" s="21">
        <v>114000</v>
      </c>
      <c r="D17" s="21">
        <v>775495</v>
      </c>
      <c r="E17" s="21">
        <v>498306</v>
      </c>
      <c r="F17" s="10">
        <f t="shared" si="0"/>
        <v>-35.743492865846974</v>
      </c>
      <c r="G17" s="1"/>
      <c r="H17" s="1"/>
      <c r="I17" s="1"/>
    </row>
    <row r="18" spans="1:9" x14ac:dyDescent="0.25">
      <c r="A18" s="11" t="s">
        <v>54</v>
      </c>
      <c r="B18" s="22">
        <v>81881</v>
      </c>
      <c r="C18" s="22">
        <v>79656</v>
      </c>
      <c r="D18" s="22">
        <v>402602</v>
      </c>
      <c r="E18" s="22">
        <v>378510</v>
      </c>
      <c r="F18" s="13">
        <f t="shared" si="0"/>
        <v>-5.9840736012240399</v>
      </c>
      <c r="G18" s="1"/>
      <c r="H18" s="1"/>
      <c r="I18" s="1"/>
    </row>
    <row r="19" spans="1:9" x14ac:dyDescent="0.25">
      <c r="A19" s="8" t="s">
        <v>55</v>
      </c>
      <c r="B19" s="21">
        <v>80368</v>
      </c>
      <c r="C19" s="21">
        <v>53826</v>
      </c>
      <c r="D19" s="21">
        <v>370332</v>
      </c>
      <c r="E19" s="21">
        <v>245489</v>
      </c>
      <c r="F19" s="10">
        <f t="shared" si="0"/>
        <v>-33.71110247021592</v>
      </c>
      <c r="G19" s="1"/>
      <c r="H19" s="1"/>
      <c r="I19" s="1"/>
    </row>
    <row r="20" spans="1:9" x14ac:dyDescent="0.25">
      <c r="A20" s="11" t="s">
        <v>56</v>
      </c>
      <c r="B20" s="22">
        <v>86395</v>
      </c>
      <c r="C20" s="22">
        <v>47904</v>
      </c>
      <c r="D20" s="22">
        <v>364294</v>
      </c>
      <c r="E20" s="22">
        <v>224363</v>
      </c>
      <c r="F20" s="13">
        <f t="shared" si="0"/>
        <v>-38.411557697903341</v>
      </c>
      <c r="G20" s="1"/>
      <c r="H20" s="1"/>
      <c r="I20" s="1"/>
    </row>
    <row r="21" spans="1:9" x14ac:dyDescent="0.25">
      <c r="A21" s="8" t="s">
        <v>57</v>
      </c>
      <c r="B21" s="21">
        <v>16343</v>
      </c>
      <c r="C21" s="21">
        <v>15943</v>
      </c>
      <c r="D21" s="21">
        <v>178097</v>
      </c>
      <c r="E21" s="21">
        <v>115378</v>
      </c>
      <c r="F21" s="10">
        <f t="shared" si="0"/>
        <v>-35.216202406553734</v>
      </c>
      <c r="G21" s="1"/>
      <c r="H21" s="1"/>
      <c r="I21" s="1"/>
    </row>
    <row r="22" spans="1:9" x14ac:dyDescent="0.25">
      <c r="A22" s="11" t="s">
        <v>58</v>
      </c>
      <c r="B22" s="22">
        <v>1475773</v>
      </c>
      <c r="C22" s="22">
        <v>1078964</v>
      </c>
      <c r="D22" s="22">
        <v>7272523</v>
      </c>
      <c r="E22" s="22">
        <v>5462233</v>
      </c>
      <c r="F22" s="13">
        <f t="shared" si="0"/>
        <v>-24.89218665929279</v>
      </c>
      <c r="G22" s="1"/>
      <c r="H22" s="1"/>
      <c r="I22" s="1"/>
    </row>
    <row r="23" spans="1:9" x14ac:dyDescent="0.25">
      <c r="A23" s="8" t="s">
        <v>59</v>
      </c>
      <c r="B23" s="21">
        <v>228390</v>
      </c>
      <c r="C23" s="21">
        <v>78729</v>
      </c>
      <c r="D23" s="21">
        <v>1471488</v>
      </c>
      <c r="E23" s="21">
        <v>448289</v>
      </c>
      <c r="F23" s="10">
        <f t="shared" si="0"/>
        <v>-69.534987713117602</v>
      </c>
      <c r="G23" s="1"/>
      <c r="H23" s="1"/>
      <c r="I23" s="1"/>
    </row>
    <row r="24" spans="1:9" x14ac:dyDescent="0.25">
      <c r="A24" s="11" t="s">
        <v>60</v>
      </c>
      <c r="B24" s="22">
        <v>78612</v>
      </c>
      <c r="C24" s="22">
        <v>74822</v>
      </c>
      <c r="D24" s="22">
        <v>346543</v>
      </c>
      <c r="E24" s="22">
        <v>261614</v>
      </c>
      <c r="F24" s="13">
        <f t="shared" si="0"/>
        <v>-24.5074925766788</v>
      </c>
      <c r="G24" s="1"/>
      <c r="H24" s="1"/>
      <c r="I24" s="1"/>
    </row>
    <row r="25" spans="1:9" x14ac:dyDescent="0.25">
      <c r="A25" s="8" t="s">
        <v>61</v>
      </c>
      <c r="B25" s="21">
        <v>55284</v>
      </c>
      <c r="C25" s="21">
        <v>62080</v>
      </c>
      <c r="D25" s="21">
        <v>268793</v>
      </c>
      <c r="E25" s="21">
        <v>283407</v>
      </c>
      <c r="F25" s="10">
        <f t="shared" si="0"/>
        <v>5.4368975382543425</v>
      </c>
      <c r="G25" s="1"/>
      <c r="H25" s="1"/>
      <c r="I25" s="1"/>
    </row>
    <row r="26" spans="1:9" x14ac:dyDescent="0.25">
      <c r="A26" s="11" t="s">
        <v>62</v>
      </c>
      <c r="B26" s="22">
        <v>12380</v>
      </c>
      <c r="C26" s="22">
        <v>8270</v>
      </c>
      <c r="D26" s="22">
        <v>92137</v>
      </c>
      <c r="E26" s="22">
        <v>59899</v>
      </c>
      <c r="F26" s="13">
        <f t="shared" si="0"/>
        <v>-34.98920086393089</v>
      </c>
      <c r="G26" s="1"/>
      <c r="H26" s="1"/>
      <c r="I26" s="1"/>
    </row>
    <row r="27" spans="1:9" x14ac:dyDescent="0.25">
      <c r="A27" s="8" t="s">
        <v>63</v>
      </c>
      <c r="B27" s="21">
        <v>229215</v>
      </c>
      <c r="C27" s="21">
        <v>150159</v>
      </c>
      <c r="D27" s="21">
        <v>997249</v>
      </c>
      <c r="E27" s="21">
        <v>700375</v>
      </c>
      <c r="F27" s="10">
        <f t="shared" si="0"/>
        <v>-29.769295331456831</v>
      </c>
      <c r="G27" s="1"/>
      <c r="H27" s="1"/>
      <c r="I27" s="1"/>
    </row>
    <row r="28" spans="1:9" x14ac:dyDescent="0.25">
      <c r="A28" s="11" t="s">
        <v>64</v>
      </c>
      <c r="B28" s="22">
        <v>525450</v>
      </c>
      <c r="C28" s="22">
        <v>451587</v>
      </c>
      <c r="D28" s="22">
        <v>2790488</v>
      </c>
      <c r="E28" s="22">
        <v>2315311</v>
      </c>
      <c r="F28" s="13">
        <f t="shared" si="0"/>
        <v>-17.028455237936882</v>
      </c>
      <c r="G28" s="1"/>
      <c r="H28" s="1"/>
      <c r="I28" s="1"/>
    </row>
    <row r="29" spans="1:9" x14ac:dyDescent="0.25">
      <c r="A29" s="8" t="s">
        <v>65</v>
      </c>
      <c r="B29" s="21">
        <v>116631</v>
      </c>
      <c r="C29" s="21">
        <v>103497</v>
      </c>
      <c r="D29" s="21">
        <v>585377</v>
      </c>
      <c r="E29" s="21">
        <v>435869</v>
      </c>
      <c r="F29" s="10">
        <f t="shared" si="0"/>
        <v>-25.540463667004346</v>
      </c>
      <c r="G29" s="1"/>
      <c r="H29" s="1"/>
      <c r="I29" s="1"/>
    </row>
    <row r="30" spans="1:9" x14ac:dyDescent="0.25">
      <c r="A30" s="11" t="s">
        <v>66</v>
      </c>
      <c r="B30" s="22">
        <v>208249</v>
      </c>
      <c r="C30" s="22">
        <v>150154</v>
      </c>
      <c r="D30" s="22">
        <v>804744</v>
      </c>
      <c r="E30" s="22">
        <v>843167</v>
      </c>
      <c r="F30" s="13">
        <f t="shared" si="0"/>
        <v>4.7745618482399408</v>
      </c>
      <c r="G30" s="1"/>
      <c r="H30" s="1"/>
      <c r="I30" s="1"/>
    </row>
    <row r="31" spans="1:9" x14ac:dyDescent="0.25">
      <c r="A31" s="8" t="s">
        <v>67</v>
      </c>
      <c r="B31" s="21">
        <v>116905</v>
      </c>
      <c r="C31" s="21">
        <v>161874</v>
      </c>
      <c r="D31" s="21">
        <v>701914</v>
      </c>
      <c r="E31" s="21">
        <v>890942</v>
      </c>
      <c r="F31" s="10">
        <f t="shared" si="0"/>
        <v>26.930364688551592</v>
      </c>
      <c r="G31" s="1"/>
      <c r="H31" s="1"/>
      <c r="I31" s="1"/>
    </row>
    <row r="32" spans="1:9" x14ac:dyDescent="0.25">
      <c r="A32" s="11" t="s">
        <v>68</v>
      </c>
      <c r="B32" s="22">
        <v>4190294</v>
      </c>
      <c r="C32" s="22">
        <v>4787190</v>
      </c>
      <c r="D32" s="22">
        <v>19097552</v>
      </c>
      <c r="E32" s="22">
        <v>19633351</v>
      </c>
      <c r="F32" s="13">
        <f t="shared" si="0"/>
        <v>2.8055899520525003</v>
      </c>
      <c r="G32" s="1"/>
      <c r="H32" s="1"/>
      <c r="I32" s="1"/>
    </row>
    <row r="33" spans="1:9" x14ac:dyDescent="0.25">
      <c r="A33" s="8" t="s">
        <v>69</v>
      </c>
      <c r="B33" s="21">
        <v>423924</v>
      </c>
      <c r="C33" s="21">
        <v>265805</v>
      </c>
      <c r="D33" s="21">
        <v>1806217</v>
      </c>
      <c r="E33" s="21">
        <v>1170878</v>
      </c>
      <c r="F33" s="10">
        <f t="shared" si="0"/>
        <v>-35.175120154444343</v>
      </c>
      <c r="G33" s="1"/>
      <c r="H33" s="1"/>
      <c r="I33" s="1"/>
    </row>
    <row r="34" spans="1:9" x14ac:dyDescent="0.25">
      <c r="A34" s="11" t="s">
        <v>70</v>
      </c>
      <c r="B34" s="22">
        <v>21505</v>
      </c>
      <c r="C34" s="22">
        <v>19222</v>
      </c>
      <c r="D34" s="22">
        <v>87289</v>
      </c>
      <c r="E34" s="22">
        <v>127420</v>
      </c>
      <c r="F34" s="13">
        <f t="shared" si="0"/>
        <v>45.974865103277608</v>
      </c>
      <c r="G34" s="1"/>
      <c r="H34" s="1"/>
      <c r="I34" s="1"/>
    </row>
    <row r="35" spans="1:9" x14ac:dyDescent="0.25">
      <c r="A35" s="14" t="s">
        <v>71</v>
      </c>
      <c r="B35" s="15">
        <f>SUM(B7:B34)</f>
        <v>18314637</v>
      </c>
      <c r="C35" s="15">
        <f t="shared" ref="C35:E35" si="1">SUM(C7:C34)</f>
        <v>15708859</v>
      </c>
      <c r="D35" s="15">
        <f t="shared" si="1"/>
        <v>85984725</v>
      </c>
      <c r="E35" s="15">
        <f t="shared" si="1"/>
        <v>70069889</v>
      </c>
      <c r="F35" s="16">
        <f t="shared" si="0"/>
        <v>-18.508910739669162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663177</v>
      </c>
      <c r="C38" s="41">
        <f>D7</f>
        <v>635928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19633351</v>
      </c>
      <c r="G38" s="42">
        <f>LOOKUP(E38,$A$38:$A$65,$C$38:$C$65)</f>
        <v>19097552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539803</v>
      </c>
      <c r="C39" s="41">
        <f t="shared" ref="C39:C65" si="5">D8</f>
        <v>695875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16677053</v>
      </c>
      <c r="G39" s="42">
        <f t="shared" ref="G39:G65" si="8">LOOKUP(E39,$A$38:$A$65,$C$38:$C$65)</f>
        <v>20909094</v>
      </c>
    </row>
    <row r="40" spans="1:9" x14ac:dyDescent="0.25">
      <c r="A40" s="42" t="str">
        <f t="shared" si="3"/>
        <v>ALMERIA</v>
      </c>
      <c r="B40" s="41">
        <f t="shared" si="4"/>
        <v>226141</v>
      </c>
      <c r="C40" s="41">
        <f t="shared" si="5"/>
        <v>264942</v>
      </c>
      <c r="D40" s="41">
        <f t="shared" si="6"/>
        <v>23</v>
      </c>
      <c r="E40" s="42" t="str">
        <f t="shared" si="2"/>
        <v>BARCELONA</v>
      </c>
      <c r="F40" s="42">
        <f t="shared" si="7"/>
        <v>10429103</v>
      </c>
      <c r="G40" s="42">
        <f t="shared" si="8"/>
        <v>15150500</v>
      </c>
    </row>
    <row r="41" spans="1:9" x14ac:dyDescent="0.25">
      <c r="A41" s="42" t="str">
        <f t="shared" si="3"/>
        <v>AVILES</v>
      </c>
      <c r="B41" s="41">
        <f t="shared" si="4"/>
        <v>418641</v>
      </c>
      <c r="C41" s="41">
        <f t="shared" si="5"/>
        <v>518803</v>
      </c>
      <c r="D41" s="41">
        <f t="shared" si="6"/>
        <v>18</v>
      </c>
      <c r="E41" s="42" t="str">
        <f t="shared" si="2"/>
        <v>LAS PALMAS</v>
      </c>
      <c r="F41" s="42">
        <f t="shared" si="7"/>
        <v>5462233</v>
      </c>
      <c r="G41" s="42">
        <f t="shared" si="8"/>
        <v>7272523</v>
      </c>
    </row>
    <row r="42" spans="1:9" x14ac:dyDescent="0.25">
      <c r="A42" s="42" t="str">
        <f t="shared" si="3"/>
        <v>BAHIA DE ALGECIRAS</v>
      </c>
      <c r="B42" s="41">
        <f t="shared" si="4"/>
        <v>16677053</v>
      </c>
      <c r="C42" s="41">
        <f t="shared" si="5"/>
        <v>20909094</v>
      </c>
      <c r="D42" s="41">
        <f t="shared" si="6"/>
        <v>2</v>
      </c>
      <c r="E42" s="42" t="str">
        <f t="shared" si="2"/>
        <v>BALEARES</v>
      </c>
      <c r="F42" s="42">
        <f t="shared" si="7"/>
        <v>3219252</v>
      </c>
      <c r="G42" s="42">
        <f t="shared" si="8"/>
        <v>3949043</v>
      </c>
    </row>
    <row r="43" spans="1:9" x14ac:dyDescent="0.25">
      <c r="A43" s="42" t="str">
        <f t="shared" si="3"/>
        <v>BAHIA DE CADIZ</v>
      </c>
      <c r="B43" s="41">
        <f t="shared" si="4"/>
        <v>895442</v>
      </c>
      <c r="C43" s="41">
        <f t="shared" si="5"/>
        <v>1154085</v>
      </c>
      <c r="D43" s="41">
        <f t="shared" si="6"/>
        <v>9</v>
      </c>
      <c r="E43" s="42" t="str">
        <f t="shared" si="2"/>
        <v>BILBAO</v>
      </c>
      <c r="F43" s="42">
        <f t="shared" si="7"/>
        <v>2684021</v>
      </c>
      <c r="G43" s="42">
        <f t="shared" si="8"/>
        <v>3916433</v>
      </c>
    </row>
    <row r="44" spans="1:9" x14ac:dyDescent="0.25">
      <c r="A44" s="42" t="str">
        <f t="shared" si="3"/>
        <v>BALEARES</v>
      </c>
      <c r="B44" s="41">
        <f t="shared" si="4"/>
        <v>3219252</v>
      </c>
      <c r="C44" s="41">
        <f t="shared" si="5"/>
        <v>3949043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2315311</v>
      </c>
      <c r="G44" s="42">
        <f t="shared" si="8"/>
        <v>2790488</v>
      </c>
    </row>
    <row r="45" spans="1:9" x14ac:dyDescent="0.25">
      <c r="A45" s="42" t="str">
        <f t="shared" si="3"/>
        <v>BARCELONA</v>
      </c>
      <c r="B45" s="41">
        <f t="shared" si="4"/>
        <v>10429103</v>
      </c>
      <c r="C45" s="41">
        <f t="shared" si="5"/>
        <v>15150500</v>
      </c>
      <c r="D45" s="41">
        <f t="shared" si="6"/>
        <v>3</v>
      </c>
      <c r="E45" s="42" t="str">
        <f t="shared" si="2"/>
        <v>VIGO</v>
      </c>
      <c r="F45" s="42">
        <f t="shared" si="7"/>
        <v>1170878</v>
      </c>
      <c r="G45" s="42">
        <f t="shared" si="8"/>
        <v>1806217</v>
      </c>
    </row>
    <row r="46" spans="1:9" x14ac:dyDescent="0.25">
      <c r="A46" s="42" t="str">
        <f t="shared" si="3"/>
        <v>BILBAO</v>
      </c>
      <c r="B46" s="41">
        <f t="shared" si="4"/>
        <v>2684021</v>
      </c>
      <c r="C46" s="41">
        <f t="shared" si="5"/>
        <v>3916433</v>
      </c>
      <c r="D46" s="41">
        <f t="shared" si="6"/>
        <v>6</v>
      </c>
      <c r="E46" s="42" t="str">
        <f t="shared" si="2"/>
        <v>BAHIA DE CADIZ</v>
      </c>
      <c r="F46" s="42">
        <f t="shared" si="7"/>
        <v>895442</v>
      </c>
      <c r="G46" s="42">
        <f t="shared" si="8"/>
        <v>1154085</v>
      </c>
    </row>
    <row r="47" spans="1:9" x14ac:dyDescent="0.25">
      <c r="A47" s="42" t="str">
        <f t="shared" si="3"/>
        <v>CARTAGENA</v>
      </c>
      <c r="B47" s="41">
        <f t="shared" si="4"/>
        <v>222455</v>
      </c>
      <c r="C47" s="41">
        <f t="shared" si="5"/>
        <v>376888</v>
      </c>
      <c r="D47" s="41">
        <f t="shared" si="6"/>
        <v>25</v>
      </c>
      <c r="E47" s="42" t="str">
        <f t="shared" si="2"/>
        <v>TARRAGONA</v>
      </c>
      <c r="F47" s="42">
        <f t="shared" si="7"/>
        <v>890942</v>
      </c>
      <c r="G47" s="42">
        <f t="shared" si="8"/>
        <v>701914</v>
      </c>
    </row>
    <row r="48" spans="1:9" x14ac:dyDescent="0.25">
      <c r="A48" s="42" t="str">
        <f t="shared" si="3"/>
        <v>CASTELLON</v>
      </c>
      <c r="B48" s="41">
        <f t="shared" si="4"/>
        <v>498306</v>
      </c>
      <c r="C48" s="41">
        <f t="shared" si="5"/>
        <v>775495</v>
      </c>
      <c r="D48" s="41">
        <f t="shared" si="6"/>
        <v>15</v>
      </c>
      <c r="E48" s="42" t="str">
        <f t="shared" si="2"/>
        <v>SEVILLA</v>
      </c>
      <c r="F48" s="42">
        <f t="shared" si="7"/>
        <v>843167</v>
      </c>
      <c r="G48" s="42">
        <f t="shared" si="8"/>
        <v>804744</v>
      </c>
    </row>
    <row r="49" spans="1:7" x14ac:dyDescent="0.25">
      <c r="A49" s="42" t="str">
        <f t="shared" si="3"/>
        <v>CEUTA</v>
      </c>
      <c r="B49" s="41">
        <f t="shared" si="4"/>
        <v>378510</v>
      </c>
      <c r="C49" s="41">
        <f t="shared" si="5"/>
        <v>402602</v>
      </c>
      <c r="D49" s="41">
        <f t="shared" si="6"/>
        <v>19</v>
      </c>
      <c r="E49" s="42" t="str">
        <f t="shared" si="2"/>
        <v>PASAIA</v>
      </c>
      <c r="F49" s="42">
        <f t="shared" si="7"/>
        <v>700375</v>
      </c>
      <c r="G49" s="42">
        <f t="shared" si="8"/>
        <v>997249</v>
      </c>
    </row>
    <row r="50" spans="1:7" x14ac:dyDescent="0.25">
      <c r="A50" s="42" t="str">
        <f t="shared" si="3"/>
        <v>FERROL-SAN CIBRAO</v>
      </c>
      <c r="B50" s="41">
        <f t="shared" si="4"/>
        <v>245489</v>
      </c>
      <c r="C50" s="41">
        <f t="shared" si="5"/>
        <v>370332</v>
      </c>
      <c r="D50" s="41">
        <f t="shared" si="6"/>
        <v>22</v>
      </c>
      <c r="E50" s="42" t="str">
        <f t="shared" si="2"/>
        <v>A CORUÑA</v>
      </c>
      <c r="F50" s="42">
        <f t="shared" si="7"/>
        <v>663177</v>
      </c>
      <c r="G50" s="42">
        <f t="shared" si="8"/>
        <v>635928</v>
      </c>
    </row>
    <row r="51" spans="1:7" x14ac:dyDescent="0.25">
      <c r="A51" s="42" t="str">
        <f t="shared" si="3"/>
        <v>GIJON</v>
      </c>
      <c r="B51" s="41">
        <f t="shared" si="4"/>
        <v>224363</v>
      </c>
      <c r="C51" s="41">
        <f t="shared" si="5"/>
        <v>364294</v>
      </c>
      <c r="D51" s="41">
        <f t="shared" si="6"/>
        <v>24</v>
      </c>
      <c r="E51" s="42" t="str">
        <f t="shared" si="2"/>
        <v>ALICANTE</v>
      </c>
      <c r="F51" s="42">
        <f t="shared" si="7"/>
        <v>539803</v>
      </c>
      <c r="G51" s="42">
        <f t="shared" si="8"/>
        <v>695875</v>
      </c>
    </row>
    <row r="52" spans="1:7" x14ac:dyDescent="0.25">
      <c r="A52" s="42" t="str">
        <f t="shared" si="3"/>
        <v>HUELVA</v>
      </c>
      <c r="B52" s="41">
        <f t="shared" si="4"/>
        <v>115378</v>
      </c>
      <c r="C52" s="41">
        <f t="shared" si="5"/>
        <v>178097</v>
      </c>
      <c r="D52" s="41">
        <f t="shared" si="6"/>
        <v>27</v>
      </c>
      <c r="E52" s="42" t="str">
        <f t="shared" si="2"/>
        <v>CASTELLON</v>
      </c>
      <c r="F52" s="42">
        <f t="shared" si="7"/>
        <v>498306</v>
      </c>
      <c r="G52" s="42">
        <f t="shared" si="8"/>
        <v>775495</v>
      </c>
    </row>
    <row r="53" spans="1:7" x14ac:dyDescent="0.25">
      <c r="A53" s="42" t="str">
        <f t="shared" si="3"/>
        <v>LAS PALMAS</v>
      </c>
      <c r="B53" s="41">
        <f t="shared" si="4"/>
        <v>5462233</v>
      </c>
      <c r="C53" s="41">
        <f t="shared" si="5"/>
        <v>7272523</v>
      </c>
      <c r="D53" s="41">
        <f t="shared" si="6"/>
        <v>4</v>
      </c>
      <c r="E53" s="42" t="str">
        <f t="shared" si="2"/>
        <v>MALAGA</v>
      </c>
      <c r="F53" s="42">
        <f t="shared" si="7"/>
        <v>448289</v>
      </c>
      <c r="G53" s="42">
        <f t="shared" si="8"/>
        <v>1471488</v>
      </c>
    </row>
    <row r="54" spans="1:7" x14ac:dyDescent="0.25">
      <c r="A54" s="42" t="str">
        <f t="shared" si="3"/>
        <v>MALAGA</v>
      </c>
      <c r="B54" s="41">
        <f t="shared" si="4"/>
        <v>448289</v>
      </c>
      <c r="C54" s="41">
        <f t="shared" si="5"/>
        <v>1471488</v>
      </c>
      <c r="D54" s="41">
        <f t="shared" si="6"/>
        <v>16</v>
      </c>
      <c r="E54" s="42" t="str">
        <f t="shared" si="2"/>
        <v>SANTANDER</v>
      </c>
      <c r="F54" s="42">
        <f t="shared" si="7"/>
        <v>435869</v>
      </c>
      <c r="G54" s="42">
        <f t="shared" si="8"/>
        <v>585377</v>
      </c>
    </row>
    <row r="55" spans="1:7" x14ac:dyDescent="0.25">
      <c r="A55" s="42" t="str">
        <f t="shared" si="3"/>
        <v>MARIN Y RIA DE PONTEVEDRA</v>
      </c>
      <c r="B55" s="41">
        <f t="shared" si="4"/>
        <v>261614</v>
      </c>
      <c r="C55" s="41">
        <f t="shared" si="5"/>
        <v>346543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418641</v>
      </c>
      <c r="G55" s="42">
        <f t="shared" si="8"/>
        <v>518803</v>
      </c>
    </row>
    <row r="56" spans="1:7" x14ac:dyDescent="0.25">
      <c r="A56" s="42" t="str">
        <f t="shared" si="3"/>
        <v>MELILLA</v>
      </c>
      <c r="B56" s="41">
        <f t="shared" si="4"/>
        <v>283407</v>
      </c>
      <c r="C56" s="41">
        <f t="shared" si="5"/>
        <v>268793</v>
      </c>
      <c r="D56" s="41">
        <f t="shared" si="6"/>
        <v>20</v>
      </c>
      <c r="E56" s="42" t="str">
        <f t="shared" si="2"/>
        <v>CEUTA</v>
      </c>
      <c r="F56" s="42">
        <f t="shared" si="9"/>
        <v>378510</v>
      </c>
      <c r="G56" s="42">
        <f t="shared" si="8"/>
        <v>402602</v>
      </c>
    </row>
    <row r="57" spans="1:7" x14ac:dyDescent="0.25">
      <c r="A57" s="42" t="str">
        <f t="shared" si="3"/>
        <v>MOTRIL</v>
      </c>
      <c r="B57" s="41">
        <f t="shared" si="4"/>
        <v>59899</v>
      </c>
      <c r="C57" s="41">
        <f t="shared" si="5"/>
        <v>92137</v>
      </c>
      <c r="D57" s="41">
        <f t="shared" si="6"/>
        <v>28</v>
      </c>
      <c r="E57" s="42" t="str">
        <f t="shared" si="2"/>
        <v>MELILLA</v>
      </c>
      <c r="F57" s="42">
        <f t="shared" si="9"/>
        <v>283407</v>
      </c>
      <c r="G57" s="42">
        <f t="shared" si="8"/>
        <v>268793</v>
      </c>
    </row>
    <row r="58" spans="1:7" x14ac:dyDescent="0.25">
      <c r="A58" s="42" t="str">
        <f t="shared" si="3"/>
        <v>PASAIA</v>
      </c>
      <c r="B58" s="41">
        <f t="shared" si="4"/>
        <v>700375</v>
      </c>
      <c r="C58" s="41">
        <f t="shared" si="5"/>
        <v>997249</v>
      </c>
      <c r="D58" s="41">
        <f t="shared" si="6"/>
        <v>12</v>
      </c>
      <c r="E58" s="42" t="str">
        <f t="shared" si="2"/>
        <v>MARIN Y RIA DE PONTEVEDRA</v>
      </c>
      <c r="F58" s="42">
        <f t="shared" si="9"/>
        <v>261614</v>
      </c>
      <c r="G58" s="42">
        <f t="shared" si="8"/>
        <v>346543</v>
      </c>
    </row>
    <row r="59" spans="1:7" x14ac:dyDescent="0.25">
      <c r="A59" s="42" t="str">
        <f t="shared" si="3"/>
        <v>SANTA CRUZ DE TENERIFE</v>
      </c>
      <c r="B59" s="41">
        <f t="shared" si="4"/>
        <v>2315311</v>
      </c>
      <c r="C59" s="41">
        <f t="shared" si="5"/>
        <v>2790488</v>
      </c>
      <c r="D59" s="41">
        <f t="shared" si="6"/>
        <v>7</v>
      </c>
      <c r="E59" s="42" t="str">
        <f t="shared" si="2"/>
        <v>FERROL-SAN CIBRAO</v>
      </c>
      <c r="F59" s="42">
        <f t="shared" si="9"/>
        <v>245489</v>
      </c>
      <c r="G59" s="42">
        <f t="shared" si="8"/>
        <v>370332</v>
      </c>
    </row>
    <row r="60" spans="1:7" x14ac:dyDescent="0.25">
      <c r="A60" s="42" t="str">
        <f t="shared" si="3"/>
        <v>SANTANDER</v>
      </c>
      <c r="B60" s="41">
        <f t="shared" si="4"/>
        <v>435869</v>
      </c>
      <c r="C60" s="41">
        <f t="shared" si="5"/>
        <v>585377</v>
      </c>
      <c r="D60" s="41">
        <f t="shared" si="6"/>
        <v>17</v>
      </c>
      <c r="E60" s="42" t="str">
        <f t="shared" si="2"/>
        <v>ALMERIA</v>
      </c>
      <c r="F60" s="42">
        <f t="shared" si="9"/>
        <v>226141</v>
      </c>
      <c r="G60" s="42">
        <f t="shared" si="8"/>
        <v>264942</v>
      </c>
    </row>
    <row r="61" spans="1:7" x14ac:dyDescent="0.25">
      <c r="A61" s="42" t="str">
        <f t="shared" si="3"/>
        <v>SEVILLA</v>
      </c>
      <c r="B61" s="41">
        <f t="shared" si="4"/>
        <v>843167</v>
      </c>
      <c r="C61" s="41">
        <f t="shared" si="5"/>
        <v>804744</v>
      </c>
      <c r="D61" s="41">
        <f t="shared" si="6"/>
        <v>11</v>
      </c>
      <c r="E61" s="42" t="str">
        <f t="shared" si="2"/>
        <v>GIJON</v>
      </c>
      <c r="F61" s="42">
        <f t="shared" si="9"/>
        <v>224363</v>
      </c>
      <c r="G61" s="42">
        <f t="shared" si="8"/>
        <v>364294</v>
      </c>
    </row>
    <row r="62" spans="1:7" x14ac:dyDescent="0.25">
      <c r="A62" s="42" t="str">
        <f t="shared" si="3"/>
        <v>TARRAGONA</v>
      </c>
      <c r="B62" s="41">
        <f t="shared" si="4"/>
        <v>890942</v>
      </c>
      <c r="C62" s="41">
        <f t="shared" si="5"/>
        <v>701914</v>
      </c>
      <c r="D62" s="41">
        <f t="shared" si="6"/>
        <v>10</v>
      </c>
      <c r="E62" s="42" t="str">
        <f t="shared" si="2"/>
        <v>CARTAGENA</v>
      </c>
      <c r="F62" s="42">
        <f t="shared" si="9"/>
        <v>222455</v>
      </c>
      <c r="G62" s="42">
        <f t="shared" si="8"/>
        <v>376888</v>
      </c>
    </row>
    <row r="63" spans="1:7" x14ac:dyDescent="0.25">
      <c r="A63" s="42" t="str">
        <f t="shared" si="3"/>
        <v>VALENCIA</v>
      </c>
      <c r="B63" s="41">
        <f t="shared" si="4"/>
        <v>19633351</v>
      </c>
      <c r="C63" s="41">
        <f t="shared" si="5"/>
        <v>19097552</v>
      </c>
      <c r="D63" s="41">
        <f t="shared" si="6"/>
        <v>1</v>
      </c>
      <c r="E63" s="42" t="str">
        <f t="shared" si="2"/>
        <v>VILAGARCIA</v>
      </c>
      <c r="F63" s="42">
        <f t="shared" si="9"/>
        <v>127420</v>
      </c>
      <c r="G63" s="42">
        <f t="shared" si="8"/>
        <v>87289</v>
      </c>
    </row>
    <row r="64" spans="1:7" x14ac:dyDescent="0.25">
      <c r="A64" s="42" t="str">
        <f t="shared" si="3"/>
        <v>VIGO</v>
      </c>
      <c r="B64" s="41">
        <f t="shared" si="4"/>
        <v>1170878</v>
      </c>
      <c r="C64" s="41">
        <f t="shared" si="5"/>
        <v>1806217</v>
      </c>
      <c r="D64" s="41">
        <f t="shared" si="6"/>
        <v>8</v>
      </c>
      <c r="E64" s="42" t="str">
        <f t="shared" si="2"/>
        <v>HUELVA</v>
      </c>
      <c r="F64" s="42">
        <f t="shared" si="9"/>
        <v>115378</v>
      </c>
      <c r="G64" s="42">
        <f t="shared" si="8"/>
        <v>178097</v>
      </c>
    </row>
    <row r="65" spans="1:7" x14ac:dyDescent="0.25">
      <c r="A65" s="42" t="str">
        <f t="shared" si="3"/>
        <v>VILAGARCIA</v>
      </c>
      <c r="B65" s="41">
        <f t="shared" si="4"/>
        <v>127420</v>
      </c>
      <c r="C65" s="41">
        <f t="shared" si="5"/>
        <v>87289</v>
      </c>
      <c r="D65" s="41">
        <f t="shared" si="6"/>
        <v>26</v>
      </c>
      <c r="E65" s="42" t="str">
        <f t="shared" si="2"/>
        <v>MOTRIL</v>
      </c>
      <c r="F65" s="42">
        <f t="shared" si="9"/>
        <v>59899</v>
      </c>
      <c r="G65" s="42">
        <f t="shared" si="8"/>
        <v>92137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3187</v>
      </c>
      <c r="C7" s="23">
        <v>3780</v>
      </c>
      <c r="D7" s="23">
        <v>12921</v>
      </c>
      <c r="E7" s="23">
        <v>16457</v>
      </c>
      <c r="F7" s="10">
        <f>((E7*100)/D7)-100</f>
        <v>27.36630291773082</v>
      </c>
      <c r="G7" s="1"/>
      <c r="H7" s="1"/>
      <c r="I7" s="1"/>
    </row>
    <row r="8" spans="1:12" x14ac:dyDescent="0.25">
      <c r="A8" s="11" t="s">
        <v>44</v>
      </c>
      <c r="B8" s="24">
        <v>64</v>
      </c>
      <c r="C8" s="24">
        <v>45</v>
      </c>
      <c r="D8" s="24">
        <v>307</v>
      </c>
      <c r="E8" s="24">
        <v>223</v>
      </c>
      <c r="F8" s="13">
        <f t="shared" ref="F8:F35" si="0">((E8*100)/D8)-100</f>
        <v>-27.361563517915314</v>
      </c>
      <c r="G8" s="1"/>
      <c r="H8" s="1"/>
      <c r="I8" s="1"/>
    </row>
    <row r="9" spans="1:12" x14ac:dyDescent="0.25">
      <c r="A9" s="8" t="s">
        <v>45</v>
      </c>
      <c r="B9" s="23">
        <v>304</v>
      </c>
      <c r="C9" s="23">
        <v>0</v>
      </c>
      <c r="D9" s="23">
        <v>1450</v>
      </c>
      <c r="E9" s="23">
        <v>776</v>
      </c>
      <c r="F9" s="10">
        <f t="shared" si="0"/>
        <v>-46.482758620689658</v>
      </c>
      <c r="G9" s="1"/>
      <c r="H9" s="1"/>
      <c r="I9" s="1"/>
    </row>
    <row r="10" spans="1:12" x14ac:dyDescent="0.25">
      <c r="A10" s="11" t="s">
        <v>46</v>
      </c>
      <c r="B10" s="24">
        <v>390</v>
      </c>
      <c r="C10" s="24">
        <v>450</v>
      </c>
      <c r="D10" s="24">
        <v>6542</v>
      </c>
      <c r="E10" s="24">
        <v>8481</v>
      </c>
      <c r="F10" s="13">
        <f t="shared" si="0"/>
        <v>29.639254050749003</v>
      </c>
      <c r="G10" s="1"/>
      <c r="H10" s="1"/>
      <c r="I10" s="1"/>
    </row>
    <row r="11" spans="1:12" x14ac:dyDescent="0.25">
      <c r="A11" s="8" t="s">
        <v>47</v>
      </c>
      <c r="B11" s="23">
        <v>402</v>
      </c>
      <c r="C11" s="23">
        <v>283</v>
      </c>
      <c r="D11" s="23">
        <v>731</v>
      </c>
      <c r="E11" s="23">
        <v>620</v>
      </c>
      <c r="F11" s="10">
        <f t="shared" si="0"/>
        <v>-15.184678522571815</v>
      </c>
      <c r="G11" s="1"/>
      <c r="H11" s="1"/>
      <c r="I11" s="1"/>
    </row>
    <row r="12" spans="1:12" x14ac:dyDescent="0.25">
      <c r="A12" s="11" t="s">
        <v>48</v>
      </c>
      <c r="B12" s="24">
        <v>1406</v>
      </c>
      <c r="C12" s="24">
        <v>1548</v>
      </c>
      <c r="D12" s="24">
        <v>6878</v>
      </c>
      <c r="E12" s="24">
        <v>6303</v>
      </c>
      <c r="F12" s="13">
        <f t="shared" si="0"/>
        <v>-8.3599883687118393</v>
      </c>
      <c r="G12" s="1"/>
      <c r="H12" s="1"/>
      <c r="I12" s="1"/>
    </row>
    <row r="13" spans="1:12" x14ac:dyDescent="0.25">
      <c r="A13" s="8" t="s">
        <v>49</v>
      </c>
      <c r="B13" s="23">
        <v>273</v>
      </c>
      <c r="C13" s="23">
        <v>11</v>
      </c>
      <c r="D13" s="23">
        <v>1340</v>
      </c>
      <c r="E13" s="23">
        <v>548</v>
      </c>
      <c r="F13" s="10">
        <f t="shared" si="0"/>
        <v>-59.104477611940297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509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69</v>
      </c>
      <c r="C16" s="24">
        <v>70</v>
      </c>
      <c r="D16" s="24">
        <v>539</v>
      </c>
      <c r="E16" s="24">
        <v>390</v>
      </c>
      <c r="F16" s="13">
        <f t="shared" si="0"/>
        <v>-27.64378478664193</v>
      </c>
      <c r="G16" s="1"/>
      <c r="H16" s="1"/>
      <c r="I16" s="1"/>
    </row>
    <row r="17" spans="1:9" x14ac:dyDescent="0.25">
      <c r="A17" s="8" t="s">
        <v>53</v>
      </c>
      <c r="B17" s="23">
        <v>672</v>
      </c>
      <c r="C17" s="23">
        <v>491</v>
      </c>
      <c r="D17" s="23">
        <v>1954</v>
      </c>
      <c r="E17" s="23">
        <v>1702</v>
      </c>
      <c r="F17" s="10">
        <f t="shared" si="0"/>
        <v>-12.896622313203679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0</v>
      </c>
      <c r="D18" s="24">
        <v>40</v>
      </c>
      <c r="E18" s="24">
        <v>18</v>
      </c>
      <c r="F18" s="13">
        <f t="shared" si="0"/>
        <v>-55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19</v>
      </c>
      <c r="D19" s="23">
        <v>23</v>
      </c>
      <c r="E19" s="23">
        <v>74</v>
      </c>
      <c r="F19" s="10">
        <f t="shared" si="0"/>
        <v>221.73913043478262</v>
      </c>
      <c r="G19" s="1"/>
      <c r="H19" s="1"/>
      <c r="I19" s="1"/>
    </row>
    <row r="20" spans="1:9" x14ac:dyDescent="0.25">
      <c r="A20" s="11" t="s">
        <v>56</v>
      </c>
      <c r="B20" s="24">
        <v>349</v>
      </c>
      <c r="C20" s="24">
        <v>590</v>
      </c>
      <c r="D20" s="24">
        <v>3884</v>
      </c>
      <c r="E20" s="24">
        <v>8199</v>
      </c>
      <c r="F20" s="13">
        <f t="shared" si="0"/>
        <v>111.09680741503604</v>
      </c>
      <c r="G20" s="1"/>
      <c r="H20" s="1"/>
      <c r="I20" s="1"/>
    </row>
    <row r="21" spans="1:9" x14ac:dyDescent="0.25">
      <c r="A21" s="8" t="s">
        <v>57</v>
      </c>
      <c r="B21" s="23">
        <v>220</v>
      </c>
      <c r="C21" s="23">
        <v>207</v>
      </c>
      <c r="D21" s="23">
        <v>1131</v>
      </c>
      <c r="E21" s="23">
        <v>1080</v>
      </c>
      <c r="F21" s="10">
        <f t="shared" si="0"/>
        <v>-4.5092838196286493</v>
      </c>
      <c r="G21" s="1"/>
      <c r="H21" s="1"/>
      <c r="I21" s="1"/>
    </row>
    <row r="22" spans="1:9" x14ac:dyDescent="0.25">
      <c r="A22" s="11" t="s">
        <v>58</v>
      </c>
      <c r="B22" s="24">
        <v>233</v>
      </c>
      <c r="C22" s="24">
        <v>411</v>
      </c>
      <c r="D22" s="24">
        <v>851</v>
      </c>
      <c r="E22" s="24">
        <v>1054</v>
      </c>
      <c r="F22" s="13">
        <f t="shared" si="0"/>
        <v>23.85428907168037</v>
      </c>
      <c r="G22" s="1"/>
      <c r="H22" s="1"/>
      <c r="I22" s="1"/>
    </row>
    <row r="23" spans="1:9" x14ac:dyDescent="0.25">
      <c r="A23" s="8" t="s">
        <v>59</v>
      </c>
      <c r="B23" s="23">
        <v>34</v>
      </c>
      <c r="C23" s="23">
        <v>41</v>
      </c>
      <c r="D23" s="23">
        <v>370</v>
      </c>
      <c r="E23" s="23">
        <v>355</v>
      </c>
      <c r="F23" s="10">
        <f t="shared" si="0"/>
        <v>-4.0540540540540491</v>
      </c>
      <c r="G23" s="1"/>
      <c r="H23" s="1"/>
      <c r="I23" s="1"/>
    </row>
    <row r="24" spans="1:9" x14ac:dyDescent="0.25">
      <c r="A24" s="11" t="s">
        <v>60</v>
      </c>
      <c r="B24" s="24">
        <v>319</v>
      </c>
      <c r="C24" s="24">
        <v>247</v>
      </c>
      <c r="D24" s="24">
        <v>1534</v>
      </c>
      <c r="E24" s="24">
        <v>1133</v>
      </c>
      <c r="F24" s="13">
        <f t="shared" si="0"/>
        <v>-26.140808344198177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232</v>
      </c>
      <c r="C26" s="24">
        <v>319</v>
      </c>
      <c r="D26" s="24">
        <v>793</v>
      </c>
      <c r="E26" s="24">
        <v>722</v>
      </c>
      <c r="F26" s="13">
        <f t="shared" si="0"/>
        <v>-8.953341740226989</v>
      </c>
      <c r="G26" s="1"/>
      <c r="H26" s="1"/>
      <c r="I26" s="1"/>
    </row>
    <row r="27" spans="1:9" x14ac:dyDescent="0.25">
      <c r="A27" s="8" t="s">
        <v>63</v>
      </c>
      <c r="B27" s="23">
        <v>792</v>
      </c>
      <c r="C27" s="23">
        <v>1257</v>
      </c>
      <c r="D27" s="23">
        <v>5104</v>
      </c>
      <c r="E27" s="23">
        <v>6669</v>
      </c>
      <c r="F27" s="10">
        <f t="shared" si="0"/>
        <v>30.662225705329149</v>
      </c>
      <c r="G27" s="1"/>
      <c r="H27" s="1"/>
      <c r="I27" s="1"/>
    </row>
    <row r="28" spans="1:9" x14ac:dyDescent="0.25">
      <c r="A28" s="11" t="s">
        <v>64</v>
      </c>
      <c r="B28" s="24">
        <v>533</v>
      </c>
      <c r="C28" s="24">
        <v>168</v>
      </c>
      <c r="D28" s="24">
        <v>2029</v>
      </c>
      <c r="E28" s="24">
        <v>1027</v>
      </c>
      <c r="F28" s="13">
        <f t="shared" si="0"/>
        <v>-49.383932971907342</v>
      </c>
      <c r="G28" s="1"/>
      <c r="H28" s="1"/>
      <c r="I28" s="1"/>
    </row>
    <row r="29" spans="1:9" x14ac:dyDescent="0.25">
      <c r="A29" s="8" t="s">
        <v>65</v>
      </c>
      <c r="B29" s="23">
        <v>156</v>
      </c>
      <c r="C29" s="23">
        <v>550</v>
      </c>
      <c r="D29" s="23">
        <v>4985</v>
      </c>
      <c r="E29" s="23">
        <v>9226</v>
      </c>
      <c r="F29" s="10">
        <f t="shared" si="0"/>
        <v>85.075225677031085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330</v>
      </c>
      <c r="C31" s="23">
        <v>398</v>
      </c>
      <c r="D31" s="23">
        <v>1220</v>
      </c>
      <c r="E31" s="23">
        <v>1223</v>
      </c>
      <c r="F31" s="10">
        <f t="shared" si="0"/>
        <v>0.24590163934426812</v>
      </c>
      <c r="G31" s="1"/>
      <c r="H31" s="1"/>
      <c r="I31" s="1"/>
    </row>
    <row r="32" spans="1:9" x14ac:dyDescent="0.25">
      <c r="A32" s="11" t="s">
        <v>68</v>
      </c>
      <c r="B32" s="24">
        <v>109</v>
      </c>
      <c r="C32" s="24">
        <v>113</v>
      </c>
      <c r="D32" s="24">
        <v>533</v>
      </c>
      <c r="E32" s="24">
        <v>443</v>
      </c>
      <c r="F32" s="13">
        <f t="shared" si="0"/>
        <v>-16.885553470919319</v>
      </c>
      <c r="G32" s="1"/>
      <c r="H32" s="1"/>
      <c r="I32" s="1"/>
    </row>
    <row r="33" spans="1:9" x14ac:dyDescent="0.25">
      <c r="A33" s="8" t="s">
        <v>69</v>
      </c>
      <c r="B33" s="23">
        <v>7201</v>
      </c>
      <c r="C33" s="23">
        <v>6418</v>
      </c>
      <c r="D33" s="23">
        <v>28925</v>
      </c>
      <c r="E33" s="23">
        <v>27195</v>
      </c>
      <c r="F33" s="10">
        <f t="shared" si="0"/>
        <v>-5.9809853068280034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17275</v>
      </c>
      <c r="C35" s="15">
        <f t="shared" ref="C35:E35" si="1">SUM(C7:C34)</f>
        <v>17416</v>
      </c>
      <c r="D35" s="15">
        <f t="shared" si="1"/>
        <v>84593</v>
      </c>
      <c r="E35" s="15">
        <f t="shared" si="1"/>
        <v>93918</v>
      </c>
      <c r="F35" s="16">
        <f t="shared" si="0"/>
        <v>11.023370728074426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16457</v>
      </c>
      <c r="C38" s="41">
        <f>D7</f>
        <v>12921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27195</v>
      </c>
      <c r="G38" s="42">
        <f>LOOKUP(E38,$A$38:$A$65,$C$38:$C$65)</f>
        <v>28925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223</v>
      </c>
      <c r="C39" s="41">
        <f t="shared" ref="C39:C65" si="5">D8</f>
        <v>307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16457</v>
      </c>
      <c r="G39" s="42">
        <f t="shared" ref="G39:G65" si="8">LOOKUP(E39,$A$38:$A$65,$C$38:$C$65)</f>
        <v>12921</v>
      </c>
    </row>
    <row r="40" spans="1:9" x14ac:dyDescent="0.25">
      <c r="A40" s="42" t="str">
        <f t="shared" si="3"/>
        <v>ALMERIA</v>
      </c>
      <c r="B40" s="41">
        <f t="shared" si="4"/>
        <v>776</v>
      </c>
      <c r="C40" s="41">
        <f t="shared" si="5"/>
        <v>1450</v>
      </c>
      <c r="D40" s="41">
        <f t="shared" si="6"/>
        <v>14</v>
      </c>
      <c r="E40" s="42" t="str">
        <f t="shared" si="2"/>
        <v>SANTANDER</v>
      </c>
      <c r="F40" s="42">
        <f t="shared" si="7"/>
        <v>9226</v>
      </c>
      <c r="G40" s="42">
        <f t="shared" si="8"/>
        <v>4985</v>
      </c>
    </row>
    <row r="41" spans="1:9" x14ac:dyDescent="0.25">
      <c r="A41" s="42" t="str">
        <f t="shared" si="3"/>
        <v>AVILES</v>
      </c>
      <c r="B41" s="41">
        <f t="shared" si="4"/>
        <v>8481</v>
      </c>
      <c r="C41" s="41">
        <f t="shared" si="5"/>
        <v>6542</v>
      </c>
      <c r="D41" s="41">
        <f t="shared" si="6"/>
        <v>4</v>
      </c>
      <c r="E41" s="42" t="str">
        <f t="shared" si="2"/>
        <v>AVILES</v>
      </c>
      <c r="F41" s="42">
        <f t="shared" si="7"/>
        <v>8481</v>
      </c>
      <c r="G41" s="42">
        <f t="shared" si="8"/>
        <v>6542</v>
      </c>
    </row>
    <row r="42" spans="1:9" x14ac:dyDescent="0.25">
      <c r="A42" s="42" t="str">
        <f t="shared" si="3"/>
        <v>BAHIA DE ALGECIRAS</v>
      </c>
      <c r="B42" s="41">
        <f t="shared" si="4"/>
        <v>620</v>
      </c>
      <c r="C42" s="41">
        <f t="shared" si="5"/>
        <v>731</v>
      </c>
      <c r="D42" s="41">
        <f t="shared" si="6"/>
        <v>16</v>
      </c>
      <c r="E42" s="42" t="str">
        <f t="shared" si="2"/>
        <v>GIJON</v>
      </c>
      <c r="F42" s="42">
        <f t="shared" si="7"/>
        <v>8199</v>
      </c>
      <c r="G42" s="42">
        <f t="shared" si="8"/>
        <v>3884</v>
      </c>
    </row>
    <row r="43" spans="1:9" x14ac:dyDescent="0.25">
      <c r="A43" s="42" t="str">
        <f t="shared" si="3"/>
        <v>BAHIA DE CADIZ</v>
      </c>
      <c r="B43" s="41">
        <f t="shared" si="4"/>
        <v>6303</v>
      </c>
      <c r="C43" s="41">
        <f t="shared" si="5"/>
        <v>6878</v>
      </c>
      <c r="D43" s="41">
        <f t="shared" si="6"/>
        <v>7</v>
      </c>
      <c r="E43" s="42" t="str">
        <f t="shared" si="2"/>
        <v>PASAIA</v>
      </c>
      <c r="F43" s="42">
        <f t="shared" si="7"/>
        <v>6669</v>
      </c>
      <c r="G43" s="42">
        <f t="shared" si="8"/>
        <v>5104</v>
      </c>
    </row>
    <row r="44" spans="1:9" x14ac:dyDescent="0.25">
      <c r="A44" s="42" t="str">
        <f t="shared" si="3"/>
        <v>BALEARES</v>
      </c>
      <c r="B44" s="41">
        <f t="shared" si="4"/>
        <v>548</v>
      </c>
      <c r="C44" s="41">
        <f t="shared" si="5"/>
        <v>1340</v>
      </c>
      <c r="D44" s="41">
        <f t="shared" si="6"/>
        <v>17</v>
      </c>
      <c r="E44" s="42" t="str">
        <f t="shared" si="2"/>
        <v>BAHIA DE CADIZ</v>
      </c>
      <c r="F44" s="42">
        <f t="shared" si="7"/>
        <v>6303</v>
      </c>
      <c r="G44" s="42">
        <f t="shared" si="8"/>
        <v>6878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509</v>
      </c>
      <c r="D45" s="41">
        <f t="shared" si="6"/>
        <v>28</v>
      </c>
      <c r="E45" s="42" t="str">
        <f t="shared" si="2"/>
        <v>CASTELLON</v>
      </c>
      <c r="F45" s="42">
        <f t="shared" si="7"/>
        <v>1702</v>
      </c>
      <c r="G45" s="42">
        <f t="shared" si="8"/>
        <v>1954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TARRAGONA</v>
      </c>
      <c r="F46" s="42">
        <f t="shared" si="7"/>
        <v>1223</v>
      </c>
      <c r="G46" s="42">
        <f t="shared" si="8"/>
        <v>1220</v>
      </c>
    </row>
    <row r="47" spans="1:9" x14ac:dyDescent="0.25">
      <c r="A47" s="42" t="str">
        <f t="shared" si="3"/>
        <v>CARTAGENA</v>
      </c>
      <c r="B47" s="41">
        <f t="shared" si="4"/>
        <v>390</v>
      </c>
      <c r="C47" s="41">
        <f t="shared" si="5"/>
        <v>539</v>
      </c>
      <c r="D47" s="41">
        <f t="shared" si="6"/>
        <v>19</v>
      </c>
      <c r="E47" s="42" t="str">
        <f t="shared" si="2"/>
        <v>MARIN Y RIA DE PONTEVEDRA</v>
      </c>
      <c r="F47" s="42">
        <f t="shared" si="7"/>
        <v>1133</v>
      </c>
      <c r="G47" s="42">
        <f t="shared" si="8"/>
        <v>1534</v>
      </c>
    </row>
    <row r="48" spans="1:9" x14ac:dyDescent="0.25">
      <c r="A48" s="42" t="str">
        <f t="shared" si="3"/>
        <v>CASTELLON</v>
      </c>
      <c r="B48" s="41">
        <f t="shared" si="4"/>
        <v>1702</v>
      </c>
      <c r="C48" s="41">
        <f t="shared" si="5"/>
        <v>1954</v>
      </c>
      <c r="D48" s="41">
        <f t="shared" si="6"/>
        <v>8</v>
      </c>
      <c r="E48" s="42" t="str">
        <f t="shared" si="2"/>
        <v>HUELVA</v>
      </c>
      <c r="F48" s="42">
        <f t="shared" si="7"/>
        <v>1080</v>
      </c>
      <c r="G48" s="42">
        <f t="shared" si="8"/>
        <v>1131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40</v>
      </c>
      <c r="D49" s="41">
        <f t="shared" si="6"/>
        <v>23</v>
      </c>
      <c r="E49" s="42" t="str">
        <f t="shared" si="2"/>
        <v>LAS PALMAS</v>
      </c>
      <c r="F49" s="42">
        <f t="shared" si="7"/>
        <v>1054</v>
      </c>
      <c r="G49" s="42">
        <f t="shared" si="8"/>
        <v>851</v>
      </c>
    </row>
    <row r="50" spans="1:7" x14ac:dyDescent="0.25">
      <c r="A50" s="42" t="str">
        <f t="shared" si="3"/>
        <v>FERROL-SAN CIBRAO</v>
      </c>
      <c r="B50" s="41">
        <f t="shared" si="4"/>
        <v>74</v>
      </c>
      <c r="C50" s="41">
        <f t="shared" si="5"/>
        <v>23</v>
      </c>
      <c r="D50" s="41">
        <f t="shared" si="6"/>
        <v>22</v>
      </c>
      <c r="E50" s="42" t="str">
        <f t="shared" si="2"/>
        <v>SANTA CRUZ DE TENERIFE</v>
      </c>
      <c r="F50" s="42">
        <f t="shared" si="7"/>
        <v>1027</v>
      </c>
      <c r="G50" s="42">
        <f t="shared" si="8"/>
        <v>2029</v>
      </c>
    </row>
    <row r="51" spans="1:7" x14ac:dyDescent="0.25">
      <c r="A51" s="42" t="str">
        <f t="shared" si="3"/>
        <v>GIJON</v>
      </c>
      <c r="B51" s="41">
        <f t="shared" si="4"/>
        <v>8199</v>
      </c>
      <c r="C51" s="41">
        <f t="shared" si="5"/>
        <v>3884</v>
      </c>
      <c r="D51" s="41">
        <f t="shared" si="6"/>
        <v>5</v>
      </c>
      <c r="E51" s="42" t="str">
        <f t="shared" si="2"/>
        <v>ALMERIA</v>
      </c>
      <c r="F51" s="42">
        <f t="shared" si="7"/>
        <v>776</v>
      </c>
      <c r="G51" s="42">
        <f t="shared" si="8"/>
        <v>1450</v>
      </c>
    </row>
    <row r="52" spans="1:7" x14ac:dyDescent="0.25">
      <c r="A52" s="42" t="str">
        <f t="shared" si="3"/>
        <v>HUELVA</v>
      </c>
      <c r="B52" s="41">
        <f t="shared" si="4"/>
        <v>1080</v>
      </c>
      <c r="C52" s="41">
        <f t="shared" si="5"/>
        <v>1131</v>
      </c>
      <c r="D52" s="41">
        <f t="shared" si="6"/>
        <v>11</v>
      </c>
      <c r="E52" s="42" t="str">
        <f t="shared" si="2"/>
        <v>MOTRIL</v>
      </c>
      <c r="F52" s="42">
        <f t="shared" si="7"/>
        <v>722</v>
      </c>
      <c r="G52" s="42">
        <f t="shared" si="8"/>
        <v>793</v>
      </c>
    </row>
    <row r="53" spans="1:7" x14ac:dyDescent="0.25">
      <c r="A53" s="42" t="str">
        <f t="shared" si="3"/>
        <v>LAS PALMAS</v>
      </c>
      <c r="B53" s="41">
        <f t="shared" si="4"/>
        <v>1054</v>
      </c>
      <c r="C53" s="41">
        <f t="shared" si="5"/>
        <v>851</v>
      </c>
      <c r="D53" s="41">
        <f t="shared" si="6"/>
        <v>12</v>
      </c>
      <c r="E53" s="42" t="str">
        <f t="shared" si="2"/>
        <v>BAHIA DE ALGECIRAS</v>
      </c>
      <c r="F53" s="42">
        <f t="shared" si="7"/>
        <v>620</v>
      </c>
      <c r="G53" s="42">
        <f t="shared" si="8"/>
        <v>731</v>
      </c>
    </row>
    <row r="54" spans="1:7" x14ac:dyDescent="0.25">
      <c r="A54" s="42" t="str">
        <f t="shared" si="3"/>
        <v>MALAGA</v>
      </c>
      <c r="B54" s="41">
        <f t="shared" si="4"/>
        <v>355</v>
      </c>
      <c r="C54" s="41">
        <f t="shared" si="5"/>
        <v>370</v>
      </c>
      <c r="D54" s="41">
        <f t="shared" si="6"/>
        <v>20</v>
      </c>
      <c r="E54" s="42" t="str">
        <f t="shared" si="2"/>
        <v>BALEARES</v>
      </c>
      <c r="F54" s="42">
        <f t="shared" si="7"/>
        <v>548</v>
      </c>
      <c r="G54" s="42">
        <f t="shared" si="8"/>
        <v>1340</v>
      </c>
    </row>
    <row r="55" spans="1:7" x14ac:dyDescent="0.25">
      <c r="A55" s="42" t="str">
        <f t="shared" si="3"/>
        <v>MARIN Y RIA DE PONTEVEDRA</v>
      </c>
      <c r="B55" s="41">
        <f t="shared" si="4"/>
        <v>1133</v>
      </c>
      <c r="C55" s="41">
        <f t="shared" si="5"/>
        <v>1534</v>
      </c>
      <c r="D55" s="41">
        <f t="shared" si="6"/>
        <v>10</v>
      </c>
      <c r="E55" s="42" t="str">
        <f t="shared" si="2"/>
        <v>VALENCIA</v>
      </c>
      <c r="F55" s="42">
        <f t="shared" ref="F55:F65" si="9">LOOKUP(E55,$A$38:$A$65,$B$38:$B$65)</f>
        <v>443</v>
      </c>
      <c r="G55" s="42">
        <f t="shared" si="8"/>
        <v>533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390</v>
      </c>
      <c r="G56" s="42">
        <f t="shared" si="8"/>
        <v>539</v>
      </c>
    </row>
    <row r="57" spans="1:7" x14ac:dyDescent="0.25">
      <c r="A57" s="42" t="str">
        <f t="shared" si="3"/>
        <v>MOTRIL</v>
      </c>
      <c r="B57" s="41">
        <f t="shared" si="4"/>
        <v>722</v>
      </c>
      <c r="C57" s="41">
        <f t="shared" si="5"/>
        <v>793</v>
      </c>
      <c r="D57" s="41">
        <f t="shared" si="6"/>
        <v>15</v>
      </c>
      <c r="E57" s="42" t="str">
        <f t="shared" si="2"/>
        <v>MALAGA</v>
      </c>
      <c r="F57" s="42">
        <f t="shared" si="9"/>
        <v>355</v>
      </c>
      <c r="G57" s="42">
        <f t="shared" si="8"/>
        <v>370</v>
      </c>
    </row>
    <row r="58" spans="1:7" x14ac:dyDescent="0.25">
      <c r="A58" s="42" t="str">
        <f t="shared" si="3"/>
        <v>PASAIA</v>
      </c>
      <c r="B58" s="41">
        <f t="shared" si="4"/>
        <v>6669</v>
      </c>
      <c r="C58" s="41">
        <f t="shared" si="5"/>
        <v>5104</v>
      </c>
      <c r="D58" s="41">
        <f t="shared" si="6"/>
        <v>6</v>
      </c>
      <c r="E58" s="42" t="str">
        <f t="shared" si="2"/>
        <v>ALICANTE</v>
      </c>
      <c r="F58" s="42">
        <f t="shared" si="9"/>
        <v>223</v>
      </c>
      <c r="G58" s="42">
        <f t="shared" si="8"/>
        <v>307</v>
      </c>
    </row>
    <row r="59" spans="1:7" x14ac:dyDescent="0.25">
      <c r="A59" s="42" t="str">
        <f t="shared" si="3"/>
        <v>SANTA CRUZ DE TENERIFE</v>
      </c>
      <c r="B59" s="41">
        <f t="shared" si="4"/>
        <v>1027</v>
      </c>
      <c r="C59" s="41">
        <f t="shared" si="5"/>
        <v>2029</v>
      </c>
      <c r="D59" s="41">
        <f t="shared" si="6"/>
        <v>13</v>
      </c>
      <c r="E59" s="42" t="str">
        <f t="shared" si="2"/>
        <v>FERROL-SAN CIBRAO</v>
      </c>
      <c r="F59" s="42">
        <f t="shared" si="9"/>
        <v>74</v>
      </c>
      <c r="G59" s="42">
        <f t="shared" si="8"/>
        <v>23</v>
      </c>
    </row>
    <row r="60" spans="1:7" x14ac:dyDescent="0.25">
      <c r="A60" s="42" t="str">
        <f t="shared" si="3"/>
        <v>SANTANDER</v>
      </c>
      <c r="B60" s="41">
        <f t="shared" si="4"/>
        <v>9226</v>
      </c>
      <c r="C60" s="41">
        <f t="shared" si="5"/>
        <v>4985</v>
      </c>
      <c r="D60" s="41">
        <f t="shared" si="6"/>
        <v>3</v>
      </c>
      <c r="E60" s="42" t="str">
        <f t="shared" si="2"/>
        <v>CEUTA</v>
      </c>
      <c r="F60" s="42">
        <f t="shared" si="9"/>
        <v>18</v>
      </c>
      <c r="G60" s="42">
        <f t="shared" si="8"/>
        <v>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1223</v>
      </c>
      <c r="C62" s="41">
        <f t="shared" si="5"/>
        <v>1220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443</v>
      </c>
      <c r="C63" s="41">
        <f t="shared" si="5"/>
        <v>533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27195</v>
      </c>
      <c r="C64" s="41">
        <f t="shared" si="5"/>
        <v>28925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509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4697</v>
      </c>
      <c r="C7" s="25">
        <v>2111</v>
      </c>
      <c r="D7" s="25">
        <v>32421</v>
      </c>
      <c r="E7" s="25">
        <v>20515</v>
      </c>
      <c r="F7" s="10">
        <f>((E7*100)/D7)-100</f>
        <v>-36.7231115634928</v>
      </c>
      <c r="G7" s="1"/>
      <c r="H7" s="1"/>
      <c r="I7" s="1"/>
    </row>
    <row r="8" spans="1:12" x14ac:dyDescent="0.25">
      <c r="A8" s="11" t="s">
        <v>44</v>
      </c>
      <c r="B8" s="26">
        <v>3331</v>
      </c>
      <c r="C8" s="26">
        <v>1421</v>
      </c>
      <c r="D8" s="26">
        <v>12515</v>
      </c>
      <c r="E8" s="26">
        <v>14177</v>
      </c>
      <c r="F8" s="13">
        <f t="shared" ref="F8:F35" si="0">((E8*100)/D8)-100</f>
        <v>13.280063923292047</v>
      </c>
      <c r="G8" s="1"/>
      <c r="H8" s="1"/>
      <c r="I8" s="1"/>
    </row>
    <row r="9" spans="1:12" x14ac:dyDescent="0.25">
      <c r="A9" s="8" t="s">
        <v>45</v>
      </c>
      <c r="B9" s="25">
        <v>20563</v>
      </c>
      <c r="C9" s="25">
        <v>7123</v>
      </c>
      <c r="D9" s="25">
        <v>55103</v>
      </c>
      <c r="E9" s="25">
        <v>36608</v>
      </c>
      <c r="F9" s="10">
        <f t="shared" si="0"/>
        <v>-33.564415730540986</v>
      </c>
      <c r="G9" s="1"/>
      <c r="H9" s="1"/>
      <c r="I9" s="1"/>
    </row>
    <row r="10" spans="1:12" x14ac:dyDescent="0.25">
      <c r="A10" s="11" t="s">
        <v>46</v>
      </c>
      <c r="B10" s="26">
        <v>2875</v>
      </c>
      <c r="C10" s="26">
        <v>2902</v>
      </c>
      <c r="D10" s="26">
        <v>18943</v>
      </c>
      <c r="E10" s="26">
        <v>16399</v>
      </c>
      <c r="F10" s="13">
        <f t="shared" si="0"/>
        <v>-13.429762973129911</v>
      </c>
      <c r="G10" s="1"/>
      <c r="H10" s="1"/>
      <c r="I10" s="1"/>
    </row>
    <row r="11" spans="1:12" x14ac:dyDescent="0.25">
      <c r="A11" s="8" t="s">
        <v>47</v>
      </c>
      <c r="B11" s="25">
        <v>241852</v>
      </c>
      <c r="C11" s="25">
        <v>295147</v>
      </c>
      <c r="D11" s="25">
        <v>1160139</v>
      </c>
      <c r="E11" s="25">
        <v>1435165</v>
      </c>
      <c r="F11" s="10">
        <f t="shared" si="0"/>
        <v>23.706297262655596</v>
      </c>
      <c r="G11" s="1"/>
      <c r="H11" s="1"/>
      <c r="I11" s="1"/>
    </row>
    <row r="12" spans="1:12" x14ac:dyDescent="0.25">
      <c r="A12" s="11" t="s">
        <v>48</v>
      </c>
      <c r="B12" s="26">
        <v>14194</v>
      </c>
      <c r="C12" s="26">
        <v>7623</v>
      </c>
      <c r="D12" s="26">
        <v>37414</v>
      </c>
      <c r="E12" s="26">
        <v>42682</v>
      </c>
      <c r="F12" s="13">
        <f t="shared" si="0"/>
        <v>14.080290800235204</v>
      </c>
      <c r="G12" s="1"/>
      <c r="H12" s="1"/>
      <c r="I12" s="1"/>
    </row>
    <row r="13" spans="1:12" x14ac:dyDescent="0.25">
      <c r="A13" s="8" t="s">
        <v>49</v>
      </c>
      <c r="B13" s="25">
        <v>34567</v>
      </c>
      <c r="C13" s="25">
        <v>22600</v>
      </c>
      <c r="D13" s="25">
        <v>58423</v>
      </c>
      <c r="E13" s="25">
        <v>40304</v>
      </c>
      <c r="F13" s="10">
        <f t="shared" si="0"/>
        <v>-31.013470722147105</v>
      </c>
      <c r="G13" s="1"/>
      <c r="H13" s="1"/>
      <c r="I13" s="1"/>
    </row>
    <row r="14" spans="1:12" x14ac:dyDescent="0.25">
      <c r="A14" s="11" t="s">
        <v>50</v>
      </c>
      <c r="B14" s="26">
        <v>134711</v>
      </c>
      <c r="C14" s="26">
        <v>110748</v>
      </c>
      <c r="D14" s="26">
        <v>475618</v>
      </c>
      <c r="E14" s="26">
        <v>483681</v>
      </c>
      <c r="F14" s="13">
        <f t="shared" si="0"/>
        <v>1.6952680512512188</v>
      </c>
      <c r="G14" s="1"/>
      <c r="H14" s="1"/>
      <c r="I14" s="1"/>
    </row>
    <row r="15" spans="1:12" x14ac:dyDescent="0.25">
      <c r="A15" s="8" t="s">
        <v>51</v>
      </c>
      <c r="B15" s="25">
        <v>12695</v>
      </c>
      <c r="C15" s="25">
        <v>10790</v>
      </c>
      <c r="D15" s="25">
        <v>64340</v>
      </c>
      <c r="E15" s="25">
        <v>52295</v>
      </c>
      <c r="F15" s="10">
        <f t="shared" si="0"/>
        <v>-18.720857942182164</v>
      </c>
      <c r="G15" s="1"/>
      <c r="H15" s="1"/>
      <c r="I15" s="1"/>
    </row>
    <row r="16" spans="1:12" x14ac:dyDescent="0.25">
      <c r="A16" s="11" t="s">
        <v>52</v>
      </c>
      <c r="B16" s="26">
        <v>11461</v>
      </c>
      <c r="C16" s="26">
        <v>3188</v>
      </c>
      <c r="D16" s="26">
        <v>43874</v>
      </c>
      <c r="E16" s="26">
        <v>21515</v>
      </c>
      <c r="F16" s="13">
        <f t="shared" si="0"/>
        <v>-50.961845284223003</v>
      </c>
      <c r="G16" s="1"/>
      <c r="H16" s="1"/>
      <c r="I16" s="1"/>
    </row>
    <row r="17" spans="1:9" x14ac:dyDescent="0.25">
      <c r="A17" s="8" t="s">
        <v>53</v>
      </c>
      <c r="B17" s="25">
        <v>7196</v>
      </c>
      <c r="C17" s="25">
        <v>3020</v>
      </c>
      <c r="D17" s="25">
        <v>25989</v>
      </c>
      <c r="E17" s="25">
        <v>14290</v>
      </c>
      <c r="F17" s="10">
        <f t="shared" si="0"/>
        <v>-45.015198737927584</v>
      </c>
      <c r="G17" s="1"/>
      <c r="H17" s="1"/>
      <c r="I17" s="1"/>
    </row>
    <row r="18" spans="1:9" x14ac:dyDescent="0.25">
      <c r="A18" s="11" t="s">
        <v>54</v>
      </c>
      <c r="B18" s="26">
        <v>55711</v>
      </c>
      <c r="C18" s="26">
        <v>44134</v>
      </c>
      <c r="D18" s="26">
        <v>224890</v>
      </c>
      <c r="E18" s="26">
        <v>237502</v>
      </c>
      <c r="F18" s="13">
        <f t="shared" si="0"/>
        <v>5.6080750589176915</v>
      </c>
      <c r="G18" s="1"/>
      <c r="H18" s="1"/>
      <c r="I18" s="1"/>
    </row>
    <row r="19" spans="1:9" x14ac:dyDescent="0.25">
      <c r="A19" s="8" t="s">
        <v>55</v>
      </c>
      <c r="B19" s="25">
        <v>2785</v>
      </c>
      <c r="C19" s="25">
        <v>1237</v>
      </c>
      <c r="D19" s="25">
        <v>13305</v>
      </c>
      <c r="E19" s="25">
        <v>6972</v>
      </c>
      <c r="F19" s="10">
        <f t="shared" si="0"/>
        <v>-47.598647125140921</v>
      </c>
      <c r="G19" s="1"/>
      <c r="H19" s="1"/>
      <c r="I19" s="1"/>
    </row>
    <row r="20" spans="1:9" x14ac:dyDescent="0.25">
      <c r="A20" s="11" t="s">
        <v>56</v>
      </c>
      <c r="B20" s="26">
        <v>12041</v>
      </c>
      <c r="C20" s="26">
        <v>2946</v>
      </c>
      <c r="D20" s="26">
        <v>45746</v>
      </c>
      <c r="E20" s="26">
        <v>40050</v>
      </c>
      <c r="F20" s="13">
        <f t="shared" si="0"/>
        <v>-12.451361867704279</v>
      </c>
      <c r="G20" s="1"/>
      <c r="H20" s="1"/>
      <c r="I20" s="1"/>
    </row>
    <row r="21" spans="1:9" x14ac:dyDescent="0.25">
      <c r="A21" s="8" t="s">
        <v>57</v>
      </c>
      <c r="B21" s="25">
        <v>2302</v>
      </c>
      <c r="C21" s="25">
        <v>2782</v>
      </c>
      <c r="D21" s="25">
        <v>17771</v>
      </c>
      <c r="E21" s="25">
        <v>11965</v>
      </c>
      <c r="F21" s="10">
        <f t="shared" si="0"/>
        <v>-32.671205897248328</v>
      </c>
      <c r="G21" s="1"/>
      <c r="H21" s="1"/>
      <c r="I21" s="1"/>
    </row>
    <row r="22" spans="1:9" x14ac:dyDescent="0.25">
      <c r="A22" s="11" t="s">
        <v>58</v>
      </c>
      <c r="B22" s="26">
        <v>168116</v>
      </c>
      <c r="C22" s="26">
        <v>189753</v>
      </c>
      <c r="D22" s="26">
        <v>926662</v>
      </c>
      <c r="E22" s="26">
        <v>944913</v>
      </c>
      <c r="F22" s="13">
        <f t="shared" si="0"/>
        <v>1.9695422926590282</v>
      </c>
      <c r="G22" s="1"/>
      <c r="H22" s="1"/>
      <c r="I22" s="1"/>
    </row>
    <row r="23" spans="1:9" x14ac:dyDescent="0.25">
      <c r="A23" s="8" t="s">
        <v>59</v>
      </c>
      <c r="B23" s="25">
        <v>7549</v>
      </c>
      <c r="C23" s="25">
        <v>5612</v>
      </c>
      <c r="D23" s="25">
        <v>31257</v>
      </c>
      <c r="E23" s="25">
        <v>24088</v>
      </c>
      <c r="F23" s="10">
        <f t="shared" si="0"/>
        <v>-22.935662411619802</v>
      </c>
      <c r="G23" s="1"/>
      <c r="H23" s="1"/>
      <c r="I23" s="1"/>
    </row>
    <row r="24" spans="1:9" x14ac:dyDescent="0.25">
      <c r="A24" s="11" t="s">
        <v>60</v>
      </c>
      <c r="B24" s="26">
        <v>3664</v>
      </c>
      <c r="C24" s="26">
        <v>2160</v>
      </c>
      <c r="D24" s="26">
        <v>18432</v>
      </c>
      <c r="E24" s="26">
        <v>13132</v>
      </c>
      <c r="F24" s="13">
        <f t="shared" si="0"/>
        <v>-28.754340277777771</v>
      </c>
      <c r="G24" s="1"/>
      <c r="H24" s="1"/>
      <c r="I24" s="1"/>
    </row>
    <row r="25" spans="1:9" x14ac:dyDescent="0.25">
      <c r="A25" s="8" t="s">
        <v>61</v>
      </c>
      <c r="B25" s="25">
        <v>1393</v>
      </c>
      <c r="C25" s="25">
        <v>71</v>
      </c>
      <c r="D25" s="25">
        <v>8880</v>
      </c>
      <c r="E25" s="25">
        <v>1480</v>
      </c>
      <c r="F25" s="10">
        <f t="shared" si="0"/>
        <v>-83.333333333333329</v>
      </c>
      <c r="G25" s="1"/>
      <c r="H25" s="1"/>
      <c r="I25" s="1"/>
    </row>
    <row r="26" spans="1:9" x14ac:dyDescent="0.25">
      <c r="A26" s="11" t="s">
        <v>62</v>
      </c>
      <c r="B26" s="26">
        <v>1418</v>
      </c>
      <c r="C26" s="26">
        <v>1262</v>
      </c>
      <c r="D26" s="26">
        <v>6524</v>
      </c>
      <c r="E26" s="26">
        <v>4614</v>
      </c>
      <c r="F26" s="13">
        <f t="shared" si="0"/>
        <v>-29.276517473942363</v>
      </c>
      <c r="G26" s="1"/>
      <c r="H26" s="1"/>
      <c r="I26" s="1"/>
    </row>
    <row r="27" spans="1:9" x14ac:dyDescent="0.25">
      <c r="A27" s="8" t="s">
        <v>63</v>
      </c>
      <c r="B27" s="25">
        <v>3655</v>
      </c>
      <c r="C27" s="25">
        <v>2699</v>
      </c>
      <c r="D27" s="25">
        <v>17097</v>
      </c>
      <c r="E27" s="25">
        <v>14896</v>
      </c>
      <c r="F27" s="10">
        <f t="shared" si="0"/>
        <v>-12.873603556179447</v>
      </c>
      <c r="G27" s="1"/>
      <c r="H27" s="1"/>
      <c r="I27" s="1"/>
    </row>
    <row r="28" spans="1:9" x14ac:dyDescent="0.25">
      <c r="A28" s="11" t="s">
        <v>64</v>
      </c>
      <c r="B28" s="26">
        <v>68054</v>
      </c>
      <c r="C28" s="26">
        <v>74245</v>
      </c>
      <c r="D28" s="26">
        <v>446732</v>
      </c>
      <c r="E28" s="26">
        <v>413675</v>
      </c>
      <c r="F28" s="13">
        <f t="shared" si="0"/>
        <v>-7.3997385457052616</v>
      </c>
      <c r="G28" s="1"/>
      <c r="H28" s="1"/>
      <c r="I28" s="1"/>
    </row>
    <row r="29" spans="1:9" x14ac:dyDescent="0.25">
      <c r="A29" s="8" t="s">
        <v>65</v>
      </c>
      <c r="B29" s="25">
        <v>5925</v>
      </c>
      <c r="C29" s="25">
        <v>1966</v>
      </c>
      <c r="D29" s="25">
        <v>25727</v>
      </c>
      <c r="E29" s="25">
        <v>18682</v>
      </c>
      <c r="F29" s="10">
        <f t="shared" si="0"/>
        <v>-27.383682512535472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18865</v>
      </c>
      <c r="C31" s="25">
        <v>12197</v>
      </c>
      <c r="D31" s="25">
        <v>89018</v>
      </c>
      <c r="E31" s="25">
        <v>58915</v>
      </c>
      <c r="F31" s="10">
        <f t="shared" si="0"/>
        <v>-33.816756161675173</v>
      </c>
      <c r="G31" s="1"/>
      <c r="H31" s="1"/>
      <c r="I31" s="1"/>
    </row>
    <row r="32" spans="1:9" x14ac:dyDescent="0.25">
      <c r="A32" s="11" t="s">
        <v>68</v>
      </c>
      <c r="B32" s="26">
        <v>32682</v>
      </c>
      <c r="C32" s="26">
        <v>16380</v>
      </c>
      <c r="D32" s="26">
        <v>110049</v>
      </c>
      <c r="E32" s="26">
        <v>92789</v>
      </c>
      <c r="F32" s="13">
        <f t="shared" si="0"/>
        <v>-15.683922616289109</v>
      </c>
      <c r="G32" s="1"/>
      <c r="H32" s="1"/>
      <c r="I32" s="1"/>
    </row>
    <row r="33" spans="1:9" x14ac:dyDescent="0.25">
      <c r="A33" s="8" t="s">
        <v>69</v>
      </c>
      <c r="B33" s="25">
        <v>29857</v>
      </c>
      <c r="C33" s="25">
        <v>26618</v>
      </c>
      <c r="D33" s="25">
        <v>153080</v>
      </c>
      <c r="E33" s="25">
        <v>143677</v>
      </c>
      <c r="F33" s="10">
        <f t="shared" si="0"/>
        <v>-6.1425398484452529</v>
      </c>
      <c r="G33" s="1"/>
      <c r="H33" s="1"/>
      <c r="I33" s="1"/>
    </row>
    <row r="34" spans="1:9" x14ac:dyDescent="0.25">
      <c r="A34" s="11" t="s">
        <v>70</v>
      </c>
      <c r="B34" s="26">
        <v>466</v>
      </c>
      <c r="C34" s="26">
        <v>1419</v>
      </c>
      <c r="D34" s="26">
        <v>1500</v>
      </c>
      <c r="E34" s="26">
        <v>2745</v>
      </c>
      <c r="F34" s="13">
        <f t="shared" si="0"/>
        <v>83</v>
      </c>
      <c r="G34" s="1"/>
      <c r="H34" s="1"/>
      <c r="I34" s="1"/>
    </row>
    <row r="35" spans="1:9" x14ac:dyDescent="0.25">
      <c r="A35" s="14" t="s">
        <v>71</v>
      </c>
      <c r="B35" s="15">
        <f>SUM(B7:B34)</f>
        <v>902625</v>
      </c>
      <c r="C35" s="15">
        <f t="shared" ref="C35:E35" si="1">SUM(C7:C34)</f>
        <v>852154</v>
      </c>
      <c r="D35" s="15">
        <f t="shared" si="1"/>
        <v>4121449</v>
      </c>
      <c r="E35" s="15">
        <f t="shared" si="1"/>
        <v>4207726</v>
      </c>
      <c r="F35" s="16">
        <f t="shared" si="0"/>
        <v>2.0933657070607978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20515</v>
      </c>
      <c r="C38" s="41">
        <f>D7</f>
        <v>32421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1435165</v>
      </c>
      <c r="G38" s="42">
        <f>LOOKUP(E38,$A$38:$A$65,$C$38:$C$65)</f>
        <v>1160139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14177</v>
      </c>
      <c r="C39" s="41">
        <f t="shared" ref="C39:C65" si="5">D8</f>
        <v>12515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944913</v>
      </c>
      <c r="G39" s="42">
        <f t="shared" ref="G39:G65" si="8">LOOKUP(E39,$A$38:$A$65,$C$38:$C$65)</f>
        <v>926662</v>
      </c>
    </row>
    <row r="40" spans="1:9" x14ac:dyDescent="0.25">
      <c r="A40" s="42" t="str">
        <f t="shared" si="3"/>
        <v>ALMERIA</v>
      </c>
      <c r="B40" s="41">
        <f t="shared" si="4"/>
        <v>36608</v>
      </c>
      <c r="C40" s="41">
        <f t="shared" si="5"/>
        <v>55103</v>
      </c>
      <c r="D40" s="41">
        <f t="shared" si="6"/>
        <v>13</v>
      </c>
      <c r="E40" s="42" t="str">
        <f t="shared" si="2"/>
        <v>BARCELONA</v>
      </c>
      <c r="F40" s="42">
        <f t="shared" si="7"/>
        <v>483681</v>
      </c>
      <c r="G40" s="42">
        <f t="shared" si="8"/>
        <v>475618</v>
      </c>
    </row>
    <row r="41" spans="1:9" x14ac:dyDescent="0.25">
      <c r="A41" s="42" t="str">
        <f t="shared" si="3"/>
        <v>AVILES</v>
      </c>
      <c r="B41" s="41">
        <f t="shared" si="4"/>
        <v>16399</v>
      </c>
      <c r="C41" s="41">
        <f t="shared" si="5"/>
        <v>18943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413675</v>
      </c>
      <c r="G41" s="42">
        <f t="shared" si="8"/>
        <v>446732</v>
      </c>
    </row>
    <row r="42" spans="1:9" x14ac:dyDescent="0.25">
      <c r="A42" s="42" t="str">
        <f t="shared" si="3"/>
        <v>BAHIA DE ALGECIRAS</v>
      </c>
      <c r="B42" s="41">
        <f t="shared" si="4"/>
        <v>1435165</v>
      </c>
      <c r="C42" s="41">
        <f t="shared" si="5"/>
        <v>1160139</v>
      </c>
      <c r="D42" s="41">
        <f t="shared" si="6"/>
        <v>1</v>
      </c>
      <c r="E42" s="42" t="str">
        <f t="shared" si="2"/>
        <v>CEUTA</v>
      </c>
      <c r="F42" s="42">
        <f t="shared" si="7"/>
        <v>237502</v>
      </c>
      <c r="G42" s="42">
        <f t="shared" si="8"/>
        <v>224890</v>
      </c>
    </row>
    <row r="43" spans="1:9" x14ac:dyDescent="0.25">
      <c r="A43" s="42" t="str">
        <f t="shared" si="3"/>
        <v>BAHIA DE CADIZ</v>
      </c>
      <c r="B43" s="41">
        <f t="shared" si="4"/>
        <v>42682</v>
      </c>
      <c r="C43" s="41">
        <f t="shared" si="5"/>
        <v>37414</v>
      </c>
      <c r="D43" s="41">
        <f t="shared" si="6"/>
        <v>10</v>
      </c>
      <c r="E43" s="42" t="str">
        <f t="shared" si="2"/>
        <v>VIGO</v>
      </c>
      <c r="F43" s="42">
        <f t="shared" si="7"/>
        <v>143677</v>
      </c>
      <c r="G43" s="42">
        <f t="shared" si="8"/>
        <v>153080</v>
      </c>
    </row>
    <row r="44" spans="1:9" x14ac:dyDescent="0.25">
      <c r="A44" s="42" t="str">
        <f t="shared" si="3"/>
        <v>BALEARES</v>
      </c>
      <c r="B44" s="41">
        <f t="shared" si="4"/>
        <v>40304</v>
      </c>
      <c r="C44" s="41">
        <f t="shared" si="5"/>
        <v>58423</v>
      </c>
      <c r="D44" s="41">
        <f t="shared" si="6"/>
        <v>11</v>
      </c>
      <c r="E44" s="42" t="str">
        <f t="shared" si="2"/>
        <v>VALENCIA</v>
      </c>
      <c r="F44" s="42">
        <f t="shared" si="7"/>
        <v>92789</v>
      </c>
      <c r="G44" s="42">
        <f t="shared" si="8"/>
        <v>110049</v>
      </c>
    </row>
    <row r="45" spans="1:9" x14ac:dyDescent="0.25">
      <c r="A45" s="42" t="str">
        <f t="shared" si="3"/>
        <v>BARCELONA</v>
      </c>
      <c r="B45" s="41">
        <f t="shared" si="4"/>
        <v>483681</v>
      </c>
      <c r="C45" s="41">
        <f t="shared" si="5"/>
        <v>475618</v>
      </c>
      <c r="D45" s="41">
        <f t="shared" si="6"/>
        <v>3</v>
      </c>
      <c r="E45" s="42" t="str">
        <f t="shared" si="2"/>
        <v>TARRAGONA</v>
      </c>
      <c r="F45" s="42">
        <f t="shared" si="7"/>
        <v>58915</v>
      </c>
      <c r="G45" s="42">
        <f t="shared" si="8"/>
        <v>89018</v>
      </c>
    </row>
    <row r="46" spans="1:9" x14ac:dyDescent="0.25">
      <c r="A46" s="42" t="str">
        <f t="shared" si="3"/>
        <v>BILBAO</v>
      </c>
      <c r="B46" s="41">
        <f t="shared" si="4"/>
        <v>52295</v>
      </c>
      <c r="C46" s="41">
        <f t="shared" si="5"/>
        <v>64340</v>
      </c>
      <c r="D46" s="41">
        <f t="shared" si="6"/>
        <v>9</v>
      </c>
      <c r="E46" s="42" t="str">
        <f t="shared" si="2"/>
        <v>BILBAO</v>
      </c>
      <c r="F46" s="42">
        <f t="shared" si="7"/>
        <v>52295</v>
      </c>
      <c r="G46" s="42">
        <f t="shared" si="8"/>
        <v>64340</v>
      </c>
    </row>
    <row r="47" spans="1:9" x14ac:dyDescent="0.25">
      <c r="A47" s="42" t="str">
        <f t="shared" si="3"/>
        <v>CARTAGENA</v>
      </c>
      <c r="B47" s="41">
        <f t="shared" si="4"/>
        <v>21515</v>
      </c>
      <c r="C47" s="41">
        <f t="shared" si="5"/>
        <v>43874</v>
      </c>
      <c r="D47" s="41">
        <f t="shared" si="6"/>
        <v>15</v>
      </c>
      <c r="E47" s="42" t="str">
        <f t="shared" si="2"/>
        <v>BAHIA DE CADIZ</v>
      </c>
      <c r="F47" s="42">
        <f t="shared" si="7"/>
        <v>42682</v>
      </c>
      <c r="G47" s="42">
        <f t="shared" si="8"/>
        <v>37414</v>
      </c>
    </row>
    <row r="48" spans="1:9" x14ac:dyDescent="0.25">
      <c r="A48" s="42" t="str">
        <f t="shared" si="3"/>
        <v>CASTELLON</v>
      </c>
      <c r="B48" s="41">
        <f t="shared" si="4"/>
        <v>14290</v>
      </c>
      <c r="C48" s="41">
        <f t="shared" si="5"/>
        <v>25989</v>
      </c>
      <c r="D48" s="41">
        <f t="shared" si="6"/>
        <v>20</v>
      </c>
      <c r="E48" s="42" t="str">
        <f t="shared" si="2"/>
        <v>BALEARES</v>
      </c>
      <c r="F48" s="42">
        <f t="shared" si="7"/>
        <v>40304</v>
      </c>
      <c r="G48" s="42">
        <f t="shared" si="8"/>
        <v>58423</v>
      </c>
    </row>
    <row r="49" spans="1:7" x14ac:dyDescent="0.25">
      <c r="A49" s="42" t="str">
        <f t="shared" si="3"/>
        <v>CEUTA</v>
      </c>
      <c r="B49" s="41">
        <f t="shared" si="4"/>
        <v>237502</v>
      </c>
      <c r="C49" s="41">
        <f t="shared" si="5"/>
        <v>224890</v>
      </c>
      <c r="D49" s="41">
        <f t="shared" si="6"/>
        <v>5</v>
      </c>
      <c r="E49" s="42" t="str">
        <f t="shared" si="2"/>
        <v>GIJON</v>
      </c>
      <c r="F49" s="42">
        <f t="shared" si="7"/>
        <v>40050</v>
      </c>
      <c r="G49" s="42">
        <f t="shared" si="8"/>
        <v>45746</v>
      </c>
    </row>
    <row r="50" spans="1:7" x14ac:dyDescent="0.25">
      <c r="A50" s="42" t="str">
        <f t="shared" si="3"/>
        <v>FERROL-SAN CIBRAO</v>
      </c>
      <c r="B50" s="41">
        <f t="shared" si="4"/>
        <v>6972</v>
      </c>
      <c r="C50" s="41">
        <f t="shared" si="5"/>
        <v>13305</v>
      </c>
      <c r="D50" s="41">
        <f t="shared" si="6"/>
        <v>24</v>
      </c>
      <c r="E50" s="42" t="str">
        <f t="shared" si="2"/>
        <v>ALMERIA</v>
      </c>
      <c r="F50" s="42">
        <f t="shared" si="7"/>
        <v>36608</v>
      </c>
      <c r="G50" s="42">
        <f t="shared" si="8"/>
        <v>55103</v>
      </c>
    </row>
    <row r="51" spans="1:7" x14ac:dyDescent="0.25">
      <c r="A51" s="42" t="str">
        <f t="shared" si="3"/>
        <v>GIJON</v>
      </c>
      <c r="B51" s="41">
        <f t="shared" si="4"/>
        <v>40050</v>
      </c>
      <c r="C51" s="41">
        <f t="shared" si="5"/>
        <v>45746</v>
      </c>
      <c r="D51" s="41">
        <f t="shared" si="6"/>
        <v>12</v>
      </c>
      <c r="E51" s="42" t="str">
        <f t="shared" si="2"/>
        <v>MALAGA</v>
      </c>
      <c r="F51" s="42">
        <f t="shared" si="7"/>
        <v>24088</v>
      </c>
      <c r="G51" s="42">
        <f t="shared" si="8"/>
        <v>31257</v>
      </c>
    </row>
    <row r="52" spans="1:7" x14ac:dyDescent="0.25">
      <c r="A52" s="42" t="str">
        <f t="shared" si="3"/>
        <v>HUELVA</v>
      </c>
      <c r="B52" s="41">
        <f t="shared" si="4"/>
        <v>11965</v>
      </c>
      <c r="C52" s="41">
        <f t="shared" si="5"/>
        <v>17771</v>
      </c>
      <c r="D52" s="41">
        <f t="shared" si="6"/>
        <v>23</v>
      </c>
      <c r="E52" s="42" t="str">
        <f t="shared" si="2"/>
        <v>CARTAGENA</v>
      </c>
      <c r="F52" s="42">
        <f t="shared" si="7"/>
        <v>21515</v>
      </c>
      <c r="G52" s="42">
        <f t="shared" si="8"/>
        <v>43874</v>
      </c>
    </row>
    <row r="53" spans="1:7" x14ac:dyDescent="0.25">
      <c r="A53" s="42" t="str">
        <f t="shared" si="3"/>
        <v>LAS PALMAS</v>
      </c>
      <c r="B53" s="41">
        <f t="shared" si="4"/>
        <v>944913</v>
      </c>
      <c r="C53" s="41">
        <f t="shared" si="5"/>
        <v>926662</v>
      </c>
      <c r="D53" s="41">
        <f t="shared" si="6"/>
        <v>2</v>
      </c>
      <c r="E53" s="42" t="str">
        <f t="shared" si="2"/>
        <v>A CORUÑA</v>
      </c>
      <c r="F53" s="42">
        <f t="shared" si="7"/>
        <v>20515</v>
      </c>
      <c r="G53" s="42">
        <f t="shared" si="8"/>
        <v>32421</v>
      </c>
    </row>
    <row r="54" spans="1:7" x14ac:dyDescent="0.25">
      <c r="A54" s="42" t="str">
        <f t="shared" si="3"/>
        <v>MALAGA</v>
      </c>
      <c r="B54" s="41">
        <f t="shared" si="4"/>
        <v>24088</v>
      </c>
      <c r="C54" s="41">
        <f t="shared" si="5"/>
        <v>31257</v>
      </c>
      <c r="D54" s="41">
        <f t="shared" si="6"/>
        <v>14</v>
      </c>
      <c r="E54" s="42" t="str">
        <f t="shared" si="2"/>
        <v>SANTANDER</v>
      </c>
      <c r="F54" s="42">
        <f t="shared" si="7"/>
        <v>18682</v>
      </c>
      <c r="G54" s="42">
        <f t="shared" si="8"/>
        <v>25727</v>
      </c>
    </row>
    <row r="55" spans="1:7" x14ac:dyDescent="0.25">
      <c r="A55" s="42" t="str">
        <f t="shared" si="3"/>
        <v>MARIN Y RIA DE PONTEVEDRA</v>
      </c>
      <c r="B55" s="41">
        <f t="shared" si="4"/>
        <v>13132</v>
      </c>
      <c r="C55" s="41">
        <f t="shared" si="5"/>
        <v>18432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16399</v>
      </c>
      <c r="G55" s="42">
        <f t="shared" si="8"/>
        <v>18943</v>
      </c>
    </row>
    <row r="56" spans="1:7" x14ac:dyDescent="0.25">
      <c r="A56" s="42" t="str">
        <f t="shared" si="3"/>
        <v>MELILLA</v>
      </c>
      <c r="B56" s="41">
        <f t="shared" si="4"/>
        <v>1480</v>
      </c>
      <c r="C56" s="41">
        <f t="shared" si="5"/>
        <v>8880</v>
      </c>
      <c r="D56" s="41">
        <f t="shared" si="6"/>
        <v>27</v>
      </c>
      <c r="E56" s="42" t="str">
        <f t="shared" si="2"/>
        <v>PASAIA</v>
      </c>
      <c r="F56" s="42">
        <f t="shared" si="9"/>
        <v>14896</v>
      </c>
      <c r="G56" s="42">
        <f t="shared" si="8"/>
        <v>17097</v>
      </c>
    </row>
    <row r="57" spans="1:7" x14ac:dyDescent="0.25">
      <c r="A57" s="42" t="str">
        <f t="shared" si="3"/>
        <v>MOTRIL</v>
      </c>
      <c r="B57" s="41">
        <f t="shared" si="4"/>
        <v>4614</v>
      </c>
      <c r="C57" s="41">
        <f t="shared" si="5"/>
        <v>6524</v>
      </c>
      <c r="D57" s="41">
        <f t="shared" si="6"/>
        <v>25</v>
      </c>
      <c r="E57" s="42" t="str">
        <f t="shared" si="2"/>
        <v>CASTELLON</v>
      </c>
      <c r="F57" s="42">
        <f t="shared" si="9"/>
        <v>14290</v>
      </c>
      <c r="G57" s="42">
        <f t="shared" si="8"/>
        <v>25989</v>
      </c>
    </row>
    <row r="58" spans="1:7" x14ac:dyDescent="0.25">
      <c r="A58" s="42" t="str">
        <f t="shared" si="3"/>
        <v>PASAIA</v>
      </c>
      <c r="B58" s="41">
        <f t="shared" si="4"/>
        <v>14896</v>
      </c>
      <c r="C58" s="41">
        <f t="shared" si="5"/>
        <v>17097</v>
      </c>
      <c r="D58" s="41">
        <f t="shared" si="6"/>
        <v>19</v>
      </c>
      <c r="E58" s="42" t="str">
        <f t="shared" si="2"/>
        <v>ALICANTE</v>
      </c>
      <c r="F58" s="42">
        <f t="shared" si="9"/>
        <v>14177</v>
      </c>
      <c r="G58" s="42">
        <f t="shared" si="8"/>
        <v>12515</v>
      </c>
    </row>
    <row r="59" spans="1:7" x14ac:dyDescent="0.25">
      <c r="A59" s="42" t="str">
        <f t="shared" si="3"/>
        <v>SANTA CRUZ DE TENERIFE</v>
      </c>
      <c r="B59" s="41">
        <f t="shared" si="4"/>
        <v>413675</v>
      </c>
      <c r="C59" s="41">
        <f t="shared" si="5"/>
        <v>446732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13132</v>
      </c>
      <c r="G59" s="42">
        <f t="shared" si="8"/>
        <v>18432</v>
      </c>
    </row>
    <row r="60" spans="1:7" x14ac:dyDescent="0.25">
      <c r="A60" s="42" t="str">
        <f t="shared" si="3"/>
        <v>SANTANDER</v>
      </c>
      <c r="B60" s="41">
        <f t="shared" si="4"/>
        <v>18682</v>
      </c>
      <c r="C60" s="41">
        <f t="shared" si="5"/>
        <v>25727</v>
      </c>
      <c r="D60" s="41">
        <f t="shared" si="6"/>
        <v>17</v>
      </c>
      <c r="E60" s="42" t="str">
        <f t="shared" si="2"/>
        <v>HUELVA</v>
      </c>
      <c r="F60" s="42">
        <f t="shared" si="9"/>
        <v>11965</v>
      </c>
      <c r="G60" s="42">
        <f t="shared" si="8"/>
        <v>17771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6972</v>
      </c>
      <c r="G61" s="42">
        <f t="shared" si="8"/>
        <v>13305</v>
      </c>
    </row>
    <row r="62" spans="1:7" x14ac:dyDescent="0.25">
      <c r="A62" s="42" t="str">
        <f t="shared" si="3"/>
        <v>TARRAGONA</v>
      </c>
      <c r="B62" s="41">
        <f t="shared" si="4"/>
        <v>58915</v>
      </c>
      <c r="C62" s="41">
        <f t="shared" si="5"/>
        <v>89018</v>
      </c>
      <c r="D62" s="41">
        <f t="shared" si="6"/>
        <v>8</v>
      </c>
      <c r="E62" s="42" t="str">
        <f t="shared" si="2"/>
        <v>MOTRIL</v>
      </c>
      <c r="F62" s="42">
        <f t="shared" si="9"/>
        <v>4614</v>
      </c>
      <c r="G62" s="42">
        <f t="shared" si="8"/>
        <v>6524</v>
      </c>
    </row>
    <row r="63" spans="1:7" x14ac:dyDescent="0.25">
      <c r="A63" s="42" t="str">
        <f t="shared" si="3"/>
        <v>VALENCIA</v>
      </c>
      <c r="B63" s="41">
        <f t="shared" si="4"/>
        <v>92789</v>
      </c>
      <c r="C63" s="41">
        <f t="shared" si="5"/>
        <v>110049</v>
      </c>
      <c r="D63" s="41">
        <f t="shared" si="6"/>
        <v>7</v>
      </c>
      <c r="E63" s="42" t="str">
        <f t="shared" si="2"/>
        <v>VILAGARCIA</v>
      </c>
      <c r="F63" s="42">
        <f t="shared" si="9"/>
        <v>2745</v>
      </c>
      <c r="G63" s="42">
        <f t="shared" si="8"/>
        <v>1500</v>
      </c>
    </row>
    <row r="64" spans="1:7" x14ac:dyDescent="0.25">
      <c r="A64" s="42" t="str">
        <f t="shared" si="3"/>
        <v>VIGO</v>
      </c>
      <c r="B64" s="41">
        <f t="shared" si="4"/>
        <v>143677</v>
      </c>
      <c r="C64" s="41">
        <f t="shared" si="5"/>
        <v>153080</v>
      </c>
      <c r="D64" s="41">
        <f t="shared" si="6"/>
        <v>6</v>
      </c>
      <c r="E64" s="42" t="str">
        <f t="shared" si="2"/>
        <v>MELILLA</v>
      </c>
      <c r="F64" s="42">
        <f t="shared" si="9"/>
        <v>1480</v>
      </c>
      <c r="G64" s="42">
        <f t="shared" si="8"/>
        <v>8880</v>
      </c>
    </row>
    <row r="65" spans="1:7" x14ac:dyDescent="0.25">
      <c r="A65" s="42" t="str">
        <f t="shared" si="3"/>
        <v>VILAGARCIA</v>
      </c>
      <c r="B65" s="41">
        <f t="shared" si="4"/>
        <v>2745</v>
      </c>
      <c r="C65" s="41">
        <f t="shared" si="5"/>
        <v>1500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3896653</v>
      </c>
      <c r="C11" s="27">
        <v>3175248</v>
      </c>
      <c r="D11" s="27">
        <v>17776702</v>
      </c>
      <c r="E11" s="27">
        <v>13834860</v>
      </c>
      <c r="F11" s="10">
        <f t="shared" si="0"/>
        <v>-22.174203066463065</v>
      </c>
      <c r="G11" s="1"/>
      <c r="H11" s="1"/>
      <c r="I11" s="1"/>
    </row>
    <row r="12" spans="1:12" x14ac:dyDescent="0.25">
      <c r="A12" s="11" t="s">
        <v>48</v>
      </c>
      <c r="B12" s="28">
        <v>14</v>
      </c>
      <c r="C12" s="28">
        <v>2201</v>
      </c>
      <c r="D12" s="28">
        <v>121620</v>
      </c>
      <c r="E12" s="28">
        <v>73838</v>
      </c>
      <c r="F12" s="13">
        <f t="shared" si="0"/>
        <v>-39.287946061503042</v>
      </c>
      <c r="G12" s="1"/>
      <c r="H12" s="1"/>
      <c r="I12" s="1"/>
    </row>
    <row r="13" spans="1:12" x14ac:dyDescent="0.25">
      <c r="A13" s="8" t="s">
        <v>49</v>
      </c>
      <c r="B13" s="27">
        <v>415</v>
      </c>
      <c r="C13" s="27">
        <v>8</v>
      </c>
      <c r="D13" s="27">
        <v>3381</v>
      </c>
      <c r="E13" s="27">
        <v>6354</v>
      </c>
      <c r="F13" s="10">
        <f t="shared" si="0"/>
        <v>87.932564330079856</v>
      </c>
      <c r="G13" s="1"/>
      <c r="H13" s="1"/>
      <c r="I13" s="1"/>
    </row>
    <row r="14" spans="1:12" x14ac:dyDescent="0.25">
      <c r="A14" s="11" t="s">
        <v>50</v>
      </c>
      <c r="B14" s="28">
        <v>1228961</v>
      </c>
      <c r="C14" s="28">
        <v>527078</v>
      </c>
      <c r="D14" s="28">
        <v>5450979</v>
      </c>
      <c r="E14" s="28">
        <v>2986690</v>
      </c>
      <c r="F14" s="13">
        <f t="shared" si="0"/>
        <v>-45.208191042379724</v>
      </c>
      <c r="G14" s="1"/>
      <c r="H14" s="1"/>
      <c r="I14" s="1"/>
    </row>
    <row r="15" spans="1:12" x14ac:dyDescent="0.25">
      <c r="A15" s="8" t="s">
        <v>51</v>
      </c>
      <c r="B15" s="27">
        <v>31955</v>
      </c>
      <c r="C15" s="27">
        <v>31038</v>
      </c>
      <c r="D15" s="27">
        <v>259681</v>
      </c>
      <c r="E15" s="27">
        <v>282644</v>
      </c>
      <c r="F15" s="10">
        <f t="shared" si="0"/>
        <v>8.8427724785409794</v>
      </c>
      <c r="G15" s="1"/>
      <c r="H15" s="1"/>
      <c r="I15" s="1"/>
    </row>
    <row r="16" spans="1:12" x14ac:dyDescent="0.25">
      <c r="A16" s="11" t="s">
        <v>52</v>
      </c>
      <c r="B16" s="28">
        <v>25084</v>
      </c>
      <c r="C16" s="28">
        <v>480</v>
      </c>
      <c r="D16" s="28">
        <v>127377</v>
      </c>
      <c r="E16" s="28">
        <v>4212</v>
      </c>
      <c r="F16" s="13">
        <f t="shared" si="0"/>
        <v>-96.693280576556205</v>
      </c>
      <c r="G16" s="1"/>
      <c r="H16" s="1"/>
      <c r="I16" s="1"/>
    </row>
    <row r="17" spans="1:9" x14ac:dyDescent="0.25">
      <c r="A17" s="8" t="s">
        <v>53</v>
      </c>
      <c r="B17" s="27">
        <v>65</v>
      </c>
      <c r="C17" s="27">
        <v>23</v>
      </c>
      <c r="D17" s="27">
        <v>8068</v>
      </c>
      <c r="E17" s="27">
        <v>38</v>
      </c>
      <c r="F17" s="10">
        <f t="shared" si="0"/>
        <v>-99.52900347050074</v>
      </c>
      <c r="G17" s="1"/>
      <c r="H17" s="1"/>
      <c r="I17" s="1"/>
    </row>
    <row r="18" spans="1:9" x14ac:dyDescent="0.25">
      <c r="A18" s="11" t="s">
        <v>54</v>
      </c>
      <c r="B18" s="28">
        <v>79388</v>
      </c>
      <c r="C18" s="28">
        <v>53430</v>
      </c>
      <c r="D18" s="28">
        <v>395505</v>
      </c>
      <c r="E18" s="28">
        <v>325382</v>
      </c>
      <c r="F18" s="13">
        <f t="shared" si="0"/>
        <v>-17.729990771292393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46936</v>
      </c>
      <c r="C20" s="28">
        <v>30634</v>
      </c>
      <c r="D20" s="28">
        <v>247000</v>
      </c>
      <c r="E20" s="28">
        <v>132713</v>
      </c>
      <c r="F20" s="13">
        <f t="shared" si="0"/>
        <v>-46.270040485829959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3385</v>
      </c>
      <c r="E21" s="27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28">
        <v>935925</v>
      </c>
      <c r="C22" s="28">
        <v>688468</v>
      </c>
      <c r="D22" s="28">
        <v>4499883</v>
      </c>
      <c r="E22" s="28">
        <v>3242230</v>
      </c>
      <c r="F22" s="13">
        <f t="shared" si="0"/>
        <v>-27.948571107293233</v>
      </c>
      <c r="G22" s="1"/>
      <c r="H22" s="1"/>
      <c r="I22" s="1"/>
    </row>
    <row r="23" spans="1:9" x14ac:dyDescent="0.25">
      <c r="A23" s="8" t="s">
        <v>59</v>
      </c>
      <c r="B23" s="27">
        <v>174087</v>
      </c>
      <c r="C23" s="27">
        <v>22996</v>
      </c>
      <c r="D23" s="27">
        <v>1250698</v>
      </c>
      <c r="E23" s="27">
        <v>197152</v>
      </c>
      <c r="F23" s="10">
        <f t="shared" si="0"/>
        <v>-84.23664225896259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16</v>
      </c>
      <c r="E24" s="28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3668</v>
      </c>
      <c r="D26" s="28">
        <v>0</v>
      </c>
      <c r="E26" s="28">
        <v>3668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9393</v>
      </c>
      <c r="C28" s="28">
        <v>23978</v>
      </c>
      <c r="D28" s="28">
        <v>75988</v>
      </c>
      <c r="E28" s="28">
        <v>103062</v>
      </c>
      <c r="F28" s="13">
        <f t="shared" si="0"/>
        <v>35.629309891035433</v>
      </c>
      <c r="G28" s="1"/>
      <c r="H28" s="1"/>
      <c r="I28" s="1"/>
    </row>
    <row r="29" spans="1:9" x14ac:dyDescent="0.25">
      <c r="A29" s="8" t="s">
        <v>65</v>
      </c>
      <c r="B29" s="27">
        <v>111</v>
      </c>
      <c r="C29" s="27">
        <v>89</v>
      </c>
      <c r="D29" s="27">
        <v>1788</v>
      </c>
      <c r="E29" s="27">
        <v>448</v>
      </c>
      <c r="F29" s="10">
        <f t="shared" si="0"/>
        <v>-74.944071588366882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417204</v>
      </c>
      <c r="C31" s="27">
        <v>296841</v>
      </c>
      <c r="D31" s="27">
        <v>1844717</v>
      </c>
      <c r="E31" s="27">
        <v>1697473</v>
      </c>
      <c r="F31" s="10">
        <f t="shared" si="0"/>
        <v>-7.9819289354410472</v>
      </c>
      <c r="G31" s="1"/>
      <c r="H31" s="1"/>
      <c r="I31" s="1"/>
    </row>
    <row r="32" spans="1:9" x14ac:dyDescent="0.25">
      <c r="A32" s="11" t="s">
        <v>68</v>
      </c>
      <c r="B32" s="28">
        <v>1925960</v>
      </c>
      <c r="C32" s="28">
        <v>2671393</v>
      </c>
      <c r="D32" s="28">
        <v>8195559</v>
      </c>
      <c r="E32" s="28">
        <v>11275405</v>
      </c>
      <c r="F32" s="13">
        <f t="shared" si="0"/>
        <v>37.579450041174738</v>
      </c>
      <c r="G32" s="1"/>
      <c r="H32" s="1"/>
      <c r="I32" s="1"/>
    </row>
    <row r="33" spans="1:9" x14ac:dyDescent="0.25">
      <c r="A33" s="8" t="s">
        <v>69</v>
      </c>
      <c r="B33" s="27">
        <v>30081</v>
      </c>
      <c r="C33" s="27">
        <v>16162</v>
      </c>
      <c r="D33" s="27">
        <v>91405</v>
      </c>
      <c r="E33" s="27">
        <v>67781</v>
      </c>
      <c r="F33" s="10">
        <f t="shared" si="0"/>
        <v>-25.84541327060883</v>
      </c>
      <c r="G33" s="1"/>
      <c r="H33" s="1"/>
      <c r="I33" s="1"/>
    </row>
    <row r="34" spans="1:9" x14ac:dyDescent="0.25">
      <c r="A34" s="11" t="s">
        <v>70</v>
      </c>
      <c r="B34" s="28">
        <v>1102</v>
      </c>
      <c r="C34" s="28">
        <v>0</v>
      </c>
      <c r="D34" s="28">
        <v>7229</v>
      </c>
      <c r="E34" s="28">
        <v>5233</v>
      </c>
      <c r="F34" s="13">
        <f t="shared" si="0"/>
        <v>-27.611011204869271</v>
      </c>
      <c r="G34" s="1"/>
      <c r="H34" s="1"/>
      <c r="I34" s="1"/>
    </row>
    <row r="35" spans="1:9" x14ac:dyDescent="0.25">
      <c r="A35" s="14" t="s">
        <v>71</v>
      </c>
      <c r="B35" s="15">
        <f>SUM(B7:B34)</f>
        <v>8803334</v>
      </c>
      <c r="C35" s="15">
        <f t="shared" ref="C35:E35" si="1">SUM(C7:C34)</f>
        <v>7543735</v>
      </c>
      <c r="D35" s="15">
        <f t="shared" si="1"/>
        <v>40375122</v>
      </c>
      <c r="E35" s="15">
        <f t="shared" si="1"/>
        <v>34240408</v>
      </c>
      <c r="F35" s="16">
        <f t="shared" si="0"/>
        <v>-15.19429216833079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13834860</v>
      </c>
      <c r="G38" s="42">
        <f>LOOKUP(E38,$A$38:$A$65,$C$38:$C$65)</f>
        <v>17776702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11275405</v>
      </c>
      <c r="G39" s="42">
        <f t="shared" ref="G39:G65" si="8">LOOKUP(E39,$A$38:$A$65,$C$38:$C$65)</f>
        <v>8195559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3242230</v>
      </c>
      <c r="G40" s="42">
        <f t="shared" si="8"/>
        <v>4499883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2986690</v>
      </c>
      <c r="G41" s="42">
        <f t="shared" si="8"/>
        <v>5450979</v>
      </c>
    </row>
    <row r="42" spans="1:9" x14ac:dyDescent="0.25">
      <c r="A42" s="42" t="str">
        <f t="shared" si="3"/>
        <v>BAHIA DE ALGECIRAS</v>
      </c>
      <c r="B42" s="41">
        <f t="shared" si="4"/>
        <v>13834860</v>
      </c>
      <c r="C42" s="41">
        <f t="shared" si="5"/>
        <v>17776702</v>
      </c>
      <c r="D42" s="41">
        <f t="shared" si="6"/>
        <v>1</v>
      </c>
      <c r="E42" s="42" t="str">
        <f t="shared" si="2"/>
        <v>TARRAGONA</v>
      </c>
      <c r="F42" s="42">
        <f t="shared" si="7"/>
        <v>1697473</v>
      </c>
      <c r="G42" s="42">
        <f t="shared" si="8"/>
        <v>1844717</v>
      </c>
    </row>
    <row r="43" spans="1:9" x14ac:dyDescent="0.25">
      <c r="A43" s="42" t="str">
        <f t="shared" si="3"/>
        <v>BAHIA DE CADIZ</v>
      </c>
      <c r="B43" s="41">
        <f t="shared" si="4"/>
        <v>73838</v>
      </c>
      <c r="C43" s="41">
        <f t="shared" si="5"/>
        <v>121620</v>
      </c>
      <c r="D43" s="41">
        <f t="shared" si="6"/>
        <v>11</v>
      </c>
      <c r="E43" s="42" t="str">
        <f t="shared" si="2"/>
        <v>CEUTA</v>
      </c>
      <c r="F43" s="42">
        <f t="shared" si="7"/>
        <v>325382</v>
      </c>
      <c r="G43" s="42">
        <f t="shared" si="8"/>
        <v>395505</v>
      </c>
    </row>
    <row r="44" spans="1:9" x14ac:dyDescent="0.25">
      <c r="A44" s="42" t="str">
        <f t="shared" si="3"/>
        <v>BALEARES</v>
      </c>
      <c r="B44" s="41">
        <f t="shared" si="4"/>
        <v>6354</v>
      </c>
      <c r="C44" s="41">
        <f t="shared" si="5"/>
        <v>3381</v>
      </c>
      <c r="D44" s="41">
        <f t="shared" si="6"/>
        <v>13</v>
      </c>
      <c r="E44" s="42" t="str">
        <f t="shared" si="2"/>
        <v>BILBAO</v>
      </c>
      <c r="F44" s="42">
        <f t="shared" si="7"/>
        <v>282644</v>
      </c>
      <c r="G44" s="42">
        <f t="shared" si="8"/>
        <v>259681</v>
      </c>
    </row>
    <row r="45" spans="1:9" x14ac:dyDescent="0.25">
      <c r="A45" s="42" t="str">
        <f t="shared" si="3"/>
        <v>BARCELONA</v>
      </c>
      <c r="B45" s="41">
        <f t="shared" si="4"/>
        <v>2986690</v>
      </c>
      <c r="C45" s="41">
        <f t="shared" si="5"/>
        <v>5450979</v>
      </c>
      <c r="D45" s="41">
        <f t="shared" si="6"/>
        <v>4</v>
      </c>
      <c r="E45" s="42" t="str">
        <f t="shared" si="2"/>
        <v>MALAGA</v>
      </c>
      <c r="F45" s="42">
        <f t="shared" si="7"/>
        <v>197152</v>
      </c>
      <c r="G45" s="42">
        <f t="shared" si="8"/>
        <v>1250698</v>
      </c>
    </row>
    <row r="46" spans="1:9" x14ac:dyDescent="0.25">
      <c r="A46" s="42" t="str">
        <f t="shared" si="3"/>
        <v>BILBAO</v>
      </c>
      <c r="B46" s="41">
        <f t="shared" si="4"/>
        <v>282644</v>
      </c>
      <c r="C46" s="41">
        <f t="shared" si="5"/>
        <v>259681</v>
      </c>
      <c r="D46" s="41">
        <f t="shared" si="6"/>
        <v>7</v>
      </c>
      <c r="E46" s="42" t="str">
        <f t="shared" si="2"/>
        <v>GIJON</v>
      </c>
      <c r="F46" s="42">
        <f t="shared" si="7"/>
        <v>132713</v>
      </c>
      <c r="G46" s="42">
        <f t="shared" si="8"/>
        <v>247000</v>
      </c>
    </row>
    <row r="47" spans="1:9" x14ac:dyDescent="0.25">
      <c r="A47" s="42" t="str">
        <f t="shared" si="3"/>
        <v>CARTAGENA</v>
      </c>
      <c r="B47" s="41">
        <f t="shared" si="4"/>
        <v>4212</v>
      </c>
      <c r="C47" s="41">
        <f t="shared" si="5"/>
        <v>127377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103062</v>
      </c>
      <c r="G47" s="42">
        <f t="shared" si="8"/>
        <v>75988</v>
      </c>
    </row>
    <row r="48" spans="1:9" x14ac:dyDescent="0.25">
      <c r="A48" s="42" t="str">
        <f t="shared" si="3"/>
        <v>CASTELLON</v>
      </c>
      <c r="B48" s="41">
        <f t="shared" si="4"/>
        <v>38</v>
      </c>
      <c r="C48" s="41">
        <f t="shared" si="5"/>
        <v>8068</v>
      </c>
      <c r="D48" s="41">
        <f t="shared" si="6"/>
        <v>21</v>
      </c>
      <c r="E48" s="42" t="str">
        <f t="shared" si="2"/>
        <v>BAHIA DE CADIZ</v>
      </c>
      <c r="F48" s="42">
        <f t="shared" si="7"/>
        <v>73838</v>
      </c>
      <c r="G48" s="42">
        <f t="shared" si="8"/>
        <v>121620</v>
      </c>
    </row>
    <row r="49" spans="1:7" x14ac:dyDescent="0.25">
      <c r="A49" s="42" t="str">
        <f t="shared" si="3"/>
        <v>CEUTA</v>
      </c>
      <c r="B49" s="41">
        <f t="shared" si="4"/>
        <v>325382</v>
      </c>
      <c r="C49" s="41">
        <f t="shared" si="5"/>
        <v>395505</v>
      </c>
      <c r="D49" s="41">
        <f t="shared" si="6"/>
        <v>6</v>
      </c>
      <c r="E49" s="42" t="str">
        <f t="shared" si="2"/>
        <v>VIGO</v>
      </c>
      <c r="F49" s="42">
        <f t="shared" si="7"/>
        <v>67781</v>
      </c>
      <c r="G49" s="42">
        <f t="shared" si="8"/>
        <v>91405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6354</v>
      </c>
      <c r="G50" s="42">
        <f t="shared" si="8"/>
        <v>3381</v>
      </c>
    </row>
    <row r="51" spans="1:7" x14ac:dyDescent="0.25">
      <c r="A51" s="42" t="str">
        <f t="shared" si="3"/>
        <v>GIJON</v>
      </c>
      <c r="B51" s="41">
        <f t="shared" si="4"/>
        <v>132713</v>
      </c>
      <c r="C51" s="41">
        <f t="shared" si="5"/>
        <v>247000</v>
      </c>
      <c r="D51" s="41">
        <f t="shared" si="6"/>
        <v>9</v>
      </c>
      <c r="E51" s="42" t="str">
        <f t="shared" si="2"/>
        <v>VILAGARCIA</v>
      </c>
      <c r="F51" s="42">
        <f t="shared" si="7"/>
        <v>5233</v>
      </c>
      <c r="G51" s="42">
        <f t="shared" si="8"/>
        <v>7229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3385</v>
      </c>
      <c r="D52" s="41">
        <f t="shared" si="6"/>
        <v>28</v>
      </c>
      <c r="E52" s="42" t="str">
        <f t="shared" si="2"/>
        <v>CARTAGENA</v>
      </c>
      <c r="F52" s="42">
        <f t="shared" si="7"/>
        <v>4212</v>
      </c>
      <c r="G52" s="42">
        <f t="shared" si="8"/>
        <v>127377</v>
      </c>
    </row>
    <row r="53" spans="1:7" x14ac:dyDescent="0.25">
      <c r="A53" s="42" t="str">
        <f t="shared" si="3"/>
        <v>LAS PALMAS</v>
      </c>
      <c r="B53" s="41">
        <f t="shared" si="4"/>
        <v>3242230</v>
      </c>
      <c r="C53" s="41">
        <f t="shared" si="5"/>
        <v>4499883</v>
      </c>
      <c r="D53" s="41">
        <f t="shared" si="6"/>
        <v>3</v>
      </c>
      <c r="E53" s="42" t="str">
        <f t="shared" si="2"/>
        <v>MOTRIL</v>
      </c>
      <c r="F53" s="42">
        <f t="shared" si="7"/>
        <v>3668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197152</v>
      </c>
      <c r="C54" s="41">
        <f t="shared" si="5"/>
        <v>1250698</v>
      </c>
      <c r="D54" s="41">
        <f t="shared" si="6"/>
        <v>8</v>
      </c>
      <c r="E54" s="42" t="str">
        <f t="shared" si="2"/>
        <v>ALICANTE</v>
      </c>
      <c r="F54" s="42">
        <f t="shared" si="7"/>
        <v>931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19</v>
      </c>
      <c r="E55" s="42" t="str">
        <f t="shared" si="2"/>
        <v>SANTANDER</v>
      </c>
      <c r="F55" s="42">
        <f t="shared" ref="F55:F65" si="9">LOOKUP(E55,$A$38:$A$65,$B$38:$B$65)</f>
        <v>448</v>
      </c>
      <c r="G55" s="42">
        <f t="shared" si="8"/>
        <v>1788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248</v>
      </c>
      <c r="G56" s="42">
        <f t="shared" si="8"/>
        <v>16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0</v>
      </c>
      <c r="D57" s="41">
        <f t="shared" si="6"/>
        <v>16</v>
      </c>
      <c r="E57" s="42" t="str">
        <f t="shared" si="2"/>
        <v>SEVILLA</v>
      </c>
      <c r="F57" s="42">
        <f t="shared" si="9"/>
        <v>46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38</v>
      </c>
      <c r="G58" s="42">
        <f t="shared" si="8"/>
        <v>8068</v>
      </c>
    </row>
    <row r="59" spans="1:7" x14ac:dyDescent="0.25">
      <c r="A59" s="42" t="str">
        <f t="shared" si="3"/>
        <v>SANTA CRUZ DE TENERIFE</v>
      </c>
      <c r="B59" s="41">
        <f t="shared" si="4"/>
        <v>103062</v>
      </c>
      <c r="C59" s="41">
        <f t="shared" si="5"/>
        <v>75988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448</v>
      </c>
      <c r="C60" s="41">
        <f t="shared" si="5"/>
        <v>1788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1697473</v>
      </c>
      <c r="C62" s="41">
        <f t="shared" si="5"/>
        <v>1844717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11275405</v>
      </c>
      <c r="C63" s="41">
        <f t="shared" si="5"/>
        <v>8195559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67781</v>
      </c>
      <c r="C64" s="41">
        <f t="shared" si="5"/>
        <v>91405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7229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3858825</v>
      </c>
      <c r="C11" s="29">
        <v>3171204</v>
      </c>
      <c r="D11" s="29">
        <v>17728240</v>
      </c>
      <c r="E11" s="29">
        <v>13823934</v>
      </c>
      <c r="F11" s="10">
        <f t="shared" si="0"/>
        <v>-22.02308858634585</v>
      </c>
      <c r="G11" s="1"/>
      <c r="H11" s="1"/>
      <c r="I11" s="1"/>
    </row>
    <row r="12" spans="1:12" x14ac:dyDescent="0.25">
      <c r="A12" s="11" t="s">
        <v>48</v>
      </c>
      <c r="B12" s="30">
        <v>14</v>
      </c>
      <c r="C12" s="30">
        <v>1473</v>
      </c>
      <c r="D12" s="30">
        <v>2494</v>
      </c>
      <c r="E12" s="30">
        <v>8390</v>
      </c>
      <c r="F12" s="13">
        <f t="shared" si="0"/>
        <v>236.40737770649559</v>
      </c>
      <c r="G12" s="1"/>
      <c r="H12" s="1"/>
      <c r="I12" s="1"/>
    </row>
    <row r="13" spans="1:12" x14ac:dyDescent="0.25">
      <c r="A13" s="8" t="s">
        <v>49</v>
      </c>
      <c r="B13" s="29">
        <v>34</v>
      </c>
      <c r="C13" s="29">
        <v>0</v>
      </c>
      <c r="D13" s="29">
        <v>206</v>
      </c>
      <c r="E13" s="29">
        <v>306</v>
      </c>
      <c r="F13" s="10">
        <f t="shared" si="0"/>
        <v>48.543689320388353</v>
      </c>
      <c r="G13" s="1"/>
      <c r="H13" s="1"/>
      <c r="I13" s="1"/>
    </row>
    <row r="14" spans="1:12" x14ac:dyDescent="0.25">
      <c r="A14" s="11" t="s">
        <v>50</v>
      </c>
      <c r="B14" s="30">
        <v>1147471</v>
      </c>
      <c r="C14" s="30">
        <v>487177</v>
      </c>
      <c r="D14" s="30">
        <v>5196368</v>
      </c>
      <c r="E14" s="30">
        <v>2763212</v>
      </c>
      <c r="F14" s="13">
        <f t="shared" si="0"/>
        <v>-46.824166417774876</v>
      </c>
      <c r="G14" s="1"/>
      <c r="H14" s="1"/>
      <c r="I14" s="1"/>
    </row>
    <row r="15" spans="1:12" x14ac:dyDescent="0.25">
      <c r="A15" s="8" t="s">
        <v>51</v>
      </c>
      <c r="B15" s="29">
        <v>31905</v>
      </c>
      <c r="C15" s="29">
        <v>5254</v>
      </c>
      <c r="D15" s="29">
        <v>93520</v>
      </c>
      <c r="E15" s="29">
        <v>39458</v>
      </c>
      <c r="F15" s="10">
        <f t="shared" si="0"/>
        <v>-57.807955517536357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480</v>
      </c>
      <c r="D16" s="30">
        <v>0</v>
      </c>
      <c r="E16" s="30">
        <v>620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65</v>
      </c>
      <c r="C17" s="29">
        <v>23</v>
      </c>
      <c r="D17" s="29">
        <v>5044</v>
      </c>
      <c r="E17" s="29">
        <v>23</v>
      </c>
      <c r="F17" s="10">
        <f t="shared" si="0"/>
        <v>-99.54401268834259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14</v>
      </c>
      <c r="D18" s="30">
        <v>0</v>
      </c>
      <c r="E18" s="30">
        <v>14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928356</v>
      </c>
      <c r="C22" s="30">
        <v>646839</v>
      </c>
      <c r="D22" s="30">
        <v>4427898</v>
      </c>
      <c r="E22" s="30">
        <v>3171926</v>
      </c>
      <c r="F22" s="13">
        <f t="shared" si="0"/>
        <v>-28.36497137016255</v>
      </c>
      <c r="G22" s="1"/>
      <c r="H22" s="1"/>
      <c r="I22" s="1"/>
    </row>
    <row r="23" spans="1:9" x14ac:dyDescent="0.25">
      <c r="A23" s="8" t="s">
        <v>59</v>
      </c>
      <c r="B23" s="29">
        <v>174074</v>
      </c>
      <c r="C23" s="29">
        <v>22882</v>
      </c>
      <c r="D23" s="29">
        <v>1249114</v>
      </c>
      <c r="E23" s="29">
        <v>197038</v>
      </c>
      <c r="F23" s="10">
        <f t="shared" si="0"/>
        <v>-84.225779232319866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16</v>
      </c>
      <c r="E24" s="30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6027</v>
      </c>
      <c r="C28" s="30">
        <v>18868</v>
      </c>
      <c r="D28" s="30">
        <v>53948</v>
      </c>
      <c r="E28" s="30">
        <v>80476</v>
      </c>
      <c r="F28" s="13">
        <f t="shared" si="0"/>
        <v>49.173277971379861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1100</v>
      </c>
      <c r="C31" s="29">
        <v>48296</v>
      </c>
      <c r="D31" s="29">
        <v>1359</v>
      </c>
      <c r="E31" s="29">
        <v>216629</v>
      </c>
      <c r="F31" s="10">
        <f t="shared" si="0"/>
        <v>15840.323767476086</v>
      </c>
      <c r="G31" s="1"/>
      <c r="H31" s="1"/>
      <c r="I31" s="1"/>
    </row>
    <row r="32" spans="1:9" x14ac:dyDescent="0.25">
      <c r="A32" s="11" t="s">
        <v>68</v>
      </c>
      <c r="B32" s="30">
        <v>1919642</v>
      </c>
      <c r="C32" s="30">
        <v>2669771</v>
      </c>
      <c r="D32" s="30">
        <v>8169234</v>
      </c>
      <c r="E32" s="30">
        <v>11411124</v>
      </c>
      <c r="F32" s="13">
        <f t="shared" si="0"/>
        <v>39.684136848081465</v>
      </c>
      <c r="G32" s="1"/>
      <c r="H32" s="1"/>
      <c r="I32" s="1"/>
    </row>
    <row r="33" spans="1:9" x14ac:dyDescent="0.25">
      <c r="A33" s="8" t="s">
        <v>69</v>
      </c>
      <c r="B33" s="29">
        <v>5160</v>
      </c>
      <c r="C33" s="29">
        <v>9837</v>
      </c>
      <c r="D33" s="29">
        <v>19446</v>
      </c>
      <c r="E33" s="29">
        <v>32309</v>
      </c>
      <c r="F33" s="10">
        <f t="shared" si="0"/>
        <v>66.147279646199735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0</v>
      </c>
      <c r="D34" s="30">
        <v>0</v>
      </c>
      <c r="E34" s="30">
        <v>5233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8072673</v>
      </c>
      <c r="C35" s="15">
        <f t="shared" ref="C35:E35" si="1">SUM(C7:C34)</f>
        <v>7082118</v>
      </c>
      <c r="D35" s="15">
        <f t="shared" si="1"/>
        <v>36948879</v>
      </c>
      <c r="E35" s="15">
        <f t="shared" si="1"/>
        <v>31751917</v>
      </c>
      <c r="F35" s="16">
        <f t="shared" si="0"/>
        <v>-14.065276513531032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13823934</v>
      </c>
      <c r="G38" s="42">
        <f>LOOKUP(E38,$A$38:$A$65,$C$38:$C$65)</f>
        <v>17728240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11411124</v>
      </c>
      <c r="G39" s="42">
        <f t="shared" ref="G39:G65" si="8">LOOKUP(E39,$A$38:$A$65,$C$38:$C$65)</f>
        <v>8169234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3171926</v>
      </c>
      <c r="G40" s="42">
        <f t="shared" si="8"/>
        <v>4427898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2763212</v>
      </c>
      <c r="G41" s="42">
        <f t="shared" si="8"/>
        <v>5196368</v>
      </c>
    </row>
    <row r="42" spans="1:9" x14ac:dyDescent="0.25">
      <c r="A42" s="42" t="str">
        <f t="shared" si="3"/>
        <v>BAHIA DE ALGECIRAS</v>
      </c>
      <c r="B42" s="41">
        <f t="shared" si="4"/>
        <v>13823934</v>
      </c>
      <c r="C42" s="41">
        <f t="shared" si="5"/>
        <v>17728240</v>
      </c>
      <c r="D42" s="41">
        <f t="shared" si="6"/>
        <v>1</v>
      </c>
      <c r="E42" s="42" t="str">
        <f t="shared" si="2"/>
        <v>TARRAGONA</v>
      </c>
      <c r="F42" s="42">
        <f t="shared" si="7"/>
        <v>216629</v>
      </c>
      <c r="G42" s="42">
        <f t="shared" si="8"/>
        <v>1359</v>
      </c>
    </row>
    <row r="43" spans="1:9" x14ac:dyDescent="0.25">
      <c r="A43" s="42" t="str">
        <f t="shared" si="3"/>
        <v>BAHIA DE CADIZ</v>
      </c>
      <c r="B43" s="41">
        <f t="shared" si="4"/>
        <v>8390</v>
      </c>
      <c r="C43" s="41">
        <f t="shared" si="5"/>
        <v>2494</v>
      </c>
      <c r="D43" s="41">
        <f t="shared" si="6"/>
        <v>10</v>
      </c>
      <c r="E43" s="42" t="str">
        <f t="shared" si="2"/>
        <v>MALAGA</v>
      </c>
      <c r="F43" s="42">
        <f t="shared" si="7"/>
        <v>197038</v>
      </c>
      <c r="G43" s="42">
        <f t="shared" si="8"/>
        <v>1249114</v>
      </c>
    </row>
    <row r="44" spans="1:9" x14ac:dyDescent="0.25">
      <c r="A44" s="42" t="str">
        <f t="shared" si="3"/>
        <v>BALEARES</v>
      </c>
      <c r="B44" s="41">
        <f t="shared" si="4"/>
        <v>306</v>
      </c>
      <c r="C44" s="41">
        <f t="shared" si="5"/>
        <v>206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80476</v>
      </c>
      <c r="G44" s="42">
        <f t="shared" si="8"/>
        <v>53948</v>
      </c>
    </row>
    <row r="45" spans="1:9" x14ac:dyDescent="0.25">
      <c r="A45" s="42" t="str">
        <f t="shared" si="3"/>
        <v>BARCELONA</v>
      </c>
      <c r="B45" s="41">
        <f t="shared" si="4"/>
        <v>2763212</v>
      </c>
      <c r="C45" s="41">
        <f t="shared" si="5"/>
        <v>5196368</v>
      </c>
      <c r="D45" s="41">
        <f t="shared" si="6"/>
        <v>4</v>
      </c>
      <c r="E45" s="42" t="str">
        <f t="shared" si="2"/>
        <v>BILBAO</v>
      </c>
      <c r="F45" s="42">
        <f t="shared" si="7"/>
        <v>39458</v>
      </c>
      <c r="G45" s="42">
        <f t="shared" si="8"/>
        <v>93520</v>
      </c>
    </row>
    <row r="46" spans="1:9" x14ac:dyDescent="0.25">
      <c r="A46" s="42" t="str">
        <f t="shared" si="3"/>
        <v>BILBAO</v>
      </c>
      <c r="B46" s="41">
        <f t="shared" si="4"/>
        <v>39458</v>
      </c>
      <c r="C46" s="41">
        <f t="shared" si="5"/>
        <v>93520</v>
      </c>
      <c r="D46" s="41">
        <f t="shared" si="6"/>
        <v>8</v>
      </c>
      <c r="E46" s="42" t="str">
        <f t="shared" si="2"/>
        <v>VIGO</v>
      </c>
      <c r="F46" s="42">
        <f t="shared" si="7"/>
        <v>32309</v>
      </c>
      <c r="G46" s="42">
        <f t="shared" si="8"/>
        <v>19446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0</v>
      </c>
      <c r="D47" s="41">
        <f t="shared" si="6"/>
        <v>13</v>
      </c>
      <c r="E47" s="42" t="str">
        <f t="shared" si="2"/>
        <v>BAHIA DE CADIZ</v>
      </c>
      <c r="F47" s="42">
        <f t="shared" si="7"/>
        <v>8390</v>
      </c>
      <c r="G47" s="42">
        <f t="shared" si="8"/>
        <v>2494</v>
      </c>
    </row>
    <row r="48" spans="1:9" x14ac:dyDescent="0.25">
      <c r="A48" s="42" t="str">
        <f t="shared" si="3"/>
        <v>CASTELLON</v>
      </c>
      <c r="B48" s="41">
        <f t="shared" si="4"/>
        <v>23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5233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14</v>
      </c>
      <c r="C49" s="41">
        <f t="shared" si="5"/>
        <v>0</v>
      </c>
      <c r="D49" s="41">
        <f t="shared" si="6"/>
        <v>18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620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BALEARES</v>
      </c>
      <c r="F51" s="42">
        <f t="shared" si="7"/>
        <v>306</v>
      </c>
      <c r="G51" s="42">
        <f t="shared" si="8"/>
        <v>206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16</v>
      </c>
    </row>
    <row r="53" spans="1:7" x14ac:dyDescent="0.25">
      <c r="A53" s="42" t="str">
        <f t="shared" si="3"/>
        <v>LAS PALMAS</v>
      </c>
      <c r="B53" s="41">
        <f t="shared" si="4"/>
        <v>3171926</v>
      </c>
      <c r="C53" s="41">
        <f t="shared" si="5"/>
        <v>4427898</v>
      </c>
      <c r="D53" s="41">
        <f t="shared" si="6"/>
        <v>3</v>
      </c>
      <c r="E53" s="42" t="str">
        <f t="shared" si="2"/>
        <v>SEVILLA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197038</v>
      </c>
      <c r="C54" s="41">
        <f t="shared" si="5"/>
        <v>1249114</v>
      </c>
      <c r="D54" s="41">
        <f t="shared" si="6"/>
        <v>6</v>
      </c>
      <c r="E54" s="42" t="str">
        <f t="shared" si="2"/>
        <v>CASTELLON</v>
      </c>
      <c r="F54" s="42">
        <f t="shared" si="7"/>
        <v>23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80476</v>
      </c>
      <c r="C59" s="41">
        <f t="shared" si="5"/>
        <v>53948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216629</v>
      </c>
      <c r="C62" s="41">
        <f t="shared" si="5"/>
        <v>1359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11411124</v>
      </c>
      <c r="C63" s="41">
        <f t="shared" si="5"/>
        <v>8169234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32309</v>
      </c>
      <c r="C64" s="41">
        <f t="shared" si="5"/>
        <v>19446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6260</v>
      </c>
      <c r="C7" s="31">
        <v>10710</v>
      </c>
      <c r="D7" s="31">
        <v>50023</v>
      </c>
      <c r="E7" s="31">
        <v>53958</v>
      </c>
      <c r="F7" s="10">
        <f>((E7*100)/D7)-100</f>
        <v>7.866381464526313</v>
      </c>
      <c r="G7" s="1"/>
      <c r="H7" s="1"/>
      <c r="I7" s="1"/>
    </row>
    <row r="8" spans="1:12" x14ac:dyDescent="0.25">
      <c r="A8" s="11" t="s">
        <v>44</v>
      </c>
      <c r="B8" s="32">
        <v>106345</v>
      </c>
      <c r="C8" s="32">
        <v>78204</v>
      </c>
      <c r="D8" s="32">
        <v>478435</v>
      </c>
      <c r="E8" s="32">
        <v>354453</v>
      </c>
      <c r="F8" s="13">
        <f t="shared" ref="F8:F35" si="0">((E8*100)/D8)-100</f>
        <v>-25.914074012143757</v>
      </c>
      <c r="G8" s="1"/>
      <c r="H8" s="1"/>
      <c r="I8" s="1"/>
    </row>
    <row r="9" spans="1:12" x14ac:dyDescent="0.25">
      <c r="A9" s="8" t="s">
        <v>45</v>
      </c>
      <c r="B9" s="31">
        <v>4</v>
      </c>
      <c r="C9" s="31">
        <v>19</v>
      </c>
      <c r="D9" s="31">
        <v>47</v>
      </c>
      <c r="E9" s="31">
        <v>3098</v>
      </c>
      <c r="F9" s="10">
        <f t="shared" si="0"/>
        <v>6491.489361702128</v>
      </c>
      <c r="G9" s="1"/>
      <c r="H9" s="1"/>
      <c r="I9" s="1"/>
    </row>
    <row r="10" spans="1:12" x14ac:dyDescent="0.25">
      <c r="A10" s="11" t="s">
        <v>46</v>
      </c>
      <c r="B10" s="32">
        <v>4613</v>
      </c>
      <c r="C10" s="32">
        <v>5107</v>
      </c>
      <c r="D10" s="32">
        <v>26873</v>
      </c>
      <c r="E10" s="32">
        <v>20515</v>
      </c>
      <c r="F10" s="17">
        <f t="shared" si="0"/>
        <v>-23.659435120753173</v>
      </c>
      <c r="G10" s="1"/>
      <c r="H10" s="1"/>
      <c r="I10" s="1"/>
    </row>
    <row r="11" spans="1:12" x14ac:dyDescent="0.25">
      <c r="A11" s="8" t="s">
        <v>47</v>
      </c>
      <c r="B11" s="31">
        <v>4037746</v>
      </c>
      <c r="C11" s="31">
        <v>3328486</v>
      </c>
      <c r="D11" s="31">
        <v>18572295</v>
      </c>
      <c r="E11" s="31">
        <v>14527654</v>
      </c>
      <c r="F11" s="10">
        <f t="shared" si="0"/>
        <v>-21.777820134776022</v>
      </c>
      <c r="G11" s="1"/>
      <c r="H11" s="1"/>
      <c r="I11" s="1"/>
    </row>
    <row r="12" spans="1:12" x14ac:dyDescent="0.25">
      <c r="A12" s="11" t="s">
        <v>48</v>
      </c>
      <c r="B12" s="32">
        <v>117158</v>
      </c>
      <c r="C12" s="32">
        <v>94151</v>
      </c>
      <c r="D12" s="32">
        <v>572915</v>
      </c>
      <c r="E12" s="32">
        <v>422935</v>
      </c>
      <c r="F12" s="13">
        <f t="shared" si="0"/>
        <v>-26.178403428082703</v>
      </c>
      <c r="G12" s="1"/>
      <c r="H12" s="1"/>
      <c r="I12" s="1"/>
    </row>
    <row r="13" spans="1:12" x14ac:dyDescent="0.25">
      <c r="A13" s="8" t="s">
        <v>49</v>
      </c>
      <c r="B13" s="31">
        <v>78245</v>
      </c>
      <c r="C13" s="31">
        <v>57318</v>
      </c>
      <c r="D13" s="31">
        <v>354543</v>
      </c>
      <c r="E13" s="31">
        <v>226605</v>
      </c>
      <c r="F13" s="10">
        <f t="shared" si="0"/>
        <v>-36.08532674456977</v>
      </c>
      <c r="G13" s="1"/>
      <c r="H13" s="1"/>
      <c r="I13" s="1"/>
    </row>
    <row r="14" spans="1:12" x14ac:dyDescent="0.25">
      <c r="A14" s="11" t="s">
        <v>50</v>
      </c>
      <c r="B14" s="32">
        <v>2416121</v>
      </c>
      <c r="C14" s="32">
        <v>1377595</v>
      </c>
      <c r="D14" s="32">
        <v>10912545</v>
      </c>
      <c r="E14" s="32">
        <v>6935928</v>
      </c>
      <c r="F14" s="13">
        <f t="shared" si="0"/>
        <v>-36.440784436627752</v>
      </c>
      <c r="G14" s="1"/>
      <c r="H14" s="1"/>
      <c r="I14" s="1"/>
    </row>
    <row r="15" spans="1:12" x14ac:dyDescent="0.25">
      <c r="A15" s="8" t="s">
        <v>51</v>
      </c>
      <c r="B15" s="31">
        <v>454158</v>
      </c>
      <c r="C15" s="31">
        <v>343032</v>
      </c>
      <c r="D15" s="31">
        <v>2491481</v>
      </c>
      <c r="E15" s="31">
        <v>1800732</v>
      </c>
      <c r="F15" s="10">
        <f t="shared" si="0"/>
        <v>-27.724433780550598</v>
      </c>
      <c r="G15" s="1"/>
      <c r="H15" s="1"/>
      <c r="I15" s="1"/>
    </row>
    <row r="16" spans="1:12" x14ac:dyDescent="0.25">
      <c r="A16" s="11" t="s">
        <v>52</v>
      </c>
      <c r="B16" s="32">
        <v>46939</v>
      </c>
      <c r="C16" s="32">
        <v>48965</v>
      </c>
      <c r="D16" s="32">
        <v>193487</v>
      </c>
      <c r="E16" s="32">
        <v>171272</v>
      </c>
      <c r="F16" s="13">
        <f t="shared" si="0"/>
        <v>-11.481391514675408</v>
      </c>
      <c r="G16" s="1"/>
      <c r="H16" s="1"/>
      <c r="I16" s="1"/>
    </row>
    <row r="17" spans="1:9" x14ac:dyDescent="0.25">
      <c r="A17" s="8" t="s">
        <v>53</v>
      </c>
      <c r="B17" s="31">
        <v>147703</v>
      </c>
      <c r="C17" s="31">
        <v>77501</v>
      </c>
      <c r="D17" s="31">
        <v>560896</v>
      </c>
      <c r="E17" s="31">
        <v>302850</v>
      </c>
      <c r="F17" s="10">
        <f t="shared" si="0"/>
        <v>-46.006033204016433</v>
      </c>
      <c r="G17" s="1"/>
      <c r="H17" s="1"/>
      <c r="I17" s="1"/>
    </row>
    <row r="18" spans="1:9" x14ac:dyDescent="0.25">
      <c r="A18" s="11" t="s">
        <v>54</v>
      </c>
      <c r="B18" s="32">
        <v>6089</v>
      </c>
      <c r="C18" s="32">
        <v>6670</v>
      </c>
      <c r="D18" s="32">
        <v>30378</v>
      </c>
      <c r="E18" s="32">
        <v>26110</v>
      </c>
      <c r="F18" s="13">
        <f t="shared" si="0"/>
        <v>-14.049641187701624</v>
      </c>
      <c r="G18" s="1"/>
      <c r="H18" s="1"/>
      <c r="I18" s="1"/>
    </row>
    <row r="19" spans="1:9" x14ac:dyDescent="0.25">
      <c r="A19" s="8" t="s">
        <v>55</v>
      </c>
      <c r="B19" s="31">
        <v>27</v>
      </c>
      <c r="C19" s="31">
        <v>356</v>
      </c>
      <c r="D19" s="31">
        <v>349</v>
      </c>
      <c r="E19" s="31">
        <v>909</v>
      </c>
      <c r="F19" s="10">
        <f t="shared" si="0"/>
        <v>160.45845272206304</v>
      </c>
      <c r="G19" s="1"/>
      <c r="H19" s="1"/>
      <c r="I19" s="1"/>
    </row>
    <row r="20" spans="1:9" x14ac:dyDescent="0.25">
      <c r="A20" s="11" t="s">
        <v>56</v>
      </c>
      <c r="B20" s="32">
        <v>28123</v>
      </c>
      <c r="C20" s="32">
        <v>21254</v>
      </c>
      <c r="D20" s="32">
        <v>122478</v>
      </c>
      <c r="E20" s="32">
        <v>116395</v>
      </c>
      <c r="F20" s="13">
        <f t="shared" si="0"/>
        <v>-4.9666062476526349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1222419</v>
      </c>
      <c r="C22" s="32">
        <v>885578</v>
      </c>
      <c r="D22" s="32">
        <v>5965715</v>
      </c>
      <c r="E22" s="32">
        <v>4411580</v>
      </c>
      <c r="F22" s="13">
        <f t="shared" si="0"/>
        <v>-26.051110386600769</v>
      </c>
      <c r="G22" s="1"/>
      <c r="H22" s="1"/>
      <c r="I22" s="1"/>
    </row>
    <row r="23" spans="1:9" x14ac:dyDescent="0.25">
      <c r="A23" s="8" t="s">
        <v>59</v>
      </c>
      <c r="B23" s="31">
        <v>189538</v>
      </c>
      <c r="C23" s="31">
        <v>34156</v>
      </c>
      <c r="D23" s="31">
        <v>1290800</v>
      </c>
      <c r="E23" s="31">
        <v>252341</v>
      </c>
      <c r="F23" s="10">
        <f t="shared" si="0"/>
        <v>-80.450805701890303</v>
      </c>
      <c r="G23" s="1"/>
      <c r="H23" s="1"/>
      <c r="I23" s="1"/>
    </row>
    <row r="24" spans="1:9" x14ac:dyDescent="0.25">
      <c r="A24" s="11" t="s">
        <v>60</v>
      </c>
      <c r="B24" s="32">
        <v>25207</v>
      </c>
      <c r="C24" s="32">
        <v>24744</v>
      </c>
      <c r="D24" s="32">
        <v>145211</v>
      </c>
      <c r="E24" s="32">
        <v>77587</v>
      </c>
      <c r="F24" s="13">
        <f t="shared" si="0"/>
        <v>-46.569474764308488</v>
      </c>
      <c r="G24" s="1"/>
      <c r="H24" s="1"/>
      <c r="I24" s="1"/>
    </row>
    <row r="25" spans="1:9" x14ac:dyDescent="0.25">
      <c r="A25" s="8" t="s">
        <v>61</v>
      </c>
      <c r="B25" s="31">
        <v>13505</v>
      </c>
      <c r="C25" s="31">
        <v>18780</v>
      </c>
      <c r="D25" s="31">
        <v>65302</v>
      </c>
      <c r="E25" s="31">
        <v>73811</v>
      </c>
      <c r="F25" s="10">
        <f t="shared" si="0"/>
        <v>13.030228783191944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251584</v>
      </c>
      <c r="C28" s="32">
        <v>218657</v>
      </c>
      <c r="D28" s="32">
        <v>1342983</v>
      </c>
      <c r="E28" s="32">
        <v>1094608</v>
      </c>
      <c r="F28" s="13">
        <f t="shared" si="0"/>
        <v>-18.494277291670855</v>
      </c>
      <c r="G28" s="1"/>
      <c r="H28" s="1"/>
      <c r="I28" s="1"/>
    </row>
    <row r="29" spans="1:9" x14ac:dyDescent="0.25">
      <c r="A29" s="8" t="s">
        <v>65</v>
      </c>
      <c r="B29" s="31">
        <v>393</v>
      </c>
      <c r="C29" s="31">
        <v>1421</v>
      </c>
      <c r="D29" s="31">
        <v>2659</v>
      </c>
      <c r="E29" s="31">
        <v>8646</v>
      </c>
      <c r="F29" s="10">
        <f t="shared" si="0"/>
        <v>225.15983452425723</v>
      </c>
      <c r="G29" s="1"/>
      <c r="H29" s="1"/>
      <c r="I29" s="1"/>
    </row>
    <row r="30" spans="1:9" x14ac:dyDescent="0.25">
      <c r="A30" s="11" t="s">
        <v>66</v>
      </c>
      <c r="B30" s="32">
        <v>83875</v>
      </c>
      <c r="C30" s="32">
        <v>82878</v>
      </c>
      <c r="D30" s="32">
        <v>386119</v>
      </c>
      <c r="E30" s="32">
        <v>381648</v>
      </c>
      <c r="F30" s="13">
        <f t="shared" si="0"/>
        <v>-1.1579331760415812</v>
      </c>
      <c r="G30" s="1"/>
      <c r="H30" s="1"/>
      <c r="I30" s="1"/>
    </row>
    <row r="31" spans="1:9" x14ac:dyDescent="0.25">
      <c r="A31" s="8" t="s">
        <v>67</v>
      </c>
      <c r="B31" s="31">
        <v>35540</v>
      </c>
      <c r="C31" s="31">
        <v>100386</v>
      </c>
      <c r="D31" s="31">
        <v>198724</v>
      </c>
      <c r="E31" s="31">
        <v>622989</v>
      </c>
      <c r="F31" s="10">
        <f t="shared" si="0"/>
        <v>213.49459551941385</v>
      </c>
      <c r="G31" s="1"/>
      <c r="H31" s="1"/>
      <c r="I31" s="1"/>
    </row>
    <row r="32" spans="1:9" x14ac:dyDescent="0.25">
      <c r="A32" s="11" t="s">
        <v>68</v>
      </c>
      <c r="B32" s="32">
        <v>3460002</v>
      </c>
      <c r="C32" s="32">
        <v>4122397</v>
      </c>
      <c r="D32" s="32">
        <v>15694654</v>
      </c>
      <c r="E32" s="32">
        <v>17650931</v>
      </c>
      <c r="F32" s="13">
        <f t="shared" si="0"/>
        <v>12.464607375224716</v>
      </c>
      <c r="G32" s="1"/>
      <c r="H32" s="1"/>
      <c r="I32" s="1"/>
    </row>
    <row r="33" spans="1:9" x14ac:dyDescent="0.25">
      <c r="A33" s="8" t="s">
        <v>69</v>
      </c>
      <c r="B33" s="31">
        <v>243270</v>
      </c>
      <c r="C33" s="31">
        <v>170022</v>
      </c>
      <c r="D33" s="31">
        <v>1044231</v>
      </c>
      <c r="E33" s="31">
        <v>748556</v>
      </c>
      <c r="F33" s="10">
        <f t="shared" si="0"/>
        <v>-28.315095031654877</v>
      </c>
      <c r="G33" s="1"/>
      <c r="H33" s="1"/>
      <c r="I33" s="1"/>
    </row>
    <row r="34" spans="1:9" x14ac:dyDescent="0.25">
      <c r="A34" s="11" t="s">
        <v>70</v>
      </c>
      <c r="B34" s="32">
        <v>0</v>
      </c>
      <c r="C34" s="32">
        <v>9539</v>
      </c>
      <c r="D34" s="32">
        <v>0</v>
      </c>
      <c r="E34" s="32">
        <v>91171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12974864</v>
      </c>
      <c r="C35" s="15">
        <f t="shared" ref="C35:E35" si="1">SUM(C7:C34)</f>
        <v>11117926</v>
      </c>
      <c r="D35" s="15">
        <f t="shared" si="1"/>
        <v>60503143</v>
      </c>
      <c r="E35" s="15">
        <f t="shared" si="1"/>
        <v>50377282</v>
      </c>
      <c r="F35" s="16">
        <f t="shared" si="0"/>
        <v>-16.736090883741369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53958</v>
      </c>
      <c r="C38" s="41">
        <f>D7</f>
        <v>50023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17650931</v>
      </c>
      <c r="G38" s="42">
        <f>LOOKUP(E38,$A$38:$A$65,$C$38:$C$65)</f>
        <v>15694654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354453</v>
      </c>
      <c r="C39" s="41">
        <f t="shared" ref="C39:C65" si="5">D8</f>
        <v>478435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14527654</v>
      </c>
      <c r="G39" s="42">
        <f t="shared" ref="G39:G65" si="8">LOOKUP(E39,$A$38:$A$65,$C$38:$C$65)</f>
        <v>18572295</v>
      </c>
    </row>
    <row r="40" spans="1:9" x14ac:dyDescent="0.25">
      <c r="A40" s="42" t="str">
        <f t="shared" si="3"/>
        <v>ALMERIA</v>
      </c>
      <c r="B40" s="41">
        <f t="shared" si="4"/>
        <v>3098</v>
      </c>
      <c r="C40" s="41">
        <f t="shared" si="5"/>
        <v>47</v>
      </c>
      <c r="D40" s="41">
        <f t="shared" si="6"/>
        <v>24</v>
      </c>
      <c r="E40" s="42" t="str">
        <f t="shared" si="2"/>
        <v>BARCELONA</v>
      </c>
      <c r="F40" s="42">
        <f t="shared" si="7"/>
        <v>6935928</v>
      </c>
      <c r="G40" s="42">
        <f t="shared" si="8"/>
        <v>10912545</v>
      </c>
    </row>
    <row r="41" spans="1:9" x14ac:dyDescent="0.25">
      <c r="A41" s="42" t="str">
        <f t="shared" si="3"/>
        <v>AVILES</v>
      </c>
      <c r="B41" s="41">
        <f t="shared" si="4"/>
        <v>20515</v>
      </c>
      <c r="C41" s="41">
        <f t="shared" si="5"/>
        <v>26873</v>
      </c>
      <c r="D41" s="41">
        <f t="shared" si="6"/>
        <v>22</v>
      </c>
      <c r="E41" s="42" t="str">
        <f t="shared" si="2"/>
        <v>LAS PALMAS</v>
      </c>
      <c r="F41" s="42">
        <f t="shared" si="7"/>
        <v>4411580</v>
      </c>
      <c r="G41" s="42">
        <f t="shared" si="8"/>
        <v>5965715</v>
      </c>
    </row>
    <row r="42" spans="1:9" x14ac:dyDescent="0.25">
      <c r="A42" s="42" t="str">
        <f t="shared" si="3"/>
        <v>BAHIA DE ALGECIRAS</v>
      </c>
      <c r="B42" s="41">
        <f t="shared" si="4"/>
        <v>14527654</v>
      </c>
      <c r="C42" s="41">
        <f t="shared" si="5"/>
        <v>18572295</v>
      </c>
      <c r="D42" s="41">
        <f t="shared" si="6"/>
        <v>2</v>
      </c>
      <c r="E42" s="42" t="str">
        <f t="shared" si="2"/>
        <v>BILBAO</v>
      </c>
      <c r="F42" s="42">
        <f t="shared" si="7"/>
        <v>1800732</v>
      </c>
      <c r="G42" s="42">
        <f t="shared" si="8"/>
        <v>2491481</v>
      </c>
    </row>
    <row r="43" spans="1:9" x14ac:dyDescent="0.25">
      <c r="A43" s="42" t="str">
        <f t="shared" si="3"/>
        <v>BAHIA DE CADIZ</v>
      </c>
      <c r="B43" s="41">
        <f t="shared" si="4"/>
        <v>422935</v>
      </c>
      <c r="C43" s="41">
        <f t="shared" si="5"/>
        <v>572915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1094608</v>
      </c>
      <c r="G43" s="42">
        <f t="shared" si="8"/>
        <v>1342983</v>
      </c>
    </row>
    <row r="44" spans="1:9" x14ac:dyDescent="0.25">
      <c r="A44" s="42" t="str">
        <f t="shared" si="3"/>
        <v>BALEARES</v>
      </c>
      <c r="B44" s="41">
        <f t="shared" si="4"/>
        <v>226605</v>
      </c>
      <c r="C44" s="41">
        <f t="shared" si="5"/>
        <v>354543</v>
      </c>
      <c r="D44" s="41">
        <f t="shared" si="6"/>
        <v>14</v>
      </c>
      <c r="E44" s="42" t="str">
        <f t="shared" si="2"/>
        <v>VIGO</v>
      </c>
      <c r="F44" s="42">
        <f t="shared" si="7"/>
        <v>748556</v>
      </c>
      <c r="G44" s="42">
        <f t="shared" si="8"/>
        <v>1044231</v>
      </c>
    </row>
    <row r="45" spans="1:9" x14ac:dyDescent="0.25">
      <c r="A45" s="42" t="str">
        <f t="shared" si="3"/>
        <v>BARCELONA</v>
      </c>
      <c r="B45" s="41">
        <f t="shared" si="4"/>
        <v>6935928</v>
      </c>
      <c r="C45" s="41">
        <f t="shared" si="5"/>
        <v>10912545</v>
      </c>
      <c r="D45" s="41">
        <f t="shared" si="6"/>
        <v>3</v>
      </c>
      <c r="E45" s="42" t="str">
        <f t="shared" si="2"/>
        <v>TARRAGONA</v>
      </c>
      <c r="F45" s="42">
        <f t="shared" si="7"/>
        <v>622989</v>
      </c>
      <c r="G45" s="42">
        <f t="shared" si="8"/>
        <v>198724</v>
      </c>
    </row>
    <row r="46" spans="1:9" x14ac:dyDescent="0.25">
      <c r="A46" s="42" t="str">
        <f t="shared" si="3"/>
        <v>BILBAO</v>
      </c>
      <c r="B46" s="41">
        <f t="shared" si="4"/>
        <v>1800732</v>
      </c>
      <c r="C46" s="41">
        <f t="shared" si="5"/>
        <v>2491481</v>
      </c>
      <c r="D46" s="41">
        <f t="shared" si="6"/>
        <v>5</v>
      </c>
      <c r="E46" s="42" t="str">
        <f t="shared" si="2"/>
        <v>BAHIA DE CADIZ</v>
      </c>
      <c r="F46" s="42">
        <f t="shared" si="7"/>
        <v>422935</v>
      </c>
      <c r="G46" s="42">
        <f t="shared" si="8"/>
        <v>572915</v>
      </c>
    </row>
    <row r="47" spans="1:9" x14ac:dyDescent="0.25">
      <c r="A47" s="42" t="str">
        <f t="shared" si="3"/>
        <v>CARTAGENA</v>
      </c>
      <c r="B47" s="41">
        <f t="shared" si="4"/>
        <v>171272</v>
      </c>
      <c r="C47" s="41">
        <f t="shared" si="5"/>
        <v>193487</v>
      </c>
      <c r="D47" s="41">
        <f t="shared" si="6"/>
        <v>15</v>
      </c>
      <c r="E47" s="42" t="str">
        <f t="shared" si="2"/>
        <v>SEVILLA</v>
      </c>
      <c r="F47" s="42">
        <f t="shared" si="7"/>
        <v>381648</v>
      </c>
      <c r="G47" s="42">
        <f t="shared" si="8"/>
        <v>386119</v>
      </c>
    </row>
    <row r="48" spans="1:9" x14ac:dyDescent="0.25">
      <c r="A48" s="42" t="str">
        <f t="shared" si="3"/>
        <v>CASTELLON</v>
      </c>
      <c r="B48" s="41">
        <f t="shared" si="4"/>
        <v>302850</v>
      </c>
      <c r="C48" s="41">
        <f t="shared" si="5"/>
        <v>560896</v>
      </c>
      <c r="D48" s="41">
        <f t="shared" si="6"/>
        <v>12</v>
      </c>
      <c r="E48" s="42" t="str">
        <f t="shared" si="2"/>
        <v>ALICANTE</v>
      </c>
      <c r="F48" s="42">
        <f t="shared" si="7"/>
        <v>354453</v>
      </c>
      <c r="G48" s="42">
        <f t="shared" si="8"/>
        <v>478435</v>
      </c>
    </row>
    <row r="49" spans="1:7" x14ac:dyDescent="0.25">
      <c r="A49" s="42" t="str">
        <f t="shared" si="3"/>
        <v>CEUTA</v>
      </c>
      <c r="B49" s="41">
        <f t="shared" si="4"/>
        <v>26110</v>
      </c>
      <c r="C49" s="41">
        <f t="shared" si="5"/>
        <v>30378</v>
      </c>
      <c r="D49" s="41">
        <f t="shared" si="6"/>
        <v>21</v>
      </c>
      <c r="E49" s="42" t="str">
        <f t="shared" si="2"/>
        <v>CASTELLON</v>
      </c>
      <c r="F49" s="42">
        <f t="shared" si="7"/>
        <v>302850</v>
      </c>
      <c r="G49" s="42">
        <f t="shared" si="8"/>
        <v>560896</v>
      </c>
    </row>
    <row r="50" spans="1:7" x14ac:dyDescent="0.25">
      <c r="A50" s="42" t="str">
        <f t="shared" si="3"/>
        <v>FERROL-SAN CIBRAO</v>
      </c>
      <c r="B50" s="41">
        <f t="shared" si="4"/>
        <v>909</v>
      </c>
      <c r="C50" s="41">
        <f t="shared" si="5"/>
        <v>349</v>
      </c>
      <c r="D50" s="41">
        <f t="shared" si="6"/>
        <v>25</v>
      </c>
      <c r="E50" s="42" t="str">
        <f t="shared" si="2"/>
        <v>MALAGA</v>
      </c>
      <c r="F50" s="42">
        <f t="shared" si="7"/>
        <v>252341</v>
      </c>
      <c r="G50" s="42">
        <f t="shared" si="8"/>
        <v>1290800</v>
      </c>
    </row>
    <row r="51" spans="1:7" x14ac:dyDescent="0.25">
      <c r="A51" s="42" t="str">
        <f t="shared" si="3"/>
        <v>GIJON</v>
      </c>
      <c r="B51" s="41">
        <f t="shared" si="4"/>
        <v>116395</v>
      </c>
      <c r="C51" s="41">
        <f t="shared" si="5"/>
        <v>122478</v>
      </c>
      <c r="D51" s="41">
        <f t="shared" si="6"/>
        <v>16</v>
      </c>
      <c r="E51" s="42" t="str">
        <f t="shared" si="2"/>
        <v>BALEARES</v>
      </c>
      <c r="F51" s="42">
        <f t="shared" si="7"/>
        <v>226605</v>
      </c>
      <c r="G51" s="42">
        <f t="shared" si="8"/>
        <v>354543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171272</v>
      </c>
      <c r="G52" s="42">
        <f t="shared" si="8"/>
        <v>193487</v>
      </c>
    </row>
    <row r="53" spans="1:7" x14ac:dyDescent="0.25">
      <c r="A53" s="42" t="str">
        <f t="shared" si="3"/>
        <v>LAS PALMAS</v>
      </c>
      <c r="B53" s="41">
        <f t="shared" si="4"/>
        <v>4411580</v>
      </c>
      <c r="C53" s="41">
        <f t="shared" si="5"/>
        <v>5965715</v>
      </c>
      <c r="D53" s="41">
        <f t="shared" si="6"/>
        <v>4</v>
      </c>
      <c r="E53" s="42" t="str">
        <f t="shared" si="2"/>
        <v>GIJON</v>
      </c>
      <c r="F53" s="42">
        <f t="shared" si="7"/>
        <v>116395</v>
      </c>
      <c r="G53" s="42">
        <f t="shared" si="8"/>
        <v>122478</v>
      </c>
    </row>
    <row r="54" spans="1:7" x14ac:dyDescent="0.25">
      <c r="A54" s="42" t="str">
        <f t="shared" si="3"/>
        <v>MALAGA</v>
      </c>
      <c r="B54" s="41">
        <f t="shared" si="4"/>
        <v>252341</v>
      </c>
      <c r="C54" s="41">
        <f t="shared" si="5"/>
        <v>1290800</v>
      </c>
      <c r="D54" s="41">
        <f t="shared" si="6"/>
        <v>13</v>
      </c>
      <c r="E54" s="42" t="str">
        <f t="shared" si="2"/>
        <v>VILAGARCIA</v>
      </c>
      <c r="F54" s="42">
        <f t="shared" si="7"/>
        <v>91171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77587</v>
      </c>
      <c r="C55" s="41">
        <f t="shared" si="5"/>
        <v>145211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77587</v>
      </c>
      <c r="G55" s="42">
        <f t="shared" si="8"/>
        <v>145211</v>
      </c>
    </row>
    <row r="56" spans="1:7" x14ac:dyDescent="0.25">
      <c r="A56" s="42" t="str">
        <f t="shared" si="3"/>
        <v>MELILLA</v>
      </c>
      <c r="B56" s="41">
        <f t="shared" si="4"/>
        <v>73811</v>
      </c>
      <c r="C56" s="41">
        <f t="shared" si="5"/>
        <v>65302</v>
      </c>
      <c r="D56" s="41">
        <f t="shared" si="6"/>
        <v>19</v>
      </c>
      <c r="E56" s="42" t="str">
        <f t="shared" si="2"/>
        <v>MELILLA</v>
      </c>
      <c r="F56" s="42">
        <f t="shared" si="9"/>
        <v>73811</v>
      </c>
      <c r="G56" s="42">
        <f t="shared" si="8"/>
        <v>65302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 CORUÑA</v>
      </c>
      <c r="F57" s="42">
        <f t="shared" si="9"/>
        <v>53958</v>
      </c>
      <c r="G57" s="42">
        <f t="shared" si="8"/>
        <v>50023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26110</v>
      </c>
      <c r="G58" s="42">
        <f t="shared" si="8"/>
        <v>30378</v>
      </c>
    </row>
    <row r="59" spans="1:7" x14ac:dyDescent="0.25">
      <c r="A59" s="42" t="str">
        <f t="shared" si="3"/>
        <v>SANTA CRUZ DE TENERIFE</v>
      </c>
      <c r="B59" s="41">
        <f t="shared" si="4"/>
        <v>1094608</v>
      </c>
      <c r="C59" s="41">
        <f t="shared" si="5"/>
        <v>1342983</v>
      </c>
      <c r="D59" s="41">
        <f t="shared" si="6"/>
        <v>6</v>
      </c>
      <c r="E59" s="42" t="str">
        <f t="shared" si="2"/>
        <v>AVILES</v>
      </c>
      <c r="F59" s="42">
        <f t="shared" si="9"/>
        <v>20515</v>
      </c>
      <c r="G59" s="42">
        <f t="shared" si="8"/>
        <v>26873</v>
      </c>
    </row>
    <row r="60" spans="1:7" x14ac:dyDescent="0.25">
      <c r="A60" s="42" t="str">
        <f t="shared" si="3"/>
        <v>SANTANDER</v>
      </c>
      <c r="B60" s="41">
        <f t="shared" si="4"/>
        <v>8646</v>
      </c>
      <c r="C60" s="41">
        <f t="shared" si="5"/>
        <v>2659</v>
      </c>
      <c r="D60" s="41">
        <f t="shared" si="6"/>
        <v>23</v>
      </c>
      <c r="E60" s="42" t="str">
        <f t="shared" si="2"/>
        <v>SANTANDER</v>
      </c>
      <c r="F60" s="42">
        <f t="shared" si="9"/>
        <v>8646</v>
      </c>
      <c r="G60" s="42">
        <f t="shared" si="8"/>
        <v>2659</v>
      </c>
    </row>
    <row r="61" spans="1:7" x14ac:dyDescent="0.25">
      <c r="A61" s="42" t="str">
        <f t="shared" si="3"/>
        <v>SEVILLA</v>
      </c>
      <c r="B61" s="41">
        <f t="shared" si="4"/>
        <v>381648</v>
      </c>
      <c r="C61" s="41">
        <f t="shared" si="5"/>
        <v>386119</v>
      </c>
      <c r="D61" s="41">
        <f t="shared" si="6"/>
        <v>10</v>
      </c>
      <c r="E61" s="42" t="str">
        <f t="shared" si="2"/>
        <v>ALMERIA</v>
      </c>
      <c r="F61" s="42">
        <f t="shared" si="9"/>
        <v>3098</v>
      </c>
      <c r="G61" s="42">
        <f t="shared" si="8"/>
        <v>47</v>
      </c>
    </row>
    <row r="62" spans="1:7" x14ac:dyDescent="0.25">
      <c r="A62" s="42" t="str">
        <f t="shared" si="3"/>
        <v>TARRAGONA</v>
      </c>
      <c r="B62" s="41">
        <f t="shared" si="4"/>
        <v>622989</v>
      </c>
      <c r="C62" s="41">
        <f t="shared" si="5"/>
        <v>198724</v>
      </c>
      <c r="D62" s="41">
        <f t="shared" si="6"/>
        <v>8</v>
      </c>
      <c r="E62" s="42" t="str">
        <f t="shared" si="2"/>
        <v>FERROL-SAN CIBRAO</v>
      </c>
      <c r="F62" s="42">
        <f t="shared" si="9"/>
        <v>909</v>
      </c>
      <c r="G62" s="42">
        <f t="shared" si="8"/>
        <v>349</v>
      </c>
    </row>
    <row r="63" spans="1:7" x14ac:dyDescent="0.25">
      <c r="A63" s="42" t="str">
        <f t="shared" si="3"/>
        <v>VALENCIA</v>
      </c>
      <c r="B63" s="41">
        <f t="shared" si="4"/>
        <v>17650931</v>
      </c>
      <c r="C63" s="41">
        <f t="shared" si="5"/>
        <v>15694654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748556</v>
      </c>
      <c r="C64" s="41">
        <f t="shared" si="5"/>
        <v>1044231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91171</v>
      </c>
      <c r="C65" s="41">
        <f t="shared" si="5"/>
        <v>0</v>
      </c>
      <c r="D65" s="41">
        <f t="shared" si="6"/>
        <v>17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32174</v>
      </c>
      <c r="C8" s="34">
        <v>14330</v>
      </c>
      <c r="D8" s="34">
        <v>141436</v>
      </c>
      <c r="E8" s="34">
        <v>73141</v>
      </c>
      <c r="F8" s="13">
        <f t="shared" ref="F8:F35" si="0">((E8*100)/D8)-100</f>
        <v>-48.286857660001694</v>
      </c>
      <c r="G8" s="1"/>
      <c r="H8" s="1"/>
      <c r="I8" s="1"/>
    </row>
    <row r="9" spans="1:12" x14ac:dyDescent="0.25">
      <c r="A9" s="8" t="s">
        <v>45</v>
      </c>
      <c r="B9" s="33">
        <v>38144</v>
      </c>
      <c r="C9" s="33">
        <v>36130</v>
      </c>
      <c r="D9" s="33">
        <v>175959</v>
      </c>
      <c r="E9" s="33">
        <v>178260</v>
      </c>
      <c r="F9" s="10">
        <f t="shared" si="0"/>
        <v>1.3076909961979766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459093</v>
      </c>
      <c r="C11" s="33">
        <v>465221</v>
      </c>
      <c r="D11" s="33">
        <v>2198297</v>
      </c>
      <c r="E11" s="33">
        <v>2104462</v>
      </c>
      <c r="F11" s="10">
        <f t="shared" si="0"/>
        <v>-4.2685315041598102</v>
      </c>
      <c r="G11" s="1"/>
      <c r="H11" s="1"/>
      <c r="I11" s="1"/>
    </row>
    <row r="12" spans="1:12" x14ac:dyDescent="0.25">
      <c r="A12" s="11" t="s">
        <v>48</v>
      </c>
      <c r="B12" s="34">
        <v>126391</v>
      </c>
      <c r="C12" s="34">
        <v>111303</v>
      </c>
      <c r="D12" s="34">
        <v>605708</v>
      </c>
      <c r="E12" s="34">
        <v>506807</v>
      </c>
      <c r="F12" s="13">
        <f t="shared" si="0"/>
        <v>-16.328164726237731</v>
      </c>
      <c r="G12" s="1"/>
      <c r="H12" s="1"/>
      <c r="I12" s="1"/>
    </row>
    <row r="13" spans="1:12" x14ac:dyDescent="0.25">
      <c r="A13" s="8" t="s">
        <v>49</v>
      </c>
      <c r="B13" s="33">
        <v>867773</v>
      </c>
      <c r="C13" s="33">
        <v>770104</v>
      </c>
      <c r="D13" s="33">
        <v>3892551</v>
      </c>
      <c r="E13" s="33">
        <v>3183112</v>
      </c>
      <c r="F13" s="10">
        <f t="shared" si="0"/>
        <v>-18.225554398645002</v>
      </c>
      <c r="G13" s="1"/>
      <c r="H13" s="1"/>
      <c r="I13" s="1"/>
    </row>
    <row r="14" spans="1:12" x14ac:dyDescent="0.25">
      <c r="A14" s="11" t="s">
        <v>50</v>
      </c>
      <c r="B14" s="34">
        <v>984845</v>
      </c>
      <c r="C14" s="34">
        <v>789297</v>
      </c>
      <c r="D14" s="34">
        <v>4513728</v>
      </c>
      <c r="E14" s="34">
        <v>3372890</v>
      </c>
      <c r="F14" s="13">
        <f t="shared" si="0"/>
        <v>-25.274850411898996</v>
      </c>
      <c r="G14" s="1"/>
      <c r="H14" s="1"/>
      <c r="I14" s="1"/>
    </row>
    <row r="15" spans="1:12" x14ac:dyDescent="0.25">
      <c r="A15" s="8" t="s">
        <v>51</v>
      </c>
      <c r="B15" s="33">
        <v>50285</v>
      </c>
      <c r="C15" s="33">
        <v>58863</v>
      </c>
      <c r="D15" s="33">
        <v>238671</v>
      </c>
      <c r="E15" s="33">
        <v>272229</v>
      </c>
      <c r="F15" s="10">
        <f t="shared" si="0"/>
        <v>14.06035923928755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14335</v>
      </c>
      <c r="C17" s="33">
        <v>24742</v>
      </c>
      <c r="D17" s="33">
        <v>59567</v>
      </c>
      <c r="E17" s="33">
        <v>120243</v>
      </c>
      <c r="F17" s="10">
        <f t="shared" si="0"/>
        <v>101.86176910034078</v>
      </c>
      <c r="G17" s="1"/>
      <c r="H17" s="1"/>
      <c r="I17" s="1"/>
    </row>
    <row r="18" spans="1:9" x14ac:dyDescent="0.25">
      <c r="A18" s="11" t="s">
        <v>54</v>
      </c>
      <c r="B18" s="34">
        <v>81301</v>
      </c>
      <c r="C18" s="34">
        <v>78940</v>
      </c>
      <c r="D18" s="34">
        <v>391963</v>
      </c>
      <c r="E18" s="34">
        <v>375287</v>
      </c>
      <c r="F18" s="13">
        <f t="shared" si="0"/>
        <v>-4.2544832037717839</v>
      </c>
      <c r="G18" s="1"/>
      <c r="H18" s="1"/>
      <c r="I18" s="1"/>
    </row>
    <row r="19" spans="1:9" x14ac:dyDescent="0.25">
      <c r="A19" s="8" t="s">
        <v>55</v>
      </c>
      <c r="B19" s="33">
        <v>28997</v>
      </c>
      <c r="C19" s="33">
        <v>7562</v>
      </c>
      <c r="D19" s="33">
        <v>101230</v>
      </c>
      <c r="E19" s="33">
        <v>52403</v>
      </c>
      <c r="F19" s="10">
        <f t="shared" si="0"/>
        <v>-48.233725180282526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3512</v>
      </c>
      <c r="D20" s="34">
        <v>0</v>
      </c>
      <c r="E20" s="34">
        <v>7157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212900</v>
      </c>
      <c r="C22" s="34">
        <v>166748</v>
      </c>
      <c r="D22" s="34">
        <v>1070779</v>
      </c>
      <c r="E22" s="34">
        <v>879800</v>
      </c>
      <c r="F22" s="13">
        <f t="shared" si="0"/>
        <v>-17.835519747772423</v>
      </c>
      <c r="G22" s="1"/>
      <c r="H22" s="1"/>
      <c r="I22" s="1"/>
    </row>
    <row r="23" spans="1:9" x14ac:dyDescent="0.25">
      <c r="A23" s="8" t="s">
        <v>59</v>
      </c>
      <c r="B23" s="33">
        <v>38763</v>
      </c>
      <c r="C23" s="33">
        <v>44881</v>
      </c>
      <c r="D23" s="33">
        <v>184126</v>
      </c>
      <c r="E23" s="33">
        <v>200842</v>
      </c>
      <c r="F23" s="10">
        <f t="shared" si="0"/>
        <v>9.0785657647480491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42841</v>
      </c>
      <c r="C25" s="33">
        <v>44326</v>
      </c>
      <c r="D25" s="33">
        <v>208774</v>
      </c>
      <c r="E25" s="33">
        <v>216762</v>
      </c>
      <c r="F25" s="10">
        <f t="shared" si="0"/>
        <v>3.8261469340051946</v>
      </c>
      <c r="G25" s="1"/>
      <c r="H25" s="1"/>
      <c r="I25" s="1"/>
    </row>
    <row r="26" spans="1:9" x14ac:dyDescent="0.25">
      <c r="A26" s="11" t="s">
        <v>62</v>
      </c>
      <c r="B26" s="34">
        <v>162</v>
      </c>
      <c r="C26" s="34">
        <v>2340</v>
      </c>
      <c r="D26" s="34">
        <v>162</v>
      </c>
      <c r="E26" s="34">
        <v>8686</v>
      </c>
      <c r="F26" s="13">
        <f t="shared" si="0"/>
        <v>5261.7283950617284</v>
      </c>
      <c r="G26" s="1"/>
      <c r="H26" s="1"/>
      <c r="I26" s="1"/>
    </row>
    <row r="27" spans="1:9" x14ac:dyDescent="0.25">
      <c r="A27" s="8" t="s">
        <v>63</v>
      </c>
      <c r="B27" s="33">
        <v>57108</v>
      </c>
      <c r="C27" s="33">
        <v>33787</v>
      </c>
      <c r="D27" s="33">
        <v>292414</v>
      </c>
      <c r="E27" s="33">
        <v>171402</v>
      </c>
      <c r="F27" s="10">
        <f t="shared" si="0"/>
        <v>-41.383791473732451</v>
      </c>
      <c r="G27" s="1"/>
      <c r="H27" s="1"/>
      <c r="I27" s="1"/>
    </row>
    <row r="28" spans="1:9" x14ac:dyDescent="0.25">
      <c r="A28" s="11" t="s">
        <v>64</v>
      </c>
      <c r="B28" s="34">
        <v>296944</v>
      </c>
      <c r="C28" s="34">
        <v>255906</v>
      </c>
      <c r="D28" s="34">
        <v>1523344</v>
      </c>
      <c r="E28" s="34">
        <v>1321266</v>
      </c>
      <c r="F28" s="13">
        <f t="shared" si="0"/>
        <v>-13.265421336218211</v>
      </c>
      <c r="G28" s="1"/>
      <c r="H28" s="1"/>
      <c r="I28" s="1"/>
    </row>
    <row r="29" spans="1:9" x14ac:dyDescent="0.25">
      <c r="A29" s="8" t="s">
        <v>65</v>
      </c>
      <c r="B29" s="33">
        <v>90561</v>
      </c>
      <c r="C29" s="33">
        <v>67726</v>
      </c>
      <c r="D29" s="33">
        <v>465375</v>
      </c>
      <c r="E29" s="33">
        <v>279658</v>
      </c>
      <c r="F29" s="10">
        <f t="shared" si="0"/>
        <v>-39.906956755304861</v>
      </c>
      <c r="G29" s="1"/>
      <c r="H29" s="1"/>
      <c r="I29" s="1"/>
    </row>
    <row r="30" spans="1:9" x14ac:dyDescent="0.25">
      <c r="A30" s="11" t="s">
        <v>66</v>
      </c>
      <c r="B30" s="34">
        <v>23601</v>
      </c>
      <c r="C30" s="34">
        <v>19324</v>
      </c>
      <c r="D30" s="34">
        <v>112020</v>
      </c>
      <c r="E30" s="34">
        <v>110241</v>
      </c>
      <c r="F30" s="13">
        <f t="shared" si="0"/>
        <v>-1.5881092662024656</v>
      </c>
      <c r="G30" s="1"/>
      <c r="H30" s="1"/>
      <c r="I30" s="1"/>
    </row>
    <row r="31" spans="1:9" x14ac:dyDescent="0.25">
      <c r="A31" s="8" t="s">
        <v>67</v>
      </c>
      <c r="B31" s="33">
        <v>41034</v>
      </c>
      <c r="C31" s="33">
        <v>16402</v>
      </c>
      <c r="D31" s="33">
        <v>197031</v>
      </c>
      <c r="E31" s="33">
        <v>52654</v>
      </c>
      <c r="F31" s="10">
        <f t="shared" si="0"/>
        <v>-73.276286472687048</v>
      </c>
      <c r="G31" s="1"/>
      <c r="H31" s="1"/>
      <c r="I31" s="1"/>
    </row>
    <row r="32" spans="1:9" x14ac:dyDescent="0.25">
      <c r="A32" s="11" t="s">
        <v>68</v>
      </c>
      <c r="B32" s="34">
        <v>457150</v>
      </c>
      <c r="C32" s="34">
        <v>623832</v>
      </c>
      <c r="D32" s="34">
        <v>2090297</v>
      </c>
      <c r="E32" s="34">
        <v>1734586</v>
      </c>
      <c r="F32" s="13">
        <f t="shared" si="0"/>
        <v>-17.017246831431137</v>
      </c>
      <c r="G32" s="1"/>
      <c r="H32" s="1"/>
      <c r="I32" s="1"/>
    </row>
    <row r="33" spans="1:9" x14ac:dyDescent="0.25">
      <c r="A33" s="8" t="s">
        <v>69</v>
      </c>
      <c r="B33" s="33">
        <v>135926</v>
      </c>
      <c r="C33" s="33">
        <v>76180</v>
      </c>
      <c r="D33" s="33">
        <v>629886</v>
      </c>
      <c r="E33" s="33">
        <v>360345</v>
      </c>
      <c r="F33" s="10">
        <f t="shared" si="0"/>
        <v>-42.792029033825166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4080328</v>
      </c>
      <c r="C35" s="15">
        <f t="shared" ref="C35:E35" si="1">SUM(C7:C34)</f>
        <v>3711456</v>
      </c>
      <c r="D35" s="15">
        <f t="shared" si="1"/>
        <v>19093318</v>
      </c>
      <c r="E35" s="15">
        <f t="shared" si="1"/>
        <v>15582233</v>
      </c>
      <c r="F35" s="16">
        <f t="shared" si="0"/>
        <v>-18.389077267764563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3372890</v>
      </c>
      <c r="G38" s="42">
        <f>LOOKUP(E38,$A$38:$A$65,$C$38:$C$65)</f>
        <v>4513728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73141</v>
      </c>
      <c r="C39" s="41">
        <f t="shared" ref="C39:C65" si="5">D8</f>
        <v>141436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3183112</v>
      </c>
      <c r="G39" s="42">
        <f t="shared" ref="G39:G65" si="8">LOOKUP(E39,$A$38:$A$65,$C$38:$C$65)</f>
        <v>3892551</v>
      </c>
    </row>
    <row r="40" spans="1:9" x14ac:dyDescent="0.25">
      <c r="A40" s="42" t="str">
        <f t="shared" si="3"/>
        <v>ALMERIA</v>
      </c>
      <c r="B40" s="41">
        <f t="shared" si="4"/>
        <v>178260</v>
      </c>
      <c r="C40" s="41">
        <f t="shared" si="5"/>
        <v>175959</v>
      </c>
      <c r="D40" s="41">
        <f t="shared" si="6"/>
        <v>14</v>
      </c>
      <c r="E40" s="42" t="str">
        <f t="shared" si="2"/>
        <v>BAHIA DE ALGECIRAS</v>
      </c>
      <c r="F40" s="42">
        <f t="shared" si="7"/>
        <v>2104462</v>
      </c>
      <c r="G40" s="42">
        <f t="shared" si="8"/>
        <v>2198297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1734586</v>
      </c>
      <c r="G41" s="42">
        <f t="shared" si="8"/>
        <v>2090297</v>
      </c>
    </row>
    <row r="42" spans="1:9" x14ac:dyDescent="0.25">
      <c r="A42" s="42" t="str">
        <f t="shared" si="3"/>
        <v>BAHIA DE ALGECIRAS</v>
      </c>
      <c r="B42" s="41">
        <f t="shared" si="4"/>
        <v>2104462</v>
      </c>
      <c r="C42" s="41">
        <f t="shared" si="5"/>
        <v>2198297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1321266</v>
      </c>
      <c r="G42" s="42">
        <f t="shared" si="8"/>
        <v>1523344</v>
      </c>
    </row>
    <row r="43" spans="1:9" x14ac:dyDescent="0.25">
      <c r="A43" s="42" t="str">
        <f t="shared" si="3"/>
        <v>BAHIA DE CADIZ</v>
      </c>
      <c r="B43" s="41">
        <f t="shared" si="4"/>
        <v>506807</v>
      </c>
      <c r="C43" s="41">
        <f t="shared" si="5"/>
        <v>605708</v>
      </c>
      <c r="D43" s="41">
        <f t="shared" si="6"/>
        <v>7</v>
      </c>
      <c r="E43" s="42" t="str">
        <f t="shared" si="2"/>
        <v>LAS PALMAS</v>
      </c>
      <c r="F43" s="42">
        <f t="shared" si="7"/>
        <v>879800</v>
      </c>
      <c r="G43" s="42">
        <f t="shared" si="8"/>
        <v>1070779</v>
      </c>
    </row>
    <row r="44" spans="1:9" x14ac:dyDescent="0.25">
      <c r="A44" s="42" t="str">
        <f t="shared" si="3"/>
        <v>BALEARES</v>
      </c>
      <c r="B44" s="41">
        <f t="shared" si="4"/>
        <v>3183112</v>
      </c>
      <c r="C44" s="41">
        <f t="shared" si="5"/>
        <v>3892551</v>
      </c>
      <c r="D44" s="41">
        <f t="shared" si="6"/>
        <v>2</v>
      </c>
      <c r="E44" s="42" t="str">
        <f t="shared" si="2"/>
        <v>BAHIA DE CADIZ</v>
      </c>
      <c r="F44" s="42">
        <f t="shared" si="7"/>
        <v>506807</v>
      </c>
      <c r="G44" s="42">
        <f t="shared" si="8"/>
        <v>605708</v>
      </c>
    </row>
    <row r="45" spans="1:9" x14ac:dyDescent="0.25">
      <c r="A45" s="42" t="str">
        <f t="shared" si="3"/>
        <v>BARCELONA</v>
      </c>
      <c r="B45" s="41">
        <f t="shared" si="4"/>
        <v>3372890</v>
      </c>
      <c r="C45" s="41">
        <f t="shared" si="5"/>
        <v>4513728</v>
      </c>
      <c r="D45" s="41">
        <f t="shared" si="6"/>
        <v>1</v>
      </c>
      <c r="E45" s="42" t="str">
        <f t="shared" si="2"/>
        <v>CEUTA</v>
      </c>
      <c r="F45" s="42">
        <f t="shared" si="7"/>
        <v>375287</v>
      </c>
      <c r="G45" s="42">
        <f t="shared" si="8"/>
        <v>391963</v>
      </c>
    </row>
    <row r="46" spans="1:9" x14ac:dyDescent="0.25">
      <c r="A46" s="42" t="str">
        <f t="shared" si="3"/>
        <v>BILBAO</v>
      </c>
      <c r="B46" s="41">
        <f t="shared" si="4"/>
        <v>272229</v>
      </c>
      <c r="C46" s="41">
        <f t="shared" si="5"/>
        <v>238671</v>
      </c>
      <c r="D46" s="41">
        <f t="shared" si="6"/>
        <v>11</v>
      </c>
      <c r="E46" s="42" t="str">
        <f t="shared" si="2"/>
        <v>VIGO</v>
      </c>
      <c r="F46" s="42">
        <f t="shared" si="7"/>
        <v>360345</v>
      </c>
      <c r="G46" s="42">
        <f t="shared" si="8"/>
        <v>629886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279658</v>
      </c>
      <c r="G47" s="42">
        <f t="shared" si="8"/>
        <v>465375</v>
      </c>
    </row>
    <row r="48" spans="1:9" x14ac:dyDescent="0.25">
      <c r="A48" s="42" t="str">
        <f t="shared" si="3"/>
        <v>CASTELLON</v>
      </c>
      <c r="B48" s="41">
        <f t="shared" si="4"/>
        <v>120243</v>
      </c>
      <c r="C48" s="41">
        <f t="shared" si="5"/>
        <v>59567</v>
      </c>
      <c r="D48" s="41">
        <f t="shared" si="6"/>
        <v>16</v>
      </c>
      <c r="E48" s="42" t="str">
        <f t="shared" si="2"/>
        <v>BILBAO</v>
      </c>
      <c r="F48" s="42">
        <f t="shared" si="7"/>
        <v>272229</v>
      </c>
      <c r="G48" s="42">
        <f t="shared" si="8"/>
        <v>238671</v>
      </c>
    </row>
    <row r="49" spans="1:7" x14ac:dyDescent="0.25">
      <c r="A49" s="42" t="str">
        <f t="shared" si="3"/>
        <v>CEUTA</v>
      </c>
      <c r="B49" s="41">
        <f t="shared" si="4"/>
        <v>375287</v>
      </c>
      <c r="C49" s="41">
        <f t="shared" si="5"/>
        <v>391963</v>
      </c>
      <c r="D49" s="41">
        <f t="shared" si="6"/>
        <v>8</v>
      </c>
      <c r="E49" s="42" t="str">
        <f t="shared" si="2"/>
        <v>MELILLA</v>
      </c>
      <c r="F49" s="42">
        <f t="shared" si="7"/>
        <v>216762</v>
      </c>
      <c r="G49" s="42">
        <f t="shared" si="8"/>
        <v>208774</v>
      </c>
    </row>
    <row r="50" spans="1:7" x14ac:dyDescent="0.25">
      <c r="A50" s="42" t="str">
        <f t="shared" si="3"/>
        <v>FERROL-SAN CIBRAO</v>
      </c>
      <c r="B50" s="41">
        <f t="shared" si="4"/>
        <v>52403</v>
      </c>
      <c r="C50" s="41">
        <f t="shared" si="5"/>
        <v>101230</v>
      </c>
      <c r="D50" s="41">
        <f t="shared" si="6"/>
        <v>20</v>
      </c>
      <c r="E50" s="42" t="str">
        <f t="shared" si="2"/>
        <v>MALAGA</v>
      </c>
      <c r="F50" s="42">
        <f t="shared" si="7"/>
        <v>200842</v>
      </c>
      <c r="G50" s="42">
        <f t="shared" si="8"/>
        <v>184126</v>
      </c>
    </row>
    <row r="51" spans="1:7" x14ac:dyDescent="0.25">
      <c r="A51" s="42" t="str">
        <f t="shared" si="3"/>
        <v>GIJON</v>
      </c>
      <c r="B51" s="41">
        <f t="shared" si="4"/>
        <v>7157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178260</v>
      </c>
      <c r="G51" s="42">
        <f t="shared" si="8"/>
        <v>175959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171402</v>
      </c>
      <c r="G52" s="42">
        <f t="shared" si="8"/>
        <v>292414</v>
      </c>
    </row>
    <row r="53" spans="1:7" x14ac:dyDescent="0.25">
      <c r="A53" s="42" t="str">
        <f t="shared" si="3"/>
        <v>LAS PALMAS</v>
      </c>
      <c r="B53" s="41">
        <f t="shared" si="4"/>
        <v>879800</v>
      </c>
      <c r="C53" s="41">
        <f t="shared" si="5"/>
        <v>1070779</v>
      </c>
      <c r="D53" s="41">
        <f t="shared" si="6"/>
        <v>6</v>
      </c>
      <c r="E53" s="42" t="str">
        <f t="shared" si="2"/>
        <v>CASTELLON</v>
      </c>
      <c r="F53" s="42">
        <f t="shared" si="7"/>
        <v>120243</v>
      </c>
      <c r="G53" s="42">
        <f t="shared" si="8"/>
        <v>59567</v>
      </c>
    </row>
    <row r="54" spans="1:7" x14ac:dyDescent="0.25">
      <c r="A54" s="42" t="str">
        <f t="shared" si="3"/>
        <v>MALAGA</v>
      </c>
      <c r="B54" s="41">
        <f t="shared" si="4"/>
        <v>200842</v>
      </c>
      <c r="C54" s="41">
        <f t="shared" si="5"/>
        <v>184126</v>
      </c>
      <c r="D54" s="41">
        <f t="shared" si="6"/>
        <v>13</v>
      </c>
      <c r="E54" s="42" t="str">
        <f t="shared" si="2"/>
        <v>SEVILLA</v>
      </c>
      <c r="F54" s="42">
        <f t="shared" si="7"/>
        <v>110241</v>
      </c>
      <c r="G54" s="42">
        <f t="shared" si="8"/>
        <v>112020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73141</v>
      </c>
      <c r="G55" s="42">
        <f t="shared" si="8"/>
        <v>141436</v>
      </c>
    </row>
    <row r="56" spans="1:7" x14ac:dyDescent="0.25">
      <c r="A56" s="42" t="str">
        <f t="shared" si="3"/>
        <v>MELILLA</v>
      </c>
      <c r="B56" s="41">
        <f t="shared" si="4"/>
        <v>216762</v>
      </c>
      <c r="C56" s="41">
        <f t="shared" si="5"/>
        <v>208774</v>
      </c>
      <c r="D56" s="41">
        <f t="shared" si="6"/>
        <v>12</v>
      </c>
      <c r="E56" s="42" t="str">
        <f t="shared" si="2"/>
        <v>TARRAGONA</v>
      </c>
      <c r="F56" s="42">
        <f t="shared" si="9"/>
        <v>52654</v>
      </c>
      <c r="G56" s="42">
        <f t="shared" si="8"/>
        <v>197031</v>
      </c>
    </row>
    <row r="57" spans="1:7" x14ac:dyDescent="0.25">
      <c r="A57" s="42" t="str">
        <f t="shared" si="3"/>
        <v>MOTRIL</v>
      </c>
      <c r="B57" s="41">
        <f t="shared" si="4"/>
        <v>8686</v>
      </c>
      <c r="C57" s="41">
        <f t="shared" si="5"/>
        <v>162</v>
      </c>
      <c r="D57" s="41">
        <f t="shared" si="6"/>
        <v>21</v>
      </c>
      <c r="E57" s="42" t="str">
        <f t="shared" si="2"/>
        <v>FERROL-SAN CIBRAO</v>
      </c>
      <c r="F57" s="42">
        <f t="shared" si="9"/>
        <v>52403</v>
      </c>
      <c r="G57" s="42">
        <f t="shared" si="8"/>
        <v>101230</v>
      </c>
    </row>
    <row r="58" spans="1:7" x14ac:dyDescent="0.25">
      <c r="A58" s="42" t="str">
        <f t="shared" si="3"/>
        <v>PASAIA</v>
      </c>
      <c r="B58" s="41">
        <f t="shared" si="4"/>
        <v>171402</v>
      </c>
      <c r="C58" s="41">
        <f t="shared" si="5"/>
        <v>292414</v>
      </c>
      <c r="D58" s="41">
        <f t="shared" si="6"/>
        <v>15</v>
      </c>
      <c r="E58" s="42" t="str">
        <f t="shared" si="2"/>
        <v>MOTRIL</v>
      </c>
      <c r="F58" s="42">
        <f t="shared" si="9"/>
        <v>8686</v>
      </c>
      <c r="G58" s="42">
        <f t="shared" si="8"/>
        <v>162</v>
      </c>
    </row>
    <row r="59" spans="1:7" x14ac:dyDescent="0.25">
      <c r="A59" s="42" t="str">
        <f t="shared" si="3"/>
        <v>SANTA CRUZ DE TENERIFE</v>
      </c>
      <c r="B59" s="41">
        <f t="shared" si="4"/>
        <v>1321266</v>
      </c>
      <c r="C59" s="41">
        <f t="shared" si="5"/>
        <v>1523344</v>
      </c>
      <c r="D59" s="41">
        <f t="shared" si="6"/>
        <v>5</v>
      </c>
      <c r="E59" s="42" t="str">
        <f t="shared" si="2"/>
        <v>GIJON</v>
      </c>
      <c r="F59" s="42">
        <f t="shared" si="9"/>
        <v>7157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279658</v>
      </c>
      <c r="C60" s="41">
        <f t="shared" si="5"/>
        <v>465375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110241</v>
      </c>
      <c r="C61" s="41">
        <f t="shared" si="5"/>
        <v>112020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52654</v>
      </c>
      <c r="C62" s="41">
        <f t="shared" si="5"/>
        <v>197031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1734586</v>
      </c>
      <c r="C63" s="41">
        <f t="shared" si="5"/>
        <v>2090297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360345</v>
      </c>
      <c r="C64" s="41">
        <f t="shared" si="5"/>
        <v>629886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496</v>
      </c>
      <c r="C7" s="35">
        <v>561</v>
      </c>
      <c r="D7" s="35">
        <v>3296</v>
      </c>
      <c r="E7" s="35">
        <v>3248</v>
      </c>
      <c r="F7" s="10">
        <f>((E7*100)/D7)-100</f>
        <v>-1.4563106796116472</v>
      </c>
      <c r="G7" s="1"/>
      <c r="H7" s="1"/>
      <c r="I7" s="1"/>
    </row>
    <row r="8" spans="1:12" x14ac:dyDescent="0.25">
      <c r="A8" s="11" t="s">
        <v>44</v>
      </c>
      <c r="B8" s="36">
        <v>16028</v>
      </c>
      <c r="C8" s="36">
        <v>10848</v>
      </c>
      <c r="D8" s="36">
        <v>67912</v>
      </c>
      <c r="E8" s="36">
        <v>49087</v>
      </c>
      <c r="F8" s="13">
        <f t="shared" ref="F8:F35" si="0">((E8*100)/D8)-100</f>
        <v>-27.719696077276481</v>
      </c>
      <c r="G8" s="1"/>
      <c r="H8" s="1"/>
      <c r="I8" s="1"/>
    </row>
    <row r="9" spans="1:12" x14ac:dyDescent="0.25">
      <c r="A9" s="8" t="s">
        <v>45</v>
      </c>
      <c r="B9" s="35">
        <v>2</v>
      </c>
      <c r="C9" s="35">
        <v>9</v>
      </c>
      <c r="D9" s="35">
        <v>22</v>
      </c>
      <c r="E9" s="35">
        <v>340.5</v>
      </c>
      <c r="F9" s="10">
        <f t="shared" si="0"/>
        <v>1447.7272727272727</v>
      </c>
      <c r="G9" s="1"/>
      <c r="H9" s="1"/>
      <c r="I9" s="1"/>
    </row>
    <row r="10" spans="1:12" x14ac:dyDescent="0.25">
      <c r="A10" s="11" t="s">
        <v>46</v>
      </c>
      <c r="B10" s="36">
        <v>489</v>
      </c>
      <c r="C10" s="36">
        <v>599</v>
      </c>
      <c r="D10" s="36">
        <v>3428</v>
      </c>
      <c r="E10" s="36">
        <v>2441</v>
      </c>
      <c r="F10" s="17">
        <f t="shared" si="0"/>
        <v>-28.792298716452748</v>
      </c>
      <c r="G10" s="1"/>
      <c r="H10" s="1"/>
      <c r="I10" s="1"/>
    </row>
    <row r="11" spans="1:12" x14ac:dyDescent="0.25">
      <c r="A11" s="8" t="s">
        <v>47</v>
      </c>
      <c r="B11" s="35">
        <v>309044</v>
      </c>
      <c r="C11" s="35">
        <v>255376</v>
      </c>
      <c r="D11" s="35">
        <v>1394745</v>
      </c>
      <c r="E11" s="35">
        <v>1188378</v>
      </c>
      <c r="F11" s="10">
        <f t="shared" si="0"/>
        <v>-14.796037985438204</v>
      </c>
      <c r="G11" s="1"/>
      <c r="H11" s="1"/>
      <c r="I11" s="1"/>
    </row>
    <row r="12" spans="1:12" x14ac:dyDescent="0.25">
      <c r="A12" s="11" t="s">
        <v>48</v>
      </c>
      <c r="B12" s="36">
        <v>12382</v>
      </c>
      <c r="C12" s="36">
        <v>8993.5</v>
      </c>
      <c r="D12" s="36">
        <v>58162</v>
      </c>
      <c r="E12" s="36">
        <v>41801.5</v>
      </c>
      <c r="F12" s="13">
        <f t="shared" si="0"/>
        <v>-28.129190880643719</v>
      </c>
      <c r="G12" s="1"/>
      <c r="H12" s="1"/>
      <c r="I12" s="1"/>
    </row>
    <row r="13" spans="1:12" x14ac:dyDescent="0.25">
      <c r="A13" s="8" t="s">
        <v>49</v>
      </c>
      <c r="B13" s="35">
        <v>17408</v>
      </c>
      <c r="C13" s="35">
        <v>13386</v>
      </c>
      <c r="D13" s="35">
        <v>75411</v>
      </c>
      <c r="E13" s="35">
        <v>56760</v>
      </c>
      <c r="F13" s="10">
        <f t="shared" si="0"/>
        <v>-24.732466085849538</v>
      </c>
      <c r="G13" s="1"/>
      <c r="H13" s="1"/>
      <c r="I13" s="1"/>
    </row>
    <row r="14" spans="1:12" x14ac:dyDescent="0.25">
      <c r="A14" s="11" t="s">
        <v>50</v>
      </c>
      <c r="B14" s="36">
        <v>248163</v>
      </c>
      <c r="C14" s="36">
        <v>142514</v>
      </c>
      <c r="D14" s="36">
        <v>1096259</v>
      </c>
      <c r="E14" s="36">
        <v>721403</v>
      </c>
      <c r="F14" s="13">
        <f t="shared" si="0"/>
        <v>-34.194109238783895</v>
      </c>
      <c r="G14" s="1"/>
      <c r="H14" s="1"/>
      <c r="I14" s="1"/>
    </row>
    <row r="15" spans="1:12" x14ac:dyDescent="0.25">
      <c r="A15" s="8" t="s">
        <v>51</v>
      </c>
      <c r="B15" s="35">
        <v>41504.25</v>
      </c>
      <c r="C15" s="35">
        <v>33598.25</v>
      </c>
      <c r="D15" s="35">
        <v>230151.25</v>
      </c>
      <c r="E15" s="35">
        <v>169874.75</v>
      </c>
      <c r="F15" s="10">
        <f t="shared" si="0"/>
        <v>-26.189951173413135</v>
      </c>
      <c r="G15" s="1"/>
      <c r="H15" s="1"/>
      <c r="I15" s="1"/>
    </row>
    <row r="16" spans="1:12" x14ac:dyDescent="0.25">
      <c r="A16" s="11" t="s">
        <v>52</v>
      </c>
      <c r="B16" s="36">
        <v>5659</v>
      </c>
      <c r="C16" s="36">
        <v>4888</v>
      </c>
      <c r="D16" s="36">
        <v>21042</v>
      </c>
      <c r="E16" s="36">
        <v>17446</v>
      </c>
      <c r="F16" s="13">
        <f t="shared" si="0"/>
        <v>-17.089630263282956</v>
      </c>
      <c r="G16" s="1"/>
      <c r="H16" s="1"/>
      <c r="I16" s="1"/>
    </row>
    <row r="17" spans="1:9" x14ac:dyDescent="0.25">
      <c r="A17" s="8" t="s">
        <v>53</v>
      </c>
      <c r="B17" s="35">
        <v>10314</v>
      </c>
      <c r="C17" s="35">
        <v>6384</v>
      </c>
      <c r="D17" s="35">
        <v>39283</v>
      </c>
      <c r="E17" s="35">
        <v>23784</v>
      </c>
      <c r="F17" s="10">
        <f t="shared" si="0"/>
        <v>-39.454725962884709</v>
      </c>
      <c r="G17" s="1"/>
      <c r="H17" s="1"/>
      <c r="I17" s="1"/>
    </row>
    <row r="18" spans="1:9" x14ac:dyDescent="0.25">
      <c r="A18" s="11" t="s">
        <v>54</v>
      </c>
      <c r="B18" s="36">
        <v>1484</v>
      </c>
      <c r="C18" s="36">
        <v>1441</v>
      </c>
      <c r="D18" s="36">
        <v>6393</v>
      </c>
      <c r="E18" s="36">
        <v>5805</v>
      </c>
      <c r="F18" s="13">
        <f t="shared" si="0"/>
        <v>-9.1975598310652344</v>
      </c>
      <c r="G18" s="1"/>
      <c r="H18" s="1"/>
      <c r="I18" s="1"/>
    </row>
    <row r="19" spans="1:9" x14ac:dyDescent="0.25">
      <c r="A19" s="8" t="s">
        <v>55</v>
      </c>
      <c r="B19" s="35">
        <v>14</v>
      </c>
      <c r="C19" s="35">
        <v>45</v>
      </c>
      <c r="D19" s="35">
        <v>341</v>
      </c>
      <c r="E19" s="35">
        <v>115</v>
      </c>
      <c r="F19" s="10">
        <f t="shared" si="0"/>
        <v>-66.275659824046926</v>
      </c>
      <c r="G19" s="1"/>
      <c r="H19" s="1"/>
      <c r="I19" s="1"/>
    </row>
    <row r="20" spans="1:9" x14ac:dyDescent="0.25">
      <c r="A20" s="11" t="s">
        <v>56</v>
      </c>
      <c r="B20" s="36">
        <v>2414</v>
      </c>
      <c r="C20" s="36">
        <v>1888</v>
      </c>
      <c r="D20" s="36">
        <v>10607</v>
      </c>
      <c r="E20" s="36">
        <v>10416</v>
      </c>
      <c r="F20" s="13">
        <f t="shared" si="0"/>
        <v>-1.8006976524936391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109011</v>
      </c>
      <c r="C22" s="36">
        <v>79691</v>
      </c>
      <c r="D22" s="36">
        <v>530958</v>
      </c>
      <c r="E22" s="36">
        <v>414061</v>
      </c>
      <c r="F22" s="13">
        <f t="shared" si="0"/>
        <v>-22.016242339318737</v>
      </c>
      <c r="G22" s="1"/>
      <c r="H22" s="1"/>
      <c r="I22" s="1"/>
    </row>
    <row r="23" spans="1:9" x14ac:dyDescent="0.25">
      <c r="A23" s="8" t="s">
        <v>59</v>
      </c>
      <c r="B23" s="35">
        <v>34377</v>
      </c>
      <c r="C23" s="35">
        <v>12807</v>
      </c>
      <c r="D23" s="35">
        <v>158459</v>
      </c>
      <c r="E23" s="35">
        <v>83716</v>
      </c>
      <c r="F23" s="10">
        <f t="shared" si="0"/>
        <v>-47.168668235947472</v>
      </c>
      <c r="G23" s="1"/>
      <c r="H23" s="1"/>
      <c r="I23" s="1"/>
    </row>
    <row r="24" spans="1:9" x14ac:dyDescent="0.25">
      <c r="A24" s="11" t="s">
        <v>60</v>
      </c>
      <c r="B24" s="36">
        <v>2519</v>
      </c>
      <c r="C24" s="36">
        <v>2960</v>
      </c>
      <c r="D24" s="36">
        <v>17039</v>
      </c>
      <c r="E24" s="36">
        <v>8620</v>
      </c>
      <c r="F24" s="13">
        <f t="shared" si="0"/>
        <v>-49.410176653559482</v>
      </c>
      <c r="G24" s="1"/>
      <c r="H24" s="1"/>
      <c r="I24" s="1"/>
    </row>
    <row r="25" spans="1:9" x14ac:dyDescent="0.25">
      <c r="A25" s="8" t="s">
        <v>61</v>
      </c>
      <c r="B25" s="35">
        <v>1915</v>
      </c>
      <c r="C25" s="35">
        <v>2666</v>
      </c>
      <c r="D25" s="35">
        <v>8811</v>
      </c>
      <c r="E25" s="35">
        <v>10552</v>
      </c>
      <c r="F25" s="10">
        <f t="shared" si="0"/>
        <v>19.759391669504026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2.5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32591</v>
      </c>
      <c r="C28" s="36">
        <v>27352</v>
      </c>
      <c r="D28" s="36">
        <v>176201</v>
      </c>
      <c r="E28" s="36">
        <v>135828</v>
      </c>
      <c r="F28" s="13">
        <f t="shared" si="0"/>
        <v>-22.913036815909109</v>
      </c>
      <c r="G28" s="1"/>
      <c r="H28" s="1"/>
      <c r="I28" s="1"/>
    </row>
    <row r="29" spans="1:9" x14ac:dyDescent="0.25">
      <c r="A29" s="8" t="s">
        <v>65</v>
      </c>
      <c r="B29" s="35">
        <v>132</v>
      </c>
      <c r="C29" s="35">
        <v>124</v>
      </c>
      <c r="D29" s="35">
        <v>668</v>
      </c>
      <c r="E29" s="35">
        <v>719</v>
      </c>
      <c r="F29" s="10">
        <f t="shared" si="0"/>
        <v>7.634730538922156</v>
      </c>
      <c r="G29" s="1"/>
      <c r="H29" s="1"/>
      <c r="I29" s="1"/>
    </row>
    <row r="30" spans="1:9" x14ac:dyDescent="0.25">
      <c r="A30" s="11" t="s">
        <v>66</v>
      </c>
      <c r="B30" s="36">
        <v>10775</v>
      </c>
      <c r="C30" s="36">
        <v>10569</v>
      </c>
      <c r="D30" s="36">
        <v>51197</v>
      </c>
      <c r="E30" s="36">
        <v>49941</v>
      </c>
      <c r="F30" s="13">
        <f t="shared" si="0"/>
        <v>-2.4532687462155991</v>
      </c>
      <c r="G30" s="1"/>
      <c r="H30" s="1"/>
      <c r="I30" s="1"/>
    </row>
    <row r="31" spans="1:9" x14ac:dyDescent="0.25">
      <c r="A31" s="8" t="s">
        <v>67</v>
      </c>
      <c r="B31" s="35">
        <v>4324</v>
      </c>
      <c r="C31" s="35">
        <v>9353</v>
      </c>
      <c r="D31" s="35">
        <v>21350</v>
      </c>
      <c r="E31" s="35">
        <v>53589</v>
      </c>
      <c r="F31" s="10">
        <f t="shared" si="0"/>
        <v>151.0023419203747</v>
      </c>
      <c r="G31" s="1"/>
      <c r="H31" s="1"/>
      <c r="I31" s="1"/>
    </row>
    <row r="32" spans="1:9" x14ac:dyDescent="0.25">
      <c r="A32" s="11" t="s">
        <v>68</v>
      </c>
      <c r="B32" s="36">
        <v>301637</v>
      </c>
      <c r="C32" s="36">
        <v>343426</v>
      </c>
      <c r="D32" s="36">
        <v>1400563</v>
      </c>
      <c r="E32" s="36">
        <v>1512469</v>
      </c>
      <c r="F32" s="13">
        <f t="shared" si="0"/>
        <v>7.9900725636761791</v>
      </c>
      <c r="G32" s="1"/>
      <c r="H32" s="1"/>
      <c r="I32" s="1"/>
    </row>
    <row r="33" spans="1:9" x14ac:dyDescent="0.25">
      <c r="A33" s="8" t="s">
        <v>69</v>
      </c>
      <c r="B33" s="35">
        <v>24940</v>
      </c>
      <c r="C33" s="35">
        <v>15402</v>
      </c>
      <c r="D33" s="35">
        <v>112368</v>
      </c>
      <c r="E33" s="35">
        <v>73074</v>
      </c>
      <c r="F33" s="10">
        <f t="shared" si="0"/>
        <v>-34.96903032891926</v>
      </c>
      <c r="G33" s="1"/>
      <c r="H33" s="1"/>
      <c r="I33" s="1"/>
    </row>
    <row r="34" spans="1:9" x14ac:dyDescent="0.25">
      <c r="A34" s="11" t="s">
        <v>70</v>
      </c>
      <c r="B34" s="36">
        <v>0</v>
      </c>
      <c r="C34" s="36">
        <v>1150</v>
      </c>
      <c r="D34" s="36">
        <v>0</v>
      </c>
      <c r="E34" s="36">
        <v>11939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1187624.75</v>
      </c>
      <c r="C35" s="15">
        <f t="shared" ref="C35:E35" si="1">SUM(C7:C34)</f>
        <v>986030.75</v>
      </c>
      <c r="D35" s="15">
        <f t="shared" si="1"/>
        <v>5484668.75</v>
      </c>
      <c r="E35" s="15">
        <f t="shared" si="1"/>
        <v>4645407.75</v>
      </c>
      <c r="F35" s="16">
        <f t="shared" si="0"/>
        <v>-15.301945081004206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3248</v>
      </c>
      <c r="C38" s="41">
        <f>D7</f>
        <v>3296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1512469</v>
      </c>
      <c r="G38" s="42">
        <f>LOOKUP(E38,$A$38:$A$65,$C$38:$C$65)</f>
        <v>1400563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49087</v>
      </c>
      <c r="C39" s="41">
        <f t="shared" ref="C39:C65" si="5">D8</f>
        <v>67912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1188378</v>
      </c>
      <c r="G39" s="42">
        <f t="shared" ref="G39:G65" si="8">LOOKUP(E39,$A$38:$A$65,$C$38:$C$65)</f>
        <v>1394745</v>
      </c>
    </row>
    <row r="40" spans="1:9" x14ac:dyDescent="0.25">
      <c r="A40" s="42" t="str">
        <f t="shared" si="3"/>
        <v>ALMERIA</v>
      </c>
      <c r="B40" s="41">
        <f t="shared" si="4"/>
        <v>340.5</v>
      </c>
      <c r="C40" s="41">
        <f t="shared" si="5"/>
        <v>22</v>
      </c>
      <c r="D40" s="41">
        <f t="shared" si="6"/>
        <v>24</v>
      </c>
      <c r="E40" s="42" t="str">
        <f t="shared" si="2"/>
        <v>BARCELONA</v>
      </c>
      <c r="F40" s="42">
        <f t="shared" si="7"/>
        <v>721403</v>
      </c>
      <c r="G40" s="42">
        <f t="shared" si="8"/>
        <v>1096259</v>
      </c>
    </row>
    <row r="41" spans="1:9" x14ac:dyDescent="0.25">
      <c r="A41" s="42" t="str">
        <f t="shared" si="3"/>
        <v>AVILES</v>
      </c>
      <c r="B41" s="41">
        <f t="shared" si="4"/>
        <v>2441</v>
      </c>
      <c r="C41" s="41">
        <f t="shared" si="5"/>
        <v>3428</v>
      </c>
      <c r="D41" s="41">
        <f t="shared" si="6"/>
        <v>22</v>
      </c>
      <c r="E41" s="42" t="str">
        <f t="shared" si="2"/>
        <v>LAS PALMAS</v>
      </c>
      <c r="F41" s="42">
        <f t="shared" si="7"/>
        <v>414061</v>
      </c>
      <c r="G41" s="42">
        <f t="shared" si="8"/>
        <v>530958</v>
      </c>
    </row>
    <row r="42" spans="1:9" x14ac:dyDescent="0.25">
      <c r="A42" s="42" t="str">
        <f t="shared" si="3"/>
        <v>BAHIA DE ALGECIRAS</v>
      </c>
      <c r="B42" s="41">
        <f t="shared" si="4"/>
        <v>1188378</v>
      </c>
      <c r="C42" s="41">
        <f t="shared" si="5"/>
        <v>1394745</v>
      </c>
      <c r="D42" s="41">
        <f t="shared" si="6"/>
        <v>2</v>
      </c>
      <c r="E42" s="42" t="str">
        <f t="shared" si="2"/>
        <v>BILBAO</v>
      </c>
      <c r="F42" s="42">
        <f t="shared" si="7"/>
        <v>169874.75</v>
      </c>
      <c r="G42" s="42">
        <f t="shared" si="8"/>
        <v>230151.25</v>
      </c>
    </row>
    <row r="43" spans="1:9" x14ac:dyDescent="0.25">
      <c r="A43" s="42" t="str">
        <f t="shared" si="3"/>
        <v>BAHIA DE CADIZ</v>
      </c>
      <c r="B43" s="41">
        <f t="shared" si="4"/>
        <v>41801.5</v>
      </c>
      <c r="C43" s="41">
        <f t="shared" si="5"/>
        <v>58162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135828</v>
      </c>
      <c r="G43" s="42">
        <f t="shared" si="8"/>
        <v>176201</v>
      </c>
    </row>
    <row r="44" spans="1:9" x14ac:dyDescent="0.25">
      <c r="A44" s="42" t="str">
        <f t="shared" si="3"/>
        <v>BALEARES</v>
      </c>
      <c r="B44" s="41">
        <f t="shared" si="4"/>
        <v>56760</v>
      </c>
      <c r="C44" s="41">
        <f t="shared" si="5"/>
        <v>75411</v>
      </c>
      <c r="D44" s="41">
        <f t="shared" si="6"/>
        <v>9</v>
      </c>
      <c r="E44" s="42" t="str">
        <f t="shared" si="2"/>
        <v>MALAGA</v>
      </c>
      <c r="F44" s="42">
        <f t="shared" si="7"/>
        <v>83716</v>
      </c>
      <c r="G44" s="42">
        <f t="shared" si="8"/>
        <v>158459</v>
      </c>
    </row>
    <row r="45" spans="1:9" x14ac:dyDescent="0.25">
      <c r="A45" s="42" t="str">
        <f t="shared" si="3"/>
        <v>BARCELONA</v>
      </c>
      <c r="B45" s="41">
        <f t="shared" si="4"/>
        <v>721403</v>
      </c>
      <c r="C45" s="41">
        <f t="shared" si="5"/>
        <v>1096259</v>
      </c>
      <c r="D45" s="41">
        <f t="shared" si="6"/>
        <v>3</v>
      </c>
      <c r="E45" s="42" t="str">
        <f t="shared" si="2"/>
        <v>VIGO</v>
      </c>
      <c r="F45" s="42">
        <f t="shared" si="7"/>
        <v>73074</v>
      </c>
      <c r="G45" s="42">
        <f t="shared" si="8"/>
        <v>112368</v>
      </c>
    </row>
    <row r="46" spans="1:9" x14ac:dyDescent="0.25">
      <c r="A46" s="42" t="str">
        <f t="shared" si="3"/>
        <v>BILBAO</v>
      </c>
      <c r="B46" s="41">
        <f t="shared" si="4"/>
        <v>169874.75</v>
      </c>
      <c r="C46" s="41">
        <f t="shared" si="5"/>
        <v>230151.25</v>
      </c>
      <c r="D46" s="41">
        <f t="shared" si="6"/>
        <v>5</v>
      </c>
      <c r="E46" s="42" t="str">
        <f t="shared" si="2"/>
        <v>BALEARES</v>
      </c>
      <c r="F46" s="42">
        <f t="shared" si="7"/>
        <v>56760</v>
      </c>
      <c r="G46" s="42">
        <f t="shared" si="8"/>
        <v>75411</v>
      </c>
    </row>
    <row r="47" spans="1:9" x14ac:dyDescent="0.25">
      <c r="A47" s="42" t="str">
        <f t="shared" si="3"/>
        <v>CARTAGENA</v>
      </c>
      <c r="B47" s="41">
        <f t="shared" si="4"/>
        <v>17446</v>
      </c>
      <c r="C47" s="41">
        <f t="shared" si="5"/>
        <v>21042</v>
      </c>
      <c r="D47" s="41">
        <f t="shared" si="6"/>
        <v>15</v>
      </c>
      <c r="E47" s="42" t="str">
        <f t="shared" si="2"/>
        <v>TARRAGONA</v>
      </c>
      <c r="F47" s="42">
        <f t="shared" si="7"/>
        <v>53589</v>
      </c>
      <c r="G47" s="42">
        <f t="shared" si="8"/>
        <v>21350</v>
      </c>
    </row>
    <row r="48" spans="1:9" x14ac:dyDescent="0.25">
      <c r="A48" s="42" t="str">
        <f t="shared" si="3"/>
        <v>CASTELLON</v>
      </c>
      <c r="B48" s="41">
        <f t="shared" si="4"/>
        <v>23784</v>
      </c>
      <c r="C48" s="41">
        <f t="shared" si="5"/>
        <v>39283</v>
      </c>
      <c r="D48" s="41">
        <f t="shared" si="6"/>
        <v>14</v>
      </c>
      <c r="E48" s="42" t="str">
        <f t="shared" si="2"/>
        <v>SEVILLA</v>
      </c>
      <c r="F48" s="42">
        <f t="shared" si="7"/>
        <v>49941</v>
      </c>
      <c r="G48" s="42">
        <f t="shared" si="8"/>
        <v>51197</v>
      </c>
    </row>
    <row r="49" spans="1:7" x14ac:dyDescent="0.25">
      <c r="A49" s="42" t="str">
        <f t="shared" si="3"/>
        <v>CEUTA</v>
      </c>
      <c r="B49" s="41">
        <f t="shared" si="4"/>
        <v>5805</v>
      </c>
      <c r="C49" s="41">
        <f t="shared" si="5"/>
        <v>6393</v>
      </c>
      <c r="D49" s="41">
        <f t="shared" si="6"/>
        <v>20</v>
      </c>
      <c r="E49" s="42" t="str">
        <f t="shared" si="2"/>
        <v>ALICANTE</v>
      </c>
      <c r="F49" s="42">
        <f t="shared" si="7"/>
        <v>49087</v>
      </c>
      <c r="G49" s="42">
        <f t="shared" si="8"/>
        <v>67912</v>
      </c>
    </row>
    <row r="50" spans="1:7" x14ac:dyDescent="0.25">
      <c r="A50" s="42" t="str">
        <f t="shared" si="3"/>
        <v>FERROL-SAN CIBRAO</v>
      </c>
      <c r="B50" s="41">
        <f t="shared" si="4"/>
        <v>115</v>
      </c>
      <c r="C50" s="41">
        <f t="shared" si="5"/>
        <v>341</v>
      </c>
      <c r="D50" s="41">
        <f t="shared" si="6"/>
        <v>25</v>
      </c>
      <c r="E50" s="42" t="str">
        <f t="shared" si="2"/>
        <v>BAHIA DE CADIZ</v>
      </c>
      <c r="F50" s="42">
        <f t="shared" si="7"/>
        <v>41801.5</v>
      </c>
      <c r="G50" s="42">
        <f t="shared" si="8"/>
        <v>58162</v>
      </c>
    </row>
    <row r="51" spans="1:7" x14ac:dyDescent="0.25">
      <c r="A51" s="42" t="str">
        <f t="shared" si="3"/>
        <v>GIJON</v>
      </c>
      <c r="B51" s="41">
        <f t="shared" si="4"/>
        <v>10416</v>
      </c>
      <c r="C51" s="41">
        <f t="shared" si="5"/>
        <v>10607</v>
      </c>
      <c r="D51" s="41">
        <f t="shared" si="6"/>
        <v>18</v>
      </c>
      <c r="E51" s="42" t="str">
        <f t="shared" si="2"/>
        <v>CASTELLON</v>
      </c>
      <c r="F51" s="42">
        <f t="shared" si="7"/>
        <v>23784</v>
      </c>
      <c r="G51" s="42">
        <f t="shared" si="8"/>
        <v>39283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17446</v>
      </c>
      <c r="G52" s="42">
        <f t="shared" si="8"/>
        <v>21042</v>
      </c>
    </row>
    <row r="53" spans="1:7" x14ac:dyDescent="0.25">
      <c r="A53" s="42" t="str">
        <f t="shared" si="3"/>
        <v>LAS PALMAS</v>
      </c>
      <c r="B53" s="41">
        <f t="shared" si="4"/>
        <v>414061</v>
      </c>
      <c r="C53" s="41">
        <f t="shared" si="5"/>
        <v>530958</v>
      </c>
      <c r="D53" s="41">
        <f t="shared" si="6"/>
        <v>4</v>
      </c>
      <c r="E53" s="42" t="str">
        <f t="shared" si="2"/>
        <v>VILAGARCIA</v>
      </c>
      <c r="F53" s="42">
        <f t="shared" si="7"/>
        <v>11939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83716</v>
      </c>
      <c r="C54" s="41">
        <f t="shared" si="5"/>
        <v>158459</v>
      </c>
      <c r="D54" s="41">
        <f t="shared" si="6"/>
        <v>7</v>
      </c>
      <c r="E54" s="42" t="str">
        <f t="shared" si="2"/>
        <v>MELILLA</v>
      </c>
      <c r="F54" s="42">
        <f t="shared" si="7"/>
        <v>10552</v>
      </c>
      <c r="G54" s="42">
        <f t="shared" si="8"/>
        <v>8811</v>
      </c>
    </row>
    <row r="55" spans="1:7" x14ac:dyDescent="0.25">
      <c r="A55" s="42" t="str">
        <f t="shared" si="3"/>
        <v>MARIN Y RIA DE PONTEVEDRA</v>
      </c>
      <c r="B55" s="41">
        <f t="shared" si="4"/>
        <v>8620</v>
      </c>
      <c r="C55" s="41">
        <f t="shared" si="5"/>
        <v>17039</v>
      </c>
      <c r="D55" s="41">
        <f t="shared" si="6"/>
        <v>19</v>
      </c>
      <c r="E55" s="42" t="str">
        <f t="shared" si="2"/>
        <v>GIJON</v>
      </c>
      <c r="F55" s="42">
        <f t="shared" ref="F55:F65" si="9">LOOKUP(E55,$A$38:$A$65,$B$38:$B$65)</f>
        <v>10416</v>
      </c>
      <c r="G55" s="42">
        <f t="shared" si="8"/>
        <v>10607</v>
      </c>
    </row>
    <row r="56" spans="1:7" x14ac:dyDescent="0.25">
      <c r="A56" s="42" t="str">
        <f t="shared" si="3"/>
        <v>MELILLA</v>
      </c>
      <c r="B56" s="41">
        <f t="shared" si="4"/>
        <v>10552</v>
      </c>
      <c r="C56" s="41">
        <f t="shared" si="5"/>
        <v>8811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8620</v>
      </c>
      <c r="G56" s="42">
        <f t="shared" si="8"/>
        <v>17039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CEUTA</v>
      </c>
      <c r="F57" s="42">
        <f t="shared" si="9"/>
        <v>5805</v>
      </c>
      <c r="G57" s="42">
        <f t="shared" si="8"/>
        <v>6393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 CORUÑA</v>
      </c>
      <c r="F58" s="42">
        <f t="shared" si="9"/>
        <v>3248</v>
      </c>
      <c r="G58" s="42">
        <f t="shared" si="8"/>
        <v>3296</v>
      </c>
    </row>
    <row r="59" spans="1:7" x14ac:dyDescent="0.25">
      <c r="A59" s="42" t="str">
        <f t="shared" si="3"/>
        <v>SANTA CRUZ DE TENERIFE</v>
      </c>
      <c r="B59" s="41">
        <f t="shared" si="4"/>
        <v>135828</v>
      </c>
      <c r="C59" s="41">
        <f t="shared" si="5"/>
        <v>176201</v>
      </c>
      <c r="D59" s="41">
        <f t="shared" si="6"/>
        <v>6</v>
      </c>
      <c r="E59" s="42" t="str">
        <f t="shared" si="2"/>
        <v>AVILES</v>
      </c>
      <c r="F59" s="42">
        <f t="shared" si="9"/>
        <v>2441</v>
      </c>
      <c r="G59" s="42">
        <f t="shared" si="8"/>
        <v>3428</v>
      </c>
    </row>
    <row r="60" spans="1:7" x14ac:dyDescent="0.25">
      <c r="A60" s="42" t="str">
        <f t="shared" si="3"/>
        <v>SANTANDER</v>
      </c>
      <c r="B60" s="41">
        <f t="shared" si="4"/>
        <v>719</v>
      </c>
      <c r="C60" s="41">
        <f t="shared" si="5"/>
        <v>668</v>
      </c>
      <c r="D60" s="41">
        <f t="shared" si="6"/>
        <v>23</v>
      </c>
      <c r="E60" s="42" t="str">
        <f t="shared" si="2"/>
        <v>SANTANDER</v>
      </c>
      <c r="F60" s="42">
        <f t="shared" si="9"/>
        <v>719</v>
      </c>
      <c r="G60" s="42">
        <f t="shared" si="8"/>
        <v>668</v>
      </c>
    </row>
    <row r="61" spans="1:7" x14ac:dyDescent="0.25">
      <c r="A61" s="42" t="str">
        <f t="shared" si="3"/>
        <v>SEVILLA</v>
      </c>
      <c r="B61" s="41">
        <f t="shared" si="4"/>
        <v>49941</v>
      </c>
      <c r="C61" s="41">
        <f t="shared" si="5"/>
        <v>51197</v>
      </c>
      <c r="D61" s="41">
        <f t="shared" si="6"/>
        <v>11</v>
      </c>
      <c r="E61" s="42" t="str">
        <f t="shared" si="2"/>
        <v>ALMERIA</v>
      </c>
      <c r="F61" s="42">
        <f t="shared" si="9"/>
        <v>340.5</v>
      </c>
      <c r="G61" s="42">
        <f t="shared" si="8"/>
        <v>22</v>
      </c>
    </row>
    <row r="62" spans="1:7" x14ac:dyDescent="0.25">
      <c r="A62" s="42" t="str">
        <f t="shared" si="3"/>
        <v>TARRAGONA</v>
      </c>
      <c r="B62" s="41">
        <f t="shared" si="4"/>
        <v>53589</v>
      </c>
      <c r="C62" s="41">
        <f t="shared" si="5"/>
        <v>21350</v>
      </c>
      <c r="D62" s="41">
        <f t="shared" si="6"/>
        <v>10</v>
      </c>
      <c r="E62" s="42" t="str">
        <f t="shared" si="2"/>
        <v>FERROL-SAN CIBRAO</v>
      </c>
      <c r="F62" s="42">
        <f t="shared" si="9"/>
        <v>115</v>
      </c>
      <c r="G62" s="42">
        <f t="shared" si="8"/>
        <v>341</v>
      </c>
    </row>
    <row r="63" spans="1:7" x14ac:dyDescent="0.25">
      <c r="A63" s="42" t="str">
        <f t="shared" si="3"/>
        <v>VALENCIA</v>
      </c>
      <c r="B63" s="41">
        <f t="shared" si="4"/>
        <v>1512469</v>
      </c>
      <c r="C63" s="41">
        <f t="shared" si="5"/>
        <v>1400563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73074</v>
      </c>
      <c r="C64" s="41">
        <f t="shared" si="5"/>
        <v>112368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11939</v>
      </c>
      <c r="C65" s="41">
        <f t="shared" si="5"/>
        <v>0</v>
      </c>
      <c r="D65" s="41">
        <f t="shared" si="6"/>
        <v>16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294464</v>
      </c>
      <c r="C11" s="37">
        <v>242982</v>
      </c>
      <c r="D11" s="37">
        <v>1328117</v>
      </c>
      <c r="E11" s="37">
        <v>1130880</v>
      </c>
      <c r="F11" s="10">
        <f t="shared" si="0"/>
        <v>-14.850875337037323</v>
      </c>
      <c r="G11" s="1"/>
      <c r="H11" s="1"/>
      <c r="I11" s="1"/>
    </row>
    <row r="12" spans="1:12" x14ac:dyDescent="0.25">
      <c r="A12" s="11" t="s">
        <v>48</v>
      </c>
      <c r="B12" s="38">
        <v>3</v>
      </c>
      <c r="C12" s="38">
        <v>132</v>
      </c>
      <c r="D12" s="38">
        <v>690</v>
      </c>
      <c r="E12" s="38">
        <v>729</v>
      </c>
      <c r="F12" s="13">
        <f t="shared" si="0"/>
        <v>5.6521739130434838</v>
      </c>
      <c r="G12" s="1"/>
      <c r="H12" s="1"/>
      <c r="I12" s="1"/>
    </row>
    <row r="13" spans="1:12" x14ac:dyDescent="0.25">
      <c r="A13" s="8" t="s">
        <v>49</v>
      </c>
      <c r="B13" s="37">
        <v>16</v>
      </c>
      <c r="C13" s="37">
        <v>0</v>
      </c>
      <c r="D13" s="37">
        <v>89</v>
      </c>
      <c r="E13" s="37">
        <v>127</v>
      </c>
      <c r="F13" s="10">
        <f t="shared" si="0"/>
        <v>42.696629213483135</v>
      </c>
      <c r="G13" s="1"/>
      <c r="H13" s="1"/>
      <c r="I13" s="1"/>
    </row>
    <row r="14" spans="1:12" x14ac:dyDescent="0.25">
      <c r="A14" s="11" t="s">
        <v>50</v>
      </c>
      <c r="B14" s="38">
        <v>102065.5</v>
      </c>
      <c r="C14" s="38">
        <v>43854</v>
      </c>
      <c r="D14" s="38">
        <v>434822</v>
      </c>
      <c r="E14" s="38">
        <v>241194.5</v>
      </c>
      <c r="F14" s="13">
        <f t="shared" si="0"/>
        <v>-44.530290555675656</v>
      </c>
      <c r="G14" s="1"/>
      <c r="H14" s="1"/>
      <c r="I14" s="1"/>
    </row>
    <row r="15" spans="1:12" x14ac:dyDescent="0.25">
      <c r="A15" s="8" t="s">
        <v>51</v>
      </c>
      <c r="B15" s="37">
        <v>2893</v>
      </c>
      <c r="C15" s="37">
        <v>303.5</v>
      </c>
      <c r="D15" s="37">
        <v>6498.5</v>
      </c>
      <c r="E15" s="37">
        <v>2293.75</v>
      </c>
      <c r="F15" s="10">
        <f t="shared" si="0"/>
        <v>-64.703393090713234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240</v>
      </c>
      <c r="D16" s="38">
        <v>0</v>
      </c>
      <c r="E16" s="38">
        <v>310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22</v>
      </c>
      <c r="C17" s="37">
        <v>2</v>
      </c>
      <c r="D17" s="37">
        <v>297</v>
      </c>
      <c r="E17" s="37">
        <v>2</v>
      </c>
      <c r="F17" s="10">
        <f t="shared" si="0"/>
        <v>-99.326599326599322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2</v>
      </c>
      <c r="D18" s="38">
        <v>0</v>
      </c>
      <c r="E18" s="38">
        <v>2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68703</v>
      </c>
      <c r="C22" s="38">
        <v>47303</v>
      </c>
      <c r="D22" s="38">
        <v>320087</v>
      </c>
      <c r="E22" s="38">
        <v>245576</v>
      </c>
      <c r="F22" s="13">
        <f t="shared" si="0"/>
        <v>-23.278358696229461</v>
      </c>
      <c r="G22" s="1"/>
      <c r="H22" s="1"/>
      <c r="I22" s="1"/>
    </row>
    <row r="23" spans="1:9" x14ac:dyDescent="0.25">
      <c r="A23" s="8" t="s">
        <v>59</v>
      </c>
      <c r="B23" s="37">
        <v>32464</v>
      </c>
      <c r="C23" s="37">
        <v>11437</v>
      </c>
      <c r="D23" s="37">
        <v>152713</v>
      </c>
      <c r="E23" s="37">
        <v>77092</v>
      </c>
      <c r="F23" s="10">
        <f t="shared" si="0"/>
        <v>-49.518377610288582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2</v>
      </c>
      <c r="E24" s="38">
        <v>17</v>
      </c>
      <c r="F24" s="13">
        <f t="shared" si="0"/>
        <v>750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538</v>
      </c>
      <c r="C28" s="38">
        <v>1432</v>
      </c>
      <c r="D28" s="38">
        <v>4430</v>
      </c>
      <c r="E28" s="38">
        <v>5758</v>
      </c>
      <c r="F28" s="13">
        <f t="shared" si="0"/>
        <v>29.97742663656885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460</v>
      </c>
      <c r="C31" s="37">
        <v>4093</v>
      </c>
      <c r="D31" s="37">
        <v>558</v>
      </c>
      <c r="E31" s="37">
        <v>17608</v>
      </c>
      <c r="F31" s="10">
        <f t="shared" si="0"/>
        <v>3055.5555555555557</v>
      </c>
      <c r="G31" s="1"/>
      <c r="H31" s="1"/>
      <c r="I31" s="1"/>
    </row>
    <row r="32" spans="1:9" x14ac:dyDescent="0.25">
      <c r="A32" s="11" t="s">
        <v>68</v>
      </c>
      <c r="B32" s="38">
        <v>135191</v>
      </c>
      <c r="C32" s="38">
        <v>174309</v>
      </c>
      <c r="D32" s="38">
        <v>560016</v>
      </c>
      <c r="E32" s="38">
        <v>761392</v>
      </c>
      <c r="F32" s="13">
        <f t="shared" si="0"/>
        <v>35.958972600782829</v>
      </c>
      <c r="G32" s="1"/>
      <c r="H32" s="1"/>
      <c r="I32" s="1"/>
    </row>
    <row r="33" spans="1:9" x14ac:dyDescent="0.25">
      <c r="A33" s="8" t="s">
        <v>69</v>
      </c>
      <c r="B33" s="37">
        <v>397</v>
      </c>
      <c r="C33" s="37">
        <v>596</v>
      </c>
      <c r="D33" s="37">
        <v>1447</v>
      </c>
      <c r="E33" s="37">
        <v>2066</v>
      </c>
      <c r="F33" s="10">
        <f t="shared" si="0"/>
        <v>42.778161713890796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0</v>
      </c>
      <c r="D34" s="38">
        <v>0</v>
      </c>
      <c r="E34" s="38">
        <v>328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637216.5</v>
      </c>
      <c r="C35" s="15">
        <f t="shared" ref="C35:E35" si="1">SUM(C7:C34)</f>
        <v>526685.5</v>
      </c>
      <c r="D35" s="15">
        <f t="shared" si="1"/>
        <v>2809891.5</v>
      </c>
      <c r="E35" s="15">
        <f t="shared" si="1"/>
        <v>2485455.25</v>
      </c>
      <c r="F35" s="16">
        <f t="shared" si="0"/>
        <v>-11.546219845143483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1130880</v>
      </c>
      <c r="G38" s="42">
        <f>LOOKUP(E38,$A$38:$A$65,$C$38:$C$65)</f>
        <v>1328117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761392</v>
      </c>
      <c r="G39" s="42">
        <f t="shared" ref="G39:G65" si="8">LOOKUP(E39,$A$38:$A$65,$C$38:$C$65)</f>
        <v>560016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245576</v>
      </c>
      <c r="G40" s="42">
        <f t="shared" si="8"/>
        <v>320087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241194.5</v>
      </c>
      <c r="G41" s="42">
        <f t="shared" si="8"/>
        <v>434822</v>
      </c>
    </row>
    <row r="42" spans="1:9" x14ac:dyDescent="0.25">
      <c r="A42" s="42" t="str">
        <f t="shared" si="3"/>
        <v>BAHIA DE ALGECIRAS</v>
      </c>
      <c r="B42" s="41">
        <f t="shared" si="4"/>
        <v>1130880</v>
      </c>
      <c r="C42" s="41">
        <f t="shared" si="5"/>
        <v>1328117</v>
      </c>
      <c r="D42" s="41">
        <f t="shared" si="6"/>
        <v>1</v>
      </c>
      <c r="E42" s="42" t="str">
        <f t="shared" si="2"/>
        <v>MALAGA</v>
      </c>
      <c r="F42" s="42">
        <f t="shared" si="7"/>
        <v>77092</v>
      </c>
      <c r="G42" s="42">
        <f t="shared" si="8"/>
        <v>152713</v>
      </c>
    </row>
    <row r="43" spans="1:9" x14ac:dyDescent="0.25">
      <c r="A43" s="42" t="str">
        <f t="shared" si="3"/>
        <v>BAHIA DE CADIZ</v>
      </c>
      <c r="B43" s="41">
        <f t="shared" si="4"/>
        <v>729</v>
      </c>
      <c r="C43" s="41">
        <f t="shared" si="5"/>
        <v>690</v>
      </c>
      <c r="D43" s="41">
        <f t="shared" si="6"/>
        <v>10</v>
      </c>
      <c r="E43" s="42" t="str">
        <f t="shared" si="2"/>
        <v>TARRAGONA</v>
      </c>
      <c r="F43" s="42">
        <f t="shared" si="7"/>
        <v>17608</v>
      </c>
      <c r="G43" s="42">
        <f t="shared" si="8"/>
        <v>558</v>
      </c>
    </row>
    <row r="44" spans="1:9" x14ac:dyDescent="0.25">
      <c r="A44" s="42" t="str">
        <f t="shared" si="3"/>
        <v>BALEARES</v>
      </c>
      <c r="B44" s="41">
        <f t="shared" si="4"/>
        <v>127</v>
      </c>
      <c r="C44" s="41">
        <f t="shared" si="5"/>
        <v>89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5758</v>
      </c>
      <c r="G44" s="42">
        <f t="shared" si="8"/>
        <v>4430</v>
      </c>
    </row>
    <row r="45" spans="1:9" x14ac:dyDescent="0.25">
      <c r="A45" s="42" t="str">
        <f t="shared" si="3"/>
        <v>BARCELONA</v>
      </c>
      <c r="B45" s="41">
        <f t="shared" si="4"/>
        <v>241194.5</v>
      </c>
      <c r="C45" s="41">
        <f t="shared" si="5"/>
        <v>434822</v>
      </c>
      <c r="D45" s="41">
        <f t="shared" si="6"/>
        <v>4</v>
      </c>
      <c r="E45" s="42" t="str">
        <f t="shared" si="2"/>
        <v>BILBAO</v>
      </c>
      <c r="F45" s="42">
        <f t="shared" si="7"/>
        <v>2293.75</v>
      </c>
      <c r="G45" s="42">
        <f t="shared" si="8"/>
        <v>6498.5</v>
      </c>
    </row>
    <row r="46" spans="1:9" x14ac:dyDescent="0.25">
      <c r="A46" s="42" t="str">
        <f t="shared" si="3"/>
        <v>BILBAO</v>
      </c>
      <c r="B46" s="41">
        <f t="shared" si="4"/>
        <v>2293.75</v>
      </c>
      <c r="C46" s="41">
        <f t="shared" si="5"/>
        <v>6498.5</v>
      </c>
      <c r="D46" s="41">
        <f t="shared" si="6"/>
        <v>8</v>
      </c>
      <c r="E46" s="42" t="str">
        <f t="shared" si="2"/>
        <v>VIGO</v>
      </c>
      <c r="F46" s="42">
        <f t="shared" si="7"/>
        <v>2066</v>
      </c>
      <c r="G46" s="42">
        <f t="shared" si="8"/>
        <v>1447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729</v>
      </c>
      <c r="G47" s="42">
        <f t="shared" si="8"/>
        <v>690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297</v>
      </c>
      <c r="D48" s="41">
        <f t="shared" si="6"/>
        <v>18</v>
      </c>
      <c r="E48" s="42" t="str">
        <f t="shared" si="2"/>
        <v>VILAGARCIA</v>
      </c>
      <c r="F48" s="42">
        <f t="shared" si="7"/>
        <v>328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2</v>
      </c>
      <c r="C49" s="41">
        <f t="shared" si="5"/>
        <v>0</v>
      </c>
      <c r="D49" s="41">
        <f t="shared" si="6"/>
        <v>18</v>
      </c>
      <c r="E49" s="42" t="str">
        <f t="shared" si="2"/>
        <v>CARTAGENA</v>
      </c>
      <c r="F49" s="42">
        <f t="shared" si="7"/>
        <v>310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127</v>
      </c>
      <c r="G50" s="42">
        <f t="shared" si="8"/>
        <v>89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245576</v>
      </c>
      <c r="C53" s="41">
        <f t="shared" si="5"/>
        <v>320087</v>
      </c>
      <c r="D53" s="41">
        <f t="shared" si="6"/>
        <v>3</v>
      </c>
      <c r="E53" s="42" t="str">
        <f t="shared" si="2"/>
        <v>SEVILLA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77092</v>
      </c>
      <c r="C54" s="41">
        <f t="shared" si="5"/>
        <v>152713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2</v>
      </c>
      <c r="D55" s="41">
        <f t="shared" si="6"/>
        <v>15</v>
      </c>
      <c r="E55" s="42" t="str">
        <f t="shared" si="2"/>
        <v>CASTELLON</v>
      </c>
      <c r="F55" s="42">
        <f t="shared" ref="F55:F65" si="9">LOOKUP(E55,$A$38:$A$65,$B$38:$B$65)</f>
        <v>2</v>
      </c>
      <c r="G55" s="42">
        <f t="shared" si="8"/>
        <v>297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5758</v>
      </c>
      <c r="C59" s="41">
        <f t="shared" si="5"/>
        <v>4430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17608</v>
      </c>
      <c r="C62" s="41">
        <f t="shared" si="5"/>
        <v>558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761392</v>
      </c>
      <c r="C63" s="41">
        <f t="shared" si="5"/>
        <v>560016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2066</v>
      </c>
      <c r="C64" s="41">
        <f t="shared" si="5"/>
        <v>1447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328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">
        <v>39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1</v>
      </c>
      <c r="D7" s="9">
        <v>180</v>
      </c>
      <c r="E7" s="9">
        <v>156</v>
      </c>
      <c r="F7" s="10">
        <f>((E7*100)/D7)-100</f>
        <v>-13.333333333333329</v>
      </c>
      <c r="G7" s="1"/>
      <c r="H7" s="1"/>
      <c r="I7" s="1"/>
    </row>
    <row r="8" spans="1:12" x14ac:dyDescent="0.25">
      <c r="A8" s="11" t="s">
        <v>44</v>
      </c>
      <c r="B8" s="12">
        <v>15022</v>
      </c>
      <c r="C8" s="12">
        <v>10030</v>
      </c>
      <c r="D8" s="12">
        <v>62374</v>
      </c>
      <c r="E8" s="12">
        <v>45475</v>
      </c>
      <c r="F8" s="13">
        <f t="shared" ref="F8:F35" si="0">((E8*100)/D8)-100</f>
        <v>-27.093019527367176</v>
      </c>
      <c r="G8" s="1"/>
      <c r="H8" s="1"/>
      <c r="I8" s="1"/>
    </row>
    <row r="9" spans="1:12" x14ac:dyDescent="0.25">
      <c r="A9" s="8" t="s">
        <v>45</v>
      </c>
      <c r="B9" s="9">
        <v>2</v>
      </c>
      <c r="C9" s="9">
        <v>9</v>
      </c>
      <c r="D9" s="9">
        <v>22</v>
      </c>
      <c r="E9" s="9">
        <v>23</v>
      </c>
      <c r="F9" s="10">
        <f t="shared" si="0"/>
        <v>4.5454545454545467</v>
      </c>
      <c r="G9" s="1"/>
      <c r="H9" s="1"/>
      <c r="I9" s="1"/>
    </row>
    <row r="10" spans="1:12" x14ac:dyDescent="0.25">
      <c r="A10" s="11" t="s">
        <v>46</v>
      </c>
      <c r="B10" s="12">
        <v>489</v>
      </c>
      <c r="C10" s="12">
        <v>589</v>
      </c>
      <c r="D10" s="12">
        <v>3381</v>
      </c>
      <c r="E10" s="12">
        <v>2322</v>
      </c>
      <c r="F10" s="17">
        <f t="shared" si="0"/>
        <v>-31.322094055013309</v>
      </c>
      <c r="G10" s="1"/>
      <c r="H10" s="1"/>
      <c r="I10" s="1"/>
    </row>
    <row r="11" spans="1:12" x14ac:dyDescent="0.25">
      <c r="A11" s="8" t="s">
        <v>47</v>
      </c>
      <c r="B11" s="9">
        <v>982</v>
      </c>
      <c r="C11" s="9">
        <v>1100</v>
      </c>
      <c r="D11" s="9">
        <v>5122</v>
      </c>
      <c r="E11" s="9">
        <v>4274</v>
      </c>
      <c r="F11" s="10">
        <f t="shared" si="0"/>
        <v>-16.556032799687628</v>
      </c>
      <c r="G11" s="1"/>
      <c r="H11" s="1"/>
      <c r="I11" s="1"/>
    </row>
    <row r="12" spans="1:12" x14ac:dyDescent="0.25">
      <c r="A12" s="11" t="s">
        <v>48</v>
      </c>
      <c r="B12" s="12">
        <v>5430</v>
      </c>
      <c r="C12" s="12">
        <v>5080.5</v>
      </c>
      <c r="D12" s="12">
        <v>27582</v>
      </c>
      <c r="E12" s="12">
        <v>21951.5</v>
      </c>
      <c r="F12" s="13">
        <f t="shared" si="0"/>
        <v>-20.413675585526789</v>
      </c>
      <c r="G12" s="1"/>
      <c r="H12" s="1"/>
      <c r="I12" s="1"/>
    </row>
    <row r="13" spans="1:12" x14ac:dyDescent="0.25">
      <c r="A13" s="8" t="s">
        <v>49</v>
      </c>
      <c r="B13" s="9">
        <v>17392</v>
      </c>
      <c r="C13" s="9">
        <v>13386</v>
      </c>
      <c r="D13" s="9">
        <v>75322</v>
      </c>
      <c r="E13" s="9">
        <v>56631</v>
      </c>
      <c r="F13" s="10">
        <f t="shared" si="0"/>
        <v>-24.814795146172429</v>
      </c>
      <c r="G13" s="1"/>
      <c r="H13" s="1"/>
      <c r="I13" s="1"/>
    </row>
    <row r="14" spans="1:12" x14ac:dyDescent="0.25">
      <c r="A14" s="11" t="s">
        <v>50</v>
      </c>
      <c r="B14" s="12">
        <v>31308</v>
      </c>
      <c r="C14" s="12">
        <v>20841.5</v>
      </c>
      <c r="D14" s="12">
        <v>134180.5</v>
      </c>
      <c r="E14" s="12">
        <v>95923.5</v>
      </c>
      <c r="F14" s="13">
        <f t="shared" si="0"/>
        <v>-28.511594456720616</v>
      </c>
      <c r="G14" s="1"/>
      <c r="H14" s="1"/>
      <c r="I14" s="1"/>
    </row>
    <row r="15" spans="1:12" x14ac:dyDescent="0.25">
      <c r="A15" s="8" t="s">
        <v>51</v>
      </c>
      <c r="B15" s="9">
        <v>5769.5</v>
      </c>
      <c r="C15" s="9">
        <v>4471.5</v>
      </c>
      <c r="D15" s="9">
        <v>32942.25</v>
      </c>
      <c r="E15" s="9">
        <v>23450.25</v>
      </c>
      <c r="F15" s="10">
        <f t="shared" si="0"/>
        <v>-28.814060970334452</v>
      </c>
      <c r="G15" s="1"/>
      <c r="H15" s="1"/>
      <c r="I15" s="1"/>
    </row>
    <row r="16" spans="1:12" x14ac:dyDescent="0.25">
      <c r="A16" s="11" t="s">
        <v>52</v>
      </c>
      <c r="B16" s="12">
        <v>1764</v>
      </c>
      <c r="C16" s="12">
        <v>2360</v>
      </c>
      <c r="D16" s="12">
        <v>9433</v>
      </c>
      <c r="E16" s="12">
        <v>7798</v>
      </c>
      <c r="F16" s="13">
        <f t="shared" si="0"/>
        <v>-17.332767942330122</v>
      </c>
      <c r="G16" s="1"/>
      <c r="H16" s="1"/>
      <c r="I16" s="1"/>
    </row>
    <row r="17" spans="1:9" x14ac:dyDescent="0.25">
      <c r="A17" s="8" t="s">
        <v>53</v>
      </c>
      <c r="B17" s="9">
        <v>138</v>
      </c>
      <c r="C17" s="9">
        <v>26</v>
      </c>
      <c r="D17" s="9">
        <v>1102</v>
      </c>
      <c r="E17" s="9">
        <v>158</v>
      </c>
      <c r="F17" s="10">
        <f t="shared" si="0"/>
        <v>-85.662431941923771</v>
      </c>
      <c r="G17" s="1"/>
      <c r="H17" s="1"/>
      <c r="I17" s="1"/>
    </row>
    <row r="18" spans="1:9" x14ac:dyDescent="0.25">
      <c r="A18" s="11" t="s">
        <v>54</v>
      </c>
      <c r="B18" s="12">
        <v>1410</v>
      </c>
      <c r="C18" s="12">
        <v>1380</v>
      </c>
      <c r="D18" s="12">
        <v>5950</v>
      </c>
      <c r="E18" s="12">
        <v>5521</v>
      </c>
      <c r="F18" s="13">
        <f t="shared" si="0"/>
        <v>-7.2100840336134411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851</v>
      </c>
      <c r="C20" s="12">
        <v>492</v>
      </c>
      <c r="D20" s="12">
        <v>3925</v>
      </c>
      <c r="E20" s="12">
        <v>4108</v>
      </c>
      <c r="F20" s="13">
        <f t="shared" si="0"/>
        <v>4.6624203821656067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33250</v>
      </c>
      <c r="C22" s="12">
        <v>24656</v>
      </c>
      <c r="D22" s="12">
        <v>169574</v>
      </c>
      <c r="E22" s="12">
        <v>129387</v>
      </c>
      <c r="F22" s="13">
        <f t="shared" si="0"/>
        <v>-23.698798164812999</v>
      </c>
      <c r="G22" s="1"/>
      <c r="H22" s="1"/>
      <c r="I22" s="1"/>
    </row>
    <row r="23" spans="1:9" x14ac:dyDescent="0.25">
      <c r="A23" s="8" t="s">
        <v>59</v>
      </c>
      <c r="B23" s="9">
        <v>937</v>
      </c>
      <c r="C23" s="9">
        <v>1170</v>
      </c>
      <c r="D23" s="9">
        <v>2797</v>
      </c>
      <c r="E23" s="9">
        <v>5091</v>
      </c>
      <c r="F23" s="10">
        <f t="shared" si="0"/>
        <v>82.016446192348951</v>
      </c>
      <c r="G23" s="1"/>
      <c r="H23" s="1"/>
      <c r="I23" s="1"/>
    </row>
    <row r="24" spans="1:9" x14ac:dyDescent="0.25">
      <c r="A24" s="11" t="s">
        <v>60</v>
      </c>
      <c r="B24" s="12">
        <v>1763</v>
      </c>
      <c r="C24" s="12">
        <v>1310</v>
      </c>
      <c r="D24" s="12">
        <v>13963</v>
      </c>
      <c r="E24" s="12">
        <v>3106</v>
      </c>
      <c r="F24" s="13">
        <f t="shared" si="0"/>
        <v>-77.75549666977011</v>
      </c>
      <c r="G24" s="1"/>
      <c r="H24" s="1"/>
      <c r="I24" s="1"/>
    </row>
    <row r="25" spans="1:9" x14ac:dyDescent="0.25">
      <c r="A25" s="8" t="s">
        <v>61</v>
      </c>
      <c r="B25" s="9">
        <v>1611</v>
      </c>
      <c r="C25" s="9">
        <v>1056</v>
      </c>
      <c r="D25" s="9">
        <v>7456</v>
      </c>
      <c r="E25" s="9">
        <v>5217</v>
      </c>
      <c r="F25" s="10">
        <f t="shared" si="0"/>
        <v>-30.029506437768234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28390</v>
      </c>
      <c r="C28" s="12">
        <v>23002</v>
      </c>
      <c r="D28" s="12">
        <v>151323</v>
      </c>
      <c r="E28" s="12">
        <v>114226</v>
      </c>
      <c r="F28" s="13">
        <f t="shared" si="0"/>
        <v>-24.515110062581371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9151</v>
      </c>
      <c r="C30" s="12">
        <v>8983</v>
      </c>
      <c r="D30" s="12">
        <v>44878</v>
      </c>
      <c r="E30" s="12">
        <v>43543</v>
      </c>
      <c r="F30" s="13">
        <f t="shared" si="0"/>
        <v>-2.9747314942733567</v>
      </c>
      <c r="G30" s="1"/>
      <c r="H30" s="1"/>
      <c r="I30" s="1"/>
    </row>
    <row r="31" spans="1:9" x14ac:dyDescent="0.25">
      <c r="A31" s="8" t="s">
        <v>67</v>
      </c>
      <c r="B31" s="9">
        <v>1774</v>
      </c>
      <c r="C31" s="9">
        <v>762</v>
      </c>
      <c r="D31" s="9">
        <v>10080</v>
      </c>
      <c r="E31" s="9">
        <v>3285</v>
      </c>
      <c r="F31" s="10">
        <f t="shared" si="0"/>
        <v>-67.410714285714278</v>
      </c>
      <c r="G31" s="1"/>
      <c r="H31" s="1"/>
      <c r="I31" s="1"/>
    </row>
    <row r="32" spans="1:9" x14ac:dyDescent="0.25">
      <c r="A32" s="11" t="s">
        <v>68</v>
      </c>
      <c r="B32" s="12">
        <v>14112</v>
      </c>
      <c r="C32" s="12">
        <v>17592</v>
      </c>
      <c r="D32" s="12">
        <v>73666</v>
      </c>
      <c r="E32" s="12">
        <v>63958</v>
      </c>
      <c r="F32" s="13">
        <f t="shared" si="0"/>
        <v>-13.178399804523124</v>
      </c>
      <c r="G32" s="1"/>
      <c r="H32" s="1"/>
      <c r="I32" s="1"/>
    </row>
    <row r="33" spans="1:9" x14ac:dyDescent="0.25">
      <c r="A33" s="8" t="s">
        <v>69</v>
      </c>
      <c r="B33" s="9">
        <v>6133</v>
      </c>
      <c r="C33" s="9">
        <v>3754</v>
      </c>
      <c r="D33" s="9">
        <v>24388</v>
      </c>
      <c r="E33" s="9">
        <v>14994</v>
      </c>
      <c r="F33" s="10">
        <f t="shared" si="0"/>
        <v>-38.518943742824341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580</v>
      </c>
      <c r="D34" s="12">
        <v>0</v>
      </c>
      <c r="E34" s="12">
        <v>9220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177678.5</v>
      </c>
      <c r="C35" s="15">
        <f t="shared" ref="C35:E35" si="1">SUM(C7:C34)</f>
        <v>142631.5</v>
      </c>
      <c r="D35" s="15">
        <f t="shared" si="1"/>
        <v>859861.75</v>
      </c>
      <c r="E35" s="15">
        <f t="shared" si="1"/>
        <v>659818.25</v>
      </c>
      <c r="F35" s="16">
        <f t="shared" si="0"/>
        <v>-23.264612014663982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156</v>
      </c>
      <c r="C38" s="41">
        <f>D7</f>
        <v>180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129387</v>
      </c>
      <c r="G38" s="42">
        <f>LOOKUP(E38,$A$38:$A$65,$C$38:$C$65)</f>
        <v>169574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45475</v>
      </c>
      <c r="C39" s="41">
        <f t="shared" ref="C39:C65" si="5">D8</f>
        <v>62374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114226</v>
      </c>
      <c r="G39" s="42">
        <f t="shared" ref="G39:G65" si="8">LOOKUP(E39,$A$38:$A$65,$C$38:$C$65)</f>
        <v>151323</v>
      </c>
    </row>
    <row r="40" spans="1:9" x14ac:dyDescent="0.25">
      <c r="A40" s="42" t="str">
        <f t="shared" si="3"/>
        <v>ALMERIA</v>
      </c>
      <c r="B40" s="41">
        <f t="shared" si="4"/>
        <v>23</v>
      </c>
      <c r="C40" s="41">
        <f t="shared" si="5"/>
        <v>22</v>
      </c>
      <c r="D40" s="41">
        <f t="shared" si="6"/>
        <v>23</v>
      </c>
      <c r="E40" s="42" t="str">
        <f t="shared" si="2"/>
        <v>BARCELONA</v>
      </c>
      <c r="F40" s="42">
        <f t="shared" si="7"/>
        <v>95923.5</v>
      </c>
      <c r="G40" s="42">
        <f t="shared" si="8"/>
        <v>134180.5</v>
      </c>
    </row>
    <row r="41" spans="1:9" x14ac:dyDescent="0.25">
      <c r="A41" s="42" t="str">
        <f t="shared" si="3"/>
        <v>AVILES</v>
      </c>
      <c r="B41" s="41">
        <f t="shared" si="4"/>
        <v>2322</v>
      </c>
      <c r="C41" s="41">
        <f t="shared" si="5"/>
        <v>3381</v>
      </c>
      <c r="D41" s="41">
        <f t="shared" si="6"/>
        <v>20</v>
      </c>
      <c r="E41" s="42" t="str">
        <f t="shared" si="2"/>
        <v>VALENCIA</v>
      </c>
      <c r="F41" s="42">
        <f t="shared" si="7"/>
        <v>63958</v>
      </c>
      <c r="G41" s="42">
        <f t="shared" si="8"/>
        <v>73666</v>
      </c>
    </row>
    <row r="42" spans="1:9" x14ac:dyDescent="0.25">
      <c r="A42" s="42" t="str">
        <f t="shared" si="3"/>
        <v>BAHIA DE ALGECIRAS</v>
      </c>
      <c r="B42" s="41">
        <f t="shared" si="4"/>
        <v>4274</v>
      </c>
      <c r="C42" s="41">
        <f t="shared" si="5"/>
        <v>5122</v>
      </c>
      <c r="D42" s="41">
        <f t="shared" si="6"/>
        <v>16</v>
      </c>
      <c r="E42" s="42" t="str">
        <f t="shared" si="2"/>
        <v>BALEARES</v>
      </c>
      <c r="F42" s="42">
        <f t="shared" si="7"/>
        <v>56631</v>
      </c>
      <c r="G42" s="42">
        <f t="shared" si="8"/>
        <v>75322</v>
      </c>
    </row>
    <row r="43" spans="1:9" x14ac:dyDescent="0.25">
      <c r="A43" s="42" t="str">
        <f t="shared" si="3"/>
        <v>BAHIA DE CADIZ</v>
      </c>
      <c r="B43" s="41">
        <f t="shared" si="4"/>
        <v>21951.5</v>
      </c>
      <c r="C43" s="41">
        <f t="shared" si="5"/>
        <v>27582</v>
      </c>
      <c r="D43" s="41">
        <f t="shared" si="6"/>
        <v>9</v>
      </c>
      <c r="E43" s="42" t="str">
        <f t="shared" si="2"/>
        <v>ALICANTE</v>
      </c>
      <c r="F43" s="42">
        <f t="shared" si="7"/>
        <v>45475</v>
      </c>
      <c r="G43" s="42">
        <f t="shared" si="8"/>
        <v>62374</v>
      </c>
    </row>
    <row r="44" spans="1:9" x14ac:dyDescent="0.25">
      <c r="A44" s="42" t="str">
        <f t="shared" si="3"/>
        <v>BALEARES</v>
      </c>
      <c r="B44" s="41">
        <f t="shared" si="4"/>
        <v>56631</v>
      </c>
      <c r="C44" s="41">
        <f t="shared" si="5"/>
        <v>75322</v>
      </c>
      <c r="D44" s="41">
        <f t="shared" si="6"/>
        <v>5</v>
      </c>
      <c r="E44" s="42" t="str">
        <f t="shared" si="2"/>
        <v>SEVILLA</v>
      </c>
      <c r="F44" s="42">
        <f t="shared" si="7"/>
        <v>43543</v>
      </c>
      <c r="G44" s="42">
        <f t="shared" si="8"/>
        <v>44878</v>
      </c>
    </row>
    <row r="45" spans="1:9" x14ac:dyDescent="0.25">
      <c r="A45" s="42" t="str">
        <f t="shared" si="3"/>
        <v>BARCELONA</v>
      </c>
      <c r="B45" s="41">
        <f t="shared" si="4"/>
        <v>95923.5</v>
      </c>
      <c r="C45" s="41">
        <f t="shared" si="5"/>
        <v>134180.5</v>
      </c>
      <c r="D45" s="41">
        <f t="shared" si="6"/>
        <v>3</v>
      </c>
      <c r="E45" s="42" t="str">
        <f t="shared" si="2"/>
        <v>BILBAO</v>
      </c>
      <c r="F45" s="42">
        <f t="shared" si="7"/>
        <v>23450.25</v>
      </c>
      <c r="G45" s="42">
        <f t="shared" si="8"/>
        <v>32942.25</v>
      </c>
    </row>
    <row r="46" spans="1:9" x14ac:dyDescent="0.25">
      <c r="A46" s="42" t="str">
        <f t="shared" si="3"/>
        <v>BILBAO</v>
      </c>
      <c r="B46" s="41">
        <f t="shared" si="4"/>
        <v>23450.25</v>
      </c>
      <c r="C46" s="41">
        <f t="shared" si="5"/>
        <v>32942.25</v>
      </c>
      <c r="D46" s="41">
        <f t="shared" si="6"/>
        <v>8</v>
      </c>
      <c r="E46" s="42" t="str">
        <f t="shared" si="2"/>
        <v>BAHIA DE CADIZ</v>
      </c>
      <c r="F46" s="42">
        <f t="shared" si="7"/>
        <v>21951.5</v>
      </c>
      <c r="G46" s="42">
        <f t="shared" si="8"/>
        <v>27582</v>
      </c>
    </row>
    <row r="47" spans="1:9" x14ac:dyDescent="0.25">
      <c r="A47" s="42" t="str">
        <f t="shared" si="3"/>
        <v>CARTAGENA</v>
      </c>
      <c r="B47" s="41">
        <f t="shared" si="4"/>
        <v>7798</v>
      </c>
      <c r="C47" s="41">
        <f t="shared" si="5"/>
        <v>9433</v>
      </c>
      <c r="D47" s="41">
        <f t="shared" si="6"/>
        <v>12</v>
      </c>
      <c r="E47" s="42" t="str">
        <f t="shared" si="2"/>
        <v>VIGO</v>
      </c>
      <c r="F47" s="42">
        <f t="shared" si="7"/>
        <v>14994</v>
      </c>
      <c r="G47" s="42">
        <f t="shared" si="8"/>
        <v>24388</v>
      </c>
    </row>
    <row r="48" spans="1:9" x14ac:dyDescent="0.25">
      <c r="A48" s="42" t="str">
        <f t="shared" si="3"/>
        <v>CASTELLON</v>
      </c>
      <c r="B48" s="41">
        <f t="shared" si="4"/>
        <v>158</v>
      </c>
      <c r="C48" s="41">
        <f t="shared" si="5"/>
        <v>1102</v>
      </c>
      <c r="D48" s="41">
        <f t="shared" si="6"/>
        <v>21</v>
      </c>
      <c r="E48" s="42" t="str">
        <f t="shared" si="2"/>
        <v>VILAGARCIA</v>
      </c>
      <c r="F48" s="42">
        <f t="shared" si="7"/>
        <v>9220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5521</v>
      </c>
      <c r="C49" s="41">
        <f t="shared" si="5"/>
        <v>5950</v>
      </c>
      <c r="D49" s="41">
        <f t="shared" si="6"/>
        <v>13</v>
      </c>
      <c r="E49" s="42" t="str">
        <f t="shared" si="2"/>
        <v>CARTAGENA</v>
      </c>
      <c r="F49" s="42">
        <f t="shared" si="7"/>
        <v>7798</v>
      </c>
      <c r="G49" s="42">
        <f t="shared" si="8"/>
        <v>9433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CEUTA</v>
      </c>
      <c r="F50" s="42">
        <f t="shared" si="7"/>
        <v>5521</v>
      </c>
      <c r="G50" s="42">
        <f t="shared" si="8"/>
        <v>5950</v>
      </c>
    </row>
    <row r="51" spans="1:7" x14ac:dyDescent="0.25">
      <c r="A51" s="42" t="str">
        <f t="shared" si="3"/>
        <v>GIJON</v>
      </c>
      <c r="B51" s="41">
        <f t="shared" si="4"/>
        <v>4108</v>
      </c>
      <c r="C51" s="41">
        <f t="shared" si="5"/>
        <v>3925</v>
      </c>
      <c r="D51" s="41">
        <f t="shared" si="6"/>
        <v>17</v>
      </c>
      <c r="E51" s="42" t="str">
        <f t="shared" si="2"/>
        <v>MELILLA</v>
      </c>
      <c r="F51" s="42">
        <f t="shared" si="7"/>
        <v>5217</v>
      </c>
      <c r="G51" s="42">
        <f t="shared" si="8"/>
        <v>7456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5091</v>
      </c>
      <c r="G52" s="42">
        <f t="shared" si="8"/>
        <v>2797</v>
      </c>
    </row>
    <row r="53" spans="1:7" x14ac:dyDescent="0.25">
      <c r="A53" s="42" t="str">
        <f t="shared" si="3"/>
        <v>LAS PALMAS</v>
      </c>
      <c r="B53" s="41">
        <f t="shared" si="4"/>
        <v>129387</v>
      </c>
      <c r="C53" s="41">
        <f t="shared" si="5"/>
        <v>169574</v>
      </c>
      <c r="D53" s="41">
        <f t="shared" si="6"/>
        <v>1</v>
      </c>
      <c r="E53" s="42" t="str">
        <f t="shared" si="2"/>
        <v>BAHIA DE ALGECIRAS</v>
      </c>
      <c r="F53" s="42">
        <f t="shared" si="7"/>
        <v>4274</v>
      </c>
      <c r="G53" s="42">
        <f t="shared" si="8"/>
        <v>5122</v>
      </c>
    </row>
    <row r="54" spans="1:7" x14ac:dyDescent="0.25">
      <c r="A54" s="42" t="str">
        <f t="shared" si="3"/>
        <v>MALAGA</v>
      </c>
      <c r="B54" s="41">
        <f t="shared" si="4"/>
        <v>5091</v>
      </c>
      <c r="C54" s="41">
        <f t="shared" si="5"/>
        <v>2797</v>
      </c>
      <c r="D54" s="41">
        <f t="shared" si="6"/>
        <v>15</v>
      </c>
      <c r="E54" s="42" t="str">
        <f t="shared" si="2"/>
        <v>GIJON</v>
      </c>
      <c r="F54" s="42">
        <f t="shared" si="7"/>
        <v>4108</v>
      </c>
      <c r="G54" s="42">
        <f t="shared" si="8"/>
        <v>3925</v>
      </c>
    </row>
    <row r="55" spans="1:7" x14ac:dyDescent="0.25">
      <c r="A55" s="42" t="str">
        <f t="shared" si="3"/>
        <v>MARIN Y RIA DE PONTEVEDRA</v>
      </c>
      <c r="B55" s="41">
        <f t="shared" si="4"/>
        <v>3106</v>
      </c>
      <c r="C55" s="41">
        <f t="shared" si="5"/>
        <v>13963</v>
      </c>
      <c r="D55" s="41">
        <f t="shared" si="6"/>
        <v>19</v>
      </c>
      <c r="E55" s="42" t="str">
        <f t="shared" si="2"/>
        <v>TARRAGONA</v>
      </c>
      <c r="F55" s="42">
        <f t="shared" si="7"/>
        <v>3285</v>
      </c>
      <c r="G55" s="42">
        <f t="shared" si="8"/>
        <v>10080</v>
      </c>
    </row>
    <row r="56" spans="1:7" x14ac:dyDescent="0.25">
      <c r="A56" s="42" t="str">
        <f t="shared" si="3"/>
        <v>MELILLA</v>
      </c>
      <c r="B56" s="41">
        <f t="shared" si="4"/>
        <v>5217</v>
      </c>
      <c r="C56" s="41">
        <f t="shared" si="5"/>
        <v>7456</v>
      </c>
      <c r="D56" s="41">
        <f t="shared" si="6"/>
        <v>14</v>
      </c>
      <c r="E56" s="42" t="str">
        <f t="shared" si="2"/>
        <v>MARIN Y RIA DE PONTEVEDRA</v>
      </c>
      <c r="F56" s="42">
        <f t="shared" si="7"/>
        <v>3106</v>
      </c>
      <c r="G56" s="42">
        <f t="shared" si="8"/>
        <v>13963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2322</v>
      </c>
      <c r="G57" s="42">
        <f t="shared" si="8"/>
        <v>3381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158</v>
      </c>
      <c r="G58" s="42">
        <f t="shared" si="8"/>
        <v>1102</v>
      </c>
    </row>
    <row r="59" spans="1:7" x14ac:dyDescent="0.25">
      <c r="A59" s="42" t="str">
        <f t="shared" si="3"/>
        <v>SANTA CRUZ DE TENERIFE</v>
      </c>
      <c r="B59" s="41">
        <f t="shared" si="4"/>
        <v>114226</v>
      </c>
      <c r="C59" s="41">
        <f t="shared" si="5"/>
        <v>151323</v>
      </c>
      <c r="D59" s="41">
        <f t="shared" si="6"/>
        <v>2</v>
      </c>
      <c r="E59" s="42" t="str">
        <f t="shared" si="2"/>
        <v>A CORUÑA</v>
      </c>
      <c r="F59" s="42">
        <f t="shared" si="7"/>
        <v>156</v>
      </c>
      <c r="G59" s="42">
        <f t="shared" si="8"/>
        <v>180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23</v>
      </c>
      <c r="G60" s="42">
        <f t="shared" si="8"/>
        <v>22</v>
      </c>
    </row>
    <row r="61" spans="1:7" x14ac:dyDescent="0.25">
      <c r="A61" s="42" t="str">
        <f t="shared" si="3"/>
        <v>SEVILLA</v>
      </c>
      <c r="B61" s="41">
        <f t="shared" si="4"/>
        <v>43543</v>
      </c>
      <c r="C61" s="41">
        <f t="shared" si="5"/>
        <v>44878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3285</v>
      </c>
      <c r="C62" s="41">
        <f t="shared" si="5"/>
        <v>10080</v>
      </c>
      <c r="D62" s="41">
        <f t="shared" si="6"/>
        <v>18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63958</v>
      </c>
      <c r="C63" s="41">
        <f t="shared" si="5"/>
        <v>73666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14994</v>
      </c>
      <c r="C64" s="41">
        <f t="shared" si="5"/>
        <v>24388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9220</v>
      </c>
      <c r="C65" s="41">
        <f t="shared" si="5"/>
        <v>0</v>
      </c>
      <c r="D65" s="41">
        <f t="shared" si="6"/>
        <v>11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">
        <v>39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496</v>
      </c>
      <c r="C7" s="9">
        <v>560</v>
      </c>
      <c r="D7" s="9">
        <v>3116</v>
      </c>
      <c r="E7" s="9">
        <v>3092</v>
      </c>
      <c r="F7" s="10">
        <f>((E7*100)/D7)-100</f>
        <v>-0.77021822849808075</v>
      </c>
      <c r="G7" s="1"/>
      <c r="H7" s="1"/>
      <c r="I7" s="1"/>
    </row>
    <row r="8" spans="1:12" x14ac:dyDescent="0.25">
      <c r="A8" s="11" t="s">
        <v>44</v>
      </c>
      <c r="B8" s="12">
        <v>1006</v>
      </c>
      <c r="C8" s="12">
        <v>818</v>
      </c>
      <c r="D8" s="12">
        <v>5538</v>
      </c>
      <c r="E8" s="12">
        <v>3536</v>
      </c>
      <c r="F8" s="13">
        <f t="shared" ref="F8:F35" si="0">((E8*100)/D8)-100</f>
        <v>-36.15023474178404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0</v>
      </c>
      <c r="E9" s="9">
        <v>317.5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10</v>
      </c>
      <c r="D10" s="12">
        <v>47</v>
      </c>
      <c r="E10" s="12">
        <v>119</v>
      </c>
      <c r="F10" s="17">
        <f t="shared" si="0"/>
        <v>153.19148936170214</v>
      </c>
      <c r="G10" s="1"/>
      <c r="H10" s="1"/>
      <c r="I10" s="1"/>
    </row>
    <row r="11" spans="1:12" x14ac:dyDescent="0.25">
      <c r="A11" s="8" t="s">
        <v>47</v>
      </c>
      <c r="B11" s="9">
        <v>13598</v>
      </c>
      <c r="C11" s="9">
        <v>11294</v>
      </c>
      <c r="D11" s="9">
        <v>61506</v>
      </c>
      <c r="E11" s="9">
        <v>53224</v>
      </c>
      <c r="F11" s="10">
        <f t="shared" si="0"/>
        <v>-13.465352973693626</v>
      </c>
      <c r="G11" s="1"/>
      <c r="H11" s="1"/>
      <c r="I11" s="1"/>
    </row>
    <row r="12" spans="1:12" x14ac:dyDescent="0.25">
      <c r="A12" s="11" t="s">
        <v>48</v>
      </c>
      <c r="B12" s="12">
        <v>6949</v>
      </c>
      <c r="C12" s="12">
        <v>3781</v>
      </c>
      <c r="D12" s="12">
        <v>29890</v>
      </c>
      <c r="E12" s="12">
        <v>19121</v>
      </c>
      <c r="F12" s="13">
        <f t="shared" si="0"/>
        <v>-36.028772164603545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114789.5</v>
      </c>
      <c r="C14" s="12">
        <v>77818.5</v>
      </c>
      <c r="D14" s="12">
        <v>527256.5</v>
      </c>
      <c r="E14" s="12">
        <v>384285</v>
      </c>
      <c r="F14" s="13">
        <f t="shared" si="0"/>
        <v>-27.116119004696955</v>
      </c>
      <c r="G14" s="1"/>
      <c r="H14" s="1"/>
      <c r="I14" s="1"/>
    </row>
    <row r="15" spans="1:12" x14ac:dyDescent="0.25">
      <c r="A15" s="8" t="s">
        <v>51</v>
      </c>
      <c r="B15" s="9">
        <v>32841.75</v>
      </c>
      <c r="C15" s="9">
        <v>28823.25</v>
      </c>
      <c r="D15" s="9">
        <v>190710.5</v>
      </c>
      <c r="E15" s="9">
        <v>144130.75</v>
      </c>
      <c r="F15" s="10">
        <f t="shared" si="0"/>
        <v>-24.42432377871171</v>
      </c>
      <c r="G15" s="1"/>
      <c r="H15" s="1"/>
      <c r="I15" s="1"/>
    </row>
    <row r="16" spans="1:12" x14ac:dyDescent="0.25">
      <c r="A16" s="11" t="s">
        <v>52</v>
      </c>
      <c r="B16" s="12">
        <v>3895</v>
      </c>
      <c r="C16" s="12">
        <v>2288</v>
      </c>
      <c r="D16" s="12">
        <v>11609</v>
      </c>
      <c r="E16" s="12">
        <v>9338</v>
      </c>
      <c r="F16" s="13">
        <f t="shared" si="0"/>
        <v>-19.56240847618227</v>
      </c>
      <c r="G16" s="1"/>
      <c r="H16" s="1"/>
      <c r="I16" s="1"/>
    </row>
    <row r="17" spans="1:9" x14ac:dyDescent="0.25">
      <c r="A17" s="8" t="s">
        <v>53</v>
      </c>
      <c r="B17" s="9">
        <v>10154</v>
      </c>
      <c r="C17" s="9">
        <v>6356</v>
      </c>
      <c r="D17" s="9">
        <v>37884</v>
      </c>
      <c r="E17" s="9">
        <v>23624</v>
      </c>
      <c r="F17" s="10">
        <f t="shared" si="0"/>
        <v>-37.641220568049839</v>
      </c>
      <c r="G17" s="1"/>
      <c r="H17" s="1"/>
      <c r="I17" s="1"/>
    </row>
    <row r="18" spans="1:9" x14ac:dyDescent="0.25">
      <c r="A18" s="11" t="s">
        <v>54</v>
      </c>
      <c r="B18" s="12">
        <v>74</v>
      </c>
      <c r="C18" s="12">
        <v>59</v>
      </c>
      <c r="D18" s="12">
        <v>443</v>
      </c>
      <c r="E18" s="12">
        <v>282</v>
      </c>
      <c r="F18" s="13">
        <f t="shared" si="0"/>
        <v>-36.343115124153499</v>
      </c>
      <c r="G18" s="1"/>
      <c r="H18" s="1"/>
      <c r="I18" s="1"/>
    </row>
    <row r="19" spans="1:9" x14ac:dyDescent="0.25">
      <c r="A19" s="8" t="s">
        <v>55</v>
      </c>
      <c r="B19" s="9">
        <v>14</v>
      </c>
      <c r="C19" s="9">
        <v>45</v>
      </c>
      <c r="D19" s="9">
        <v>120</v>
      </c>
      <c r="E19" s="9">
        <v>115</v>
      </c>
      <c r="F19" s="10">
        <f t="shared" si="0"/>
        <v>-4.1666666666666714</v>
      </c>
      <c r="G19" s="1"/>
      <c r="H19" s="1"/>
      <c r="I19" s="1"/>
    </row>
    <row r="20" spans="1:9" x14ac:dyDescent="0.25">
      <c r="A20" s="11" t="s">
        <v>56</v>
      </c>
      <c r="B20" s="12">
        <v>1563</v>
      </c>
      <c r="C20" s="12">
        <v>1396</v>
      </c>
      <c r="D20" s="12">
        <v>6630</v>
      </c>
      <c r="E20" s="12">
        <v>6308</v>
      </c>
      <c r="F20" s="13">
        <f t="shared" si="0"/>
        <v>-4.8567119155354419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7058</v>
      </c>
      <c r="C22" s="12">
        <v>7732</v>
      </c>
      <c r="D22" s="12">
        <v>41210</v>
      </c>
      <c r="E22" s="12">
        <v>39098</v>
      </c>
      <c r="F22" s="13">
        <f t="shared" si="0"/>
        <v>-5.1249696675564138</v>
      </c>
      <c r="G22" s="1"/>
      <c r="H22" s="1"/>
      <c r="I22" s="1"/>
    </row>
    <row r="23" spans="1:9" x14ac:dyDescent="0.25">
      <c r="A23" s="8" t="s">
        <v>59</v>
      </c>
      <c r="B23" s="9">
        <v>976</v>
      </c>
      <c r="C23" s="9">
        <v>200</v>
      </c>
      <c r="D23" s="9">
        <v>2949</v>
      </c>
      <c r="E23" s="9">
        <v>1533</v>
      </c>
      <c r="F23" s="10">
        <f t="shared" si="0"/>
        <v>-48.016276703967449</v>
      </c>
      <c r="G23" s="1"/>
      <c r="H23" s="1"/>
      <c r="I23" s="1"/>
    </row>
    <row r="24" spans="1:9" x14ac:dyDescent="0.25">
      <c r="A24" s="11" t="s">
        <v>60</v>
      </c>
      <c r="B24" s="12">
        <v>756</v>
      </c>
      <c r="C24" s="12">
        <v>1650</v>
      </c>
      <c r="D24" s="12">
        <v>3074</v>
      </c>
      <c r="E24" s="12">
        <v>5497</v>
      </c>
      <c r="F24" s="13">
        <f t="shared" si="0"/>
        <v>78.822381262199087</v>
      </c>
      <c r="G24" s="1"/>
      <c r="H24" s="1"/>
      <c r="I24" s="1"/>
    </row>
    <row r="25" spans="1:9" x14ac:dyDescent="0.25">
      <c r="A25" s="8" t="s">
        <v>61</v>
      </c>
      <c r="B25" s="9">
        <v>304</v>
      </c>
      <c r="C25" s="9">
        <v>1610</v>
      </c>
      <c r="D25" s="9">
        <v>1282</v>
      </c>
      <c r="E25" s="9">
        <v>5335</v>
      </c>
      <c r="F25" s="10">
        <f t="shared" si="0"/>
        <v>316.14664586583461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2.5</v>
      </c>
      <c r="C27" s="9">
        <v>0</v>
      </c>
      <c r="D27" s="9">
        <v>2.5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3663</v>
      </c>
      <c r="C28" s="12">
        <v>2918</v>
      </c>
      <c r="D28" s="12">
        <v>20448</v>
      </c>
      <c r="E28" s="12">
        <v>15844</v>
      </c>
      <c r="F28" s="13">
        <f t="shared" si="0"/>
        <v>-22.515649452269173</v>
      </c>
      <c r="G28" s="1"/>
      <c r="H28" s="1"/>
      <c r="I28" s="1"/>
    </row>
    <row r="29" spans="1:9" x14ac:dyDescent="0.25">
      <c r="A29" s="8" t="s">
        <v>65</v>
      </c>
      <c r="B29" s="9">
        <v>132</v>
      </c>
      <c r="C29" s="9">
        <v>124</v>
      </c>
      <c r="D29" s="9">
        <v>668</v>
      </c>
      <c r="E29" s="9">
        <v>719</v>
      </c>
      <c r="F29" s="10">
        <f t="shared" si="0"/>
        <v>7.634730538922156</v>
      </c>
      <c r="G29" s="1"/>
      <c r="H29" s="1"/>
      <c r="I29" s="1"/>
    </row>
    <row r="30" spans="1:9" x14ac:dyDescent="0.25">
      <c r="A30" s="11" t="s">
        <v>66</v>
      </c>
      <c r="B30" s="12">
        <v>1624</v>
      </c>
      <c r="C30" s="12">
        <v>1586</v>
      </c>
      <c r="D30" s="12">
        <v>6319</v>
      </c>
      <c r="E30" s="12">
        <v>6394</v>
      </c>
      <c r="F30" s="13">
        <f t="shared" si="0"/>
        <v>1.1868966608640648</v>
      </c>
      <c r="G30" s="1"/>
      <c r="H30" s="1"/>
      <c r="I30" s="1"/>
    </row>
    <row r="31" spans="1:9" x14ac:dyDescent="0.25">
      <c r="A31" s="8" t="s">
        <v>67</v>
      </c>
      <c r="B31" s="9">
        <v>2090</v>
      </c>
      <c r="C31" s="9">
        <v>4498</v>
      </c>
      <c r="D31" s="9">
        <v>10712</v>
      </c>
      <c r="E31" s="9">
        <v>32696</v>
      </c>
      <c r="F31" s="10">
        <f t="shared" si="0"/>
        <v>205.22778192681108</v>
      </c>
      <c r="G31" s="1"/>
      <c r="H31" s="1"/>
      <c r="I31" s="1"/>
    </row>
    <row r="32" spans="1:9" x14ac:dyDescent="0.25">
      <c r="A32" s="11" t="s">
        <v>68</v>
      </c>
      <c r="B32" s="12">
        <v>152334</v>
      </c>
      <c r="C32" s="12">
        <v>151525</v>
      </c>
      <c r="D32" s="12">
        <v>766881</v>
      </c>
      <c r="E32" s="12">
        <v>687119</v>
      </c>
      <c r="F32" s="13">
        <f t="shared" si="0"/>
        <v>-10.40083141973787</v>
      </c>
      <c r="G32" s="1"/>
      <c r="H32" s="1"/>
      <c r="I32" s="1"/>
    </row>
    <row r="33" spans="1:9" x14ac:dyDescent="0.25">
      <c r="A33" s="8" t="s">
        <v>69</v>
      </c>
      <c r="B33" s="9">
        <v>18410</v>
      </c>
      <c r="C33" s="9">
        <v>11052</v>
      </c>
      <c r="D33" s="9">
        <v>86533</v>
      </c>
      <c r="E33" s="9">
        <v>56014</v>
      </c>
      <c r="F33" s="10">
        <f t="shared" si="0"/>
        <v>-35.268625842164255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570</v>
      </c>
      <c r="D34" s="12">
        <v>0</v>
      </c>
      <c r="E34" s="12">
        <v>2391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372729.75</v>
      </c>
      <c r="C35" s="15">
        <f t="shared" ref="C35:E35" si="1">SUM(C7:C34)</f>
        <v>316713.75</v>
      </c>
      <c r="D35" s="15">
        <f t="shared" si="1"/>
        <v>1814828.5</v>
      </c>
      <c r="E35" s="15">
        <f t="shared" si="1"/>
        <v>1500134.25</v>
      </c>
      <c r="F35" s="16">
        <f t="shared" si="0"/>
        <v>-17.340164649166567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3092</v>
      </c>
      <c r="C38" s="41">
        <f>D7</f>
        <v>3116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687119</v>
      </c>
      <c r="G38" s="42">
        <f>LOOKUP(E38,$A$38:$A$65,$C$38:$C$65)</f>
        <v>766881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3536</v>
      </c>
      <c r="C39" s="41">
        <f t="shared" ref="C39:C65" si="5">D8</f>
        <v>5538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384285</v>
      </c>
      <c r="G39" s="42">
        <f t="shared" ref="G39:G65" si="8">LOOKUP(E39,$A$38:$A$65,$C$38:$C$65)</f>
        <v>527256.5</v>
      </c>
    </row>
    <row r="40" spans="1:9" x14ac:dyDescent="0.25">
      <c r="A40" s="42" t="str">
        <f t="shared" si="3"/>
        <v>ALMERIA</v>
      </c>
      <c r="B40" s="41">
        <f t="shared" si="4"/>
        <v>317.5</v>
      </c>
      <c r="C40" s="41">
        <f t="shared" si="5"/>
        <v>0</v>
      </c>
      <c r="D40" s="41">
        <f t="shared" si="6"/>
        <v>21</v>
      </c>
      <c r="E40" s="42" t="str">
        <f t="shared" si="2"/>
        <v>BILBAO</v>
      </c>
      <c r="F40" s="42">
        <f t="shared" si="7"/>
        <v>144130.75</v>
      </c>
      <c r="G40" s="42">
        <f t="shared" si="8"/>
        <v>190710.5</v>
      </c>
    </row>
    <row r="41" spans="1:9" x14ac:dyDescent="0.25">
      <c r="A41" s="42" t="str">
        <f t="shared" si="3"/>
        <v>AVILES</v>
      </c>
      <c r="B41" s="41">
        <f t="shared" si="4"/>
        <v>119</v>
      </c>
      <c r="C41" s="41">
        <f t="shared" si="5"/>
        <v>47</v>
      </c>
      <c r="D41" s="41">
        <f t="shared" si="6"/>
        <v>23</v>
      </c>
      <c r="E41" s="42" t="str">
        <f t="shared" si="2"/>
        <v>VIGO</v>
      </c>
      <c r="F41" s="42">
        <f t="shared" si="7"/>
        <v>56014</v>
      </c>
      <c r="G41" s="42">
        <f t="shared" si="8"/>
        <v>86533</v>
      </c>
    </row>
    <row r="42" spans="1:9" x14ac:dyDescent="0.25">
      <c r="A42" s="42" t="str">
        <f t="shared" si="3"/>
        <v>BAHIA DE ALGECIRAS</v>
      </c>
      <c r="B42" s="41">
        <f t="shared" si="4"/>
        <v>53224</v>
      </c>
      <c r="C42" s="41">
        <f t="shared" si="5"/>
        <v>61506</v>
      </c>
      <c r="D42" s="41">
        <f t="shared" si="6"/>
        <v>5</v>
      </c>
      <c r="E42" s="42" t="str">
        <f t="shared" si="2"/>
        <v>BAHIA DE ALGECIRAS</v>
      </c>
      <c r="F42" s="42">
        <f t="shared" si="7"/>
        <v>53224</v>
      </c>
      <c r="G42" s="42">
        <f t="shared" si="8"/>
        <v>61506</v>
      </c>
    </row>
    <row r="43" spans="1:9" x14ac:dyDescent="0.25">
      <c r="A43" s="42" t="str">
        <f t="shared" si="3"/>
        <v>BAHIA DE CADIZ</v>
      </c>
      <c r="B43" s="41">
        <f t="shared" si="4"/>
        <v>19121</v>
      </c>
      <c r="C43" s="41">
        <f t="shared" si="5"/>
        <v>29890</v>
      </c>
      <c r="D43" s="41">
        <f t="shared" si="6"/>
        <v>9</v>
      </c>
      <c r="E43" s="42" t="str">
        <f t="shared" si="2"/>
        <v>LAS PALMAS</v>
      </c>
      <c r="F43" s="42">
        <f t="shared" si="7"/>
        <v>39098</v>
      </c>
      <c r="G43" s="42">
        <f t="shared" si="8"/>
        <v>41210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25</v>
      </c>
      <c r="E44" s="42" t="str">
        <f t="shared" si="2"/>
        <v>TARRAGONA</v>
      </c>
      <c r="F44" s="42">
        <f t="shared" si="7"/>
        <v>32696</v>
      </c>
      <c r="G44" s="42">
        <f t="shared" si="8"/>
        <v>10712</v>
      </c>
    </row>
    <row r="45" spans="1:9" x14ac:dyDescent="0.25">
      <c r="A45" s="42" t="str">
        <f t="shared" si="3"/>
        <v>BARCELONA</v>
      </c>
      <c r="B45" s="41">
        <f t="shared" si="4"/>
        <v>384285</v>
      </c>
      <c r="C45" s="41">
        <f t="shared" si="5"/>
        <v>527256.5</v>
      </c>
      <c r="D45" s="41">
        <f t="shared" si="6"/>
        <v>2</v>
      </c>
      <c r="E45" s="42" t="str">
        <f t="shared" si="2"/>
        <v>CASTELLON</v>
      </c>
      <c r="F45" s="42">
        <f t="shared" si="7"/>
        <v>23624</v>
      </c>
      <c r="G45" s="42">
        <f t="shared" si="8"/>
        <v>37884</v>
      </c>
    </row>
    <row r="46" spans="1:9" x14ac:dyDescent="0.25">
      <c r="A46" s="42" t="str">
        <f t="shared" si="3"/>
        <v>BILBAO</v>
      </c>
      <c r="B46" s="41">
        <f t="shared" si="4"/>
        <v>144130.75</v>
      </c>
      <c r="C46" s="41">
        <f t="shared" si="5"/>
        <v>190710.5</v>
      </c>
      <c r="D46" s="41">
        <f t="shared" si="6"/>
        <v>3</v>
      </c>
      <c r="E46" s="42" t="str">
        <f t="shared" si="2"/>
        <v>BAHIA DE CADIZ</v>
      </c>
      <c r="F46" s="42">
        <f t="shared" si="7"/>
        <v>19121</v>
      </c>
      <c r="G46" s="42">
        <f t="shared" si="8"/>
        <v>29890</v>
      </c>
    </row>
    <row r="47" spans="1:9" x14ac:dyDescent="0.25">
      <c r="A47" s="42" t="str">
        <f t="shared" si="3"/>
        <v>CARTAGENA</v>
      </c>
      <c r="B47" s="41">
        <f t="shared" si="4"/>
        <v>9338</v>
      </c>
      <c r="C47" s="41">
        <f t="shared" si="5"/>
        <v>11609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15844</v>
      </c>
      <c r="G47" s="42">
        <f t="shared" si="8"/>
        <v>20448</v>
      </c>
    </row>
    <row r="48" spans="1:9" x14ac:dyDescent="0.25">
      <c r="A48" s="42" t="str">
        <f t="shared" si="3"/>
        <v>CASTELLON</v>
      </c>
      <c r="B48" s="41">
        <f t="shared" si="4"/>
        <v>23624</v>
      </c>
      <c r="C48" s="41">
        <f t="shared" si="5"/>
        <v>37884</v>
      </c>
      <c r="D48" s="41">
        <f t="shared" si="6"/>
        <v>8</v>
      </c>
      <c r="E48" s="42" t="str">
        <f t="shared" si="2"/>
        <v>CARTAGENA</v>
      </c>
      <c r="F48" s="42">
        <f t="shared" si="7"/>
        <v>9338</v>
      </c>
      <c r="G48" s="42">
        <f t="shared" si="8"/>
        <v>11609</v>
      </c>
    </row>
    <row r="49" spans="1:7" x14ac:dyDescent="0.25">
      <c r="A49" s="42" t="str">
        <f t="shared" si="3"/>
        <v>CEUTA</v>
      </c>
      <c r="B49" s="41">
        <f t="shared" si="4"/>
        <v>282</v>
      </c>
      <c r="C49" s="41">
        <f t="shared" si="5"/>
        <v>443</v>
      </c>
      <c r="D49" s="41">
        <f t="shared" si="6"/>
        <v>22</v>
      </c>
      <c r="E49" s="42" t="str">
        <f t="shared" si="2"/>
        <v>SEVILLA</v>
      </c>
      <c r="F49" s="42">
        <f t="shared" si="7"/>
        <v>6394</v>
      </c>
      <c r="G49" s="42">
        <f t="shared" si="8"/>
        <v>6319</v>
      </c>
    </row>
    <row r="50" spans="1:7" x14ac:dyDescent="0.25">
      <c r="A50" s="42" t="str">
        <f t="shared" si="3"/>
        <v>FERROL-SAN CIBRAO</v>
      </c>
      <c r="B50" s="41">
        <f t="shared" si="4"/>
        <v>115</v>
      </c>
      <c r="C50" s="41">
        <f t="shared" si="5"/>
        <v>120</v>
      </c>
      <c r="D50" s="41">
        <f t="shared" si="6"/>
        <v>24</v>
      </c>
      <c r="E50" s="42" t="str">
        <f t="shared" si="2"/>
        <v>GIJON</v>
      </c>
      <c r="F50" s="42">
        <f t="shared" si="7"/>
        <v>6308</v>
      </c>
      <c r="G50" s="42">
        <f t="shared" si="8"/>
        <v>6630</v>
      </c>
    </row>
    <row r="51" spans="1:7" x14ac:dyDescent="0.25">
      <c r="A51" s="42" t="str">
        <f t="shared" si="3"/>
        <v>GIJON</v>
      </c>
      <c r="B51" s="41">
        <f t="shared" si="4"/>
        <v>6308</v>
      </c>
      <c r="C51" s="41">
        <f t="shared" si="5"/>
        <v>6630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5497</v>
      </c>
      <c r="G51" s="42">
        <f t="shared" si="8"/>
        <v>3074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5335</v>
      </c>
      <c r="G52" s="42">
        <f t="shared" si="8"/>
        <v>1282</v>
      </c>
    </row>
    <row r="53" spans="1:7" x14ac:dyDescent="0.25">
      <c r="A53" s="42" t="str">
        <f t="shared" si="3"/>
        <v>LAS PALMAS</v>
      </c>
      <c r="B53" s="41">
        <f t="shared" si="4"/>
        <v>39098</v>
      </c>
      <c r="C53" s="41">
        <f t="shared" si="5"/>
        <v>41210</v>
      </c>
      <c r="D53" s="41">
        <f t="shared" si="6"/>
        <v>6</v>
      </c>
      <c r="E53" s="42" t="str">
        <f t="shared" si="2"/>
        <v>ALICANTE</v>
      </c>
      <c r="F53" s="42">
        <f t="shared" si="7"/>
        <v>3536</v>
      </c>
      <c r="G53" s="42">
        <f t="shared" si="8"/>
        <v>5538</v>
      </c>
    </row>
    <row r="54" spans="1:7" x14ac:dyDescent="0.25">
      <c r="A54" s="42" t="str">
        <f t="shared" si="3"/>
        <v>MALAGA</v>
      </c>
      <c r="B54" s="41">
        <f t="shared" si="4"/>
        <v>1533</v>
      </c>
      <c r="C54" s="41">
        <f t="shared" si="5"/>
        <v>2949</v>
      </c>
      <c r="D54" s="41">
        <f t="shared" si="6"/>
        <v>19</v>
      </c>
      <c r="E54" s="42" t="str">
        <f t="shared" si="2"/>
        <v>A CORUÑA</v>
      </c>
      <c r="F54" s="42">
        <f t="shared" si="7"/>
        <v>3092</v>
      </c>
      <c r="G54" s="42">
        <f t="shared" si="8"/>
        <v>3116</v>
      </c>
    </row>
    <row r="55" spans="1:7" x14ac:dyDescent="0.25">
      <c r="A55" s="42" t="str">
        <f t="shared" si="3"/>
        <v>MARIN Y RIA DE PONTEVEDRA</v>
      </c>
      <c r="B55" s="41">
        <f t="shared" si="4"/>
        <v>5497</v>
      </c>
      <c r="C55" s="41">
        <f t="shared" si="5"/>
        <v>3074</v>
      </c>
      <c r="D55" s="41">
        <f t="shared" si="6"/>
        <v>14</v>
      </c>
      <c r="E55" s="42" t="str">
        <f t="shared" si="2"/>
        <v>VILAGARCIA</v>
      </c>
      <c r="F55" s="42">
        <f t="shared" si="7"/>
        <v>2391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5335</v>
      </c>
      <c r="C56" s="41">
        <f t="shared" si="5"/>
        <v>1282</v>
      </c>
      <c r="D56" s="41">
        <f t="shared" si="6"/>
        <v>15</v>
      </c>
      <c r="E56" s="42" t="str">
        <f t="shared" si="2"/>
        <v>MALAGA</v>
      </c>
      <c r="F56" s="42">
        <f t="shared" si="7"/>
        <v>1533</v>
      </c>
      <c r="G56" s="42">
        <f t="shared" si="8"/>
        <v>2949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7"/>
        <v>719</v>
      </c>
      <c r="G57" s="42">
        <f t="shared" si="8"/>
        <v>668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ALMERIA</v>
      </c>
      <c r="F58" s="42">
        <f t="shared" si="7"/>
        <v>317.5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15844</v>
      </c>
      <c r="C59" s="41">
        <f t="shared" si="5"/>
        <v>20448</v>
      </c>
      <c r="D59" s="41">
        <f t="shared" si="6"/>
        <v>10</v>
      </c>
      <c r="E59" s="42" t="str">
        <f t="shared" si="2"/>
        <v>CEUTA</v>
      </c>
      <c r="F59" s="42">
        <f t="shared" si="7"/>
        <v>282</v>
      </c>
      <c r="G59" s="42">
        <f t="shared" si="8"/>
        <v>443</v>
      </c>
    </row>
    <row r="60" spans="1:7" x14ac:dyDescent="0.25">
      <c r="A60" s="42" t="str">
        <f t="shared" si="3"/>
        <v>SANTANDER</v>
      </c>
      <c r="B60" s="41">
        <f t="shared" si="4"/>
        <v>719</v>
      </c>
      <c r="C60" s="41">
        <f t="shared" si="5"/>
        <v>668</v>
      </c>
      <c r="D60" s="41">
        <f t="shared" si="6"/>
        <v>20</v>
      </c>
      <c r="E60" s="42" t="str">
        <f t="shared" si="2"/>
        <v>AVILES</v>
      </c>
      <c r="F60" s="42">
        <f t="shared" si="7"/>
        <v>119</v>
      </c>
      <c r="G60" s="42">
        <f t="shared" si="8"/>
        <v>47</v>
      </c>
    </row>
    <row r="61" spans="1:7" x14ac:dyDescent="0.25">
      <c r="A61" s="42" t="str">
        <f t="shared" si="3"/>
        <v>SEVILLA</v>
      </c>
      <c r="B61" s="41">
        <f t="shared" si="4"/>
        <v>6394</v>
      </c>
      <c r="C61" s="41">
        <f t="shared" si="5"/>
        <v>6319</v>
      </c>
      <c r="D61" s="41">
        <f t="shared" si="6"/>
        <v>12</v>
      </c>
      <c r="E61" s="42" t="str">
        <f t="shared" si="2"/>
        <v>FERROL-SAN CIBRAO</v>
      </c>
      <c r="F61" s="42">
        <f t="shared" si="7"/>
        <v>115</v>
      </c>
      <c r="G61" s="42">
        <f t="shared" si="8"/>
        <v>120</v>
      </c>
    </row>
    <row r="62" spans="1:7" x14ac:dyDescent="0.25">
      <c r="A62" s="42" t="str">
        <f t="shared" si="3"/>
        <v>TARRAGONA</v>
      </c>
      <c r="B62" s="41">
        <f t="shared" si="4"/>
        <v>32696</v>
      </c>
      <c r="C62" s="41">
        <f t="shared" si="5"/>
        <v>10712</v>
      </c>
      <c r="D62" s="41">
        <f t="shared" si="6"/>
        <v>7</v>
      </c>
      <c r="E62" s="42" t="str">
        <f t="shared" si="2"/>
        <v>BALEARES</v>
      </c>
      <c r="F62" s="42">
        <f t="shared" si="7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687119</v>
      </c>
      <c r="C63" s="41">
        <f t="shared" si="5"/>
        <v>766881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56014</v>
      </c>
      <c r="C64" s="41">
        <f t="shared" si="5"/>
        <v>86533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2391</v>
      </c>
      <c r="C65" s="41">
        <f t="shared" si="5"/>
        <v>0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13918</v>
      </c>
      <c r="C7" s="9">
        <v>12699</v>
      </c>
      <c r="D7" s="9">
        <v>23261</v>
      </c>
      <c r="E7" s="9">
        <v>23225</v>
      </c>
      <c r="F7" s="10">
        <f>((E7*100)/D7)-100</f>
        <v>-0.15476548729633066</v>
      </c>
      <c r="G7" s="1"/>
      <c r="H7" s="1"/>
      <c r="I7" s="1"/>
    </row>
    <row r="8" spans="1:12" x14ac:dyDescent="0.25">
      <c r="A8" s="11" t="s">
        <v>44</v>
      </c>
      <c r="B8" s="12">
        <v>22159</v>
      </c>
      <c r="C8" s="12">
        <v>18862</v>
      </c>
      <c r="D8" s="12">
        <v>90229</v>
      </c>
      <c r="E8" s="12">
        <v>71760</v>
      </c>
      <c r="F8" s="13">
        <f t="shared" ref="F8:F35" si="0">((E8*100)/D8)-100</f>
        <v>-20.469028804486356</v>
      </c>
      <c r="G8" s="1"/>
      <c r="H8" s="1"/>
      <c r="I8" s="1"/>
    </row>
    <row r="9" spans="1:12" x14ac:dyDescent="0.25">
      <c r="A9" s="8" t="s">
        <v>45</v>
      </c>
      <c r="B9" s="9">
        <v>44661</v>
      </c>
      <c r="C9" s="9">
        <v>50989</v>
      </c>
      <c r="D9" s="9">
        <v>227373</v>
      </c>
      <c r="E9" s="9">
        <v>234577</v>
      </c>
      <c r="F9" s="10">
        <f t="shared" si="0"/>
        <v>3.1683621186332545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323728</v>
      </c>
      <c r="C11" s="9">
        <v>311652</v>
      </c>
      <c r="D11" s="9">
        <v>1611571</v>
      </c>
      <c r="E11" s="9">
        <v>1533542</v>
      </c>
      <c r="F11" s="10">
        <f t="shared" si="0"/>
        <v>-4.841797227674121</v>
      </c>
      <c r="G11" s="1"/>
      <c r="H11" s="1"/>
      <c r="I11" s="1"/>
    </row>
    <row r="12" spans="1:12" x14ac:dyDescent="0.25">
      <c r="A12" s="11" t="s">
        <v>48</v>
      </c>
      <c r="B12" s="12">
        <v>43436</v>
      </c>
      <c r="C12" s="12">
        <v>36623</v>
      </c>
      <c r="D12" s="12">
        <v>99255</v>
      </c>
      <c r="E12" s="12">
        <v>95508</v>
      </c>
      <c r="F12" s="13">
        <f t="shared" si="0"/>
        <v>-3.7751246788574946</v>
      </c>
      <c r="G12" s="1"/>
      <c r="H12" s="1"/>
      <c r="I12" s="1"/>
    </row>
    <row r="13" spans="1:12" x14ac:dyDescent="0.25">
      <c r="A13" s="8" t="s">
        <v>49</v>
      </c>
      <c r="B13" s="9">
        <v>812813</v>
      </c>
      <c r="C13" s="9">
        <v>437365</v>
      </c>
      <c r="D13" s="9">
        <v>1713785</v>
      </c>
      <c r="E13" s="9">
        <v>1191744</v>
      </c>
      <c r="F13" s="10">
        <f t="shared" si="0"/>
        <v>-30.461288901466631</v>
      </c>
      <c r="G13" s="1"/>
      <c r="H13" s="1"/>
      <c r="I13" s="1"/>
    </row>
    <row r="14" spans="1:12" x14ac:dyDescent="0.25">
      <c r="A14" s="11" t="s">
        <v>50</v>
      </c>
      <c r="B14" s="12">
        <v>349936</v>
      </c>
      <c r="C14" s="12">
        <v>322005</v>
      </c>
      <c r="D14" s="12">
        <v>833394</v>
      </c>
      <c r="E14" s="12">
        <v>908704</v>
      </c>
      <c r="F14" s="13">
        <f t="shared" si="0"/>
        <v>9.0365421397322336</v>
      </c>
      <c r="G14" s="1"/>
      <c r="H14" s="1"/>
      <c r="I14" s="1"/>
    </row>
    <row r="15" spans="1:12" x14ac:dyDescent="0.25">
      <c r="A15" s="8" t="s">
        <v>51</v>
      </c>
      <c r="B15" s="9">
        <v>25801</v>
      </c>
      <c r="C15" s="9">
        <v>13121</v>
      </c>
      <c r="D15" s="9">
        <v>58084</v>
      </c>
      <c r="E15" s="9">
        <v>49921</v>
      </c>
      <c r="F15" s="10">
        <f t="shared" si="0"/>
        <v>-14.053784174643624</v>
      </c>
      <c r="G15" s="1"/>
      <c r="H15" s="1"/>
      <c r="I15" s="1"/>
    </row>
    <row r="16" spans="1:12" x14ac:dyDescent="0.25">
      <c r="A16" s="11" t="s">
        <v>52</v>
      </c>
      <c r="B16" s="12">
        <v>4255</v>
      </c>
      <c r="C16" s="12">
        <v>8404</v>
      </c>
      <c r="D16" s="12">
        <v>6571</v>
      </c>
      <c r="E16" s="12">
        <v>16950</v>
      </c>
      <c r="F16" s="13">
        <f t="shared" si="0"/>
        <v>157.95160553949171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187909</v>
      </c>
      <c r="C18" s="12">
        <v>161473</v>
      </c>
      <c r="D18" s="12">
        <v>910068</v>
      </c>
      <c r="E18" s="12">
        <v>784496</v>
      </c>
      <c r="F18" s="13">
        <f t="shared" si="0"/>
        <v>-13.798089813068913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2717</v>
      </c>
      <c r="C20" s="12">
        <v>0</v>
      </c>
      <c r="D20" s="12">
        <v>4611</v>
      </c>
      <c r="E20" s="12">
        <v>1890</v>
      </c>
      <c r="F20" s="13">
        <f t="shared" si="0"/>
        <v>-59.011060507482107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105</v>
      </c>
      <c r="D21" s="9">
        <v>201</v>
      </c>
      <c r="E21" s="9">
        <v>105</v>
      </c>
      <c r="F21" s="10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80276</v>
      </c>
      <c r="C22" s="12">
        <v>58162</v>
      </c>
      <c r="D22" s="12">
        <v>478060</v>
      </c>
      <c r="E22" s="12">
        <v>540662</v>
      </c>
      <c r="F22" s="13">
        <f t="shared" si="0"/>
        <v>13.095008994686864</v>
      </c>
      <c r="G22" s="1"/>
      <c r="H22" s="1"/>
      <c r="I22" s="1"/>
    </row>
    <row r="23" spans="1:9" x14ac:dyDescent="0.25">
      <c r="A23" s="8" t="s">
        <v>59</v>
      </c>
      <c r="B23" s="9">
        <v>43249</v>
      </c>
      <c r="C23" s="9">
        <v>51537</v>
      </c>
      <c r="D23" s="9">
        <v>207765</v>
      </c>
      <c r="E23" s="9">
        <v>237971</v>
      </c>
      <c r="F23" s="10">
        <f t="shared" si="0"/>
        <v>14.538541140230549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33444</v>
      </c>
      <c r="C25" s="9">
        <v>39327</v>
      </c>
      <c r="D25" s="9">
        <v>156981</v>
      </c>
      <c r="E25" s="9">
        <v>169355</v>
      </c>
      <c r="F25" s="10">
        <f t="shared" si="0"/>
        <v>7.8824825934348723</v>
      </c>
      <c r="G25" s="1"/>
      <c r="H25" s="1"/>
      <c r="I25" s="1"/>
    </row>
    <row r="26" spans="1:9" x14ac:dyDescent="0.25">
      <c r="A26" s="11" t="s">
        <v>62</v>
      </c>
      <c r="B26" s="12">
        <v>467</v>
      </c>
      <c r="C26" s="12">
        <v>841</v>
      </c>
      <c r="D26" s="12">
        <v>1086</v>
      </c>
      <c r="E26" s="12">
        <v>1445</v>
      </c>
      <c r="F26" s="13">
        <f t="shared" si="0"/>
        <v>33.057090239410684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345905</v>
      </c>
      <c r="C28" s="12">
        <v>297363</v>
      </c>
      <c r="D28" s="12">
        <v>1934721</v>
      </c>
      <c r="E28" s="12">
        <v>1635629</v>
      </c>
      <c r="F28" s="13">
        <f t="shared" si="0"/>
        <v>-15.459179902425205</v>
      </c>
      <c r="G28" s="1"/>
      <c r="H28" s="1"/>
      <c r="I28" s="1"/>
    </row>
    <row r="29" spans="1:9" x14ac:dyDescent="0.25">
      <c r="A29" s="8" t="s">
        <v>65</v>
      </c>
      <c r="B29" s="9">
        <v>21141</v>
      </c>
      <c r="C29" s="9">
        <v>16274</v>
      </c>
      <c r="D29" s="9">
        <v>49227</v>
      </c>
      <c r="E29" s="9">
        <v>44740</v>
      </c>
      <c r="F29" s="10">
        <f t="shared" si="0"/>
        <v>-9.1149166108030215</v>
      </c>
      <c r="G29" s="1"/>
      <c r="H29" s="1"/>
      <c r="I29" s="1"/>
    </row>
    <row r="30" spans="1:9" x14ac:dyDescent="0.25">
      <c r="A30" s="11" t="s">
        <v>66</v>
      </c>
      <c r="B30" s="12">
        <v>1970</v>
      </c>
      <c r="C30" s="12">
        <v>5001</v>
      </c>
      <c r="D30" s="12">
        <v>6663</v>
      </c>
      <c r="E30" s="12">
        <v>39452</v>
      </c>
      <c r="F30" s="13">
        <f t="shared" si="0"/>
        <v>492.10565811196159</v>
      </c>
      <c r="G30" s="1"/>
      <c r="H30" s="1"/>
      <c r="I30" s="1"/>
    </row>
    <row r="31" spans="1:9" x14ac:dyDescent="0.25">
      <c r="A31" s="8" t="s">
        <v>67</v>
      </c>
      <c r="B31" s="9">
        <v>597</v>
      </c>
      <c r="C31" s="9">
        <v>319</v>
      </c>
      <c r="D31" s="9">
        <v>597</v>
      </c>
      <c r="E31" s="9">
        <v>522</v>
      </c>
      <c r="F31" s="10">
        <f t="shared" si="0"/>
        <v>-12.562814070351763</v>
      </c>
      <c r="G31" s="1"/>
      <c r="H31" s="1"/>
      <c r="I31" s="1"/>
    </row>
    <row r="32" spans="1:9" x14ac:dyDescent="0.25">
      <c r="A32" s="11" t="s">
        <v>68</v>
      </c>
      <c r="B32" s="12">
        <v>42162</v>
      </c>
      <c r="C32" s="12">
        <v>42047</v>
      </c>
      <c r="D32" s="12">
        <v>131475</v>
      </c>
      <c r="E32" s="12">
        <v>108000</v>
      </c>
      <c r="F32" s="13">
        <f t="shared" si="0"/>
        <v>-17.855105533371358</v>
      </c>
      <c r="G32" s="1"/>
      <c r="H32" s="1"/>
      <c r="I32" s="1"/>
    </row>
    <row r="33" spans="1:9" x14ac:dyDescent="0.25">
      <c r="A33" s="8" t="s">
        <v>69</v>
      </c>
      <c r="B33" s="9">
        <v>109978</v>
      </c>
      <c r="C33" s="9">
        <v>106097</v>
      </c>
      <c r="D33" s="9">
        <v>364972</v>
      </c>
      <c r="E33" s="9">
        <v>351408</v>
      </c>
      <c r="F33" s="10">
        <f t="shared" si="0"/>
        <v>-3.716449481056074</v>
      </c>
      <c r="G33" s="1"/>
      <c r="H33" s="1"/>
      <c r="I33" s="1"/>
    </row>
    <row r="34" spans="1:9" x14ac:dyDescent="0.25">
      <c r="A34" s="11" t="s">
        <v>70</v>
      </c>
      <c r="B34" s="12">
        <v>1593</v>
      </c>
      <c r="C34" s="12">
        <v>946</v>
      </c>
      <c r="D34" s="12">
        <v>1593</v>
      </c>
      <c r="E34" s="12">
        <v>1665</v>
      </c>
      <c r="F34" s="13">
        <f t="shared" si="0"/>
        <v>4.5197740112994325</v>
      </c>
      <c r="G34" s="1"/>
      <c r="H34" s="1"/>
      <c r="I34" s="1"/>
    </row>
    <row r="35" spans="1:9" x14ac:dyDescent="0.25">
      <c r="A35" s="14" t="s">
        <v>71</v>
      </c>
      <c r="B35" s="15">
        <f>SUM(B7:B34)</f>
        <v>2512115</v>
      </c>
      <c r="C35" s="15">
        <f t="shared" ref="C35:E35" si="1">SUM(C7:C34)</f>
        <v>1991212</v>
      </c>
      <c r="D35" s="15">
        <f t="shared" si="1"/>
        <v>8911543</v>
      </c>
      <c r="E35" s="15">
        <f t="shared" si="1"/>
        <v>8043271</v>
      </c>
      <c r="F35" s="16">
        <f t="shared" si="0"/>
        <v>-9.7432285295599144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23225</v>
      </c>
      <c r="C38" s="41">
        <f>D7</f>
        <v>23261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1635629</v>
      </c>
      <c r="G38" s="42">
        <f>LOOKUP(E38,$A$38:$A$65,$C$38:$C$65)</f>
        <v>1934721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71760</v>
      </c>
      <c r="C39" s="41">
        <f t="shared" ref="C39:C65" si="5">D8</f>
        <v>90229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1533542</v>
      </c>
      <c r="G39" s="42">
        <f t="shared" ref="G39:G65" si="8">LOOKUP(E39,$A$38:$A$65,$C$38:$C$65)</f>
        <v>1611571</v>
      </c>
    </row>
    <row r="40" spans="1:9" x14ac:dyDescent="0.25">
      <c r="A40" s="42" t="str">
        <f t="shared" si="3"/>
        <v>ALMERIA</v>
      </c>
      <c r="B40" s="41">
        <f t="shared" si="4"/>
        <v>234577</v>
      </c>
      <c r="C40" s="41">
        <f t="shared" si="5"/>
        <v>227373</v>
      </c>
      <c r="D40" s="41">
        <f t="shared" si="6"/>
        <v>9</v>
      </c>
      <c r="E40" s="42" t="str">
        <f t="shared" si="2"/>
        <v>BALEARES</v>
      </c>
      <c r="F40" s="42">
        <f t="shared" si="7"/>
        <v>1191744</v>
      </c>
      <c r="G40" s="42">
        <f t="shared" si="8"/>
        <v>1713785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908704</v>
      </c>
      <c r="G41" s="42">
        <f t="shared" si="8"/>
        <v>833394</v>
      </c>
    </row>
    <row r="42" spans="1:9" x14ac:dyDescent="0.25">
      <c r="A42" s="42" t="str">
        <f t="shared" si="3"/>
        <v>BAHIA DE ALGECIRAS</v>
      </c>
      <c r="B42" s="41">
        <f t="shared" si="4"/>
        <v>1533542</v>
      </c>
      <c r="C42" s="41">
        <f t="shared" si="5"/>
        <v>1611571</v>
      </c>
      <c r="D42" s="41">
        <f t="shared" si="6"/>
        <v>2</v>
      </c>
      <c r="E42" s="42" t="str">
        <f t="shared" si="2"/>
        <v>CEUTA</v>
      </c>
      <c r="F42" s="42">
        <f t="shared" si="7"/>
        <v>784496</v>
      </c>
      <c r="G42" s="42">
        <f t="shared" si="8"/>
        <v>910068</v>
      </c>
    </row>
    <row r="43" spans="1:9" x14ac:dyDescent="0.25">
      <c r="A43" s="42" t="str">
        <f t="shared" si="3"/>
        <v>BAHIA DE CADIZ</v>
      </c>
      <c r="B43" s="41">
        <f t="shared" si="4"/>
        <v>95508</v>
      </c>
      <c r="C43" s="41">
        <f t="shared" si="5"/>
        <v>99255</v>
      </c>
      <c r="D43" s="41">
        <f t="shared" si="6"/>
        <v>12</v>
      </c>
      <c r="E43" s="42" t="str">
        <f t="shared" si="2"/>
        <v>LAS PALMAS</v>
      </c>
      <c r="F43" s="42">
        <f t="shared" si="7"/>
        <v>540662</v>
      </c>
      <c r="G43" s="42">
        <f t="shared" si="8"/>
        <v>478060</v>
      </c>
    </row>
    <row r="44" spans="1:9" x14ac:dyDescent="0.25">
      <c r="A44" s="42" t="str">
        <f t="shared" si="3"/>
        <v>BALEARES</v>
      </c>
      <c r="B44" s="41">
        <f t="shared" si="4"/>
        <v>1191744</v>
      </c>
      <c r="C44" s="41">
        <f t="shared" si="5"/>
        <v>1713785</v>
      </c>
      <c r="D44" s="41">
        <f t="shared" si="6"/>
        <v>3</v>
      </c>
      <c r="E44" s="42" t="str">
        <f t="shared" si="2"/>
        <v>VIGO</v>
      </c>
      <c r="F44" s="42">
        <f t="shared" si="7"/>
        <v>351408</v>
      </c>
      <c r="G44" s="42">
        <f t="shared" si="8"/>
        <v>364972</v>
      </c>
    </row>
    <row r="45" spans="1:9" x14ac:dyDescent="0.25">
      <c r="A45" s="42" t="str">
        <f t="shared" si="3"/>
        <v>BARCELONA</v>
      </c>
      <c r="B45" s="41">
        <f t="shared" si="4"/>
        <v>908704</v>
      </c>
      <c r="C45" s="41">
        <f t="shared" si="5"/>
        <v>833394</v>
      </c>
      <c r="D45" s="41">
        <f t="shared" si="6"/>
        <v>4</v>
      </c>
      <c r="E45" s="42" t="str">
        <f t="shared" si="2"/>
        <v>MALAGA</v>
      </c>
      <c r="F45" s="42">
        <f t="shared" si="7"/>
        <v>237971</v>
      </c>
      <c r="G45" s="42">
        <f t="shared" si="8"/>
        <v>207765</v>
      </c>
    </row>
    <row r="46" spans="1:9" x14ac:dyDescent="0.25">
      <c r="A46" s="42" t="str">
        <f t="shared" si="3"/>
        <v>BILBAO</v>
      </c>
      <c r="B46" s="41">
        <f t="shared" si="4"/>
        <v>49921</v>
      </c>
      <c r="C46" s="41">
        <f t="shared" si="5"/>
        <v>58084</v>
      </c>
      <c r="D46" s="41">
        <f t="shared" si="6"/>
        <v>14</v>
      </c>
      <c r="E46" s="42" t="str">
        <f t="shared" si="2"/>
        <v>ALMERIA</v>
      </c>
      <c r="F46" s="42">
        <f t="shared" si="7"/>
        <v>234577</v>
      </c>
      <c r="G46" s="42">
        <f t="shared" si="8"/>
        <v>227373</v>
      </c>
    </row>
    <row r="47" spans="1:9" x14ac:dyDescent="0.25">
      <c r="A47" s="42" t="str">
        <f t="shared" si="3"/>
        <v>CARTAGENA</v>
      </c>
      <c r="B47" s="41">
        <f t="shared" si="4"/>
        <v>16950</v>
      </c>
      <c r="C47" s="41">
        <f t="shared" si="5"/>
        <v>6571</v>
      </c>
      <c r="D47" s="41">
        <f t="shared" si="6"/>
        <v>18</v>
      </c>
      <c r="E47" s="42" t="str">
        <f t="shared" si="2"/>
        <v>MELILLA</v>
      </c>
      <c r="F47" s="42">
        <f t="shared" si="7"/>
        <v>169355</v>
      </c>
      <c r="G47" s="42">
        <f t="shared" si="8"/>
        <v>156981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108000</v>
      </c>
      <c r="G48" s="42">
        <f t="shared" si="8"/>
        <v>131475</v>
      </c>
    </row>
    <row r="49" spans="1:7" x14ac:dyDescent="0.25">
      <c r="A49" s="42" t="str">
        <f t="shared" si="3"/>
        <v>CEUTA</v>
      </c>
      <c r="B49" s="41">
        <f t="shared" si="4"/>
        <v>784496</v>
      </c>
      <c r="C49" s="41">
        <f t="shared" si="5"/>
        <v>910068</v>
      </c>
      <c r="D49" s="41">
        <f t="shared" si="6"/>
        <v>5</v>
      </c>
      <c r="E49" s="42" t="str">
        <f t="shared" si="2"/>
        <v>BAHIA DE CADIZ</v>
      </c>
      <c r="F49" s="42">
        <f t="shared" si="7"/>
        <v>95508</v>
      </c>
      <c r="G49" s="42">
        <f t="shared" si="8"/>
        <v>99255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71760</v>
      </c>
      <c r="G50" s="42">
        <f t="shared" si="8"/>
        <v>90229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4611</v>
      </c>
      <c r="D51" s="41">
        <f t="shared" si="6"/>
        <v>19</v>
      </c>
      <c r="E51" s="42" t="str">
        <f t="shared" si="2"/>
        <v>BILBAO</v>
      </c>
      <c r="F51" s="42">
        <f t="shared" si="7"/>
        <v>49921</v>
      </c>
      <c r="G51" s="42">
        <f t="shared" si="8"/>
        <v>58084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23</v>
      </c>
      <c r="E52" s="42" t="str">
        <f t="shared" si="2"/>
        <v>SANTANDER</v>
      </c>
      <c r="F52" s="42">
        <f t="shared" si="7"/>
        <v>44740</v>
      </c>
      <c r="G52" s="42">
        <f t="shared" si="8"/>
        <v>49227</v>
      </c>
    </row>
    <row r="53" spans="1:7" x14ac:dyDescent="0.25">
      <c r="A53" s="42" t="str">
        <f t="shared" si="3"/>
        <v>LAS PALMAS</v>
      </c>
      <c r="B53" s="41">
        <f t="shared" si="4"/>
        <v>540662</v>
      </c>
      <c r="C53" s="41">
        <f t="shared" si="5"/>
        <v>478060</v>
      </c>
      <c r="D53" s="41">
        <f t="shared" si="6"/>
        <v>6</v>
      </c>
      <c r="E53" s="42" t="str">
        <f t="shared" si="2"/>
        <v>SEVILLA</v>
      </c>
      <c r="F53" s="42">
        <f t="shared" si="7"/>
        <v>39452</v>
      </c>
      <c r="G53" s="42">
        <f t="shared" si="8"/>
        <v>6663</v>
      </c>
    </row>
    <row r="54" spans="1:7" x14ac:dyDescent="0.25">
      <c r="A54" s="42" t="str">
        <f t="shared" si="3"/>
        <v>MALAGA</v>
      </c>
      <c r="B54" s="41">
        <f t="shared" si="4"/>
        <v>237971</v>
      </c>
      <c r="C54" s="41">
        <f t="shared" si="5"/>
        <v>207765</v>
      </c>
      <c r="D54" s="41">
        <f t="shared" si="6"/>
        <v>8</v>
      </c>
      <c r="E54" s="42" t="str">
        <f t="shared" si="2"/>
        <v>A CORUÑA</v>
      </c>
      <c r="F54" s="42">
        <f t="shared" si="7"/>
        <v>23225</v>
      </c>
      <c r="G54" s="42">
        <f t="shared" si="8"/>
        <v>23261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16950</v>
      </c>
      <c r="G55" s="42">
        <f t="shared" si="8"/>
        <v>6571</v>
      </c>
    </row>
    <row r="56" spans="1:7" x14ac:dyDescent="0.25">
      <c r="A56" s="42" t="str">
        <f t="shared" si="3"/>
        <v>MELILLA</v>
      </c>
      <c r="B56" s="41">
        <f t="shared" si="4"/>
        <v>169355</v>
      </c>
      <c r="C56" s="41">
        <f t="shared" si="5"/>
        <v>156981</v>
      </c>
      <c r="D56" s="41">
        <f t="shared" si="6"/>
        <v>10</v>
      </c>
      <c r="E56" s="42" t="str">
        <f t="shared" si="2"/>
        <v>GIJON</v>
      </c>
      <c r="F56" s="42">
        <f t="shared" si="9"/>
        <v>1890</v>
      </c>
      <c r="G56" s="42">
        <f t="shared" si="8"/>
        <v>4611</v>
      </c>
    </row>
    <row r="57" spans="1:7" x14ac:dyDescent="0.25">
      <c r="A57" s="42" t="str">
        <f t="shared" si="3"/>
        <v>MOTRIL</v>
      </c>
      <c r="B57" s="41">
        <f t="shared" si="4"/>
        <v>1445</v>
      </c>
      <c r="C57" s="41">
        <f t="shared" si="5"/>
        <v>1086</v>
      </c>
      <c r="D57" s="41">
        <f t="shared" si="6"/>
        <v>21</v>
      </c>
      <c r="E57" s="42" t="str">
        <f t="shared" si="2"/>
        <v>VILAGARCIA</v>
      </c>
      <c r="F57" s="42">
        <f t="shared" si="9"/>
        <v>1665</v>
      </c>
      <c r="G57" s="42">
        <f t="shared" si="8"/>
        <v>1593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1445</v>
      </c>
      <c r="G58" s="42">
        <f t="shared" si="8"/>
        <v>1086</v>
      </c>
    </row>
    <row r="59" spans="1:7" x14ac:dyDescent="0.25">
      <c r="A59" s="42" t="str">
        <f t="shared" si="3"/>
        <v>SANTA CRUZ DE TENERIFE</v>
      </c>
      <c r="B59" s="41">
        <f t="shared" si="4"/>
        <v>1635629</v>
      </c>
      <c r="C59" s="41">
        <f t="shared" si="5"/>
        <v>1934721</v>
      </c>
      <c r="D59" s="41">
        <f t="shared" si="6"/>
        <v>1</v>
      </c>
      <c r="E59" s="42" t="str">
        <f t="shared" si="2"/>
        <v>TARRAGONA</v>
      </c>
      <c r="F59" s="42">
        <f t="shared" si="9"/>
        <v>522</v>
      </c>
      <c r="G59" s="42">
        <f t="shared" si="8"/>
        <v>597</v>
      </c>
    </row>
    <row r="60" spans="1:7" x14ac:dyDescent="0.25">
      <c r="A60" s="42" t="str">
        <f t="shared" si="3"/>
        <v>SANTANDER</v>
      </c>
      <c r="B60" s="41">
        <f t="shared" si="4"/>
        <v>44740</v>
      </c>
      <c r="C60" s="41">
        <f t="shared" si="5"/>
        <v>49227</v>
      </c>
      <c r="D60" s="41">
        <f t="shared" si="6"/>
        <v>15</v>
      </c>
      <c r="E60" s="42" t="str">
        <f t="shared" si="2"/>
        <v>HUELVA</v>
      </c>
      <c r="F60" s="42">
        <f t="shared" si="9"/>
        <v>105</v>
      </c>
      <c r="G60" s="42">
        <f t="shared" si="8"/>
        <v>201</v>
      </c>
    </row>
    <row r="61" spans="1:7" x14ac:dyDescent="0.25">
      <c r="A61" s="42" t="str">
        <f t="shared" si="3"/>
        <v>SEVILLA</v>
      </c>
      <c r="B61" s="41">
        <f t="shared" si="4"/>
        <v>39452</v>
      </c>
      <c r="C61" s="41">
        <f t="shared" si="5"/>
        <v>6663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522</v>
      </c>
      <c r="C62" s="41">
        <f t="shared" si="5"/>
        <v>597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108000</v>
      </c>
      <c r="C63" s="41">
        <f t="shared" si="5"/>
        <v>131475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351408</v>
      </c>
      <c r="C64" s="41">
        <f t="shared" si="5"/>
        <v>364972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1593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13798</v>
      </c>
      <c r="C7" s="9">
        <v>12699</v>
      </c>
      <c r="D7" s="9">
        <v>23005</v>
      </c>
      <c r="E7" s="9">
        <v>23225</v>
      </c>
      <c r="F7" s="10">
        <f>((E7*100)/D7)-100</f>
        <v>0.95631384481634996</v>
      </c>
      <c r="G7" s="1"/>
      <c r="H7" s="1"/>
      <c r="I7" s="1"/>
    </row>
    <row r="8" spans="1:12" x14ac:dyDescent="0.25">
      <c r="A8" s="11" t="s">
        <v>44</v>
      </c>
      <c r="B8" s="12">
        <v>13388</v>
      </c>
      <c r="C8" s="12">
        <v>8414</v>
      </c>
      <c r="D8" s="12">
        <v>38112</v>
      </c>
      <c r="E8" s="12">
        <v>15889</v>
      </c>
      <c r="F8" s="13">
        <f t="shared" ref="F8:F35" si="0">((E8*100)/D8)-100</f>
        <v>-58.309718723761542</v>
      </c>
      <c r="G8" s="1"/>
      <c r="H8" s="1"/>
      <c r="I8" s="1"/>
    </row>
    <row r="9" spans="1:12" x14ac:dyDescent="0.25">
      <c r="A9" s="8" t="s">
        <v>45</v>
      </c>
      <c r="B9" s="9">
        <v>6568</v>
      </c>
      <c r="C9" s="9">
        <v>3020</v>
      </c>
      <c r="D9" s="9">
        <v>16235</v>
      </c>
      <c r="E9" s="9">
        <v>7326</v>
      </c>
      <c r="F9" s="10">
        <f t="shared" si="0"/>
        <v>-54.875269479519559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41131</v>
      </c>
      <c r="C12" s="12">
        <v>35139</v>
      </c>
      <c r="D12" s="12">
        <v>89321</v>
      </c>
      <c r="E12" s="12">
        <v>88718</v>
      </c>
      <c r="F12" s="13">
        <f t="shared" si="0"/>
        <v>-0.67509320316611365</v>
      </c>
      <c r="G12" s="1"/>
      <c r="H12" s="1"/>
      <c r="I12" s="1"/>
    </row>
    <row r="13" spans="1:12" x14ac:dyDescent="0.25">
      <c r="A13" s="8" t="s">
        <v>49</v>
      </c>
      <c r="B13" s="9">
        <v>199752</v>
      </c>
      <c r="C13" s="9">
        <v>161327</v>
      </c>
      <c r="D13" s="9">
        <v>341853</v>
      </c>
      <c r="E13" s="9">
        <v>292089</v>
      </c>
      <c r="F13" s="10">
        <f t="shared" si="0"/>
        <v>-14.557134206808186</v>
      </c>
      <c r="G13" s="1"/>
      <c r="H13" s="1"/>
      <c r="I13" s="1"/>
    </row>
    <row r="14" spans="1:12" x14ac:dyDescent="0.25">
      <c r="A14" s="11" t="s">
        <v>50</v>
      </c>
      <c r="B14" s="12">
        <v>263532</v>
      </c>
      <c r="C14" s="12">
        <v>243494</v>
      </c>
      <c r="D14" s="12">
        <v>490751</v>
      </c>
      <c r="E14" s="12">
        <v>576303</v>
      </c>
      <c r="F14" s="13">
        <f t="shared" si="0"/>
        <v>17.432873290120654</v>
      </c>
      <c r="G14" s="1"/>
      <c r="H14" s="1"/>
      <c r="I14" s="1"/>
    </row>
    <row r="15" spans="1:12" x14ac:dyDescent="0.25">
      <c r="A15" s="8" t="s">
        <v>51</v>
      </c>
      <c r="B15" s="9">
        <v>16733</v>
      </c>
      <c r="C15" s="9">
        <v>4523</v>
      </c>
      <c r="D15" s="9">
        <v>18658</v>
      </c>
      <c r="E15" s="9">
        <v>11722</v>
      </c>
      <c r="F15" s="10">
        <f t="shared" si="0"/>
        <v>-37.174402401114804</v>
      </c>
      <c r="G15" s="1"/>
      <c r="H15" s="1"/>
      <c r="I15" s="1"/>
    </row>
    <row r="16" spans="1:12" x14ac:dyDescent="0.25">
      <c r="A16" s="11" t="s">
        <v>52</v>
      </c>
      <c r="B16" s="12">
        <v>4255</v>
      </c>
      <c r="C16" s="12">
        <v>8404</v>
      </c>
      <c r="D16" s="12">
        <v>6571</v>
      </c>
      <c r="E16" s="12">
        <v>16950</v>
      </c>
      <c r="F16" s="13">
        <f t="shared" si="0"/>
        <v>157.95160553949171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4138</v>
      </c>
      <c r="C18" s="12">
        <v>1638</v>
      </c>
      <c r="D18" s="12">
        <v>5012</v>
      </c>
      <c r="E18" s="12">
        <v>2576</v>
      </c>
      <c r="F18" s="13">
        <f t="shared" si="0"/>
        <v>-48.603351955307261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2717</v>
      </c>
      <c r="C20" s="12">
        <v>0</v>
      </c>
      <c r="D20" s="12">
        <v>4611</v>
      </c>
      <c r="E20" s="12">
        <v>1890</v>
      </c>
      <c r="F20" s="13">
        <f t="shared" si="0"/>
        <v>-59.011060507482107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105</v>
      </c>
      <c r="D21" s="9">
        <v>201</v>
      </c>
      <c r="E21" s="9">
        <v>105</v>
      </c>
      <c r="F21" s="18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29644</v>
      </c>
      <c r="C22" s="12">
        <v>8840</v>
      </c>
      <c r="D22" s="12">
        <v>255289</v>
      </c>
      <c r="E22" s="12">
        <v>295535</v>
      </c>
      <c r="F22" s="13">
        <f t="shared" si="0"/>
        <v>15.764878236038371</v>
      </c>
      <c r="G22" s="1"/>
      <c r="H22" s="1"/>
      <c r="I22" s="1"/>
    </row>
    <row r="23" spans="1:9" x14ac:dyDescent="0.25">
      <c r="A23" s="8" t="s">
        <v>59</v>
      </c>
      <c r="B23" s="9">
        <v>24852</v>
      </c>
      <c r="C23" s="9">
        <v>32050</v>
      </c>
      <c r="D23" s="9">
        <v>120150</v>
      </c>
      <c r="E23" s="9">
        <v>154603</v>
      </c>
      <c r="F23" s="10">
        <f t="shared" si="0"/>
        <v>28.674989596337923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206</v>
      </c>
      <c r="C25" s="9">
        <v>0</v>
      </c>
      <c r="D25" s="9">
        <v>206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467</v>
      </c>
      <c r="C26" s="12">
        <v>841</v>
      </c>
      <c r="D26" s="12">
        <v>1086</v>
      </c>
      <c r="E26" s="12">
        <v>1445</v>
      </c>
      <c r="F26" s="13">
        <f t="shared" si="0"/>
        <v>33.057090239410684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19128</v>
      </c>
      <c r="C28" s="12">
        <v>12056</v>
      </c>
      <c r="D28" s="12">
        <v>283292</v>
      </c>
      <c r="E28" s="12">
        <v>258945</v>
      </c>
      <c r="F28" s="13">
        <f t="shared" si="0"/>
        <v>-8.5943125820707991</v>
      </c>
      <c r="G28" s="1"/>
      <c r="H28" s="1"/>
      <c r="I28" s="1"/>
    </row>
    <row r="29" spans="1:9" x14ac:dyDescent="0.25">
      <c r="A29" s="8" t="s">
        <v>65</v>
      </c>
      <c r="B29" s="9">
        <v>4273</v>
      </c>
      <c r="C29" s="9">
        <v>1760</v>
      </c>
      <c r="D29" s="9">
        <v>9457</v>
      </c>
      <c r="E29" s="9">
        <v>6899</v>
      </c>
      <c r="F29" s="10">
        <f t="shared" si="0"/>
        <v>-27.048746959923861</v>
      </c>
      <c r="G29" s="1"/>
      <c r="H29" s="1"/>
      <c r="I29" s="1"/>
    </row>
    <row r="30" spans="1:9" x14ac:dyDescent="0.25">
      <c r="A30" s="11" t="s">
        <v>66</v>
      </c>
      <c r="B30" s="12">
        <v>1970</v>
      </c>
      <c r="C30" s="12">
        <v>1921</v>
      </c>
      <c r="D30" s="12">
        <v>6663</v>
      </c>
      <c r="E30" s="12">
        <v>6902</v>
      </c>
      <c r="F30" s="13">
        <f t="shared" si="0"/>
        <v>3.5869728350592851</v>
      </c>
      <c r="G30" s="1"/>
      <c r="H30" s="1"/>
      <c r="I30" s="1"/>
    </row>
    <row r="31" spans="1:9" x14ac:dyDescent="0.25">
      <c r="A31" s="8" t="s">
        <v>67</v>
      </c>
      <c r="B31" s="9">
        <v>597</v>
      </c>
      <c r="C31" s="9">
        <v>319</v>
      </c>
      <c r="D31" s="9">
        <v>597</v>
      </c>
      <c r="E31" s="9">
        <v>522</v>
      </c>
      <c r="F31" s="10">
        <f t="shared" si="0"/>
        <v>-12.562814070351763</v>
      </c>
      <c r="G31" s="1"/>
      <c r="H31" s="1"/>
      <c r="I31" s="1"/>
    </row>
    <row r="32" spans="1:9" x14ac:dyDescent="0.25">
      <c r="A32" s="11" t="s">
        <v>68</v>
      </c>
      <c r="B32" s="12">
        <v>26744</v>
      </c>
      <c r="C32" s="12">
        <v>22362</v>
      </c>
      <c r="D32" s="12">
        <v>53977</v>
      </c>
      <c r="E32" s="12">
        <v>46301</v>
      </c>
      <c r="F32" s="13">
        <f t="shared" si="0"/>
        <v>-14.220871852826207</v>
      </c>
      <c r="G32" s="1"/>
      <c r="H32" s="1"/>
      <c r="I32" s="1"/>
    </row>
    <row r="33" spans="1:9" x14ac:dyDescent="0.25">
      <c r="A33" s="8" t="s">
        <v>69</v>
      </c>
      <c r="B33" s="9">
        <v>40291</v>
      </c>
      <c r="C33" s="9">
        <v>37568</v>
      </c>
      <c r="D33" s="9">
        <v>60001</v>
      </c>
      <c r="E33" s="9">
        <v>75082</v>
      </c>
      <c r="F33" s="10">
        <f t="shared" si="0"/>
        <v>25.134581090315166</v>
      </c>
      <c r="G33" s="1"/>
      <c r="H33" s="1"/>
      <c r="I33" s="1"/>
    </row>
    <row r="34" spans="1:9" x14ac:dyDescent="0.25">
      <c r="A34" s="11" t="s">
        <v>70</v>
      </c>
      <c r="B34" s="12">
        <v>1593</v>
      </c>
      <c r="C34" s="12">
        <v>946</v>
      </c>
      <c r="D34" s="12">
        <v>1593</v>
      </c>
      <c r="E34" s="12">
        <v>1665</v>
      </c>
      <c r="F34" s="13">
        <f t="shared" si="0"/>
        <v>4.5197740112994325</v>
      </c>
      <c r="G34" s="1"/>
      <c r="H34" s="1"/>
      <c r="I34" s="1"/>
    </row>
    <row r="35" spans="1:9" x14ac:dyDescent="0.25">
      <c r="A35" s="14" t="s">
        <v>71</v>
      </c>
      <c r="B35" s="15">
        <f>SUM(B7:B34)</f>
        <v>715777</v>
      </c>
      <c r="C35" s="15">
        <f t="shared" ref="C35:E35" si="1">SUM(C7:C34)</f>
        <v>597426</v>
      </c>
      <c r="D35" s="15">
        <f t="shared" si="1"/>
        <v>1826803</v>
      </c>
      <c r="E35" s="15">
        <f t="shared" si="1"/>
        <v>1884692</v>
      </c>
      <c r="F35" s="16">
        <f t="shared" si="0"/>
        <v>3.1688693307379054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23225</v>
      </c>
      <c r="C38" s="41">
        <f>D7</f>
        <v>23005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576303</v>
      </c>
      <c r="G38" s="42">
        <f>LOOKUP(E38,$A$38:$A$65,$C$38:$C$65)</f>
        <v>490751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15889</v>
      </c>
      <c r="C39" s="41">
        <f t="shared" ref="C39:C65" si="5">D8</f>
        <v>38112</v>
      </c>
      <c r="D39" s="41">
        <f t="shared" ref="D39:D65" si="6">_xlfn.RANK.EQ(B39,$B$38:$B$65)+COUNTIF($B$38:$B$65,B39)-1</f>
        <v>11</v>
      </c>
      <c r="E39" s="42" t="str">
        <f t="shared" si="2"/>
        <v>LAS PALMAS</v>
      </c>
      <c r="F39" s="42">
        <f t="shared" ref="F39:F54" si="7">LOOKUP(E39,$A$38:$A$65,$B$38:$B$65)</f>
        <v>295535</v>
      </c>
      <c r="G39" s="42">
        <f t="shared" ref="G39:G65" si="8">LOOKUP(E39,$A$38:$A$65,$C$38:$C$65)</f>
        <v>255289</v>
      </c>
    </row>
    <row r="40" spans="1:9" x14ac:dyDescent="0.25">
      <c r="A40" s="42" t="str">
        <f t="shared" si="3"/>
        <v>ALMERIA</v>
      </c>
      <c r="B40" s="41">
        <f t="shared" si="4"/>
        <v>7326</v>
      </c>
      <c r="C40" s="41">
        <f t="shared" si="5"/>
        <v>16235</v>
      </c>
      <c r="D40" s="41">
        <f t="shared" si="6"/>
        <v>13</v>
      </c>
      <c r="E40" s="42" t="str">
        <f t="shared" si="2"/>
        <v>BALEARES</v>
      </c>
      <c r="F40" s="42">
        <f t="shared" si="7"/>
        <v>292089</v>
      </c>
      <c r="G40" s="42">
        <f t="shared" si="8"/>
        <v>341853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258945</v>
      </c>
      <c r="G41" s="42">
        <f t="shared" si="8"/>
        <v>283292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154603</v>
      </c>
      <c r="G42" s="42">
        <f t="shared" si="8"/>
        <v>120150</v>
      </c>
    </row>
    <row r="43" spans="1:9" x14ac:dyDescent="0.25">
      <c r="A43" s="42" t="str">
        <f t="shared" si="3"/>
        <v>BAHIA DE CADIZ</v>
      </c>
      <c r="B43" s="41">
        <f t="shared" si="4"/>
        <v>88718</v>
      </c>
      <c r="C43" s="41">
        <f t="shared" si="5"/>
        <v>89321</v>
      </c>
      <c r="D43" s="41">
        <f t="shared" si="6"/>
        <v>6</v>
      </c>
      <c r="E43" s="42" t="str">
        <f t="shared" si="2"/>
        <v>BAHIA DE CADIZ</v>
      </c>
      <c r="F43" s="42">
        <f t="shared" si="7"/>
        <v>88718</v>
      </c>
      <c r="G43" s="42">
        <f t="shared" si="8"/>
        <v>89321</v>
      </c>
    </row>
    <row r="44" spans="1:9" x14ac:dyDescent="0.25">
      <c r="A44" s="42" t="str">
        <f t="shared" si="3"/>
        <v>BALEARES</v>
      </c>
      <c r="B44" s="41">
        <f t="shared" si="4"/>
        <v>292089</v>
      </c>
      <c r="C44" s="41">
        <f t="shared" si="5"/>
        <v>341853</v>
      </c>
      <c r="D44" s="41">
        <f t="shared" si="6"/>
        <v>3</v>
      </c>
      <c r="E44" s="42" t="str">
        <f t="shared" si="2"/>
        <v>VIGO</v>
      </c>
      <c r="F44" s="42">
        <f t="shared" si="7"/>
        <v>75082</v>
      </c>
      <c r="G44" s="42">
        <f t="shared" si="8"/>
        <v>60001</v>
      </c>
    </row>
    <row r="45" spans="1:9" x14ac:dyDescent="0.25">
      <c r="A45" s="42" t="str">
        <f t="shared" si="3"/>
        <v>BARCELONA</v>
      </c>
      <c r="B45" s="41">
        <f t="shared" si="4"/>
        <v>576303</v>
      </c>
      <c r="C45" s="41">
        <f t="shared" si="5"/>
        <v>490751</v>
      </c>
      <c r="D45" s="41">
        <f t="shared" si="6"/>
        <v>1</v>
      </c>
      <c r="E45" s="42" t="str">
        <f t="shared" si="2"/>
        <v>VALENCIA</v>
      </c>
      <c r="F45" s="42">
        <f t="shared" si="7"/>
        <v>46301</v>
      </c>
      <c r="G45" s="42">
        <f t="shared" si="8"/>
        <v>53977</v>
      </c>
    </row>
    <row r="46" spans="1:9" x14ac:dyDescent="0.25">
      <c r="A46" s="42" t="str">
        <f t="shared" si="3"/>
        <v>BILBAO</v>
      </c>
      <c r="B46" s="41">
        <f t="shared" si="4"/>
        <v>11722</v>
      </c>
      <c r="C46" s="41">
        <f t="shared" si="5"/>
        <v>18658</v>
      </c>
      <c r="D46" s="41">
        <f t="shared" si="6"/>
        <v>12</v>
      </c>
      <c r="E46" s="42" t="str">
        <f t="shared" si="2"/>
        <v>A CORUÑA</v>
      </c>
      <c r="F46" s="42">
        <f t="shared" si="7"/>
        <v>23225</v>
      </c>
      <c r="G46" s="42">
        <f t="shared" si="8"/>
        <v>23005</v>
      </c>
    </row>
    <row r="47" spans="1:9" x14ac:dyDescent="0.25">
      <c r="A47" s="42" t="str">
        <f t="shared" si="3"/>
        <v>CARTAGENA</v>
      </c>
      <c r="B47" s="41">
        <f t="shared" si="4"/>
        <v>16950</v>
      </c>
      <c r="C47" s="41">
        <f t="shared" si="5"/>
        <v>6571</v>
      </c>
      <c r="D47" s="41">
        <f t="shared" si="6"/>
        <v>10</v>
      </c>
      <c r="E47" s="42" t="str">
        <f t="shared" si="2"/>
        <v>CARTAGENA</v>
      </c>
      <c r="F47" s="42">
        <f t="shared" si="7"/>
        <v>16950</v>
      </c>
      <c r="G47" s="42">
        <f t="shared" si="8"/>
        <v>6571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15889</v>
      </c>
      <c r="G48" s="42">
        <f t="shared" si="8"/>
        <v>38112</v>
      </c>
    </row>
    <row r="49" spans="1:7" x14ac:dyDescent="0.25">
      <c r="A49" s="42" t="str">
        <f t="shared" si="3"/>
        <v>CEUTA</v>
      </c>
      <c r="B49" s="41">
        <f t="shared" si="4"/>
        <v>2576</v>
      </c>
      <c r="C49" s="41">
        <f t="shared" si="5"/>
        <v>5012</v>
      </c>
      <c r="D49" s="41">
        <f t="shared" si="6"/>
        <v>16</v>
      </c>
      <c r="E49" s="42" t="str">
        <f t="shared" si="2"/>
        <v>BILBAO</v>
      </c>
      <c r="F49" s="42">
        <f t="shared" si="7"/>
        <v>11722</v>
      </c>
      <c r="G49" s="42">
        <f t="shared" si="8"/>
        <v>18658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7326</v>
      </c>
      <c r="G50" s="42">
        <f t="shared" si="8"/>
        <v>16235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4611</v>
      </c>
      <c r="D51" s="41">
        <f t="shared" si="6"/>
        <v>17</v>
      </c>
      <c r="E51" s="42" t="str">
        <f t="shared" si="2"/>
        <v>SEVILLA</v>
      </c>
      <c r="F51" s="42">
        <f t="shared" si="7"/>
        <v>6902</v>
      </c>
      <c r="G51" s="42">
        <f t="shared" si="8"/>
        <v>6663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21</v>
      </c>
      <c r="E52" s="42" t="str">
        <f t="shared" si="2"/>
        <v>SANTANDER</v>
      </c>
      <c r="F52" s="42">
        <f t="shared" si="7"/>
        <v>6899</v>
      </c>
      <c r="G52" s="42">
        <f t="shared" si="8"/>
        <v>9457</v>
      </c>
    </row>
    <row r="53" spans="1:7" x14ac:dyDescent="0.25">
      <c r="A53" s="42" t="str">
        <f t="shared" si="3"/>
        <v>LAS PALMAS</v>
      </c>
      <c r="B53" s="41">
        <f t="shared" si="4"/>
        <v>295535</v>
      </c>
      <c r="C53" s="41">
        <f t="shared" si="5"/>
        <v>255289</v>
      </c>
      <c r="D53" s="41">
        <f t="shared" si="6"/>
        <v>2</v>
      </c>
      <c r="E53" s="42" t="str">
        <f t="shared" si="2"/>
        <v>CEUTA</v>
      </c>
      <c r="F53" s="42">
        <f t="shared" si="7"/>
        <v>2576</v>
      </c>
      <c r="G53" s="42">
        <f t="shared" si="8"/>
        <v>5012</v>
      </c>
    </row>
    <row r="54" spans="1:7" x14ac:dyDescent="0.25">
      <c r="A54" s="42" t="str">
        <f t="shared" si="3"/>
        <v>MALAGA</v>
      </c>
      <c r="B54" s="41">
        <f t="shared" si="4"/>
        <v>154603</v>
      </c>
      <c r="C54" s="41">
        <f t="shared" si="5"/>
        <v>120150</v>
      </c>
      <c r="D54" s="41">
        <f t="shared" si="6"/>
        <v>5</v>
      </c>
      <c r="E54" s="42" t="str">
        <f t="shared" si="2"/>
        <v>GIJON</v>
      </c>
      <c r="F54" s="42">
        <f t="shared" si="7"/>
        <v>1890</v>
      </c>
      <c r="G54" s="42">
        <f t="shared" si="8"/>
        <v>4611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1665</v>
      </c>
      <c r="G55" s="42">
        <f t="shared" si="8"/>
        <v>1593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206</v>
      </c>
      <c r="D56" s="41">
        <f t="shared" si="6"/>
        <v>28</v>
      </c>
      <c r="E56" s="42" t="str">
        <f t="shared" si="2"/>
        <v>MOTRIL</v>
      </c>
      <c r="F56" s="42">
        <f t="shared" si="9"/>
        <v>1445</v>
      </c>
      <c r="G56" s="42">
        <f t="shared" si="8"/>
        <v>1086</v>
      </c>
    </row>
    <row r="57" spans="1:7" x14ac:dyDescent="0.25">
      <c r="A57" s="42" t="str">
        <f t="shared" si="3"/>
        <v>MOTRIL</v>
      </c>
      <c r="B57" s="41">
        <f t="shared" si="4"/>
        <v>1445</v>
      </c>
      <c r="C57" s="41">
        <f t="shared" si="5"/>
        <v>1086</v>
      </c>
      <c r="D57" s="41">
        <f t="shared" si="6"/>
        <v>19</v>
      </c>
      <c r="E57" s="42" t="str">
        <f t="shared" si="2"/>
        <v>TARRAGONA</v>
      </c>
      <c r="F57" s="42">
        <f t="shared" si="9"/>
        <v>522</v>
      </c>
      <c r="G57" s="42">
        <f t="shared" si="8"/>
        <v>597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105</v>
      </c>
      <c r="G58" s="42">
        <f t="shared" si="8"/>
        <v>201</v>
      </c>
    </row>
    <row r="59" spans="1:7" x14ac:dyDescent="0.25">
      <c r="A59" s="42" t="str">
        <f t="shared" si="3"/>
        <v>SANTA CRUZ DE TENERIFE</v>
      </c>
      <c r="B59" s="41">
        <f t="shared" si="4"/>
        <v>258945</v>
      </c>
      <c r="C59" s="41">
        <f t="shared" si="5"/>
        <v>283292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6899</v>
      </c>
      <c r="C60" s="41">
        <f t="shared" si="5"/>
        <v>9457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6902</v>
      </c>
      <c r="C61" s="41">
        <f t="shared" si="5"/>
        <v>6663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522</v>
      </c>
      <c r="C62" s="41">
        <f t="shared" si="5"/>
        <v>597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46301</v>
      </c>
      <c r="C63" s="41">
        <f t="shared" si="5"/>
        <v>53977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75082</v>
      </c>
      <c r="C64" s="41">
        <f t="shared" si="5"/>
        <v>60001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1593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1802</v>
      </c>
      <c r="C8" s="12">
        <v>2392</v>
      </c>
      <c r="D8" s="12">
        <v>10805</v>
      </c>
      <c r="E8" s="12">
        <v>12036</v>
      </c>
      <c r="F8" s="13">
        <f t="shared" ref="F8:F35" si="0">((E8*100)/D8)-100</f>
        <v>11.392873669597407</v>
      </c>
      <c r="G8" s="1"/>
      <c r="H8" s="1"/>
      <c r="I8" s="1"/>
    </row>
    <row r="9" spans="1:12" x14ac:dyDescent="0.25">
      <c r="A9" s="8" t="s">
        <v>45</v>
      </c>
      <c r="B9" s="9">
        <v>7779</v>
      </c>
      <c r="C9" s="9">
        <v>11553</v>
      </c>
      <c r="D9" s="9">
        <v>42982</v>
      </c>
      <c r="E9" s="9">
        <v>50272</v>
      </c>
      <c r="F9" s="10">
        <f t="shared" si="0"/>
        <v>16.960588153180396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86166</v>
      </c>
      <c r="C11" s="9">
        <v>67658</v>
      </c>
      <c r="D11" s="9">
        <v>411666</v>
      </c>
      <c r="E11" s="9">
        <v>355476</v>
      </c>
      <c r="F11" s="10">
        <f t="shared" si="0"/>
        <v>-13.649414816866098</v>
      </c>
      <c r="G11" s="1"/>
      <c r="H11" s="1"/>
      <c r="I11" s="1"/>
    </row>
    <row r="12" spans="1:12" x14ac:dyDescent="0.25">
      <c r="A12" s="11" t="s">
        <v>48</v>
      </c>
      <c r="B12" s="12">
        <v>1475</v>
      </c>
      <c r="C12" s="12">
        <v>919</v>
      </c>
      <c r="D12" s="12">
        <v>6081</v>
      </c>
      <c r="E12" s="12">
        <v>4214</v>
      </c>
      <c r="F12" s="13">
        <f t="shared" si="0"/>
        <v>-30.702187140272983</v>
      </c>
      <c r="G12" s="1"/>
      <c r="H12" s="1"/>
      <c r="I12" s="1"/>
    </row>
    <row r="13" spans="1:12" x14ac:dyDescent="0.25">
      <c r="A13" s="8" t="s">
        <v>49</v>
      </c>
      <c r="B13" s="9">
        <v>36328</v>
      </c>
      <c r="C13" s="9">
        <v>26864</v>
      </c>
      <c r="D13" s="9">
        <v>149977</v>
      </c>
      <c r="E13" s="9">
        <v>111201</v>
      </c>
      <c r="F13" s="10">
        <f t="shared" si="0"/>
        <v>-25.854631043426664</v>
      </c>
      <c r="G13" s="1"/>
      <c r="H13" s="1"/>
      <c r="I13" s="1"/>
    </row>
    <row r="14" spans="1:12" x14ac:dyDescent="0.25">
      <c r="A14" s="11" t="s">
        <v>50</v>
      </c>
      <c r="B14" s="12">
        <v>17573</v>
      </c>
      <c r="C14" s="12">
        <v>16315</v>
      </c>
      <c r="D14" s="12">
        <v>67957</v>
      </c>
      <c r="E14" s="12">
        <v>63815</v>
      </c>
      <c r="F14" s="13">
        <f t="shared" si="0"/>
        <v>-6.0950306811660369</v>
      </c>
      <c r="G14" s="1"/>
      <c r="H14" s="1"/>
      <c r="I14" s="1"/>
    </row>
    <row r="15" spans="1:12" x14ac:dyDescent="0.25">
      <c r="A15" s="8" t="s">
        <v>51</v>
      </c>
      <c r="B15" s="9">
        <v>2485</v>
      </c>
      <c r="C15" s="9">
        <v>2789</v>
      </c>
      <c r="D15" s="9">
        <v>10399</v>
      </c>
      <c r="E15" s="9">
        <v>10531</v>
      </c>
      <c r="F15" s="10">
        <f t="shared" si="0"/>
        <v>1.2693528223867645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48997</v>
      </c>
      <c r="C18" s="12">
        <v>31705</v>
      </c>
      <c r="D18" s="12">
        <v>255145</v>
      </c>
      <c r="E18" s="12">
        <v>171099</v>
      </c>
      <c r="F18" s="13">
        <f t="shared" si="0"/>
        <v>-32.940484822355913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14606</v>
      </c>
      <c r="C22" s="12">
        <v>13648</v>
      </c>
      <c r="D22" s="12">
        <v>76197</v>
      </c>
      <c r="E22" s="12">
        <v>67670</v>
      </c>
      <c r="F22" s="13">
        <f t="shared" si="0"/>
        <v>-11.190729293804225</v>
      </c>
      <c r="G22" s="1"/>
      <c r="H22" s="1"/>
      <c r="I22" s="1"/>
    </row>
    <row r="23" spans="1:9" x14ac:dyDescent="0.25">
      <c r="A23" s="8" t="s">
        <v>59</v>
      </c>
      <c r="B23" s="9">
        <v>1991</v>
      </c>
      <c r="C23" s="9">
        <v>1965</v>
      </c>
      <c r="D23" s="9">
        <v>11220</v>
      </c>
      <c r="E23" s="9">
        <v>9624</v>
      </c>
      <c r="F23" s="10">
        <f t="shared" si="0"/>
        <v>-14.224598930481278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4933</v>
      </c>
      <c r="C25" s="9">
        <v>6285</v>
      </c>
      <c r="D25" s="9">
        <v>25206</v>
      </c>
      <c r="E25" s="9">
        <v>27070</v>
      </c>
      <c r="F25" s="10">
        <f t="shared" si="0"/>
        <v>7.3950646671427478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54624</v>
      </c>
      <c r="C28" s="12">
        <v>53495</v>
      </c>
      <c r="D28" s="12">
        <v>264999</v>
      </c>
      <c r="E28" s="12">
        <v>237109</v>
      </c>
      <c r="F28" s="13">
        <f t="shared" si="0"/>
        <v>-10.524568017237797</v>
      </c>
      <c r="G28" s="1"/>
      <c r="H28" s="1"/>
      <c r="I28" s="1"/>
    </row>
    <row r="29" spans="1:9" x14ac:dyDescent="0.25">
      <c r="A29" s="8" t="s">
        <v>65</v>
      </c>
      <c r="B29" s="9">
        <v>6691</v>
      </c>
      <c r="C29" s="9">
        <v>6058</v>
      </c>
      <c r="D29" s="9">
        <v>15440</v>
      </c>
      <c r="E29" s="9">
        <v>15084</v>
      </c>
      <c r="F29" s="10">
        <f t="shared" si="0"/>
        <v>-2.3056994818652896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36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4538</v>
      </c>
      <c r="C32" s="12">
        <v>5381</v>
      </c>
      <c r="D32" s="12">
        <v>24074</v>
      </c>
      <c r="E32" s="12">
        <v>18399</v>
      </c>
      <c r="F32" s="13">
        <f t="shared" si="0"/>
        <v>-23.573149455844487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289988</v>
      </c>
      <c r="C35" s="15">
        <f t="shared" ref="C35:E35" si="1">SUM(C7:C34)</f>
        <v>247027</v>
      </c>
      <c r="D35" s="15">
        <f t="shared" si="1"/>
        <v>1372148</v>
      </c>
      <c r="E35" s="15">
        <f t="shared" si="1"/>
        <v>1153636</v>
      </c>
      <c r="F35" s="16">
        <f t="shared" si="0"/>
        <v>-15.924812775298292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355476</v>
      </c>
      <c r="G38" s="42">
        <f>LOOKUP(E38,$A$38:$A$65,$C$38:$C$65)</f>
        <v>411666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12036</v>
      </c>
      <c r="C39" s="41">
        <f t="shared" ref="C39:C65" si="5">D8</f>
        <v>10805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237109</v>
      </c>
      <c r="G39" s="42">
        <f t="shared" ref="G39:G65" si="8">LOOKUP(E39,$A$38:$A$65,$C$38:$C$65)</f>
        <v>264999</v>
      </c>
    </row>
    <row r="40" spans="1:9" x14ac:dyDescent="0.25">
      <c r="A40" s="42" t="str">
        <f t="shared" si="3"/>
        <v>ALMERIA</v>
      </c>
      <c r="B40" s="41">
        <f t="shared" si="4"/>
        <v>50272</v>
      </c>
      <c r="C40" s="41">
        <f t="shared" si="5"/>
        <v>42982</v>
      </c>
      <c r="D40" s="41">
        <f t="shared" si="6"/>
        <v>7</v>
      </c>
      <c r="E40" s="42" t="str">
        <f t="shared" si="2"/>
        <v>CEUTA</v>
      </c>
      <c r="F40" s="42">
        <f t="shared" si="7"/>
        <v>171099</v>
      </c>
      <c r="G40" s="42">
        <f t="shared" si="8"/>
        <v>255145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111201</v>
      </c>
      <c r="G41" s="42">
        <f t="shared" si="8"/>
        <v>149977</v>
      </c>
    </row>
    <row r="42" spans="1:9" x14ac:dyDescent="0.25">
      <c r="A42" s="42" t="str">
        <f t="shared" si="3"/>
        <v>BAHIA DE ALGECIRAS</v>
      </c>
      <c r="B42" s="41">
        <f t="shared" si="4"/>
        <v>355476</v>
      </c>
      <c r="C42" s="41">
        <f t="shared" si="5"/>
        <v>411666</v>
      </c>
      <c r="D42" s="41">
        <f t="shared" si="6"/>
        <v>1</v>
      </c>
      <c r="E42" s="42" t="str">
        <f t="shared" si="2"/>
        <v>LAS PALMAS</v>
      </c>
      <c r="F42" s="42">
        <f t="shared" si="7"/>
        <v>67670</v>
      </c>
      <c r="G42" s="42">
        <f t="shared" si="8"/>
        <v>76197</v>
      </c>
    </row>
    <row r="43" spans="1:9" x14ac:dyDescent="0.25">
      <c r="A43" s="42" t="str">
        <f t="shared" si="3"/>
        <v>BAHIA DE CADIZ</v>
      </c>
      <c r="B43" s="41">
        <f t="shared" si="4"/>
        <v>4214</v>
      </c>
      <c r="C43" s="41">
        <f t="shared" si="5"/>
        <v>6081</v>
      </c>
      <c r="D43" s="41">
        <f t="shared" si="6"/>
        <v>14</v>
      </c>
      <c r="E43" s="42" t="str">
        <f t="shared" si="2"/>
        <v>BARCELONA</v>
      </c>
      <c r="F43" s="42">
        <f t="shared" si="7"/>
        <v>63815</v>
      </c>
      <c r="G43" s="42">
        <f t="shared" si="8"/>
        <v>67957</v>
      </c>
    </row>
    <row r="44" spans="1:9" x14ac:dyDescent="0.25">
      <c r="A44" s="42" t="str">
        <f t="shared" si="3"/>
        <v>BALEARES</v>
      </c>
      <c r="B44" s="41">
        <f t="shared" si="4"/>
        <v>111201</v>
      </c>
      <c r="C44" s="41">
        <f t="shared" si="5"/>
        <v>149977</v>
      </c>
      <c r="D44" s="41">
        <f t="shared" si="6"/>
        <v>4</v>
      </c>
      <c r="E44" s="42" t="str">
        <f t="shared" si="2"/>
        <v>ALMERIA</v>
      </c>
      <c r="F44" s="42">
        <f t="shared" si="7"/>
        <v>50272</v>
      </c>
      <c r="G44" s="42">
        <f t="shared" si="8"/>
        <v>42982</v>
      </c>
    </row>
    <row r="45" spans="1:9" x14ac:dyDescent="0.25">
      <c r="A45" s="42" t="str">
        <f t="shared" si="3"/>
        <v>BARCELONA</v>
      </c>
      <c r="B45" s="41">
        <f t="shared" si="4"/>
        <v>63815</v>
      </c>
      <c r="C45" s="41">
        <f t="shared" si="5"/>
        <v>67957</v>
      </c>
      <c r="D45" s="41">
        <f t="shared" si="6"/>
        <v>6</v>
      </c>
      <c r="E45" s="42" t="str">
        <f t="shared" si="2"/>
        <v>MELILLA</v>
      </c>
      <c r="F45" s="42">
        <f t="shared" si="7"/>
        <v>27070</v>
      </c>
      <c r="G45" s="42">
        <f t="shared" si="8"/>
        <v>25206</v>
      </c>
    </row>
    <row r="46" spans="1:9" x14ac:dyDescent="0.25">
      <c r="A46" s="42" t="str">
        <f t="shared" si="3"/>
        <v>BILBAO</v>
      </c>
      <c r="B46" s="41">
        <f t="shared" si="4"/>
        <v>10531</v>
      </c>
      <c r="C46" s="41">
        <f t="shared" si="5"/>
        <v>10399</v>
      </c>
      <c r="D46" s="41">
        <f t="shared" si="6"/>
        <v>12</v>
      </c>
      <c r="E46" s="42" t="str">
        <f t="shared" si="2"/>
        <v>VALENCIA</v>
      </c>
      <c r="F46" s="42">
        <f t="shared" si="7"/>
        <v>18399</v>
      </c>
      <c r="G46" s="42">
        <f t="shared" si="8"/>
        <v>24074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15084</v>
      </c>
      <c r="G47" s="42">
        <f t="shared" si="8"/>
        <v>15440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12036</v>
      </c>
      <c r="G48" s="42">
        <f t="shared" si="8"/>
        <v>10805</v>
      </c>
    </row>
    <row r="49" spans="1:7" x14ac:dyDescent="0.25">
      <c r="A49" s="42" t="str">
        <f t="shared" si="3"/>
        <v>CEUTA</v>
      </c>
      <c r="B49" s="41">
        <f t="shared" si="4"/>
        <v>171099</v>
      </c>
      <c r="C49" s="41">
        <f t="shared" si="5"/>
        <v>255145</v>
      </c>
      <c r="D49" s="41">
        <f t="shared" si="6"/>
        <v>3</v>
      </c>
      <c r="E49" s="42" t="str">
        <f t="shared" si="2"/>
        <v>BILBAO</v>
      </c>
      <c r="F49" s="42">
        <f t="shared" si="7"/>
        <v>10531</v>
      </c>
      <c r="G49" s="42">
        <f t="shared" si="8"/>
        <v>10399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9624</v>
      </c>
      <c r="G50" s="42">
        <f t="shared" si="8"/>
        <v>11220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4214</v>
      </c>
      <c r="G51" s="42">
        <f t="shared" si="8"/>
        <v>6081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67670</v>
      </c>
      <c r="C53" s="41">
        <f t="shared" si="5"/>
        <v>76197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9624</v>
      </c>
      <c r="C54" s="41">
        <f t="shared" si="5"/>
        <v>11220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27070</v>
      </c>
      <c r="C56" s="41">
        <f t="shared" si="5"/>
        <v>25206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237109</v>
      </c>
      <c r="C59" s="41">
        <f t="shared" si="5"/>
        <v>264999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15084</v>
      </c>
      <c r="C60" s="41">
        <f t="shared" si="5"/>
        <v>15440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18399</v>
      </c>
      <c r="C63" s="41">
        <f t="shared" si="5"/>
        <v>24074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125</v>
      </c>
      <c r="C7" s="9">
        <v>131</v>
      </c>
      <c r="D7" s="9">
        <v>641</v>
      </c>
      <c r="E7" s="9">
        <v>582</v>
      </c>
      <c r="F7" s="10">
        <f>((E7*100)/D7)-100</f>
        <v>-9.2043681747269943</v>
      </c>
      <c r="G7" s="1"/>
      <c r="H7" s="1"/>
      <c r="I7" s="1"/>
    </row>
    <row r="8" spans="1:12" x14ac:dyDescent="0.25">
      <c r="A8" s="11" t="s">
        <v>44</v>
      </c>
      <c r="B8" s="12">
        <v>104</v>
      </c>
      <c r="C8" s="12">
        <v>76</v>
      </c>
      <c r="D8" s="12">
        <v>451</v>
      </c>
      <c r="E8" s="12">
        <v>424</v>
      </c>
      <c r="F8" s="13">
        <f t="shared" ref="F8:F35" si="0">((E8*100)/D8)-100</f>
        <v>-5.9866962305986675</v>
      </c>
      <c r="G8" s="1"/>
      <c r="H8" s="1"/>
      <c r="I8" s="1"/>
    </row>
    <row r="9" spans="1:12" x14ac:dyDescent="0.25">
      <c r="A9" s="8" t="s">
        <v>45</v>
      </c>
      <c r="B9" s="9">
        <v>182</v>
      </c>
      <c r="C9" s="9">
        <v>122</v>
      </c>
      <c r="D9" s="9">
        <v>814</v>
      </c>
      <c r="E9" s="9">
        <v>625</v>
      </c>
      <c r="F9" s="10">
        <f t="shared" si="0"/>
        <v>-23.218673218673217</v>
      </c>
      <c r="G9" s="1"/>
      <c r="H9" s="1"/>
      <c r="I9" s="1"/>
    </row>
    <row r="10" spans="1:12" x14ac:dyDescent="0.25">
      <c r="A10" s="11" t="s">
        <v>46</v>
      </c>
      <c r="B10" s="12">
        <v>77</v>
      </c>
      <c r="C10" s="12">
        <v>58</v>
      </c>
      <c r="D10" s="12">
        <v>383</v>
      </c>
      <c r="E10" s="12">
        <v>282</v>
      </c>
      <c r="F10" s="13">
        <f t="shared" si="0"/>
        <v>-26.370757180156659</v>
      </c>
      <c r="G10" s="1"/>
      <c r="H10" s="1"/>
      <c r="I10" s="1"/>
    </row>
    <row r="11" spans="1:12" x14ac:dyDescent="0.25">
      <c r="A11" s="8" t="s">
        <v>47</v>
      </c>
      <c r="B11" s="9">
        <v>1993</v>
      </c>
      <c r="C11" s="9">
        <v>1968</v>
      </c>
      <c r="D11" s="9">
        <v>9535</v>
      </c>
      <c r="E11" s="9">
        <v>9718</v>
      </c>
      <c r="F11" s="10">
        <f t="shared" si="0"/>
        <v>1.9192448872574772</v>
      </c>
      <c r="G11" s="1"/>
      <c r="H11" s="1"/>
      <c r="I11" s="1"/>
    </row>
    <row r="12" spans="1:12" x14ac:dyDescent="0.25">
      <c r="A12" s="11" t="s">
        <v>48</v>
      </c>
      <c r="B12" s="12">
        <v>174</v>
      </c>
      <c r="C12" s="12">
        <v>196</v>
      </c>
      <c r="D12" s="12">
        <v>752</v>
      </c>
      <c r="E12" s="12">
        <v>759</v>
      </c>
      <c r="F12" s="13">
        <f t="shared" si="0"/>
        <v>0.93085106382979177</v>
      </c>
      <c r="G12" s="1"/>
      <c r="H12" s="1"/>
      <c r="I12" s="1"/>
    </row>
    <row r="13" spans="1:12" x14ac:dyDescent="0.25">
      <c r="A13" s="8" t="s">
        <v>49</v>
      </c>
      <c r="B13" s="9">
        <v>974</v>
      </c>
      <c r="C13" s="9">
        <v>727</v>
      </c>
      <c r="D13" s="9">
        <v>4036</v>
      </c>
      <c r="E13" s="9">
        <v>2935</v>
      </c>
      <c r="F13" s="10">
        <f t="shared" si="0"/>
        <v>-27.279484638255695</v>
      </c>
      <c r="G13" s="1"/>
      <c r="H13" s="1"/>
      <c r="I13" s="1"/>
    </row>
    <row r="14" spans="1:12" x14ac:dyDescent="0.25">
      <c r="A14" s="11" t="s">
        <v>50</v>
      </c>
      <c r="B14" s="12">
        <v>938</v>
      </c>
      <c r="C14" s="12">
        <v>757</v>
      </c>
      <c r="D14" s="12">
        <v>3918</v>
      </c>
      <c r="E14" s="12">
        <v>3284</v>
      </c>
      <c r="F14" s="13">
        <f t="shared" si="0"/>
        <v>-16.181725370086781</v>
      </c>
      <c r="G14" s="1"/>
      <c r="H14" s="1"/>
      <c r="I14" s="1"/>
    </row>
    <row r="15" spans="1:12" x14ac:dyDescent="0.25">
      <c r="A15" s="8" t="s">
        <v>51</v>
      </c>
      <c r="B15" s="9">
        <v>299</v>
      </c>
      <c r="C15" s="9">
        <v>254</v>
      </c>
      <c r="D15" s="9">
        <v>1538</v>
      </c>
      <c r="E15" s="9">
        <v>1233</v>
      </c>
      <c r="F15" s="10">
        <f t="shared" si="0"/>
        <v>-19.830949284785433</v>
      </c>
      <c r="G15" s="1"/>
      <c r="H15" s="1"/>
      <c r="I15" s="1"/>
    </row>
    <row r="16" spans="1:12" x14ac:dyDescent="0.25">
      <c r="A16" s="11" t="s">
        <v>52</v>
      </c>
      <c r="B16" s="12">
        <v>142</v>
      </c>
      <c r="C16" s="12">
        <v>114</v>
      </c>
      <c r="D16" s="12">
        <v>610</v>
      </c>
      <c r="E16" s="12">
        <v>523</v>
      </c>
      <c r="F16" s="13">
        <f t="shared" si="0"/>
        <v>-14.26229508196721</v>
      </c>
      <c r="G16" s="1"/>
      <c r="H16" s="1"/>
      <c r="I16" s="1"/>
    </row>
    <row r="17" spans="1:9" x14ac:dyDescent="0.25">
      <c r="A17" s="8" t="s">
        <v>53</v>
      </c>
      <c r="B17" s="9">
        <v>136</v>
      </c>
      <c r="C17" s="9">
        <v>121</v>
      </c>
      <c r="D17" s="9">
        <v>622</v>
      </c>
      <c r="E17" s="9">
        <v>482</v>
      </c>
      <c r="F17" s="10">
        <f t="shared" si="0"/>
        <v>-22.508038585209007</v>
      </c>
      <c r="G17" s="1"/>
      <c r="H17" s="1"/>
      <c r="I17" s="1"/>
    </row>
    <row r="18" spans="1:9" x14ac:dyDescent="0.25">
      <c r="A18" s="11" t="s">
        <v>54</v>
      </c>
      <c r="B18" s="12">
        <v>969</v>
      </c>
      <c r="C18" s="12">
        <v>1060</v>
      </c>
      <c r="D18" s="12">
        <v>5001</v>
      </c>
      <c r="E18" s="12">
        <v>5078</v>
      </c>
      <c r="F18" s="13">
        <f t="shared" si="0"/>
        <v>1.5396920615876866</v>
      </c>
      <c r="G18" s="1"/>
      <c r="H18" s="1"/>
      <c r="I18" s="1"/>
    </row>
    <row r="19" spans="1:9" x14ac:dyDescent="0.25">
      <c r="A19" s="8" t="s">
        <v>55</v>
      </c>
      <c r="B19" s="9">
        <v>108</v>
      </c>
      <c r="C19" s="9">
        <v>90</v>
      </c>
      <c r="D19" s="9">
        <v>512</v>
      </c>
      <c r="E19" s="9">
        <v>435</v>
      </c>
      <c r="F19" s="10">
        <f t="shared" si="0"/>
        <v>-15.0390625</v>
      </c>
      <c r="G19" s="1"/>
      <c r="H19" s="1"/>
      <c r="I19" s="1"/>
    </row>
    <row r="20" spans="1:9" x14ac:dyDescent="0.25">
      <c r="A20" s="11" t="s">
        <v>56</v>
      </c>
      <c r="B20" s="12">
        <v>115</v>
      </c>
      <c r="C20" s="12">
        <v>71</v>
      </c>
      <c r="D20" s="12">
        <v>523</v>
      </c>
      <c r="E20" s="12">
        <v>374</v>
      </c>
      <c r="F20" s="13">
        <f t="shared" si="0"/>
        <v>-28.489483747609938</v>
      </c>
      <c r="G20" s="1"/>
      <c r="H20" s="1"/>
      <c r="I20" s="1"/>
    </row>
    <row r="21" spans="1:9" x14ac:dyDescent="0.25">
      <c r="A21" s="8" t="s">
        <v>57</v>
      </c>
      <c r="B21" s="9">
        <v>114</v>
      </c>
      <c r="C21" s="9">
        <v>121</v>
      </c>
      <c r="D21" s="9">
        <v>735</v>
      </c>
      <c r="E21" s="9">
        <v>577</v>
      </c>
      <c r="F21" s="10">
        <f t="shared" si="0"/>
        <v>-21.496598639455783</v>
      </c>
      <c r="G21" s="1"/>
      <c r="H21" s="1"/>
      <c r="I21" s="1"/>
    </row>
    <row r="22" spans="1:9" x14ac:dyDescent="0.25">
      <c r="A22" s="11" t="s">
        <v>58</v>
      </c>
      <c r="B22" s="12">
        <v>800</v>
      </c>
      <c r="C22" s="12">
        <v>864</v>
      </c>
      <c r="D22" s="12">
        <v>4601</v>
      </c>
      <c r="E22" s="12">
        <v>4278</v>
      </c>
      <c r="F22" s="13">
        <f t="shared" si="0"/>
        <v>-7.0202129971745251</v>
      </c>
      <c r="G22" s="1"/>
      <c r="H22" s="1"/>
      <c r="I22" s="1"/>
    </row>
    <row r="23" spans="1:9" x14ac:dyDescent="0.25">
      <c r="A23" s="8" t="s">
        <v>59</v>
      </c>
      <c r="B23" s="9">
        <v>194</v>
      </c>
      <c r="C23" s="9">
        <v>164</v>
      </c>
      <c r="D23" s="9">
        <v>741</v>
      </c>
      <c r="E23" s="9">
        <v>648</v>
      </c>
      <c r="F23" s="10">
        <f t="shared" si="0"/>
        <v>-12.550607287449395</v>
      </c>
      <c r="G23" s="1"/>
      <c r="H23" s="1"/>
      <c r="I23" s="1"/>
    </row>
    <row r="24" spans="1:9" x14ac:dyDescent="0.25">
      <c r="A24" s="11" t="s">
        <v>60</v>
      </c>
      <c r="B24" s="12">
        <v>65</v>
      </c>
      <c r="C24" s="12">
        <v>97</v>
      </c>
      <c r="D24" s="12">
        <v>347</v>
      </c>
      <c r="E24" s="12">
        <v>378</v>
      </c>
      <c r="F24" s="13">
        <f t="shared" si="0"/>
        <v>8.9337175792507253</v>
      </c>
      <c r="G24" s="1"/>
      <c r="H24" s="1"/>
      <c r="I24" s="1"/>
    </row>
    <row r="25" spans="1:9" x14ac:dyDescent="0.25">
      <c r="A25" s="8" t="s">
        <v>61</v>
      </c>
      <c r="B25" s="9">
        <v>117</v>
      </c>
      <c r="C25" s="9">
        <v>117</v>
      </c>
      <c r="D25" s="9">
        <v>460</v>
      </c>
      <c r="E25" s="9">
        <v>455</v>
      </c>
      <c r="F25" s="10">
        <f t="shared" si="0"/>
        <v>-1.0869565217391255</v>
      </c>
      <c r="G25" s="1"/>
      <c r="H25" s="1"/>
      <c r="I25" s="1"/>
    </row>
    <row r="26" spans="1:9" x14ac:dyDescent="0.25">
      <c r="A26" s="11" t="s">
        <v>62</v>
      </c>
      <c r="B26" s="12">
        <v>38</v>
      </c>
      <c r="C26" s="12">
        <v>31</v>
      </c>
      <c r="D26" s="12">
        <v>176</v>
      </c>
      <c r="E26" s="12">
        <v>134</v>
      </c>
      <c r="F26" s="13">
        <f t="shared" si="0"/>
        <v>-23.86363636363636</v>
      </c>
      <c r="G26" s="1"/>
      <c r="H26" s="1"/>
      <c r="I26" s="1"/>
    </row>
    <row r="27" spans="1:9" x14ac:dyDescent="0.25">
      <c r="A27" s="8" t="s">
        <v>63</v>
      </c>
      <c r="B27" s="9">
        <v>129</v>
      </c>
      <c r="C27" s="9">
        <v>88</v>
      </c>
      <c r="D27" s="9">
        <v>579</v>
      </c>
      <c r="E27" s="9">
        <v>354</v>
      </c>
      <c r="F27" s="10">
        <f t="shared" si="0"/>
        <v>-38.860103626943008</v>
      </c>
      <c r="G27" s="1"/>
      <c r="H27" s="1"/>
      <c r="I27" s="1"/>
    </row>
    <row r="28" spans="1:9" x14ac:dyDescent="0.25">
      <c r="A28" s="11" t="s">
        <v>64</v>
      </c>
      <c r="B28" s="12">
        <v>1463</v>
      </c>
      <c r="C28" s="12">
        <v>1336</v>
      </c>
      <c r="D28" s="12">
        <v>7480</v>
      </c>
      <c r="E28" s="12">
        <v>5929</v>
      </c>
      <c r="F28" s="13">
        <f t="shared" si="0"/>
        <v>-20.735294117647058</v>
      </c>
      <c r="G28" s="1"/>
      <c r="H28" s="1"/>
      <c r="I28" s="1"/>
    </row>
    <row r="29" spans="1:9" x14ac:dyDescent="0.25">
      <c r="A29" s="8" t="s">
        <v>65</v>
      </c>
      <c r="B29" s="9">
        <v>118</v>
      </c>
      <c r="C29" s="9">
        <v>109</v>
      </c>
      <c r="D29" s="9">
        <v>578</v>
      </c>
      <c r="E29" s="9">
        <v>476</v>
      </c>
      <c r="F29" s="10">
        <f t="shared" si="0"/>
        <v>-17.647058823529406</v>
      </c>
      <c r="G29" s="1"/>
      <c r="H29" s="1"/>
      <c r="I29" s="1"/>
    </row>
    <row r="30" spans="1:9" x14ac:dyDescent="0.25">
      <c r="A30" s="11" t="s">
        <v>66</v>
      </c>
      <c r="B30" s="12">
        <v>128</v>
      </c>
      <c r="C30" s="12">
        <v>88</v>
      </c>
      <c r="D30" s="12">
        <v>548</v>
      </c>
      <c r="E30" s="12">
        <v>495</v>
      </c>
      <c r="F30" s="13">
        <f t="shared" si="0"/>
        <v>-9.6715328467153228</v>
      </c>
      <c r="G30" s="1"/>
      <c r="H30" s="1"/>
      <c r="I30" s="1"/>
    </row>
    <row r="31" spans="1:9" x14ac:dyDescent="0.25">
      <c r="A31" s="8" t="s">
        <v>67</v>
      </c>
      <c r="B31" s="9">
        <v>261</v>
      </c>
      <c r="C31" s="9">
        <v>296</v>
      </c>
      <c r="D31" s="9">
        <v>1191</v>
      </c>
      <c r="E31" s="9">
        <v>1181</v>
      </c>
      <c r="F31" s="10">
        <f t="shared" si="0"/>
        <v>-0.83963056255247182</v>
      </c>
      <c r="G31" s="1"/>
      <c r="H31" s="1"/>
      <c r="I31" s="1"/>
    </row>
    <row r="32" spans="1:9" x14ac:dyDescent="0.25">
      <c r="A32" s="11" t="s">
        <v>68</v>
      </c>
      <c r="B32" s="12">
        <v>675</v>
      </c>
      <c r="C32" s="12">
        <v>599</v>
      </c>
      <c r="D32" s="12">
        <v>2979</v>
      </c>
      <c r="E32" s="12">
        <v>2688</v>
      </c>
      <c r="F32" s="13">
        <f t="shared" si="0"/>
        <v>-9.7683786505538706</v>
      </c>
      <c r="G32" s="1"/>
      <c r="H32" s="1"/>
      <c r="I32" s="1"/>
    </row>
    <row r="33" spans="1:9" x14ac:dyDescent="0.25">
      <c r="A33" s="8" t="s">
        <v>69</v>
      </c>
      <c r="B33" s="9">
        <v>237</v>
      </c>
      <c r="C33" s="9">
        <v>198</v>
      </c>
      <c r="D33" s="9">
        <v>1091</v>
      </c>
      <c r="E33" s="9">
        <v>897</v>
      </c>
      <c r="F33" s="10">
        <f t="shared" si="0"/>
        <v>-17.781851512373976</v>
      </c>
      <c r="G33" s="1"/>
      <c r="H33" s="1"/>
      <c r="I33" s="1"/>
    </row>
    <row r="34" spans="1:9" x14ac:dyDescent="0.25">
      <c r="A34" s="11" t="s">
        <v>70</v>
      </c>
      <c r="B34" s="12">
        <v>25</v>
      </c>
      <c r="C34" s="12">
        <v>32</v>
      </c>
      <c r="D34" s="12">
        <v>117</v>
      </c>
      <c r="E34" s="12">
        <v>123</v>
      </c>
      <c r="F34" s="13">
        <f t="shared" si="0"/>
        <v>5.1282051282051242</v>
      </c>
      <c r="G34" s="1"/>
      <c r="H34" s="1"/>
      <c r="I34" s="1"/>
    </row>
    <row r="35" spans="1:9" x14ac:dyDescent="0.25">
      <c r="A35" s="14" t="s">
        <v>71</v>
      </c>
      <c r="B35" s="15">
        <f>SUM(B7:B34)</f>
        <v>10700</v>
      </c>
      <c r="C35" s="15">
        <f t="shared" ref="C35:E35" si="1">SUM(C7:C34)</f>
        <v>9885</v>
      </c>
      <c r="D35" s="15">
        <f t="shared" si="1"/>
        <v>50959</v>
      </c>
      <c r="E35" s="15">
        <f t="shared" si="1"/>
        <v>45347</v>
      </c>
      <c r="F35" s="16">
        <f t="shared" si="0"/>
        <v>-11.012774975961065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582</v>
      </c>
      <c r="C38" s="41">
        <f>D7</f>
        <v>641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9718</v>
      </c>
      <c r="G38" s="42">
        <f>LOOKUP(E38,$A$38:$A$65,$C$38:$C$65)</f>
        <v>9535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424</v>
      </c>
      <c r="C39" s="41">
        <f t="shared" ref="C39:C65" si="5">D8</f>
        <v>451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5929</v>
      </c>
      <c r="G39" s="42">
        <f t="shared" ref="G39:G65" si="8">LOOKUP(E39,$A$38:$A$65,$C$38:$C$65)</f>
        <v>7480</v>
      </c>
    </row>
    <row r="40" spans="1:9" x14ac:dyDescent="0.25">
      <c r="A40" s="42" t="str">
        <f t="shared" si="3"/>
        <v>ALMERIA</v>
      </c>
      <c r="B40" s="41">
        <f t="shared" si="4"/>
        <v>625</v>
      </c>
      <c r="C40" s="41">
        <f t="shared" si="5"/>
        <v>814</v>
      </c>
      <c r="D40" s="41">
        <f t="shared" si="6"/>
        <v>13</v>
      </c>
      <c r="E40" s="42" t="str">
        <f t="shared" si="2"/>
        <v>CEUTA</v>
      </c>
      <c r="F40" s="42">
        <f t="shared" si="7"/>
        <v>5078</v>
      </c>
      <c r="G40" s="42">
        <f t="shared" si="8"/>
        <v>5001</v>
      </c>
    </row>
    <row r="41" spans="1:9" x14ac:dyDescent="0.25">
      <c r="A41" s="42" t="str">
        <f t="shared" si="3"/>
        <v>AVILES</v>
      </c>
      <c r="B41" s="41">
        <f t="shared" si="4"/>
        <v>282</v>
      </c>
      <c r="C41" s="41">
        <f t="shared" si="5"/>
        <v>383</v>
      </c>
      <c r="D41" s="41">
        <f t="shared" si="6"/>
        <v>26</v>
      </c>
      <c r="E41" s="42" t="str">
        <f t="shared" si="2"/>
        <v>LAS PALMAS</v>
      </c>
      <c r="F41" s="42">
        <f t="shared" si="7"/>
        <v>4278</v>
      </c>
      <c r="G41" s="42">
        <f t="shared" si="8"/>
        <v>4601</v>
      </c>
    </row>
    <row r="42" spans="1:9" x14ac:dyDescent="0.25">
      <c r="A42" s="42" t="str">
        <f t="shared" si="3"/>
        <v>BAHIA DE ALGECIRAS</v>
      </c>
      <c r="B42" s="41">
        <f t="shared" si="4"/>
        <v>9718</v>
      </c>
      <c r="C42" s="41">
        <f t="shared" si="5"/>
        <v>9535</v>
      </c>
      <c r="D42" s="41">
        <f t="shared" si="6"/>
        <v>1</v>
      </c>
      <c r="E42" s="42" t="str">
        <f t="shared" si="2"/>
        <v>BARCELONA</v>
      </c>
      <c r="F42" s="42">
        <f t="shared" si="7"/>
        <v>3284</v>
      </c>
      <c r="G42" s="42">
        <f t="shared" si="8"/>
        <v>3918</v>
      </c>
    </row>
    <row r="43" spans="1:9" x14ac:dyDescent="0.25">
      <c r="A43" s="42" t="str">
        <f t="shared" si="3"/>
        <v>BAHIA DE CADIZ</v>
      </c>
      <c r="B43" s="41">
        <f t="shared" si="4"/>
        <v>759</v>
      </c>
      <c r="C43" s="41">
        <f t="shared" si="5"/>
        <v>752</v>
      </c>
      <c r="D43" s="41">
        <f t="shared" si="6"/>
        <v>11</v>
      </c>
      <c r="E43" s="42" t="str">
        <f t="shared" si="2"/>
        <v>BALEARES</v>
      </c>
      <c r="F43" s="42">
        <f t="shared" si="7"/>
        <v>2935</v>
      </c>
      <c r="G43" s="42">
        <f t="shared" si="8"/>
        <v>4036</v>
      </c>
    </row>
    <row r="44" spans="1:9" x14ac:dyDescent="0.25">
      <c r="A44" s="42" t="str">
        <f t="shared" si="3"/>
        <v>BALEARES</v>
      </c>
      <c r="B44" s="41">
        <f t="shared" si="4"/>
        <v>2935</v>
      </c>
      <c r="C44" s="41">
        <f t="shared" si="5"/>
        <v>4036</v>
      </c>
      <c r="D44" s="41">
        <f t="shared" si="6"/>
        <v>6</v>
      </c>
      <c r="E44" s="42" t="str">
        <f t="shared" si="2"/>
        <v>VALENCIA</v>
      </c>
      <c r="F44" s="42">
        <f t="shared" si="7"/>
        <v>2688</v>
      </c>
      <c r="G44" s="42">
        <f t="shared" si="8"/>
        <v>2979</v>
      </c>
    </row>
    <row r="45" spans="1:9" x14ac:dyDescent="0.25">
      <c r="A45" s="42" t="str">
        <f t="shared" si="3"/>
        <v>BARCELONA</v>
      </c>
      <c r="B45" s="41">
        <f t="shared" si="4"/>
        <v>3284</v>
      </c>
      <c r="C45" s="41">
        <f t="shared" si="5"/>
        <v>3918</v>
      </c>
      <c r="D45" s="41">
        <f t="shared" si="6"/>
        <v>5</v>
      </c>
      <c r="E45" s="42" t="str">
        <f t="shared" si="2"/>
        <v>BILBAO</v>
      </c>
      <c r="F45" s="42">
        <f t="shared" si="7"/>
        <v>1233</v>
      </c>
      <c r="G45" s="42">
        <f t="shared" si="8"/>
        <v>1538</v>
      </c>
    </row>
    <row r="46" spans="1:9" x14ac:dyDescent="0.25">
      <c r="A46" s="42" t="str">
        <f t="shared" si="3"/>
        <v>BILBAO</v>
      </c>
      <c r="B46" s="41">
        <f t="shared" si="4"/>
        <v>1233</v>
      </c>
      <c r="C46" s="41">
        <f t="shared" si="5"/>
        <v>1538</v>
      </c>
      <c r="D46" s="41">
        <f t="shared" si="6"/>
        <v>8</v>
      </c>
      <c r="E46" s="42" t="str">
        <f t="shared" si="2"/>
        <v>TARRAGONA</v>
      </c>
      <c r="F46" s="42">
        <f t="shared" si="7"/>
        <v>1181</v>
      </c>
      <c r="G46" s="42">
        <f t="shared" si="8"/>
        <v>1191</v>
      </c>
    </row>
    <row r="47" spans="1:9" x14ac:dyDescent="0.25">
      <c r="A47" s="42" t="str">
        <f t="shared" si="3"/>
        <v>CARTAGENA</v>
      </c>
      <c r="B47" s="41">
        <f t="shared" si="4"/>
        <v>523</v>
      </c>
      <c r="C47" s="41">
        <f t="shared" si="5"/>
        <v>610</v>
      </c>
      <c r="D47" s="41">
        <f t="shared" si="6"/>
        <v>16</v>
      </c>
      <c r="E47" s="42" t="str">
        <f t="shared" si="2"/>
        <v>VIGO</v>
      </c>
      <c r="F47" s="42">
        <f t="shared" si="7"/>
        <v>897</v>
      </c>
      <c r="G47" s="42">
        <f t="shared" si="8"/>
        <v>1091</v>
      </c>
    </row>
    <row r="48" spans="1:9" x14ac:dyDescent="0.25">
      <c r="A48" s="42" t="str">
        <f t="shared" si="3"/>
        <v>CASTELLON</v>
      </c>
      <c r="B48" s="41">
        <f t="shared" si="4"/>
        <v>482</v>
      </c>
      <c r="C48" s="41">
        <f t="shared" si="5"/>
        <v>622</v>
      </c>
      <c r="D48" s="41">
        <f t="shared" si="6"/>
        <v>18</v>
      </c>
      <c r="E48" s="42" t="str">
        <f t="shared" si="2"/>
        <v>BAHIA DE CADIZ</v>
      </c>
      <c r="F48" s="42">
        <f t="shared" si="7"/>
        <v>759</v>
      </c>
      <c r="G48" s="42">
        <f t="shared" si="8"/>
        <v>752</v>
      </c>
    </row>
    <row r="49" spans="1:7" x14ac:dyDescent="0.25">
      <c r="A49" s="42" t="str">
        <f t="shared" si="3"/>
        <v>CEUTA</v>
      </c>
      <c r="B49" s="41">
        <f t="shared" si="4"/>
        <v>5078</v>
      </c>
      <c r="C49" s="41">
        <f t="shared" si="5"/>
        <v>5001</v>
      </c>
      <c r="D49" s="41">
        <f t="shared" si="6"/>
        <v>3</v>
      </c>
      <c r="E49" s="42" t="str">
        <f t="shared" si="2"/>
        <v>MALAGA</v>
      </c>
      <c r="F49" s="42">
        <f t="shared" si="7"/>
        <v>648</v>
      </c>
      <c r="G49" s="42">
        <f t="shared" si="8"/>
        <v>741</v>
      </c>
    </row>
    <row r="50" spans="1:7" x14ac:dyDescent="0.25">
      <c r="A50" s="42" t="str">
        <f t="shared" si="3"/>
        <v>FERROL-SAN CIBRAO</v>
      </c>
      <c r="B50" s="41">
        <f t="shared" si="4"/>
        <v>435</v>
      </c>
      <c r="C50" s="41">
        <f t="shared" si="5"/>
        <v>512</v>
      </c>
      <c r="D50" s="41">
        <f t="shared" si="6"/>
        <v>21</v>
      </c>
      <c r="E50" s="42" t="str">
        <f t="shared" si="2"/>
        <v>ALMERIA</v>
      </c>
      <c r="F50" s="42">
        <f t="shared" si="7"/>
        <v>625</v>
      </c>
      <c r="G50" s="42">
        <f t="shared" si="8"/>
        <v>814</v>
      </c>
    </row>
    <row r="51" spans="1:7" x14ac:dyDescent="0.25">
      <c r="A51" s="42" t="str">
        <f t="shared" si="3"/>
        <v>GIJON</v>
      </c>
      <c r="B51" s="41">
        <f t="shared" si="4"/>
        <v>374</v>
      </c>
      <c r="C51" s="41">
        <f t="shared" si="5"/>
        <v>523</v>
      </c>
      <c r="D51" s="41">
        <f t="shared" si="6"/>
        <v>24</v>
      </c>
      <c r="E51" s="42" t="str">
        <f t="shared" si="2"/>
        <v>A CORUÑA</v>
      </c>
      <c r="F51" s="42">
        <f t="shared" si="7"/>
        <v>582</v>
      </c>
      <c r="G51" s="42">
        <f t="shared" si="8"/>
        <v>641</v>
      </c>
    </row>
    <row r="52" spans="1:7" x14ac:dyDescent="0.25">
      <c r="A52" s="42" t="str">
        <f t="shared" si="3"/>
        <v>HUELVA</v>
      </c>
      <c r="B52" s="41">
        <f t="shared" si="4"/>
        <v>577</v>
      </c>
      <c r="C52" s="41">
        <f t="shared" si="5"/>
        <v>735</v>
      </c>
      <c r="D52" s="41">
        <f t="shared" si="6"/>
        <v>15</v>
      </c>
      <c r="E52" s="42" t="str">
        <f t="shared" si="2"/>
        <v>HUELVA</v>
      </c>
      <c r="F52" s="42">
        <f t="shared" si="7"/>
        <v>577</v>
      </c>
      <c r="G52" s="42">
        <f t="shared" si="8"/>
        <v>735</v>
      </c>
    </row>
    <row r="53" spans="1:7" x14ac:dyDescent="0.25">
      <c r="A53" s="42" t="str">
        <f t="shared" si="3"/>
        <v>LAS PALMAS</v>
      </c>
      <c r="B53" s="41">
        <f t="shared" si="4"/>
        <v>4278</v>
      </c>
      <c r="C53" s="41">
        <f t="shared" si="5"/>
        <v>4601</v>
      </c>
      <c r="D53" s="41">
        <f t="shared" si="6"/>
        <v>4</v>
      </c>
      <c r="E53" s="42" t="str">
        <f t="shared" si="2"/>
        <v>CARTAGENA</v>
      </c>
      <c r="F53" s="42">
        <f t="shared" si="7"/>
        <v>523</v>
      </c>
      <c r="G53" s="42">
        <f t="shared" si="8"/>
        <v>610</v>
      </c>
    </row>
    <row r="54" spans="1:7" x14ac:dyDescent="0.25">
      <c r="A54" s="42" t="str">
        <f t="shared" si="3"/>
        <v>MALAGA</v>
      </c>
      <c r="B54" s="41">
        <f t="shared" si="4"/>
        <v>648</v>
      </c>
      <c r="C54" s="41">
        <f t="shared" si="5"/>
        <v>741</v>
      </c>
      <c r="D54" s="41">
        <f t="shared" si="6"/>
        <v>12</v>
      </c>
      <c r="E54" s="42" t="str">
        <f t="shared" si="2"/>
        <v>SEVILLA</v>
      </c>
      <c r="F54" s="42">
        <f t="shared" si="7"/>
        <v>495</v>
      </c>
      <c r="G54" s="42">
        <f t="shared" si="8"/>
        <v>548</v>
      </c>
    </row>
    <row r="55" spans="1:7" x14ac:dyDescent="0.25">
      <c r="A55" s="42" t="str">
        <f t="shared" si="3"/>
        <v>MARIN Y RIA DE PONTEVEDRA</v>
      </c>
      <c r="B55" s="41">
        <f t="shared" si="4"/>
        <v>378</v>
      </c>
      <c r="C55" s="41">
        <f t="shared" si="5"/>
        <v>347</v>
      </c>
      <c r="D55" s="41">
        <f t="shared" si="6"/>
        <v>23</v>
      </c>
      <c r="E55" s="42" t="str">
        <f t="shared" si="2"/>
        <v>CASTELLON</v>
      </c>
      <c r="F55" s="42">
        <f t="shared" ref="F55:F65" si="9">LOOKUP(E55,$A$38:$A$65,$B$38:$B$65)</f>
        <v>482</v>
      </c>
      <c r="G55" s="42">
        <f t="shared" si="8"/>
        <v>622</v>
      </c>
    </row>
    <row r="56" spans="1:7" x14ac:dyDescent="0.25">
      <c r="A56" s="42" t="str">
        <f t="shared" si="3"/>
        <v>MELILLA</v>
      </c>
      <c r="B56" s="41">
        <f t="shared" si="4"/>
        <v>455</v>
      </c>
      <c r="C56" s="41">
        <f t="shared" si="5"/>
        <v>460</v>
      </c>
      <c r="D56" s="41">
        <f t="shared" si="6"/>
        <v>20</v>
      </c>
      <c r="E56" s="42" t="str">
        <f t="shared" si="2"/>
        <v>SANTANDER</v>
      </c>
      <c r="F56" s="42">
        <f t="shared" si="9"/>
        <v>476</v>
      </c>
      <c r="G56" s="42">
        <f t="shared" si="8"/>
        <v>578</v>
      </c>
    </row>
    <row r="57" spans="1:7" x14ac:dyDescent="0.25">
      <c r="A57" s="42" t="str">
        <f t="shared" si="3"/>
        <v>MOTRIL</v>
      </c>
      <c r="B57" s="41">
        <f t="shared" si="4"/>
        <v>134</v>
      </c>
      <c r="C57" s="41">
        <f t="shared" si="5"/>
        <v>176</v>
      </c>
      <c r="D57" s="41">
        <f t="shared" si="6"/>
        <v>27</v>
      </c>
      <c r="E57" s="42" t="str">
        <f t="shared" si="2"/>
        <v>MELILLA</v>
      </c>
      <c r="F57" s="42">
        <f t="shared" si="9"/>
        <v>455</v>
      </c>
      <c r="G57" s="42">
        <f t="shared" si="8"/>
        <v>460</v>
      </c>
    </row>
    <row r="58" spans="1:7" x14ac:dyDescent="0.25">
      <c r="A58" s="42" t="str">
        <f t="shared" si="3"/>
        <v>PASAIA</v>
      </c>
      <c r="B58" s="41">
        <f t="shared" si="4"/>
        <v>354</v>
      </c>
      <c r="C58" s="41">
        <f t="shared" si="5"/>
        <v>579</v>
      </c>
      <c r="D58" s="41">
        <f t="shared" si="6"/>
        <v>25</v>
      </c>
      <c r="E58" s="42" t="str">
        <f t="shared" si="2"/>
        <v>FERROL-SAN CIBRAO</v>
      </c>
      <c r="F58" s="42">
        <f t="shared" si="9"/>
        <v>435</v>
      </c>
      <c r="G58" s="42">
        <f t="shared" si="8"/>
        <v>512</v>
      </c>
    </row>
    <row r="59" spans="1:7" x14ac:dyDescent="0.25">
      <c r="A59" s="42" t="str">
        <f t="shared" si="3"/>
        <v>SANTA CRUZ DE TENERIFE</v>
      </c>
      <c r="B59" s="41">
        <f t="shared" si="4"/>
        <v>5929</v>
      </c>
      <c r="C59" s="41">
        <f t="shared" si="5"/>
        <v>7480</v>
      </c>
      <c r="D59" s="41">
        <f t="shared" si="6"/>
        <v>2</v>
      </c>
      <c r="E59" s="42" t="str">
        <f t="shared" si="2"/>
        <v>ALICANTE</v>
      </c>
      <c r="F59" s="42">
        <f t="shared" si="9"/>
        <v>424</v>
      </c>
      <c r="G59" s="42">
        <f t="shared" si="8"/>
        <v>451</v>
      </c>
    </row>
    <row r="60" spans="1:7" x14ac:dyDescent="0.25">
      <c r="A60" s="42" t="str">
        <f t="shared" si="3"/>
        <v>SANTANDER</v>
      </c>
      <c r="B60" s="41">
        <f t="shared" si="4"/>
        <v>476</v>
      </c>
      <c r="C60" s="41">
        <f t="shared" si="5"/>
        <v>578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378</v>
      </c>
      <c r="G60" s="42">
        <f t="shared" si="8"/>
        <v>347</v>
      </c>
    </row>
    <row r="61" spans="1:7" x14ac:dyDescent="0.25">
      <c r="A61" s="42" t="str">
        <f t="shared" si="3"/>
        <v>SEVILLA</v>
      </c>
      <c r="B61" s="41">
        <f t="shared" si="4"/>
        <v>495</v>
      </c>
      <c r="C61" s="41">
        <f t="shared" si="5"/>
        <v>548</v>
      </c>
      <c r="D61" s="41">
        <f t="shared" si="6"/>
        <v>17</v>
      </c>
      <c r="E61" s="42" t="str">
        <f t="shared" si="2"/>
        <v>GIJON</v>
      </c>
      <c r="F61" s="42">
        <f t="shared" si="9"/>
        <v>374</v>
      </c>
      <c r="G61" s="42">
        <f t="shared" si="8"/>
        <v>523</v>
      </c>
    </row>
    <row r="62" spans="1:7" x14ac:dyDescent="0.25">
      <c r="A62" s="42" t="str">
        <f t="shared" si="3"/>
        <v>TARRAGONA</v>
      </c>
      <c r="B62" s="41">
        <f t="shared" si="4"/>
        <v>1181</v>
      </c>
      <c r="C62" s="41">
        <f t="shared" si="5"/>
        <v>1191</v>
      </c>
      <c r="D62" s="41">
        <f t="shared" si="6"/>
        <v>9</v>
      </c>
      <c r="E62" s="42" t="str">
        <f t="shared" si="2"/>
        <v>PASAIA</v>
      </c>
      <c r="F62" s="42">
        <f t="shared" si="9"/>
        <v>354</v>
      </c>
      <c r="G62" s="42">
        <f t="shared" si="8"/>
        <v>579</v>
      </c>
    </row>
    <row r="63" spans="1:7" x14ac:dyDescent="0.25">
      <c r="A63" s="42" t="str">
        <f t="shared" si="3"/>
        <v>VALENCIA</v>
      </c>
      <c r="B63" s="41">
        <f t="shared" si="4"/>
        <v>2688</v>
      </c>
      <c r="C63" s="41">
        <f t="shared" si="5"/>
        <v>2979</v>
      </c>
      <c r="D63" s="41">
        <f t="shared" si="6"/>
        <v>7</v>
      </c>
      <c r="E63" s="42" t="str">
        <f t="shared" si="2"/>
        <v>AVILES</v>
      </c>
      <c r="F63" s="42">
        <f t="shared" si="9"/>
        <v>282</v>
      </c>
      <c r="G63" s="42">
        <f t="shared" si="8"/>
        <v>383</v>
      </c>
    </row>
    <row r="64" spans="1:7" x14ac:dyDescent="0.25">
      <c r="A64" s="42" t="str">
        <f t="shared" si="3"/>
        <v>VIGO</v>
      </c>
      <c r="B64" s="41">
        <f t="shared" si="4"/>
        <v>897</v>
      </c>
      <c r="C64" s="41">
        <f t="shared" si="5"/>
        <v>1091</v>
      </c>
      <c r="D64" s="41">
        <f t="shared" si="6"/>
        <v>10</v>
      </c>
      <c r="E64" s="42" t="str">
        <f t="shared" si="2"/>
        <v>MOTRIL</v>
      </c>
      <c r="F64" s="42">
        <f t="shared" si="9"/>
        <v>134</v>
      </c>
      <c r="G64" s="42">
        <f t="shared" si="8"/>
        <v>176</v>
      </c>
    </row>
    <row r="65" spans="1:7" x14ac:dyDescent="0.25">
      <c r="A65" s="42" t="str">
        <f t="shared" si="3"/>
        <v>VILAGARCIA</v>
      </c>
      <c r="B65" s="41">
        <f t="shared" si="4"/>
        <v>123</v>
      </c>
      <c r="C65" s="41">
        <f t="shared" si="5"/>
        <v>117</v>
      </c>
      <c r="D65" s="41">
        <f t="shared" si="6"/>
        <v>28</v>
      </c>
      <c r="E65" s="42" t="str">
        <f t="shared" si="2"/>
        <v>VILAGARCIA</v>
      </c>
      <c r="F65" s="42">
        <f t="shared" si="9"/>
        <v>123</v>
      </c>
      <c r="G65" s="42">
        <f t="shared" si="8"/>
        <v>117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1746617</v>
      </c>
      <c r="C7" s="9">
        <v>1394607</v>
      </c>
      <c r="D7" s="9">
        <v>6300799</v>
      </c>
      <c r="E7" s="9">
        <v>5276282</v>
      </c>
      <c r="F7" s="10">
        <f>((E7*100)/D7)-100</f>
        <v>-16.260112407966034</v>
      </c>
      <c r="G7" s="1"/>
      <c r="H7" s="1"/>
      <c r="I7" s="1"/>
    </row>
    <row r="8" spans="1:12" x14ac:dyDescent="0.25">
      <c r="A8" s="11" t="s">
        <v>44</v>
      </c>
      <c r="B8" s="12">
        <v>1390842</v>
      </c>
      <c r="C8" s="12">
        <v>1236904</v>
      </c>
      <c r="D8" s="12">
        <v>5642455</v>
      </c>
      <c r="E8" s="12">
        <v>5009138</v>
      </c>
      <c r="F8" s="13">
        <f t="shared" ref="F8:F35" si="0">((E8*100)/D8)-100</f>
        <v>-11.224139138017051</v>
      </c>
      <c r="G8" s="1"/>
      <c r="H8" s="1"/>
      <c r="I8" s="1"/>
    </row>
    <row r="9" spans="1:12" x14ac:dyDescent="0.25">
      <c r="A9" s="8" t="s">
        <v>45</v>
      </c>
      <c r="B9" s="9">
        <v>2304629</v>
      </c>
      <c r="C9" s="9">
        <v>1614190</v>
      </c>
      <c r="D9" s="9">
        <v>10687648</v>
      </c>
      <c r="E9" s="9">
        <v>8555142</v>
      </c>
      <c r="F9" s="10">
        <f t="shared" si="0"/>
        <v>-19.95299620646189</v>
      </c>
      <c r="G9" s="1"/>
      <c r="H9" s="1"/>
      <c r="I9" s="1"/>
    </row>
    <row r="10" spans="1:12" x14ac:dyDescent="0.25">
      <c r="A10" s="11" t="s">
        <v>46</v>
      </c>
      <c r="B10" s="12">
        <v>436488</v>
      </c>
      <c r="C10" s="12">
        <v>456038</v>
      </c>
      <c r="D10" s="12">
        <v>2019930</v>
      </c>
      <c r="E10" s="12">
        <v>1849261</v>
      </c>
      <c r="F10" s="13">
        <f t="shared" si="0"/>
        <v>-8.4492531919422902</v>
      </c>
      <c r="G10" s="1"/>
      <c r="H10" s="1"/>
      <c r="I10" s="1"/>
    </row>
    <row r="11" spans="1:12" x14ac:dyDescent="0.25">
      <c r="A11" s="8" t="s">
        <v>47</v>
      </c>
      <c r="B11" s="9">
        <v>20779275</v>
      </c>
      <c r="C11" s="9">
        <v>22313968</v>
      </c>
      <c r="D11" s="9">
        <v>103984711</v>
      </c>
      <c r="E11" s="9">
        <v>110868321</v>
      </c>
      <c r="F11" s="10">
        <f t="shared" si="0"/>
        <v>6.6198289477382843</v>
      </c>
      <c r="G11" s="1"/>
      <c r="H11" s="1"/>
      <c r="I11" s="1"/>
    </row>
    <row r="12" spans="1:12" x14ac:dyDescent="0.25">
      <c r="A12" s="11" t="s">
        <v>48</v>
      </c>
      <c r="B12" s="12">
        <v>3100419</v>
      </c>
      <c r="C12" s="12">
        <v>3029480</v>
      </c>
      <c r="D12" s="12">
        <v>10457683</v>
      </c>
      <c r="E12" s="12">
        <v>10403966</v>
      </c>
      <c r="F12" s="13">
        <f t="shared" si="0"/>
        <v>-0.51366062635480603</v>
      </c>
      <c r="G12" s="1"/>
      <c r="H12" s="1"/>
      <c r="I12" s="1"/>
    </row>
    <row r="13" spans="1:12" x14ac:dyDescent="0.25">
      <c r="A13" s="8" t="s">
        <v>49</v>
      </c>
      <c r="B13" s="9">
        <v>14502927</v>
      </c>
      <c r="C13" s="9">
        <v>13614311</v>
      </c>
      <c r="D13" s="9">
        <v>52571846</v>
      </c>
      <c r="E13" s="9">
        <v>50070378</v>
      </c>
      <c r="F13" s="10">
        <f t="shared" si="0"/>
        <v>-4.7581893928548737</v>
      </c>
      <c r="G13" s="1"/>
      <c r="H13" s="1"/>
      <c r="I13" s="1"/>
    </row>
    <row r="14" spans="1:12" x14ac:dyDescent="0.25">
      <c r="A14" s="11" t="s">
        <v>50</v>
      </c>
      <c r="B14" s="12">
        <v>24888545</v>
      </c>
      <c r="C14" s="12">
        <v>22918309</v>
      </c>
      <c r="D14" s="12">
        <v>98050469</v>
      </c>
      <c r="E14" s="12">
        <v>93198328</v>
      </c>
      <c r="F14" s="13">
        <f t="shared" si="0"/>
        <v>-4.9486157990738491</v>
      </c>
      <c r="G14" s="1"/>
      <c r="H14" s="1"/>
      <c r="I14" s="1"/>
    </row>
    <row r="15" spans="1:12" x14ac:dyDescent="0.25">
      <c r="A15" s="8" t="s">
        <v>51</v>
      </c>
      <c r="B15" s="9">
        <v>4462669</v>
      </c>
      <c r="C15" s="9">
        <v>3388422</v>
      </c>
      <c r="D15" s="9">
        <v>20222363</v>
      </c>
      <c r="E15" s="9">
        <v>17638421</v>
      </c>
      <c r="F15" s="10">
        <f t="shared" si="0"/>
        <v>-12.777646212759606</v>
      </c>
      <c r="G15" s="1"/>
      <c r="H15" s="1"/>
      <c r="I15" s="1"/>
    </row>
    <row r="16" spans="1:12" x14ac:dyDescent="0.25">
      <c r="A16" s="11" t="s">
        <v>52</v>
      </c>
      <c r="B16" s="12">
        <v>2528577</v>
      </c>
      <c r="C16" s="12">
        <v>1947967</v>
      </c>
      <c r="D16" s="12">
        <v>12190035</v>
      </c>
      <c r="E16" s="12">
        <v>10570947</v>
      </c>
      <c r="F16" s="13">
        <f t="shared" si="0"/>
        <v>-13.282061946499738</v>
      </c>
      <c r="G16" s="1"/>
      <c r="H16" s="1"/>
      <c r="I16" s="1"/>
    </row>
    <row r="17" spans="1:9" x14ac:dyDescent="0.25">
      <c r="A17" s="8" t="s">
        <v>53</v>
      </c>
      <c r="B17" s="9">
        <v>1311252</v>
      </c>
      <c r="C17" s="9">
        <v>1233197</v>
      </c>
      <c r="D17" s="9">
        <v>6236773</v>
      </c>
      <c r="E17" s="9">
        <v>5513234</v>
      </c>
      <c r="F17" s="10">
        <f t="shared" si="0"/>
        <v>-11.601175800369845</v>
      </c>
      <c r="G17" s="1"/>
      <c r="H17" s="1"/>
      <c r="I17" s="1"/>
    </row>
    <row r="18" spans="1:9" x14ac:dyDescent="0.25">
      <c r="A18" s="11" t="s">
        <v>54</v>
      </c>
      <c r="B18" s="12">
        <v>5228542</v>
      </c>
      <c r="C18" s="12">
        <v>5407740</v>
      </c>
      <c r="D18" s="12">
        <v>26608932</v>
      </c>
      <c r="E18" s="12">
        <v>25714717</v>
      </c>
      <c r="F18" s="13">
        <f t="shared" si="0"/>
        <v>-3.3605820782284752</v>
      </c>
      <c r="G18" s="1"/>
      <c r="H18" s="1"/>
      <c r="I18" s="1"/>
    </row>
    <row r="19" spans="1:9" x14ac:dyDescent="0.25">
      <c r="A19" s="8" t="s">
        <v>55</v>
      </c>
      <c r="B19" s="9">
        <v>1277300</v>
      </c>
      <c r="C19" s="9">
        <v>1045961</v>
      </c>
      <c r="D19" s="9">
        <v>5925319</v>
      </c>
      <c r="E19" s="9">
        <v>5461768</v>
      </c>
      <c r="F19" s="10">
        <f t="shared" si="0"/>
        <v>-7.8232243698609238</v>
      </c>
      <c r="G19" s="1"/>
      <c r="H19" s="1"/>
      <c r="I19" s="1"/>
    </row>
    <row r="20" spans="1:9" x14ac:dyDescent="0.25">
      <c r="A20" s="11" t="s">
        <v>56</v>
      </c>
      <c r="B20" s="12">
        <v>1450657</v>
      </c>
      <c r="C20" s="12">
        <v>619214</v>
      </c>
      <c r="D20" s="12">
        <v>6833560</v>
      </c>
      <c r="E20" s="12">
        <v>4942561</v>
      </c>
      <c r="F20" s="13">
        <f t="shared" si="0"/>
        <v>-27.672238189172262</v>
      </c>
      <c r="G20" s="1"/>
      <c r="H20" s="1"/>
      <c r="I20" s="1"/>
    </row>
    <row r="21" spans="1:9" x14ac:dyDescent="0.25">
      <c r="A21" s="8" t="s">
        <v>57</v>
      </c>
      <c r="B21" s="9">
        <v>1570365</v>
      </c>
      <c r="C21" s="9">
        <v>1666269</v>
      </c>
      <c r="D21" s="9">
        <v>9611925</v>
      </c>
      <c r="E21" s="9">
        <v>7879272</v>
      </c>
      <c r="F21" s="10">
        <f t="shared" si="0"/>
        <v>-18.026076982498296</v>
      </c>
      <c r="G21" s="1"/>
      <c r="H21" s="1"/>
      <c r="I21" s="1"/>
    </row>
    <row r="22" spans="1:9" x14ac:dyDescent="0.25">
      <c r="A22" s="11" t="s">
        <v>58</v>
      </c>
      <c r="B22" s="12">
        <v>11514446</v>
      </c>
      <c r="C22" s="12">
        <v>12361023</v>
      </c>
      <c r="D22" s="12">
        <v>66637134</v>
      </c>
      <c r="E22" s="12">
        <v>71020827</v>
      </c>
      <c r="F22" s="13">
        <f t="shared" si="0"/>
        <v>6.578453689199776</v>
      </c>
      <c r="G22" s="1"/>
      <c r="H22" s="1"/>
      <c r="I22" s="1"/>
    </row>
    <row r="23" spans="1:9" x14ac:dyDescent="0.25">
      <c r="A23" s="8" t="s">
        <v>59</v>
      </c>
      <c r="B23" s="9">
        <v>3227432</v>
      </c>
      <c r="C23" s="9">
        <v>2503967</v>
      </c>
      <c r="D23" s="9">
        <v>14385424</v>
      </c>
      <c r="E23" s="9">
        <v>13081563</v>
      </c>
      <c r="F23" s="10">
        <f t="shared" si="0"/>
        <v>-9.0637648219475437</v>
      </c>
      <c r="G23" s="1"/>
      <c r="H23" s="1"/>
      <c r="I23" s="1"/>
    </row>
    <row r="24" spans="1:9" x14ac:dyDescent="0.25">
      <c r="A24" s="11" t="s">
        <v>60</v>
      </c>
      <c r="B24" s="12">
        <v>238863</v>
      </c>
      <c r="C24" s="12">
        <v>435835</v>
      </c>
      <c r="D24" s="12">
        <v>1144367</v>
      </c>
      <c r="E24" s="12">
        <v>1424345</v>
      </c>
      <c r="F24" s="13">
        <f t="shared" si="0"/>
        <v>24.465752682487349</v>
      </c>
      <c r="G24" s="1"/>
      <c r="H24" s="1"/>
      <c r="I24" s="1"/>
    </row>
    <row r="25" spans="1:9" x14ac:dyDescent="0.25">
      <c r="A25" s="8" t="s">
        <v>61</v>
      </c>
      <c r="B25" s="9">
        <v>1072954</v>
      </c>
      <c r="C25" s="9">
        <v>1096503</v>
      </c>
      <c r="D25" s="9">
        <v>5648197</v>
      </c>
      <c r="E25" s="9">
        <v>5563649</v>
      </c>
      <c r="F25" s="10">
        <f t="shared" si="0"/>
        <v>-1.496902462856724</v>
      </c>
      <c r="G25" s="1"/>
      <c r="H25" s="1"/>
      <c r="I25" s="1"/>
    </row>
    <row r="26" spans="1:9" x14ac:dyDescent="0.25">
      <c r="A26" s="11" t="s">
        <v>62</v>
      </c>
      <c r="B26" s="12">
        <v>306802</v>
      </c>
      <c r="C26" s="12">
        <v>186131</v>
      </c>
      <c r="D26" s="12">
        <v>1439758</v>
      </c>
      <c r="E26" s="12">
        <v>1122929</v>
      </c>
      <c r="F26" s="13">
        <f t="shared" si="0"/>
        <v>-22.005712071056379</v>
      </c>
      <c r="G26" s="1"/>
      <c r="H26" s="1"/>
      <c r="I26" s="1"/>
    </row>
    <row r="27" spans="1:9" x14ac:dyDescent="0.25">
      <c r="A27" s="8" t="s">
        <v>63</v>
      </c>
      <c r="B27" s="9">
        <v>688651</v>
      </c>
      <c r="C27" s="9">
        <v>496235</v>
      </c>
      <c r="D27" s="9">
        <v>3336086</v>
      </c>
      <c r="E27" s="9">
        <v>2333507</v>
      </c>
      <c r="F27" s="10">
        <f t="shared" si="0"/>
        <v>-30.052552602061212</v>
      </c>
      <c r="G27" s="1"/>
      <c r="H27" s="1"/>
      <c r="I27" s="1"/>
    </row>
    <row r="28" spans="1:9" x14ac:dyDescent="0.25">
      <c r="A28" s="11" t="s">
        <v>64</v>
      </c>
      <c r="B28" s="12">
        <v>14060483</v>
      </c>
      <c r="C28" s="12">
        <v>13892983</v>
      </c>
      <c r="D28" s="12">
        <v>74740661</v>
      </c>
      <c r="E28" s="12">
        <v>73727600</v>
      </c>
      <c r="F28" s="13">
        <f t="shared" si="0"/>
        <v>-1.355434895070033</v>
      </c>
      <c r="G28" s="1"/>
      <c r="H28" s="1"/>
      <c r="I28" s="1"/>
    </row>
    <row r="29" spans="1:9" x14ac:dyDescent="0.25">
      <c r="A29" s="8" t="s">
        <v>65</v>
      </c>
      <c r="B29" s="9">
        <v>1832922</v>
      </c>
      <c r="C29" s="9">
        <v>1403600</v>
      </c>
      <c r="D29" s="9">
        <v>9436168</v>
      </c>
      <c r="E29" s="9">
        <v>6182728</v>
      </c>
      <c r="F29" s="10">
        <f t="shared" si="0"/>
        <v>-34.478402673627684</v>
      </c>
      <c r="G29" s="1"/>
      <c r="H29" s="1"/>
      <c r="I29" s="1"/>
    </row>
    <row r="30" spans="1:9" x14ac:dyDescent="0.25">
      <c r="A30" s="11" t="s">
        <v>66</v>
      </c>
      <c r="B30" s="12">
        <v>524033</v>
      </c>
      <c r="C30" s="12">
        <v>400749</v>
      </c>
      <c r="D30" s="12">
        <v>2347744</v>
      </c>
      <c r="E30" s="12">
        <v>2214779</v>
      </c>
      <c r="F30" s="13">
        <f t="shared" si="0"/>
        <v>-5.6635220875870687</v>
      </c>
      <c r="G30" s="1"/>
      <c r="H30" s="1"/>
      <c r="I30" s="1"/>
    </row>
    <row r="31" spans="1:9" x14ac:dyDescent="0.25">
      <c r="A31" s="8" t="s">
        <v>67</v>
      </c>
      <c r="B31" s="9">
        <v>3675613</v>
      </c>
      <c r="C31" s="9">
        <v>4284619</v>
      </c>
      <c r="D31" s="9">
        <v>16983689</v>
      </c>
      <c r="E31" s="9">
        <v>17191099</v>
      </c>
      <c r="F31" s="10">
        <f t="shared" si="0"/>
        <v>1.2212305583315839</v>
      </c>
      <c r="G31" s="1"/>
      <c r="H31" s="1"/>
      <c r="I31" s="1"/>
    </row>
    <row r="32" spans="1:9" x14ac:dyDescent="0.25">
      <c r="A32" s="11" t="s">
        <v>68</v>
      </c>
      <c r="B32" s="12">
        <v>14776533</v>
      </c>
      <c r="C32" s="12">
        <v>14741827</v>
      </c>
      <c r="D32" s="12">
        <v>65445631</v>
      </c>
      <c r="E32" s="12">
        <v>69546840</v>
      </c>
      <c r="F32" s="13">
        <f t="shared" si="0"/>
        <v>6.2665894381857186</v>
      </c>
      <c r="G32" s="1"/>
      <c r="H32" s="1"/>
      <c r="I32" s="1"/>
    </row>
    <row r="33" spans="1:9" x14ac:dyDescent="0.25">
      <c r="A33" s="8" t="s">
        <v>69</v>
      </c>
      <c r="B33" s="9">
        <v>4370755</v>
      </c>
      <c r="C33" s="9">
        <v>3583178</v>
      </c>
      <c r="D33" s="9">
        <v>15501868</v>
      </c>
      <c r="E33" s="9">
        <v>13084881</v>
      </c>
      <c r="F33" s="10">
        <f t="shared" si="0"/>
        <v>-15.591585478601672</v>
      </c>
      <c r="G33" s="1"/>
      <c r="H33" s="1"/>
      <c r="I33" s="1"/>
    </row>
    <row r="34" spans="1:9" x14ac:dyDescent="0.25">
      <c r="A34" s="11" t="s">
        <v>70</v>
      </c>
      <c r="B34" s="12">
        <v>204917</v>
      </c>
      <c r="C34" s="12">
        <v>209314</v>
      </c>
      <c r="D34" s="12">
        <v>696474</v>
      </c>
      <c r="E34" s="12">
        <v>864066</v>
      </c>
      <c r="F34" s="13">
        <f t="shared" si="0"/>
        <v>24.062922664736945</v>
      </c>
      <c r="G34" s="1"/>
      <c r="H34" s="1"/>
      <c r="I34" s="1"/>
    </row>
    <row r="35" spans="1:9" x14ac:dyDescent="0.25">
      <c r="A35" s="14" t="s">
        <v>71</v>
      </c>
      <c r="B35" s="15">
        <f>SUM(B7:B34)</f>
        <v>143473508</v>
      </c>
      <c r="C35" s="15">
        <f t="shared" ref="C35:E35" si="1">SUM(C7:C34)</f>
        <v>137482541</v>
      </c>
      <c r="D35" s="15">
        <f t="shared" si="1"/>
        <v>655087649</v>
      </c>
      <c r="E35" s="15">
        <f t="shared" si="1"/>
        <v>640310549</v>
      </c>
      <c r="F35" s="16">
        <f t="shared" si="0"/>
        <v>-2.2557439485475612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5276282</v>
      </c>
      <c r="C38" s="41">
        <f>D7</f>
        <v>6300799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110868321</v>
      </c>
      <c r="G38" s="42">
        <f>LOOKUP(E38,$A$38:$A$65,$C$38:$C$65)</f>
        <v>103984711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5009138</v>
      </c>
      <c r="C39" s="41">
        <f t="shared" ref="C39:C65" si="5">D8</f>
        <v>5642455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93198328</v>
      </c>
      <c r="G39" s="42">
        <f t="shared" ref="G39:G65" si="8">LOOKUP(E39,$A$38:$A$65,$C$38:$C$65)</f>
        <v>98050469</v>
      </c>
    </row>
    <row r="40" spans="1:9" x14ac:dyDescent="0.25">
      <c r="A40" s="42" t="str">
        <f t="shared" si="3"/>
        <v>ALMERIA</v>
      </c>
      <c r="B40" s="41">
        <f t="shared" si="4"/>
        <v>8555142</v>
      </c>
      <c r="C40" s="41">
        <f t="shared" si="5"/>
        <v>10687648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73727600</v>
      </c>
      <c r="G40" s="42">
        <f t="shared" si="8"/>
        <v>74740661</v>
      </c>
    </row>
    <row r="41" spans="1:9" x14ac:dyDescent="0.25">
      <c r="A41" s="42" t="str">
        <f t="shared" si="3"/>
        <v>AVILES</v>
      </c>
      <c r="B41" s="41">
        <f t="shared" si="4"/>
        <v>1849261</v>
      </c>
      <c r="C41" s="41">
        <f t="shared" si="5"/>
        <v>2019930</v>
      </c>
      <c r="D41" s="41">
        <f t="shared" si="6"/>
        <v>25</v>
      </c>
      <c r="E41" s="42" t="str">
        <f t="shared" si="2"/>
        <v>LAS PALMAS</v>
      </c>
      <c r="F41" s="42">
        <f t="shared" si="7"/>
        <v>71020827</v>
      </c>
      <c r="G41" s="42">
        <f t="shared" si="8"/>
        <v>66637134</v>
      </c>
    </row>
    <row r="42" spans="1:9" x14ac:dyDescent="0.25">
      <c r="A42" s="42" t="str">
        <f t="shared" si="3"/>
        <v>BAHIA DE ALGECIRAS</v>
      </c>
      <c r="B42" s="41">
        <f t="shared" si="4"/>
        <v>110868321</v>
      </c>
      <c r="C42" s="41">
        <f t="shared" si="5"/>
        <v>103984711</v>
      </c>
      <c r="D42" s="41">
        <f t="shared" si="6"/>
        <v>1</v>
      </c>
      <c r="E42" s="42" t="str">
        <f t="shared" si="2"/>
        <v>VALENCIA</v>
      </c>
      <c r="F42" s="42">
        <f t="shared" si="7"/>
        <v>69546840</v>
      </c>
      <c r="G42" s="42">
        <f t="shared" si="8"/>
        <v>65445631</v>
      </c>
    </row>
    <row r="43" spans="1:9" x14ac:dyDescent="0.25">
      <c r="A43" s="42" t="str">
        <f t="shared" si="3"/>
        <v>BAHIA DE CADIZ</v>
      </c>
      <c r="B43" s="41">
        <f t="shared" si="4"/>
        <v>10403966</v>
      </c>
      <c r="C43" s="41">
        <f t="shared" si="5"/>
        <v>10457683</v>
      </c>
      <c r="D43" s="41">
        <f t="shared" si="6"/>
        <v>13</v>
      </c>
      <c r="E43" s="42" t="str">
        <f t="shared" si="2"/>
        <v>BALEARES</v>
      </c>
      <c r="F43" s="42">
        <f t="shared" si="7"/>
        <v>50070378</v>
      </c>
      <c r="G43" s="42">
        <f t="shared" si="8"/>
        <v>52571846</v>
      </c>
    </row>
    <row r="44" spans="1:9" x14ac:dyDescent="0.25">
      <c r="A44" s="42" t="str">
        <f t="shared" si="3"/>
        <v>BALEARES</v>
      </c>
      <c r="B44" s="41">
        <f t="shared" si="4"/>
        <v>50070378</v>
      </c>
      <c r="C44" s="41">
        <f t="shared" si="5"/>
        <v>52571846</v>
      </c>
      <c r="D44" s="41">
        <f t="shared" si="6"/>
        <v>6</v>
      </c>
      <c r="E44" s="42" t="str">
        <f t="shared" si="2"/>
        <v>CEUTA</v>
      </c>
      <c r="F44" s="42">
        <f t="shared" si="7"/>
        <v>25714717</v>
      </c>
      <c r="G44" s="42">
        <f t="shared" si="8"/>
        <v>26608932</v>
      </c>
    </row>
    <row r="45" spans="1:9" x14ac:dyDescent="0.25">
      <c r="A45" s="42" t="str">
        <f t="shared" si="3"/>
        <v>BARCELONA</v>
      </c>
      <c r="B45" s="41">
        <f t="shared" si="4"/>
        <v>93198328</v>
      </c>
      <c r="C45" s="41">
        <f t="shared" si="5"/>
        <v>98050469</v>
      </c>
      <c r="D45" s="41">
        <f t="shared" si="6"/>
        <v>2</v>
      </c>
      <c r="E45" s="42" t="str">
        <f t="shared" si="2"/>
        <v>BILBAO</v>
      </c>
      <c r="F45" s="42">
        <f t="shared" si="7"/>
        <v>17638421</v>
      </c>
      <c r="G45" s="42">
        <f t="shared" si="8"/>
        <v>20222363</v>
      </c>
    </row>
    <row r="46" spans="1:9" x14ac:dyDescent="0.25">
      <c r="A46" s="42" t="str">
        <f t="shared" si="3"/>
        <v>BILBAO</v>
      </c>
      <c r="B46" s="41">
        <f t="shared" si="4"/>
        <v>17638421</v>
      </c>
      <c r="C46" s="41">
        <f t="shared" si="5"/>
        <v>20222363</v>
      </c>
      <c r="D46" s="41">
        <f t="shared" si="6"/>
        <v>8</v>
      </c>
      <c r="E46" s="42" t="str">
        <f t="shared" si="2"/>
        <v>TARRAGONA</v>
      </c>
      <c r="F46" s="42">
        <f t="shared" si="7"/>
        <v>17191099</v>
      </c>
      <c r="G46" s="42">
        <f t="shared" si="8"/>
        <v>16983689</v>
      </c>
    </row>
    <row r="47" spans="1:9" x14ac:dyDescent="0.25">
      <c r="A47" s="42" t="str">
        <f t="shared" si="3"/>
        <v>CARTAGENA</v>
      </c>
      <c r="B47" s="41">
        <f t="shared" si="4"/>
        <v>10570947</v>
      </c>
      <c r="C47" s="41">
        <f t="shared" si="5"/>
        <v>12190035</v>
      </c>
      <c r="D47" s="41">
        <f t="shared" si="6"/>
        <v>12</v>
      </c>
      <c r="E47" s="42" t="str">
        <f t="shared" si="2"/>
        <v>VIGO</v>
      </c>
      <c r="F47" s="42">
        <f t="shared" si="7"/>
        <v>13084881</v>
      </c>
      <c r="G47" s="42">
        <f t="shared" si="8"/>
        <v>15501868</v>
      </c>
    </row>
    <row r="48" spans="1:9" x14ac:dyDescent="0.25">
      <c r="A48" s="42" t="str">
        <f t="shared" si="3"/>
        <v>CASTELLON</v>
      </c>
      <c r="B48" s="41">
        <f t="shared" si="4"/>
        <v>5513234</v>
      </c>
      <c r="C48" s="41">
        <f t="shared" si="5"/>
        <v>6236773</v>
      </c>
      <c r="D48" s="41">
        <f t="shared" si="6"/>
        <v>18</v>
      </c>
      <c r="E48" s="42" t="str">
        <f t="shared" si="2"/>
        <v>MALAGA</v>
      </c>
      <c r="F48" s="42">
        <f t="shared" si="7"/>
        <v>13081563</v>
      </c>
      <c r="G48" s="42">
        <f t="shared" si="8"/>
        <v>14385424</v>
      </c>
    </row>
    <row r="49" spans="1:7" x14ac:dyDescent="0.25">
      <c r="A49" s="42" t="str">
        <f t="shared" si="3"/>
        <v>CEUTA</v>
      </c>
      <c r="B49" s="41">
        <f t="shared" si="4"/>
        <v>25714717</v>
      </c>
      <c r="C49" s="41">
        <f t="shared" si="5"/>
        <v>26608932</v>
      </c>
      <c r="D49" s="41">
        <f t="shared" si="6"/>
        <v>7</v>
      </c>
      <c r="E49" s="42" t="str">
        <f t="shared" si="2"/>
        <v>CARTAGENA</v>
      </c>
      <c r="F49" s="42">
        <f t="shared" si="7"/>
        <v>10570947</v>
      </c>
      <c r="G49" s="42">
        <f t="shared" si="8"/>
        <v>12190035</v>
      </c>
    </row>
    <row r="50" spans="1:7" x14ac:dyDescent="0.25">
      <c r="A50" s="42" t="str">
        <f t="shared" si="3"/>
        <v>FERROL-SAN CIBRAO</v>
      </c>
      <c r="B50" s="41">
        <f t="shared" si="4"/>
        <v>5461768</v>
      </c>
      <c r="C50" s="41">
        <f t="shared" si="5"/>
        <v>5925319</v>
      </c>
      <c r="D50" s="41">
        <f t="shared" si="6"/>
        <v>19</v>
      </c>
      <c r="E50" s="42" t="str">
        <f t="shared" si="2"/>
        <v>BAHIA DE CADIZ</v>
      </c>
      <c r="F50" s="42">
        <f t="shared" si="7"/>
        <v>10403966</v>
      </c>
      <c r="G50" s="42">
        <f t="shared" si="8"/>
        <v>10457683</v>
      </c>
    </row>
    <row r="51" spans="1:7" x14ac:dyDescent="0.25">
      <c r="A51" s="42" t="str">
        <f t="shared" si="3"/>
        <v>GIJON</v>
      </c>
      <c r="B51" s="41">
        <f t="shared" si="4"/>
        <v>4942561</v>
      </c>
      <c r="C51" s="41">
        <f t="shared" si="5"/>
        <v>6833560</v>
      </c>
      <c r="D51" s="41">
        <f t="shared" si="6"/>
        <v>22</v>
      </c>
      <c r="E51" s="42" t="str">
        <f t="shared" si="2"/>
        <v>ALMERIA</v>
      </c>
      <c r="F51" s="42">
        <f t="shared" si="7"/>
        <v>8555142</v>
      </c>
      <c r="G51" s="42">
        <f t="shared" si="8"/>
        <v>10687648</v>
      </c>
    </row>
    <row r="52" spans="1:7" x14ac:dyDescent="0.25">
      <c r="A52" s="42" t="str">
        <f t="shared" si="3"/>
        <v>HUELVA</v>
      </c>
      <c r="B52" s="41">
        <f t="shared" si="4"/>
        <v>7879272</v>
      </c>
      <c r="C52" s="41">
        <f t="shared" si="5"/>
        <v>9611925</v>
      </c>
      <c r="D52" s="41">
        <f t="shared" si="6"/>
        <v>15</v>
      </c>
      <c r="E52" s="42" t="str">
        <f t="shared" si="2"/>
        <v>HUELVA</v>
      </c>
      <c r="F52" s="42">
        <f t="shared" si="7"/>
        <v>7879272</v>
      </c>
      <c r="G52" s="42">
        <f t="shared" si="8"/>
        <v>9611925</v>
      </c>
    </row>
    <row r="53" spans="1:7" x14ac:dyDescent="0.25">
      <c r="A53" s="42" t="str">
        <f t="shared" si="3"/>
        <v>LAS PALMAS</v>
      </c>
      <c r="B53" s="41">
        <f t="shared" si="4"/>
        <v>71020827</v>
      </c>
      <c r="C53" s="41">
        <f t="shared" si="5"/>
        <v>66637134</v>
      </c>
      <c r="D53" s="41">
        <f t="shared" si="6"/>
        <v>4</v>
      </c>
      <c r="E53" s="42" t="str">
        <f t="shared" si="2"/>
        <v>SANTANDER</v>
      </c>
      <c r="F53" s="42">
        <f t="shared" si="7"/>
        <v>6182728</v>
      </c>
      <c r="G53" s="42">
        <f t="shared" si="8"/>
        <v>9436168</v>
      </c>
    </row>
    <row r="54" spans="1:7" x14ac:dyDescent="0.25">
      <c r="A54" s="42" t="str">
        <f t="shared" si="3"/>
        <v>MALAGA</v>
      </c>
      <c r="B54" s="41">
        <f t="shared" si="4"/>
        <v>13081563</v>
      </c>
      <c r="C54" s="41">
        <f t="shared" si="5"/>
        <v>14385424</v>
      </c>
      <c r="D54" s="41">
        <f t="shared" si="6"/>
        <v>11</v>
      </c>
      <c r="E54" s="42" t="str">
        <f t="shared" si="2"/>
        <v>MELILLA</v>
      </c>
      <c r="F54" s="42">
        <f t="shared" si="7"/>
        <v>5563649</v>
      </c>
      <c r="G54" s="42">
        <f t="shared" si="8"/>
        <v>5648197</v>
      </c>
    </row>
    <row r="55" spans="1:7" x14ac:dyDescent="0.25">
      <c r="A55" s="42" t="str">
        <f t="shared" si="3"/>
        <v>MARIN Y RIA DE PONTEVEDRA</v>
      </c>
      <c r="B55" s="41">
        <f t="shared" si="4"/>
        <v>1424345</v>
      </c>
      <c r="C55" s="41">
        <f t="shared" si="5"/>
        <v>1144367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5513234</v>
      </c>
      <c r="G55" s="42">
        <f t="shared" si="8"/>
        <v>6236773</v>
      </c>
    </row>
    <row r="56" spans="1:7" x14ac:dyDescent="0.25">
      <c r="A56" s="42" t="str">
        <f t="shared" si="3"/>
        <v>MELILLA</v>
      </c>
      <c r="B56" s="41">
        <f t="shared" si="4"/>
        <v>5563649</v>
      </c>
      <c r="C56" s="41">
        <f t="shared" si="5"/>
        <v>5648197</v>
      </c>
      <c r="D56" s="41">
        <f t="shared" si="6"/>
        <v>17</v>
      </c>
      <c r="E56" s="42" t="str">
        <f t="shared" si="2"/>
        <v>FERROL-SAN CIBRAO</v>
      </c>
      <c r="F56" s="42">
        <f t="shared" si="9"/>
        <v>5461768</v>
      </c>
      <c r="G56" s="42">
        <f t="shared" si="8"/>
        <v>5925319</v>
      </c>
    </row>
    <row r="57" spans="1:7" x14ac:dyDescent="0.25">
      <c r="A57" s="42" t="str">
        <f t="shared" si="3"/>
        <v>MOTRIL</v>
      </c>
      <c r="B57" s="41">
        <f t="shared" si="4"/>
        <v>1122929</v>
      </c>
      <c r="C57" s="41">
        <f t="shared" si="5"/>
        <v>1439758</v>
      </c>
      <c r="D57" s="41">
        <f t="shared" si="6"/>
        <v>27</v>
      </c>
      <c r="E57" s="42" t="str">
        <f t="shared" si="2"/>
        <v>A CORUÑA</v>
      </c>
      <c r="F57" s="42">
        <f t="shared" si="9"/>
        <v>5276282</v>
      </c>
      <c r="G57" s="42">
        <f t="shared" si="8"/>
        <v>6300799</v>
      </c>
    </row>
    <row r="58" spans="1:7" x14ac:dyDescent="0.25">
      <c r="A58" s="42" t="str">
        <f t="shared" si="3"/>
        <v>PASAIA</v>
      </c>
      <c r="B58" s="41">
        <f t="shared" si="4"/>
        <v>2333507</v>
      </c>
      <c r="C58" s="41">
        <f t="shared" si="5"/>
        <v>3336086</v>
      </c>
      <c r="D58" s="41">
        <f t="shared" si="6"/>
        <v>23</v>
      </c>
      <c r="E58" s="42" t="str">
        <f t="shared" si="2"/>
        <v>ALICANTE</v>
      </c>
      <c r="F58" s="42">
        <f t="shared" si="9"/>
        <v>5009138</v>
      </c>
      <c r="G58" s="42">
        <f t="shared" si="8"/>
        <v>5642455</v>
      </c>
    </row>
    <row r="59" spans="1:7" x14ac:dyDescent="0.25">
      <c r="A59" s="42" t="str">
        <f t="shared" si="3"/>
        <v>SANTA CRUZ DE TENERIFE</v>
      </c>
      <c r="B59" s="41">
        <f t="shared" si="4"/>
        <v>73727600</v>
      </c>
      <c r="C59" s="41">
        <f t="shared" si="5"/>
        <v>74740661</v>
      </c>
      <c r="D59" s="41">
        <f t="shared" si="6"/>
        <v>3</v>
      </c>
      <c r="E59" s="42" t="str">
        <f t="shared" si="2"/>
        <v>GIJON</v>
      </c>
      <c r="F59" s="42">
        <f t="shared" si="9"/>
        <v>4942561</v>
      </c>
      <c r="G59" s="42">
        <f t="shared" si="8"/>
        <v>6833560</v>
      </c>
    </row>
    <row r="60" spans="1:7" x14ac:dyDescent="0.25">
      <c r="A60" s="42" t="str">
        <f t="shared" si="3"/>
        <v>SANTANDER</v>
      </c>
      <c r="B60" s="41">
        <f t="shared" si="4"/>
        <v>6182728</v>
      </c>
      <c r="C60" s="41">
        <f t="shared" si="5"/>
        <v>9436168</v>
      </c>
      <c r="D60" s="41">
        <f t="shared" si="6"/>
        <v>16</v>
      </c>
      <c r="E60" s="42" t="str">
        <f t="shared" si="2"/>
        <v>PASAIA</v>
      </c>
      <c r="F60" s="42">
        <f t="shared" si="9"/>
        <v>2333507</v>
      </c>
      <c r="G60" s="42">
        <f t="shared" si="8"/>
        <v>3336086</v>
      </c>
    </row>
    <row r="61" spans="1:7" x14ac:dyDescent="0.25">
      <c r="A61" s="42" t="str">
        <f t="shared" si="3"/>
        <v>SEVILLA</v>
      </c>
      <c r="B61" s="41">
        <f t="shared" si="4"/>
        <v>2214779</v>
      </c>
      <c r="C61" s="41">
        <f t="shared" si="5"/>
        <v>2347744</v>
      </c>
      <c r="D61" s="41">
        <f t="shared" si="6"/>
        <v>24</v>
      </c>
      <c r="E61" s="42" t="str">
        <f t="shared" si="2"/>
        <v>SEVILLA</v>
      </c>
      <c r="F61" s="42">
        <f t="shared" si="9"/>
        <v>2214779</v>
      </c>
      <c r="G61" s="42">
        <f t="shared" si="8"/>
        <v>2347744</v>
      </c>
    </row>
    <row r="62" spans="1:7" x14ac:dyDescent="0.25">
      <c r="A62" s="42" t="str">
        <f t="shared" si="3"/>
        <v>TARRAGONA</v>
      </c>
      <c r="B62" s="41">
        <f t="shared" si="4"/>
        <v>17191099</v>
      </c>
      <c r="C62" s="41">
        <f t="shared" si="5"/>
        <v>16983689</v>
      </c>
      <c r="D62" s="41">
        <f t="shared" si="6"/>
        <v>9</v>
      </c>
      <c r="E62" s="42" t="str">
        <f t="shared" si="2"/>
        <v>AVILES</v>
      </c>
      <c r="F62" s="42">
        <f t="shared" si="9"/>
        <v>1849261</v>
      </c>
      <c r="G62" s="42">
        <f t="shared" si="8"/>
        <v>2019930</v>
      </c>
    </row>
    <row r="63" spans="1:7" x14ac:dyDescent="0.25">
      <c r="A63" s="42" t="str">
        <f t="shared" si="3"/>
        <v>VALENCIA</v>
      </c>
      <c r="B63" s="41">
        <f t="shared" si="4"/>
        <v>69546840</v>
      </c>
      <c r="C63" s="41">
        <f t="shared" si="5"/>
        <v>65445631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1424345</v>
      </c>
      <c r="G63" s="42">
        <f t="shared" si="8"/>
        <v>1144367</v>
      </c>
    </row>
    <row r="64" spans="1:7" x14ac:dyDescent="0.25">
      <c r="A64" s="42" t="str">
        <f t="shared" si="3"/>
        <v>VIGO</v>
      </c>
      <c r="B64" s="41">
        <f t="shared" si="4"/>
        <v>13084881</v>
      </c>
      <c r="C64" s="41">
        <f t="shared" si="5"/>
        <v>15501868</v>
      </c>
      <c r="D64" s="41">
        <f t="shared" si="6"/>
        <v>10</v>
      </c>
      <c r="E64" s="42" t="str">
        <f t="shared" si="2"/>
        <v>MOTRIL</v>
      </c>
      <c r="F64" s="42">
        <f t="shared" si="9"/>
        <v>1122929</v>
      </c>
      <c r="G64" s="42">
        <f t="shared" si="8"/>
        <v>1439758</v>
      </c>
    </row>
    <row r="65" spans="1:7" x14ac:dyDescent="0.25">
      <c r="A65" s="42" t="str">
        <f t="shared" si="3"/>
        <v>VILAGARCIA</v>
      </c>
      <c r="B65" s="41">
        <f t="shared" si="4"/>
        <v>864066</v>
      </c>
      <c r="C65" s="41">
        <f t="shared" si="5"/>
        <v>696474</v>
      </c>
      <c r="D65" s="41">
        <f t="shared" si="6"/>
        <v>28</v>
      </c>
      <c r="E65" s="42" t="str">
        <f t="shared" si="2"/>
        <v>VILAGARCIA</v>
      </c>
      <c r="F65" s="42">
        <f t="shared" si="9"/>
        <v>864066</v>
      </c>
      <c r="G65" s="42">
        <f t="shared" si="8"/>
        <v>696474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40002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</v>
      </c>
      <c r="C7" s="9">
        <v>12</v>
      </c>
      <c r="D7" s="9">
        <v>22</v>
      </c>
      <c r="E7" s="9">
        <v>25</v>
      </c>
      <c r="F7" s="10">
        <f>((E7*100)/D7)-100</f>
        <v>13.63636363636364</v>
      </c>
      <c r="G7" s="1"/>
      <c r="H7" s="1"/>
      <c r="I7" s="1"/>
    </row>
    <row r="8" spans="1:12" x14ac:dyDescent="0.25">
      <c r="A8" s="11" t="s">
        <v>44</v>
      </c>
      <c r="B8" s="12">
        <v>13</v>
      </c>
      <c r="C8" s="12">
        <v>6</v>
      </c>
      <c r="D8" s="12">
        <v>32</v>
      </c>
      <c r="E8" s="12">
        <v>16</v>
      </c>
      <c r="F8" s="13">
        <f t="shared" ref="F8:F35" si="0">((E8*100)/D8)-100</f>
        <v>-50</v>
      </c>
      <c r="G8" s="1"/>
      <c r="H8" s="1"/>
      <c r="I8" s="1"/>
    </row>
    <row r="9" spans="1:12" x14ac:dyDescent="0.25">
      <c r="A9" s="8" t="s">
        <v>45</v>
      </c>
      <c r="B9" s="9">
        <v>9</v>
      </c>
      <c r="C9" s="9">
        <v>7</v>
      </c>
      <c r="D9" s="9">
        <v>18</v>
      </c>
      <c r="E9" s="9">
        <v>14</v>
      </c>
      <c r="F9" s="10">
        <f t="shared" si="0"/>
        <v>-22.222222222222229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43</v>
      </c>
      <c r="C12" s="12">
        <v>34</v>
      </c>
      <c r="D12" s="12">
        <v>103</v>
      </c>
      <c r="E12" s="12">
        <v>89</v>
      </c>
      <c r="F12" s="13">
        <f t="shared" si="0"/>
        <v>-13.592233009708735</v>
      </c>
      <c r="G12" s="1"/>
      <c r="H12" s="1"/>
      <c r="I12" s="1"/>
    </row>
    <row r="13" spans="1:12" x14ac:dyDescent="0.25">
      <c r="A13" s="8" t="s">
        <v>49</v>
      </c>
      <c r="B13" s="9">
        <v>130</v>
      </c>
      <c r="C13" s="9">
        <v>93</v>
      </c>
      <c r="D13" s="9">
        <v>215</v>
      </c>
      <c r="E13" s="9">
        <v>168</v>
      </c>
      <c r="F13" s="10">
        <f t="shared" si="0"/>
        <v>-21.860465116279073</v>
      </c>
      <c r="G13" s="1"/>
      <c r="H13" s="1"/>
      <c r="I13" s="1"/>
    </row>
    <row r="14" spans="1:12" x14ac:dyDescent="0.25">
      <c r="A14" s="11" t="s">
        <v>50</v>
      </c>
      <c r="B14" s="12">
        <v>127</v>
      </c>
      <c r="C14" s="12">
        <v>100</v>
      </c>
      <c r="D14" s="12">
        <v>253</v>
      </c>
      <c r="E14" s="12">
        <v>241</v>
      </c>
      <c r="F14" s="13">
        <f t="shared" si="0"/>
        <v>-4.7430830039525631</v>
      </c>
      <c r="G14" s="1"/>
      <c r="H14" s="1"/>
      <c r="I14" s="1"/>
    </row>
    <row r="15" spans="1:12" x14ac:dyDescent="0.25">
      <c r="A15" s="8" t="s">
        <v>51</v>
      </c>
      <c r="B15" s="9">
        <v>12</v>
      </c>
      <c r="C15" s="9">
        <v>7</v>
      </c>
      <c r="D15" s="9">
        <v>17</v>
      </c>
      <c r="E15" s="9">
        <v>11</v>
      </c>
      <c r="F15" s="10">
        <f t="shared" si="0"/>
        <v>-35.294117647058826</v>
      </c>
      <c r="G15" s="1"/>
      <c r="H15" s="1"/>
      <c r="I15" s="1"/>
    </row>
    <row r="16" spans="1:12" x14ac:dyDescent="0.25">
      <c r="A16" s="11" t="s">
        <v>52</v>
      </c>
      <c r="B16" s="12">
        <v>8</v>
      </c>
      <c r="C16" s="12">
        <v>7</v>
      </c>
      <c r="D16" s="12">
        <v>15</v>
      </c>
      <c r="E16" s="12">
        <v>16</v>
      </c>
      <c r="F16" s="13">
        <f t="shared" si="0"/>
        <v>6.6666666666666714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</v>
      </c>
      <c r="C18" s="12">
        <v>3</v>
      </c>
      <c r="D18" s="12">
        <v>3</v>
      </c>
      <c r="E18" s="12">
        <v>4</v>
      </c>
      <c r="F18" s="13">
        <f t="shared" si="0"/>
        <v>33.333333333333343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2</v>
      </c>
      <c r="C20" s="12">
        <v>0</v>
      </c>
      <c r="D20" s="12">
        <v>3</v>
      </c>
      <c r="E20" s="12">
        <v>1</v>
      </c>
      <c r="F20" s="13">
        <f t="shared" si="0"/>
        <v>-66.666666666666657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1</v>
      </c>
      <c r="D21" s="9">
        <v>1</v>
      </c>
      <c r="E21" s="9">
        <v>1</v>
      </c>
      <c r="F21" s="18">
        <f t="shared" si="0"/>
        <v>0</v>
      </c>
      <c r="G21" s="1"/>
      <c r="H21" s="1"/>
      <c r="I21" s="1"/>
    </row>
    <row r="22" spans="1:9" x14ac:dyDescent="0.25">
      <c r="A22" s="11" t="s">
        <v>58</v>
      </c>
      <c r="B22" s="12">
        <v>16</v>
      </c>
      <c r="C22" s="12">
        <v>16</v>
      </c>
      <c r="D22" s="12">
        <v>216</v>
      </c>
      <c r="E22" s="12">
        <v>187</v>
      </c>
      <c r="F22" s="13">
        <f t="shared" si="0"/>
        <v>-13.425925925925924</v>
      </c>
      <c r="G22" s="1"/>
      <c r="H22" s="1"/>
      <c r="I22" s="1"/>
    </row>
    <row r="23" spans="1:9" x14ac:dyDescent="0.25">
      <c r="A23" s="8" t="s">
        <v>59</v>
      </c>
      <c r="B23" s="9">
        <v>28</v>
      </c>
      <c r="C23" s="9">
        <v>31</v>
      </c>
      <c r="D23" s="9">
        <v>94</v>
      </c>
      <c r="E23" s="9">
        <v>105</v>
      </c>
      <c r="F23" s="10">
        <f t="shared" si="0"/>
        <v>11.702127659574472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1</v>
      </c>
      <c r="C25" s="9">
        <v>0</v>
      </c>
      <c r="D25" s="9">
        <v>1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5</v>
      </c>
      <c r="C26" s="12">
        <v>4</v>
      </c>
      <c r="D26" s="12">
        <v>14</v>
      </c>
      <c r="E26" s="12">
        <v>7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12</v>
      </c>
      <c r="C28" s="12">
        <v>10</v>
      </c>
      <c r="D28" s="12">
        <v>146</v>
      </c>
      <c r="E28" s="12">
        <v>164</v>
      </c>
      <c r="F28" s="13">
        <f t="shared" si="0"/>
        <v>12.328767123287676</v>
      </c>
      <c r="G28" s="1"/>
      <c r="H28" s="1"/>
      <c r="I28" s="1"/>
    </row>
    <row r="29" spans="1:9" x14ac:dyDescent="0.25">
      <c r="A29" s="8" t="s">
        <v>65</v>
      </c>
      <c r="B29" s="9">
        <v>4</v>
      </c>
      <c r="C29" s="9">
        <v>2</v>
      </c>
      <c r="D29" s="9">
        <v>4</v>
      </c>
      <c r="E29" s="9">
        <v>4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66</v>
      </c>
      <c r="B30" s="12">
        <v>10</v>
      </c>
      <c r="C30" s="12">
        <v>11</v>
      </c>
      <c r="D30" s="12">
        <v>33</v>
      </c>
      <c r="E30" s="12">
        <v>36</v>
      </c>
      <c r="F30" s="13">
        <f t="shared" si="0"/>
        <v>9.0909090909090935</v>
      </c>
      <c r="G30" s="1"/>
      <c r="H30" s="1"/>
      <c r="I30" s="1"/>
    </row>
    <row r="31" spans="1:9" x14ac:dyDescent="0.25">
      <c r="A31" s="8" t="s">
        <v>67</v>
      </c>
      <c r="B31" s="9">
        <v>4</v>
      </c>
      <c r="C31" s="9">
        <v>1</v>
      </c>
      <c r="D31" s="9">
        <v>4</v>
      </c>
      <c r="E31" s="9">
        <v>4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68</v>
      </c>
      <c r="B32" s="12">
        <v>33</v>
      </c>
      <c r="C32" s="12">
        <v>20</v>
      </c>
      <c r="D32" s="12">
        <v>53</v>
      </c>
      <c r="E32" s="12">
        <v>40</v>
      </c>
      <c r="F32" s="13">
        <f t="shared" si="0"/>
        <v>-24.528301886792448</v>
      </c>
      <c r="G32" s="1"/>
      <c r="H32" s="1"/>
      <c r="I32" s="1"/>
    </row>
    <row r="33" spans="1:9" x14ac:dyDescent="0.25">
      <c r="A33" s="8" t="s">
        <v>69</v>
      </c>
      <c r="B33" s="9">
        <v>23</v>
      </c>
      <c r="C33" s="9">
        <v>21</v>
      </c>
      <c r="D33" s="9">
        <v>37</v>
      </c>
      <c r="E33" s="9">
        <v>38</v>
      </c>
      <c r="F33" s="10">
        <f t="shared" si="0"/>
        <v>2.7027027027027088</v>
      </c>
      <c r="G33" s="1"/>
      <c r="H33" s="1"/>
      <c r="I33" s="1"/>
    </row>
    <row r="34" spans="1:9" x14ac:dyDescent="0.25">
      <c r="A34" s="11" t="s">
        <v>70</v>
      </c>
      <c r="B34" s="12">
        <v>4</v>
      </c>
      <c r="C34" s="12">
        <v>5</v>
      </c>
      <c r="D34" s="12">
        <v>4</v>
      </c>
      <c r="E34" s="12">
        <v>8</v>
      </c>
      <c r="F34" s="13">
        <f t="shared" si="0"/>
        <v>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497</v>
      </c>
      <c r="C35" s="15">
        <f t="shared" ref="C35:E35" si="1">SUM(C7:C34)</f>
        <v>391</v>
      </c>
      <c r="D35" s="15">
        <f t="shared" si="1"/>
        <v>1291</v>
      </c>
      <c r="E35" s="15">
        <f t="shared" si="1"/>
        <v>1179</v>
      </c>
      <c r="F35" s="16">
        <f t="shared" si="0"/>
        <v>-8.6754453911696316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</v>
      </c>
      <c r="C38" s="41">
        <f>D7</f>
        <v>22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241</v>
      </c>
      <c r="G38" s="42">
        <f>LOOKUP(E38,$A$38:$A$65,$C$38:$C$65)</f>
        <v>253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</v>
      </c>
      <c r="C39" s="41">
        <f t="shared" ref="C39:C65" si="5">D8</f>
        <v>32</v>
      </c>
      <c r="D39" s="41">
        <f t="shared" ref="D39:D65" si="6">_xlfn.RANK.EQ(B39,$B$38:$B$65)+COUNTIF($B$38:$B$65,B39)-1</f>
        <v>12</v>
      </c>
      <c r="E39" s="42" t="str">
        <f t="shared" si="2"/>
        <v>LAS PALMAS</v>
      </c>
      <c r="F39" s="42">
        <f t="shared" ref="F39:F54" si="7">LOOKUP(E39,$A$38:$A$65,$B$38:$B$65)</f>
        <v>187</v>
      </c>
      <c r="G39" s="42">
        <f t="shared" ref="G39:G65" si="8">LOOKUP(E39,$A$38:$A$65,$C$38:$C$65)</f>
        <v>216</v>
      </c>
    </row>
    <row r="40" spans="1:9" x14ac:dyDescent="0.25">
      <c r="A40" s="42" t="str">
        <f t="shared" si="3"/>
        <v>ALMERIA</v>
      </c>
      <c r="B40" s="41">
        <f t="shared" si="4"/>
        <v>14</v>
      </c>
      <c r="C40" s="41">
        <f t="shared" si="5"/>
        <v>18</v>
      </c>
      <c r="D40" s="41">
        <f t="shared" si="6"/>
        <v>13</v>
      </c>
      <c r="E40" s="42" t="str">
        <f t="shared" si="2"/>
        <v>BALEARES</v>
      </c>
      <c r="F40" s="42">
        <f t="shared" si="7"/>
        <v>168</v>
      </c>
      <c r="G40" s="42">
        <f t="shared" si="8"/>
        <v>215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164</v>
      </c>
      <c r="G41" s="42">
        <f t="shared" si="8"/>
        <v>146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105</v>
      </c>
      <c r="G42" s="42">
        <f t="shared" si="8"/>
        <v>94</v>
      </c>
    </row>
    <row r="43" spans="1:9" x14ac:dyDescent="0.25">
      <c r="A43" s="42" t="str">
        <f t="shared" si="3"/>
        <v>BAHIA DE CADIZ</v>
      </c>
      <c r="B43" s="41">
        <f t="shared" si="4"/>
        <v>89</v>
      </c>
      <c r="C43" s="41">
        <f t="shared" si="5"/>
        <v>103</v>
      </c>
      <c r="D43" s="41">
        <f t="shared" si="6"/>
        <v>6</v>
      </c>
      <c r="E43" s="42" t="str">
        <f t="shared" si="2"/>
        <v>BAHIA DE CADIZ</v>
      </c>
      <c r="F43" s="42">
        <f t="shared" si="7"/>
        <v>89</v>
      </c>
      <c r="G43" s="42">
        <f t="shared" si="8"/>
        <v>103</v>
      </c>
    </row>
    <row r="44" spans="1:9" x14ac:dyDescent="0.25">
      <c r="A44" s="42" t="str">
        <f t="shared" si="3"/>
        <v>BALEARES</v>
      </c>
      <c r="B44" s="41">
        <f t="shared" si="4"/>
        <v>168</v>
      </c>
      <c r="C44" s="41">
        <f t="shared" si="5"/>
        <v>215</v>
      </c>
      <c r="D44" s="41">
        <f t="shared" si="6"/>
        <v>3</v>
      </c>
      <c r="E44" s="42" t="str">
        <f t="shared" si="2"/>
        <v>VALENCIA</v>
      </c>
      <c r="F44" s="42">
        <f t="shared" si="7"/>
        <v>40</v>
      </c>
      <c r="G44" s="42">
        <f t="shared" si="8"/>
        <v>53</v>
      </c>
    </row>
    <row r="45" spans="1:9" x14ac:dyDescent="0.25">
      <c r="A45" s="42" t="str">
        <f t="shared" si="3"/>
        <v>BARCELONA</v>
      </c>
      <c r="B45" s="41">
        <f t="shared" si="4"/>
        <v>241</v>
      </c>
      <c r="C45" s="41">
        <f t="shared" si="5"/>
        <v>253</v>
      </c>
      <c r="D45" s="41">
        <f t="shared" si="6"/>
        <v>1</v>
      </c>
      <c r="E45" s="42" t="str">
        <f t="shared" si="2"/>
        <v>VIGO</v>
      </c>
      <c r="F45" s="42">
        <f t="shared" si="7"/>
        <v>38</v>
      </c>
      <c r="G45" s="42">
        <f t="shared" si="8"/>
        <v>37</v>
      </c>
    </row>
    <row r="46" spans="1:9" x14ac:dyDescent="0.25">
      <c r="A46" s="42" t="str">
        <f t="shared" si="3"/>
        <v>BILBAO</v>
      </c>
      <c r="B46" s="41">
        <f t="shared" si="4"/>
        <v>11</v>
      </c>
      <c r="C46" s="41">
        <f t="shared" si="5"/>
        <v>17</v>
      </c>
      <c r="D46" s="41">
        <f t="shared" si="6"/>
        <v>14</v>
      </c>
      <c r="E46" s="42" t="str">
        <f t="shared" si="2"/>
        <v>SEVILLA</v>
      </c>
      <c r="F46" s="42">
        <f t="shared" si="7"/>
        <v>36</v>
      </c>
      <c r="G46" s="42">
        <f t="shared" si="8"/>
        <v>33</v>
      </c>
    </row>
    <row r="47" spans="1:9" x14ac:dyDescent="0.25">
      <c r="A47" s="42" t="str">
        <f t="shared" si="3"/>
        <v>CARTAGENA</v>
      </c>
      <c r="B47" s="41">
        <f t="shared" si="4"/>
        <v>16</v>
      </c>
      <c r="C47" s="41">
        <f t="shared" si="5"/>
        <v>15</v>
      </c>
      <c r="D47" s="41">
        <f t="shared" si="6"/>
        <v>12</v>
      </c>
      <c r="E47" s="42" t="str">
        <f t="shared" si="2"/>
        <v>A CORUÑA</v>
      </c>
      <c r="F47" s="42">
        <f t="shared" si="7"/>
        <v>25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3</v>
      </c>
      <c r="D49" s="41">
        <f t="shared" si="6"/>
        <v>19</v>
      </c>
      <c r="E49" s="42" t="str">
        <f t="shared" si="2"/>
        <v>ALICANTE</v>
      </c>
      <c r="F49" s="42">
        <f t="shared" si="7"/>
        <v>16</v>
      </c>
      <c r="G49" s="42">
        <f t="shared" si="8"/>
        <v>32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14</v>
      </c>
      <c r="G50" s="42">
        <f t="shared" si="8"/>
        <v>18</v>
      </c>
    </row>
    <row r="51" spans="1:7" x14ac:dyDescent="0.25">
      <c r="A51" s="42" t="str">
        <f t="shared" si="3"/>
        <v>GIJON</v>
      </c>
      <c r="B51" s="41">
        <f t="shared" si="4"/>
        <v>1</v>
      </c>
      <c r="C51" s="41">
        <f t="shared" si="5"/>
        <v>3</v>
      </c>
      <c r="D51" s="41">
        <f t="shared" si="6"/>
        <v>21</v>
      </c>
      <c r="E51" s="42" t="str">
        <f t="shared" si="2"/>
        <v>BILBAO</v>
      </c>
      <c r="F51" s="42">
        <f t="shared" si="7"/>
        <v>11</v>
      </c>
      <c r="G51" s="42">
        <f t="shared" si="8"/>
        <v>17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1</v>
      </c>
      <c r="D52" s="41">
        <f t="shared" si="6"/>
        <v>21</v>
      </c>
      <c r="E52" s="42" t="str">
        <f t="shared" si="2"/>
        <v>VILAGARCIA</v>
      </c>
      <c r="F52" s="42">
        <f t="shared" si="7"/>
        <v>8</v>
      </c>
      <c r="G52" s="42">
        <f t="shared" si="8"/>
        <v>4</v>
      </c>
    </row>
    <row r="53" spans="1:7" x14ac:dyDescent="0.25">
      <c r="A53" s="42" t="str">
        <f t="shared" si="3"/>
        <v>LAS PALMAS</v>
      </c>
      <c r="B53" s="41">
        <f t="shared" si="4"/>
        <v>187</v>
      </c>
      <c r="C53" s="41">
        <f t="shared" si="5"/>
        <v>216</v>
      </c>
      <c r="D53" s="41">
        <f t="shared" si="6"/>
        <v>2</v>
      </c>
      <c r="E53" s="42" t="str">
        <f t="shared" si="2"/>
        <v>MOTRIL</v>
      </c>
      <c r="F53" s="42">
        <f t="shared" si="7"/>
        <v>7</v>
      </c>
      <c r="G53" s="42">
        <f t="shared" si="8"/>
        <v>14</v>
      </c>
    </row>
    <row r="54" spans="1:7" x14ac:dyDescent="0.25">
      <c r="A54" s="42" t="str">
        <f t="shared" si="3"/>
        <v>MALAGA</v>
      </c>
      <c r="B54" s="41">
        <f t="shared" si="4"/>
        <v>105</v>
      </c>
      <c r="C54" s="41">
        <f t="shared" si="5"/>
        <v>94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</v>
      </c>
      <c r="D56" s="41">
        <f t="shared" si="6"/>
        <v>28</v>
      </c>
      <c r="E56" s="42" t="str">
        <f t="shared" si="2"/>
        <v>CEUTA</v>
      </c>
      <c r="F56" s="42">
        <f t="shared" si="9"/>
        <v>4</v>
      </c>
      <c r="G56" s="42">
        <f t="shared" si="8"/>
        <v>3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14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164</v>
      </c>
      <c r="C59" s="41">
        <f t="shared" si="5"/>
        <v>146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4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36</v>
      </c>
      <c r="C61" s="41">
        <f t="shared" si="5"/>
        <v>33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</v>
      </c>
      <c r="C62" s="41">
        <f t="shared" si="5"/>
        <v>4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</v>
      </c>
      <c r="C63" s="41">
        <f t="shared" si="5"/>
        <v>53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</v>
      </c>
      <c r="C64" s="41">
        <f t="shared" si="5"/>
        <v>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</v>
      </c>
      <c r="C65" s="41">
        <f t="shared" si="5"/>
        <v>4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E90A6457-ED99-4165-B85F-BBF6F2834743}"/>
</file>

<file path=customXml/itemProps2.xml><?xml version="1.0" encoding="utf-8"?>
<ds:datastoreItem xmlns:ds="http://schemas.openxmlformats.org/officeDocument/2006/customXml" ds:itemID="{C74FA427-37A4-4312-BCE3-E08739F0353E}"/>
</file>

<file path=customXml/itemProps3.xml><?xml version="1.0" encoding="utf-8"?>
<ds:datastoreItem xmlns:ds="http://schemas.openxmlformats.org/officeDocument/2006/customXml" ds:itemID="{EAD65298-DFE4-42E3-B65F-548623673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