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drawings/drawing16.xml" ContentType="application/vnd.openxmlformats-officedocument.drawing+xml"/>
  <Override PartName="/xl/charts/colors14.xml" ContentType="application/vnd.ms-office.chartcolorstyle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style14.xml" ContentType="application/vnd.ms-office.chart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olors5.xml" ContentType="application/vnd.ms-office.chartcolorstyl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6.xml" ContentType="application/vnd.openxmlformats-officedocument.drawingml.chart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style6.xml" ContentType="application/vnd.ms-office.chartstyl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charts/colors6.xml" ContentType="application/vnd.ms-office.chartcolorstyle+xml"/>
  <Override PartName="/xl/charts/colors9.xml" ContentType="application/vnd.ms-office.chartcolorstyle+xml"/>
  <Override PartName="/xl/charts/style11.xml" ContentType="application/vnd.ms-office.chart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drawings/drawing11.xml" ContentType="application/vnd.openxmlformats-officedocument.drawing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F63" i="28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5" i="28" l="1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<sst xmlns="http://schemas.openxmlformats.org/spreadsheetml/2006/main" count="721" uniqueCount="96">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</sst>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0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33871692</c:v>
                </c:pt>
                <c:pt idx="1">
                  <c:v>28421295</c:v>
                </c:pt>
                <c:pt idx="2">
                  <c:v>20741767</c:v>
                </c:pt>
                <c:pt idx="3">
                  <c:v>16018913</c:v>
                </c:pt>
                <c:pt idx="4">
                  <c:v>15035002</c:v>
                </c:pt>
                <c:pt idx="5">
                  <c:v>11237663</c:v>
                </c:pt>
                <c:pt idx="6">
                  <c:v>10422641</c:v>
                </c:pt>
                <c:pt idx="7">
                  <c:v>8579268</c:v>
                </c:pt>
                <c:pt idx="8">
                  <c:v>7852016</c:v>
                </c:pt>
                <c:pt idx="9">
                  <c:v>6595751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38294470</c:v>
                </c:pt>
                <c:pt idx="1">
                  <c:v>29101794</c:v>
                </c:pt>
                <c:pt idx="2">
                  <c:v>26967748</c:v>
                </c:pt>
                <c:pt idx="3">
                  <c:v>19565455</c:v>
                </c:pt>
                <c:pt idx="4">
                  <c:v>17696958</c:v>
                </c:pt>
                <c:pt idx="5">
                  <c:v>14390987</c:v>
                </c:pt>
                <c:pt idx="6">
                  <c:v>12931435</c:v>
                </c:pt>
                <c:pt idx="7">
                  <c:v>9889017</c:v>
                </c:pt>
                <c:pt idx="8">
                  <c:v>9590692</c:v>
                </c:pt>
                <c:pt idx="9">
                  <c:v>10472844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31019766</c:v>
                </c:pt>
                <c:pt idx="1">
                  <c:v>28273155</c:v>
                </c:pt>
                <c:pt idx="2">
                  <c:v>20171599</c:v>
                </c:pt>
                <c:pt idx="3">
                  <c:v>15723659</c:v>
                </c:pt>
                <c:pt idx="4">
                  <c:v>14864900</c:v>
                </c:pt>
                <c:pt idx="5">
                  <c:v>11205886</c:v>
                </c:pt>
                <c:pt idx="6">
                  <c:v>9307145</c:v>
                </c:pt>
                <c:pt idx="7">
                  <c:v>8559365</c:v>
                </c:pt>
                <c:pt idx="8">
                  <c:v>7361657</c:v>
                </c:pt>
                <c:pt idx="9">
                  <c:v>6542018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36002071</c:v>
                </c:pt>
                <c:pt idx="1">
                  <c:v>28957926</c:v>
                </c:pt>
                <c:pt idx="2">
                  <c:v>26355906</c:v>
                </c:pt>
                <c:pt idx="3">
                  <c:v>19066261</c:v>
                </c:pt>
                <c:pt idx="4">
                  <c:v>17590414</c:v>
                </c:pt>
                <c:pt idx="5">
                  <c:v>14337626</c:v>
                </c:pt>
                <c:pt idx="6">
                  <c:v>11828026</c:v>
                </c:pt>
                <c:pt idx="7">
                  <c:v>9863038</c:v>
                </c:pt>
                <c:pt idx="8">
                  <c:v>9009053</c:v>
                </c:pt>
                <c:pt idx="9">
                  <c:v>10406823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10823775</c:v>
                </c:pt>
                <c:pt idx="1">
                  <c:v>9501915</c:v>
                </c:pt>
                <c:pt idx="2">
                  <c:v>9179675</c:v>
                </c:pt>
                <c:pt idx="3">
                  <c:v>8856518</c:v>
                </c:pt>
                <c:pt idx="4">
                  <c:v>6452432</c:v>
                </c:pt>
                <c:pt idx="5">
                  <c:v>5850328</c:v>
                </c:pt>
                <c:pt idx="6">
                  <c:v>4164767</c:v>
                </c:pt>
                <c:pt idx="7">
                  <c:v>4159870</c:v>
                </c:pt>
                <c:pt idx="8">
                  <c:v>3415884</c:v>
                </c:pt>
                <c:pt idx="9">
                  <c:v>2949756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CASTELLON</c:v>
                </c:pt>
                <c:pt idx="7">
                  <c:v>SANTA CRUZ DE TENERIFE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11556572</c:v>
                </c:pt>
                <c:pt idx="1">
                  <c:v>10587657</c:v>
                </c:pt>
                <c:pt idx="2">
                  <c:v>11041665</c:v>
                </c:pt>
                <c:pt idx="3">
                  <c:v>9954708</c:v>
                </c:pt>
                <c:pt idx="4">
                  <c:v>6595960</c:v>
                </c:pt>
                <c:pt idx="5">
                  <c:v>6397629</c:v>
                </c:pt>
                <c:pt idx="6">
                  <c:v>4042798</c:v>
                </c:pt>
                <c:pt idx="7">
                  <c:v>4858427</c:v>
                </c:pt>
                <c:pt idx="8">
                  <c:v>3901978</c:v>
                </c:pt>
                <c:pt idx="9">
                  <c:v>3027718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ALMERIA</c:v>
                </c:pt>
                <c:pt idx="5">
                  <c:v>BARCELONA</c:v>
                </c:pt>
                <c:pt idx="6">
                  <c:v>VALENCIA</c:v>
                </c:pt>
                <c:pt idx="7">
                  <c:v>CARTAGENA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5630732</c:v>
                </c:pt>
                <c:pt idx="1">
                  <c:v>4780808</c:v>
                </c:pt>
                <c:pt idx="2">
                  <c:v>4527132</c:v>
                </c:pt>
                <c:pt idx="3">
                  <c:v>1967583</c:v>
                </c:pt>
                <c:pt idx="4">
                  <c:v>1910657</c:v>
                </c:pt>
                <c:pt idx="5">
                  <c:v>1780599</c:v>
                </c:pt>
                <c:pt idx="6">
                  <c:v>1731875</c:v>
                </c:pt>
                <c:pt idx="7">
                  <c:v>1731285</c:v>
                </c:pt>
                <c:pt idx="8">
                  <c:v>1563010</c:v>
                </c:pt>
                <c:pt idx="9">
                  <c:v>1503721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ALMERIA</c:v>
                </c:pt>
                <c:pt idx="5">
                  <c:v>BARCELONA</c:v>
                </c:pt>
                <c:pt idx="6">
                  <c:v>VALENCIA</c:v>
                </c:pt>
                <c:pt idx="7">
                  <c:v>CARTAGENA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9237089</c:v>
                </c:pt>
                <c:pt idx="1">
                  <c:v>6793556</c:v>
                </c:pt>
                <c:pt idx="2">
                  <c:v>5126115</c:v>
                </c:pt>
                <c:pt idx="3">
                  <c:v>3081011</c:v>
                </c:pt>
                <c:pt idx="4">
                  <c:v>2576439</c:v>
                </c:pt>
                <c:pt idx="5">
                  <c:v>1643726</c:v>
                </c:pt>
                <c:pt idx="6">
                  <c:v>2658833</c:v>
                </c:pt>
                <c:pt idx="7">
                  <c:v>2848163</c:v>
                </c:pt>
                <c:pt idx="8">
                  <c:v>2742846</c:v>
                </c:pt>
                <c:pt idx="9">
                  <c:v>1753830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23591524</c:v>
                </c:pt>
                <c:pt idx="1">
                  <c:v>20753355</c:v>
                </c:pt>
                <c:pt idx="2">
                  <c:v>12540672</c:v>
                </c:pt>
                <c:pt idx="3">
                  <c:v>6539978</c:v>
                </c:pt>
                <c:pt idx="4">
                  <c:v>4002828</c:v>
                </c:pt>
                <c:pt idx="5">
                  <c:v>3336874</c:v>
                </c:pt>
                <c:pt idx="6">
                  <c:v>2805860</c:v>
                </c:pt>
                <c:pt idx="7">
                  <c:v>1451295</c:v>
                </c:pt>
                <c:pt idx="8">
                  <c:v>1227574</c:v>
                </c:pt>
                <c:pt idx="9">
                  <c:v>1068132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23271375</c:v>
                </c:pt>
                <c:pt idx="1">
                  <c:v>24436916</c:v>
                </c:pt>
                <c:pt idx="2">
                  <c:v>18314551</c:v>
                </c:pt>
                <c:pt idx="3">
                  <c:v>8780225</c:v>
                </c:pt>
                <c:pt idx="4">
                  <c:v>4757262</c:v>
                </c:pt>
                <c:pt idx="5">
                  <c:v>4766843</c:v>
                </c:pt>
                <c:pt idx="6">
                  <c:v>3310636</c:v>
                </c:pt>
                <c:pt idx="7">
                  <c:v>2179674</c:v>
                </c:pt>
                <c:pt idx="8">
                  <c:v>842150</c:v>
                </c:pt>
                <c:pt idx="9">
                  <c:v>1351187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PASAIA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36858</c:v>
                </c:pt>
                <c:pt idx="1">
                  <c:v>20635</c:v>
                </c:pt>
                <c:pt idx="2">
                  <c:v>9585</c:v>
                </c:pt>
                <c:pt idx="3">
                  <c:v>9215</c:v>
                </c:pt>
                <c:pt idx="4">
                  <c:v>8527</c:v>
                </c:pt>
                <c:pt idx="5">
                  <c:v>8437</c:v>
                </c:pt>
                <c:pt idx="6">
                  <c:v>8237</c:v>
                </c:pt>
                <c:pt idx="7">
                  <c:v>2251</c:v>
                </c:pt>
                <c:pt idx="8">
                  <c:v>1918</c:v>
                </c:pt>
                <c:pt idx="9">
                  <c:v>1505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SANTANDER</c:v>
                </c:pt>
                <c:pt idx="3">
                  <c:v>AVILES</c:v>
                </c:pt>
                <c:pt idx="4">
                  <c:v>BAHIA DE CADIZ</c:v>
                </c:pt>
                <c:pt idx="5">
                  <c:v>GIJON</c:v>
                </c:pt>
                <c:pt idx="6">
                  <c:v>PASAIA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35128</c:v>
                </c:pt>
                <c:pt idx="1">
                  <c:v>14091</c:v>
                </c:pt>
                <c:pt idx="2">
                  <c:v>5121</c:v>
                </c:pt>
                <c:pt idx="3">
                  <c:v>7063</c:v>
                </c:pt>
                <c:pt idx="4">
                  <c:v>7906</c:v>
                </c:pt>
                <c:pt idx="5">
                  <c:v>3963</c:v>
                </c:pt>
                <c:pt idx="6">
                  <c:v>5969</c:v>
                </c:pt>
                <c:pt idx="7">
                  <c:v>2232</c:v>
                </c:pt>
                <c:pt idx="8">
                  <c:v>2876</c:v>
                </c:pt>
                <c:pt idx="9">
                  <c:v>1357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BALEARES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1740848</c:v>
                </c:pt>
                <c:pt idx="1">
                  <c:v>1114442</c:v>
                </c:pt>
                <c:pt idx="2">
                  <c:v>569215</c:v>
                </c:pt>
                <c:pt idx="3">
                  <c:v>487465</c:v>
                </c:pt>
                <c:pt idx="4">
                  <c:v>239634</c:v>
                </c:pt>
                <c:pt idx="5">
                  <c:v>171582</c:v>
                </c:pt>
                <c:pt idx="6">
                  <c:v>147521</c:v>
                </c:pt>
                <c:pt idx="7">
                  <c:v>74586</c:v>
                </c:pt>
                <c:pt idx="8">
                  <c:v>63290</c:v>
                </c:pt>
                <c:pt idx="9">
                  <c:v>61403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BILBAO</c:v>
                </c:pt>
                <c:pt idx="9">
                  <c:v>BALEARES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1423587</c:v>
                </c:pt>
                <c:pt idx="1">
                  <c:v>1102168</c:v>
                </c:pt>
                <c:pt idx="2">
                  <c:v>611333</c:v>
                </c:pt>
                <c:pt idx="3">
                  <c:v>515588</c:v>
                </c:pt>
                <c:pt idx="4">
                  <c:v>279884</c:v>
                </c:pt>
                <c:pt idx="5">
                  <c:v>183412</c:v>
                </c:pt>
                <c:pt idx="6">
                  <c:v>143234</c:v>
                </c:pt>
                <c:pt idx="7">
                  <c:v>105187</c:v>
                </c:pt>
                <c:pt idx="8">
                  <c:v>78176</c:v>
                </c:pt>
                <c:pt idx="9">
                  <c:v>88559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17373928</c:v>
                </c:pt>
                <c:pt idx="1">
                  <c:v>13495819</c:v>
                </c:pt>
                <c:pt idx="2">
                  <c:v>3847864</c:v>
                </c:pt>
                <c:pt idx="3">
                  <c:v>3531985</c:v>
                </c:pt>
                <c:pt idx="4">
                  <c:v>2433265</c:v>
                </c:pt>
                <c:pt idx="5">
                  <c:v>391528</c:v>
                </c:pt>
                <c:pt idx="6">
                  <c:v>286873</c:v>
                </c:pt>
                <c:pt idx="7">
                  <c:v>219694</c:v>
                </c:pt>
                <c:pt idx="8">
                  <c:v>140678</c:v>
                </c:pt>
                <c:pt idx="9">
                  <c:v>137709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CEUTA</c:v>
                </c:pt>
                <c:pt idx="6">
                  <c:v>BILBAO</c:v>
                </c:pt>
                <c:pt idx="7">
                  <c:v>MALAGA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20834169</c:v>
                </c:pt>
                <c:pt idx="1">
                  <c:v>10251416</c:v>
                </c:pt>
                <c:pt idx="2">
                  <c:v>5499378</c:v>
                </c:pt>
                <c:pt idx="3">
                  <c:v>6645747</c:v>
                </c:pt>
                <c:pt idx="4">
                  <c:v>2214001</c:v>
                </c:pt>
                <c:pt idx="5">
                  <c:v>511158</c:v>
                </c:pt>
                <c:pt idx="6">
                  <c:v>402147</c:v>
                </c:pt>
                <c:pt idx="7">
                  <c:v>1333920</c:v>
                </c:pt>
                <c:pt idx="8">
                  <c:v>272999</c:v>
                </c:pt>
                <c:pt idx="9">
                  <c:v>87390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17358984</c:v>
                </c:pt>
                <c:pt idx="1">
                  <c:v>13629750</c:v>
                </c:pt>
                <c:pt idx="2">
                  <c:v>3761541</c:v>
                </c:pt>
                <c:pt idx="3">
                  <c:v>3280354</c:v>
                </c:pt>
                <c:pt idx="4">
                  <c:v>590833</c:v>
                </c:pt>
                <c:pt idx="5">
                  <c:v>219580</c:v>
                </c:pt>
                <c:pt idx="6">
                  <c:v>108233</c:v>
                </c:pt>
                <c:pt idx="7">
                  <c:v>44321</c:v>
                </c:pt>
                <c:pt idx="8">
                  <c:v>43687</c:v>
                </c:pt>
                <c:pt idx="9">
                  <c:v>10085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20741353</c:v>
                </c:pt>
                <c:pt idx="1">
                  <c:v>10220687</c:v>
                </c:pt>
                <c:pt idx="2">
                  <c:v>5412112</c:v>
                </c:pt>
                <c:pt idx="3">
                  <c:v>6332951</c:v>
                </c:pt>
                <c:pt idx="4">
                  <c:v>1359</c:v>
                </c:pt>
                <c:pt idx="5">
                  <c:v>1332336</c:v>
                </c:pt>
                <c:pt idx="6">
                  <c:v>61443</c:v>
                </c:pt>
                <c:pt idx="7">
                  <c:v>24003</c:v>
                </c:pt>
                <c:pt idx="8">
                  <c:v>119214</c:v>
                </c:pt>
                <c:pt idx="9">
                  <c:v>2783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21117944</c:v>
                </c:pt>
                <c:pt idx="1">
                  <c:v>18230548</c:v>
                </c:pt>
                <c:pt idx="2">
                  <c:v>8322914</c:v>
                </c:pt>
                <c:pt idx="3">
                  <c:v>5251886</c:v>
                </c:pt>
                <c:pt idx="4">
                  <c:v>2206782</c:v>
                </c:pt>
                <c:pt idx="5">
                  <c:v>1327821</c:v>
                </c:pt>
                <c:pt idx="6">
                  <c:v>929973</c:v>
                </c:pt>
                <c:pt idx="7">
                  <c:v>897687</c:v>
                </c:pt>
                <c:pt idx="8">
                  <c:v>524161</c:v>
                </c:pt>
                <c:pt idx="9">
                  <c:v>452301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TARRAGONA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19267971</c:v>
                </c:pt>
                <c:pt idx="1">
                  <c:v>21744939</c:v>
                </c:pt>
                <c:pt idx="2">
                  <c:v>13201352</c:v>
                </c:pt>
                <c:pt idx="3">
                  <c:v>7224881</c:v>
                </c:pt>
                <c:pt idx="4">
                  <c:v>3003373</c:v>
                </c:pt>
                <c:pt idx="5">
                  <c:v>1582075</c:v>
                </c:pt>
                <c:pt idx="6">
                  <c:v>1267253</c:v>
                </c:pt>
                <c:pt idx="7">
                  <c:v>221549</c:v>
                </c:pt>
                <c:pt idx="8">
                  <c:v>676497</c:v>
                </c:pt>
                <c:pt idx="9">
                  <c:v>463117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4124922</c:v>
                </c:pt>
                <c:pt idx="1">
                  <c:v>3956156</c:v>
                </c:pt>
                <c:pt idx="2">
                  <c:v>2465566</c:v>
                </c:pt>
                <c:pt idx="3">
                  <c:v>2149389</c:v>
                </c:pt>
                <c:pt idx="4">
                  <c:v>1605532</c:v>
                </c:pt>
                <c:pt idx="5">
                  <c:v>1066264</c:v>
                </c:pt>
                <c:pt idx="6">
                  <c:v>600711</c:v>
                </c:pt>
                <c:pt idx="7">
                  <c:v>454443</c:v>
                </c:pt>
                <c:pt idx="8">
                  <c:v>440015</c:v>
                </c:pt>
                <c:pt idx="9">
                  <c:v>347012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BAHIA DE ALGECIRAS</c:v>
                </c:pt>
                <c:pt idx="3">
                  <c:v>VALENCIA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SANTANDER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5414521</c:v>
                </c:pt>
                <c:pt idx="1">
                  <c:v>4688370</c:v>
                </c:pt>
                <c:pt idx="2">
                  <c:v>2530180</c:v>
                </c:pt>
                <c:pt idx="3">
                  <c:v>2545564</c:v>
                </c:pt>
                <c:pt idx="4">
                  <c:v>1821369</c:v>
                </c:pt>
                <c:pt idx="5">
                  <c:v>1284233</c:v>
                </c:pt>
                <c:pt idx="6">
                  <c:v>712277</c:v>
                </c:pt>
                <c:pt idx="7">
                  <c:v>459573</c:v>
                </c:pt>
                <c:pt idx="8">
                  <c:v>766685</c:v>
                </c:pt>
                <c:pt idx="9">
                  <c:v>563485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1798306</c:v>
                </c:pt>
                <c:pt idx="1">
                  <c:v>1474149</c:v>
                </c:pt>
                <c:pt idx="2">
                  <c:v>871256.5</c:v>
                </c:pt>
                <c:pt idx="3">
                  <c:v>490201</c:v>
                </c:pt>
                <c:pt idx="4">
                  <c:v>207510.5</c:v>
                </c:pt>
                <c:pt idx="5">
                  <c:v>163761</c:v>
                </c:pt>
                <c:pt idx="6">
                  <c:v>96379</c:v>
                </c:pt>
                <c:pt idx="7">
                  <c:v>91403</c:v>
                </c:pt>
                <c:pt idx="8">
                  <c:v>82153</c:v>
                </c:pt>
                <c:pt idx="9">
                  <c:v>70341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TARRAGONA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1718144</c:v>
                </c:pt>
                <c:pt idx="1">
                  <c:v>1654490</c:v>
                </c:pt>
                <c:pt idx="2">
                  <c:v>1329645.5</c:v>
                </c:pt>
                <c:pt idx="3">
                  <c:v>640998</c:v>
                </c:pt>
                <c:pt idx="4">
                  <c:v>276750.5</c:v>
                </c:pt>
                <c:pt idx="5">
                  <c:v>207779</c:v>
                </c:pt>
                <c:pt idx="6">
                  <c:v>182127</c:v>
                </c:pt>
                <c:pt idx="7">
                  <c:v>136414</c:v>
                </c:pt>
                <c:pt idx="8">
                  <c:v>24282</c:v>
                </c:pt>
                <c:pt idx="9">
                  <c:v>91562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1404037</c:v>
                </c:pt>
                <c:pt idx="1">
                  <c:v>907192</c:v>
                </c:pt>
                <c:pt idx="2">
                  <c:v>292990</c:v>
                </c:pt>
                <c:pt idx="3">
                  <c:v>289874</c:v>
                </c:pt>
                <c:pt idx="4">
                  <c:v>88363</c:v>
                </c:pt>
                <c:pt idx="5">
                  <c:v>50569</c:v>
                </c:pt>
                <c:pt idx="6">
                  <c:v>7827</c:v>
                </c:pt>
                <c:pt idx="7">
                  <c:v>2851</c:v>
                </c:pt>
                <c:pt idx="8">
                  <c:v>2574.75</c:v>
                </c:pt>
                <c:pt idx="9">
                  <c:v>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1574806</c:v>
                </c:pt>
                <c:pt idx="1">
                  <c:v>700636</c:v>
                </c:pt>
                <c:pt idx="2">
                  <c:v>536407.5</c:v>
                </c:pt>
                <c:pt idx="3">
                  <c:v>394840</c:v>
                </c:pt>
                <c:pt idx="4">
                  <c:v>175199</c:v>
                </c:pt>
                <c:pt idx="5">
                  <c:v>558</c:v>
                </c:pt>
                <c:pt idx="6">
                  <c:v>5112</c:v>
                </c:pt>
                <c:pt idx="7">
                  <c:v>1903</c:v>
                </c:pt>
                <c:pt idx="8">
                  <c:v>8013</c:v>
                </c:pt>
                <c:pt idx="9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155088</c:v>
                </c:pt>
                <c:pt idx="1">
                  <c:v>137092</c:v>
                </c:pt>
                <c:pt idx="2">
                  <c:v>115346.5</c:v>
                </c:pt>
                <c:pt idx="3">
                  <c:v>78378</c:v>
                </c:pt>
                <c:pt idx="4">
                  <c:v>70212</c:v>
                </c:pt>
                <c:pt idx="5">
                  <c:v>54757</c:v>
                </c:pt>
                <c:pt idx="6">
                  <c:v>50807</c:v>
                </c:pt>
                <c:pt idx="7">
                  <c:v>28553.25</c:v>
                </c:pt>
                <c:pt idx="8">
                  <c:v>27608</c:v>
                </c:pt>
                <c:pt idx="9">
                  <c:v>19799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BILBAO</c:v>
                </c:pt>
                <c:pt idx="8">
                  <c:v>BAHIA DE CADIZ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198232</c:v>
                </c:pt>
                <c:pt idx="1">
                  <c:v>178330</c:v>
                </c:pt>
                <c:pt idx="2">
                  <c:v>158352</c:v>
                </c:pt>
                <c:pt idx="3">
                  <c:v>88148</c:v>
                </c:pt>
                <c:pt idx="4">
                  <c:v>91434</c:v>
                </c:pt>
                <c:pt idx="5">
                  <c:v>73998</c:v>
                </c:pt>
                <c:pt idx="6">
                  <c:v>52908</c:v>
                </c:pt>
                <c:pt idx="7">
                  <c:v>40387</c:v>
                </c:pt>
                <c:pt idx="8">
                  <c:v>31820.5</c:v>
                </c:pt>
                <c:pt idx="9">
                  <c:v>29760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BAHIA DE CADIZ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812736</c:v>
                </c:pt>
                <c:pt idx="1">
                  <c:v>462920</c:v>
                </c:pt>
                <c:pt idx="2">
                  <c:v>176382.5</c:v>
                </c:pt>
                <c:pt idx="3">
                  <c:v>68753</c:v>
                </c:pt>
                <c:pt idx="4">
                  <c:v>64759</c:v>
                </c:pt>
                <c:pt idx="5">
                  <c:v>45239</c:v>
                </c:pt>
                <c:pt idx="6">
                  <c:v>29422</c:v>
                </c:pt>
                <c:pt idx="7">
                  <c:v>24521</c:v>
                </c:pt>
                <c:pt idx="8">
                  <c:v>24221</c:v>
                </c:pt>
                <c:pt idx="9">
                  <c:v>18842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BAHIA DE CADIZ</c:v>
                </c:pt>
                <c:pt idx="8">
                  <c:v>TARRAGONA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929360</c:v>
                </c:pt>
                <c:pt idx="1">
                  <c:v>634886</c:v>
                </c:pt>
                <c:pt idx="2">
                  <c:v>228350.5</c:v>
                </c:pt>
                <c:pt idx="3">
                  <c:v>104751</c:v>
                </c:pt>
                <c:pt idx="4">
                  <c:v>73726</c:v>
                </c:pt>
                <c:pt idx="5">
                  <c:v>47839</c:v>
                </c:pt>
                <c:pt idx="6">
                  <c:v>45461</c:v>
                </c:pt>
                <c:pt idx="7">
                  <c:v>35176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1928934</c:v>
                </c:pt>
                <c:pt idx="1">
                  <c:v>1891906</c:v>
                </c:pt>
                <c:pt idx="2">
                  <c:v>1841046</c:v>
                </c:pt>
                <c:pt idx="3">
                  <c:v>1239066</c:v>
                </c:pt>
                <c:pt idx="4">
                  <c:v>951292</c:v>
                </c:pt>
                <c:pt idx="5">
                  <c:v>613350</c:v>
                </c:pt>
                <c:pt idx="6">
                  <c:v>463099</c:v>
                </c:pt>
                <c:pt idx="7">
                  <c:v>318170</c:v>
                </c:pt>
                <c:pt idx="8">
                  <c:v>286497</c:v>
                </c:pt>
                <c:pt idx="9">
                  <c:v>219134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SANTA CRUZ DE TENERIFE</c:v>
                </c:pt>
                <c:pt idx="1">
                  <c:v>BAHIA DE ALGECIRAS</c:v>
                </c:pt>
                <c:pt idx="2">
                  <c:v>BALEARES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VIGO</c:v>
                </c:pt>
                <c:pt idx="7">
                  <c:v>ALMERIA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2268168</c:v>
                </c:pt>
                <c:pt idx="1">
                  <c:v>1975791</c:v>
                </c:pt>
                <c:pt idx="2">
                  <c:v>2418906</c:v>
                </c:pt>
                <c:pt idx="3">
                  <c:v>1223579</c:v>
                </c:pt>
                <c:pt idx="4">
                  <c:v>1109264</c:v>
                </c:pt>
                <c:pt idx="5">
                  <c:v>543204</c:v>
                </c:pt>
                <c:pt idx="6">
                  <c:v>503922</c:v>
                </c:pt>
                <c:pt idx="7">
                  <c:v>308976</c:v>
                </c:pt>
                <c:pt idx="8">
                  <c:v>245941</c:v>
                </c:pt>
                <c:pt idx="9">
                  <c:v>202220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795262</c:v>
                </c:pt>
                <c:pt idx="1">
                  <c:v>448580</c:v>
                </c:pt>
                <c:pt idx="2">
                  <c:v>310617</c:v>
                </c:pt>
                <c:pt idx="3">
                  <c:v>262182</c:v>
                </c:pt>
                <c:pt idx="4">
                  <c:v>177513</c:v>
                </c:pt>
                <c:pt idx="5">
                  <c:v>107030</c:v>
                </c:pt>
                <c:pt idx="6">
                  <c:v>91257</c:v>
                </c:pt>
                <c:pt idx="7">
                  <c:v>74122</c:v>
                </c:pt>
                <c:pt idx="8">
                  <c:v>26203</c:v>
                </c:pt>
                <c:pt idx="9">
                  <c:v>24189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760587</c:v>
                </c:pt>
                <c:pt idx="1">
                  <c:v>504575</c:v>
                </c:pt>
                <c:pt idx="2">
                  <c:v>264787</c:v>
                </c:pt>
                <c:pt idx="3">
                  <c:v>292727</c:v>
                </c:pt>
                <c:pt idx="4">
                  <c:v>133921</c:v>
                </c:pt>
                <c:pt idx="5">
                  <c:v>103665</c:v>
                </c:pt>
                <c:pt idx="6">
                  <c:v>87976</c:v>
                </c:pt>
                <c:pt idx="7">
                  <c:v>77298</c:v>
                </c:pt>
                <c:pt idx="8">
                  <c:v>23562</c:v>
                </c:pt>
                <c:pt idx="9">
                  <c:v>6571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436105</c:v>
                </c:pt>
                <c:pt idx="1">
                  <c:v>293007</c:v>
                </c:pt>
                <c:pt idx="2">
                  <c:v>203181</c:v>
                </c:pt>
                <c:pt idx="3">
                  <c:v>148032</c:v>
                </c:pt>
                <c:pt idx="4">
                  <c:v>87641</c:v>
                </c:pt>
                <c:pt idx="5">
                  <c:v>83385</c:v>
                </c:pt>
                <c:pt idx="6">
                  <c:v>68888</c:v>
                </c:pt>
                <c:pt idx="7">
                  <c:v>34721</c:v>
                </c:pt>
                <c:pt idx="8">
                  <c:v>23175</c:v>
                </c:pt>
                <c:pt idx="9">
                  <c:v>23100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LAS PALMAS</c:v>
                </c:pt>
                <c:pt idx="6">
                  <c:v>ALMERIA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496725</c:v>
                </c:pt>
                <c:pt idx="1">
                  <c:v>320220</c:v>
                </c:pt>
                <c:pt idx="2">
                  <c:v>301626</c:v>
                </c:pt>
                <c:pt idx="3">
                  <c:v>193811</c:v>
                </c:pt>
                <c:pt idx="4">
                  <c:v>92014</c:v>
                </c:pt>
                <c:pt idx="5">
                  <c:v>91648</c:v>
                </c:pt>
                <c:pt idx="6">
                  <c:v>58333</c:v>
                </c:pt>
                <c:pt idx="7">
                  <c:v>32356</c:v>
                </c:pt>
                <c:pt idx="8">
                  <c:v>28855</c:v>
                </c:pt>
                <c:pt idx="9">
                  <c:v>22961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11762</c:v>
                </c:pt>
                <c:pt idx="1">
                  <c:v>7241</c:v>
                </c:pt>
                <c:pt idx="2">
                  <c:v>6146</c:v>
                </c:pt>
                <c:pt idx="3">
                  <c:v>5128</c:v>
                </c:pt>
                <c:pt idx="4">
                  <c:v>4016</c:v>
                </c:pt>
                <c:pt idx="5">
                  <c:v>3706</c:v>
                </c:pt>
                <c:pt idx="6">
                  <c:v>3181</c:v>
                </c:pt>
                <c:pt idx="7">
                  <c:v>1489</c:v>
                </c:pt>
                <c:pt idx="8">
                  <c:v>1473</c:v>
                </c:pt>
                <c:pt idx="9">
                  <c:v>1095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11233</c:v>
                </c:pt>
                <c:pt idx="1">
                  <c:v>8950</c:v>
                </c:pt>
                <c:pt idx="2">
                  <c:v>5899</c:v>
                </c:pt>
                <c:pt idx="3">
                  <c:v>5372</c:v>
                </c:pt>
                <c:pt idx="4">
                  <c:v>4790</c:v>
                </c:pt>
                <c:pt idx="5">
                  <c:v>4929</c:v>
                </c:pt>
                <c:pt idx="6">
                  <c:v>3586</c:v>
                </c:pt>
                <c:pt idx="7">
                  <c:v>1862</c:v>
                </c:pt>
                <c:pt idx="8">
                  <c:v>1400</c:v>
                </c:pt>
                <c:pt idx="9">
                  <c:v>1332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132917005</c:v>
                </c:pt>
                <c:pt idx="1">
                  <c:v>114453095</c:v>
                </c:pt>
                <c:pt idx="2">
                  <c:v>86858439</c:v>
                </c:pt>
                <c:pt idx="3">
                  <c:v>83082582</c:v>
                </c:pt>
                <c:pt idx="4">
                  <c:v>80085622</c:v>
                </c:pt>
                <c:pt idx="5">
                  <c:v>62771980</c:v>
                </c:pt>
                <c:pt idx="6">
                  <c:v>31060430</c:v>
                </c:pt>
                <c:pt idx="7">
                  <c:v>21322817</c:v>
                </c:pt>
                <c:pt idx="8">
                  <c:v>21191982</c:v>
                </c:pt>
                <c:pt idx="9">
                  <c:v>15839823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VALENCIA</c:v>
                </c:pt>
                <c:pt idx="5">
                  <c:v>BALEARES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122786504</c:v>
                </c:pt>
                <c:pt idx="1">
                  <c:v>122051082</c:v>
                </c:pt>
                <c:pt idx="2">
                  <c:v>88623518</c:v>
                </c:pt>
                <c:pt idx="3">
                  <c:v>77547879</c:v>
                </c:pt>
                <c:pt idx="4">
                  <c:v>79538021</c:v>
                </c:pt>
                <c:pt idx="5">
                  <c:v>65408695</c:v>
                </c:pt>
                <c:pt idx="6">
                  <c:v>31844368</c:v>
                </c:pt>
                <c:pt idx="7">
                  <c:v>24730013</c:v>
                </c:pt>
                <c:pt idx="8">
                  <c:v>19777308</c:v>
                </c:pt>
                <c:pt idx="9">
                  <c:v>19368164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317</c:v>
                </c:pt>
                <c:pt idx="1">
                  <c:v>255</c:v>
                </c:pt>
                <c:pt idx="2">
                  <c:v>195</c:v>
                </c:pt>
                <c:pt idx="3">
                  <c:v>166</c:v>
                </c:pt>
                <c:pt idx="4">
                  <c:v>121</c:v>
                </c:pt>
                <c:pt idx="5">
                  <c:v>108</c:v>
                </c:pt>
                <c:pt idx="6">
                  <c:v>56</c:v>
                </c:pt>
                <c:pt idx="7">
                  <c:v>46</c:v>
                </c:pt>
                <c:pt idx="8">
                  <c:v>44</c:v>
                </c:pt>
                <c:pt idx="9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SEVILLA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361</c:v>
                </c:pt>
                <c:pt idx="1">
                  <c:v>314</c:v>
                </c:pt>
                <c:pt idx="2">
                  <c:v>220</c:v>
                </c:pt>
                <c:pt idx="3">
                  <c:v>151</c:v>
                </c:pt>
                <c:pt idx="4">
                  <c:v>106</c:v>
                </c:pt>
                <c:pt idx="5">
                  <c:v>119</c:v>
                </c:pt>
                <c:pt idx="6">
                  <c:v>70</c:v>
                </c:pt>
                <c:pt idx="7">
                  <c:v>41</c:v>
                </c:pt>
                <c:pt idx="8">
                  <c:v>49</c:v>
                </c:pt>
                <c:pt idx="9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selection activeCell="I5" sqref="I5"/>
    </sheetView>
  </sheetViews>
  <sheetFormatPr baseColWidth="10" defaultRowHeight="15" x14ac:dyDescent="0.25"/>
  <cols>
    <col min="1" max="1" width="28.28515625" style="49" bestFit="1" customWidth="1"/>
    <col min="2" max="2" width="16.7109375" style="49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38</v>
      </c>
    </row>
    <row r="4" spans="1:9" x14ac:dyDescent="0.25">
      <c r="F4" s="51"/>
      <c r="G4" s="51"/>
      <c r="I4" s="52">
        <v>40045</v>
      </c>
    </row>
    <row r="6" spans="1:9" x14ac:dyDescent="0.25">
      <c r="A6" s="53" t="s">
        <v>41</v>
      </c>
      <c r="B6" s="54"/>
      <c r="C6" s="54"/>
      <c r="D6" s="55" t="s">
        <v>95</v>
      </c>
      <c r="E6" s="56"/>
      <c r="F6" s="55" t="s">
        <v>39</v>
      </c>
      <c r="G6" s="56"/>
      <c r="H6" s="55" t="s">
        <v>40</v>
      </c>
      <c r="I6" s="56"/>
    </row>
    <row r="7" spans="1:9" x14ac:dyDescent="0.25">
      <c r="A7" s="57"/>
      <c r="B7" s="57"/>
      <c r="C7" s="57"/>
      <c r="D7" s="58">
        <v>2008</v>
      </c>
      <c r="E7" s="58">
        <v>2009</v>
      </c>
      <c r="F7" s="58">
        <v>2008</v>
      </c>
      <c r="G7" s="58">
        <v>2009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13445317</v>
      </c>
      <c r="E8" s="61">
        <v>12230958</v>
      </c>
      <c r="F8" s="61">
        <v>79367167</v>
      </c>
      <c r="G8" s="61">
        <v>72428780</v>
      </c>
      <c r="H8" s="61">
        <v>-6938387</v>
      </c>
      <c r="I8" s="62">
        <f>((G8*100/F8)-100)</f>
        <v>-8.7421376650624296</v>
      </c>
    </row>
    <row r="9" spans="1:9" x14ac:dyDescent="0.25">
      <c r="A9" s="63"/>
      <c r="B9" s="64"/>
      <c r="C9" s="60" t="s">
        <v>15</v>
      </c>
      <c r="D9" s="61">
        <v>8706787</v>
      </c>
      <c r="E9" s="61">
        <v>6539554</v>
      </c>
      <c r="F9" s="61">
        <v>54217511</v>
      </c>
      <c r="G9" s="61">
        <v>37340116</v>
      </c>
      <c r="H9" s="61">
        <v>-16877395</v>
      </c>
      <c r="I9" s="62">
        <f t="shared" ref="I9:I19" si="0">((G9*100/F9)-100)</f>
        <v>-31.129047956480335</v>
      </c>
    </row>
    <row r="10" spans="1:9" x14ac:dyDescent="0.25">
      <c r="A10" s="63"/>
      <c r="B10" s="59" t="s">
        <v>16</v>
      </c>
      <c r="C10" s="60" t="s">
        <v>17</v>
      </c>
      <c r="D10" s="61">
        <v>4946478</v>
      </c>
      <c r="E10" s="61">
        <v>4246844</v>
      </c>
      <c r="F10" s="61">
        <v>30428060</v>
      </c>
      <c r="G10" s="61">
        <v>23947286</v>
      </c>
      <c r="H10" s="61">
        <v>-6480774</v>
      </c>
      <c r="I10" s="62">
        <f t="shared" si="0"/>
        <v>-21.298676287610846</v>
      </c>
    </row>
    <row r="11" spans="1:9" x14ac:dyDescent="0.25">
      <c r="A11" s="63"/>
      <c r="B11" s="63"/>
      <c r="C11" s="60" t="s">
        <v>18</v>
      </c>
      <c r="D11" s="61">
        <v>11952605</v>
      </c>
      <c r="E11" s="61">
        <v>10995118</v>
      </c>
      <c r="F11" s="61">
        <v>72455748</v>
      </c>
      <c r="G11" s="61">
        <v>61455698</v>
      </c>
      <c r="H11" s="61">
        <v>-11000050</v>
      </c>
      <c r="I11" s="62">
        <f t="shared" si="0"/>
        <v>-15.181749279574063</v>
      </c>
    </row>
    <row r="12" spans="1:9" x14ac:dyDescent="0.25">
      <c r="A12" s="64"/>
      <c r="B12" s="64"/>
      <c r="C12" s="60" t="s">
        <v>2</v>
      </c>
      <c r="D12" s="61">
        <v>16899083</v>
      </c>
      <c r="E12" s="61">
        <v>15241962</v>
      </c>
      <c r="F12" s="61">
        <v>102883808</v>
      </c>
      <c r="G12" s="61">
        <v>85402984</v>
      </c>
      <c r="H12" s="61">
        <v>-17480824</v>
      </c>
      <c r="I12" s="62">
        <f t="shared" si="0"/>
        <v>-16.990840774478329</v>
      </c>
    </row>
    <row r="13" spans="1:9" x14ac:dyDescent="0.25">
      <c r="A13" s="65"/>
      <c r="B13" s="65"/>
      <c r="C13" s="66" t="s">
        <v>2</v>
      </c>
      <c r="D13" s="67">
        <v>39051187</v>
      </c>
      <c r="E13" s="67">
        <v>34012474</v>
      </c>
      <c r="F13" s="67">
        <v>236468486</v>
      </c>
      <c r="G13" s="67">
        <v>195171880</v>
      </c>
      <c r="H13" s="67">
        <v>-41296606</v>
      </c>
      <c r="I13" s="68">
        <f t="shared" si="0"/>
        <v>-17.463894110608891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13294</v>
      </c>
      <c r="E14" s="61">
        <v>22252</v>
      </c>
      <c r="F14" s="61">
        <v>97887</v>
      </c>
      <c r="G14" s="61">
        <v>117602</v>
      </c>
      <c r="H14" s="61">
        <v>19715</v>
      </c>
      <c r="I14" s="62">
        <f t="shared" si="0"/>
        <v>20.140570249369176</v>
      </c>
    </row>
    <row r="15" spans="1:9" x14ac:dyDescent="0.25">
      <c r="A15" s="63"/>
      <c r="B15" s="59" t="s">
        <v>7</v>
      </c>
      <c r="C15" s="60" t="s">
        <v>8</v>
      </c>
      <c r="D15" s="61">
        <v>621079</v>
      </c>
      <c r="E15" s="61">
        <v>571396</v>
      </c>
      <c r="F15" s="61">
        <v>3552660</v>
      </c>
      <c r="G15" s="61">
        <v>3769035</v>
      </c>
      <c r="H15" s="61">
        <v>216375</v>
      </c>
      <c r="I15" s="62">
        <f t="shared" si="0"/>
        <v>6.0905068315009032</v>
      </c>
    </row>
    <row r="16" spans="1:9" x14ac:dyDescent="0.25">
      <c r="A16" s="63"/>
      <c r="B16" s="64"/>
      <c r="C16" s="60" t="s">
        <v>9</v>
      </c>
      <c r="D16" s="61">
        <v>279823</v>
      </c>
      <c r="E16" s="61">
        <v>217810</v>
      </c>
      <c r="F16" s="61">
        <v>1469691</v>
      </c>
      <c r="G16" s="61">
        <v>1268895</v>
      </c>
      <c r="H16" s="61">
        <v>-200796</v>
      </c>
      <c r="I16" s="62">
        <f t="shared" si="0"/>
        <v>-13.662463742378506</v>
      </c>
    </row>
    <row r="17" spans="1:9" x14ac:dyDescent="0.25">
      <c r="A17" s="64"/>
      <c r="B17" s="69" t="s">
        <v>10</v>
      </c>
      <c r="C17" s="60" t="s">
        <v>11</v>
      </c>
      <c r="D17" s="61">
        <v>194568</v>
      </c>
      <c r="E17" s="61">
        <v>294692</v>
      </c>
      <c r="F17" s="61">
        <v>1562944</v>
      </c>
      <c r="G17" s="61">
        <v>1583781</v>
      </c>
      <c r="H17" s="61">
        <v>20837</v>
      </c>
      <c r="I17" s="62">
        <f t="shared" si="0"/>
        <v>1.3331891609680184</v>
      </c>
    </row>
    <row r="18" spans="1:9" x14ac:dyDescent="0.25">
      <c r="A18" s="70"/>
      <c r="B18" s="70"/>
      <c r="C18" s="66" t="s">
        <v>2</v>
      </c>
      <c r="D18" s="67">
        <v>1108764</v>
      </c>
      <c r="E18" s="67">
        <v>1106150</v>
      </c>
      <c r="F18" s="67">
        <v>6683182</v>
      </c>
      <c r="G18" s="67">
        <v>6739313</v>
      </c>
      <c r="H18" s="67">
        <v>56131</v>
      </c>
      <c r="I18" s="68">
        <f t="shared" si="0"/>
        <v>0.83988435448863186</v>
      </c>
    </row>
    <row r="19" spans="1:9" x14ac:dyDescent="0.25">
      <c r="A19" s="71"/>
      <c r="B19" s="71"/>
      <c r="C19" s="72" t="s">
        <v>1</v>
      </c>
      <c r="D19" s="73">
        <f>+D13+D18</f>
        <v>40159951</v>
      </c>
      <c r="E19" s="73">
        <f t="shared" ref="E19:G19" si="1">+E13+E18</f>
        <v>35118624</v>
      </c>
      <c r="F19" s="73">
        <f t="shared" si="1"/>
        <v>243151668</v>
      </c>
      <c r="G19" s="73">
        <f t="shared" si="1"/>
        <v>201911193</v>
      </c>
      <c r="H19" s="73">
        <f t="shared" ref="H19" si="2">G19-F19</f>
        <v>-41240475</v>
      </c>
      <c r="I19" s="74">
        <f t="shared" si="0"/>
        <v>-16.960802835208185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8081411</v>
      </c>
      <c r="E21" s="61">
        <v>7563198</v>
      </c>
      <c r="F21" s="61">
        <v>48456533</v>
      </c>
      <c r="G21" s="61">
        <v>42049208</v>
      </c>
      <c r="H21" s="61">
        <v>-6407325</v>
      </c>
      <c r="I21" s="62">
        <f t="shared" ref="I21:I33" si="3">((G21*100/F21)-100)</f>
        <v>-13.222830036148068</v>
      </c>
    </row>
    <row r="22" spans="1:9" x14ac:dyDescent="0.25">
      <c r="A22" s="63"/>
      <c r="B22" s="64"/>
      <c r="C22" s="60" t="s">
        <v>22</v>
      </c>
      <c r="D22" s="61">
        <v>7308410</v>
      </c>
      <c r="E22" s="61">
        <v>7061422</v>
      </c>
      <c r="F22" s="61">
        <v>44257289</v>
      </c>
      <c r="G22" s="61">
        <v>39059245</v>
      </c>
      <c r="H22" s="61">
        <v>-5198044</v>
      </c>
      <c r="I22" s="62">
        <f t="shared" si="3"/>
        <v>-11.745057407379832</v>
      </c>
    </row>
    <row r="23" spans="1:9" x14ac:dyDescent="0.25">
      <c r="A23" s="63"/>
      <c r="B23" s="69" t="s">
        <v>23</v>
      </c>
      <c r="C23" s="60" t="s">
        <v>24</v>
      </c>
      <c r="D23" s="61">
        <v>3741061</v>
      </c>
      <c r="E23" s="61">
        <v>3415256</v>
      </c>
      <c r="F23" s="61">
        <v>22834379</v>
      </c>
      <c r="G23" s="61">
        <v>18997911</v>
      </c>
      <c r="H23" s="61">
        <v>-3836468</v>
      </c>
      <c r="I23" s="62">
        <f t="shared" si="3"/>
        <v>-16.801280209985123</v>
      </c>
    </row>
    <row r="24" spans="1:9" x14ac:dyDescent="0.25">
      <c r="A24" s="63"/>
      <c r="B24" s="59" t="s">
        <v>25</v>
      </c>
      <c r="C24" s="60" t="s">
        <v>26</v>
      </c>
      <c r="D24" s="61">
        <v>1118172.25</v>
      </c>
      <c r="E24" s="61">
        <v>976727.75</v>
      </c>
      <c r="F24" s="61">
        <v>6602841</v>
      </c>
      <c r="G24" s="61">
        <v>5632747.5</v>
      </c>
      <c r="H24" s="61">
        <v>-970093.5</v>
      </c>
      <c r="I24" s="62">
        <f t="shared" si="3"/>
        <v>-14.692062098723866</v>
      </c>
    </row>
    <row r="25" spans="1:9" x14ac:dyDescent="0.25">
      <c r="A25" s="63"/>
      <c r="B25" s="76"/>
      <c r="C25" s="60" t="s">
        <v>21</v>
      </c>
      <c r="D25" s="61">
        <v>588963</v>
      </c>
      <c r="E25" s="61">
        <v>541618.5</v>
      </c>
      <c r="F25" s="61">
        <v>3398854.5</v>
      </c>
      <c r="G25" s="61">
        <v>3048275.75</v>
      </c>
      <c r="H25" s="61">
        <v>-350578.75</v>
      </c>
      <c r="I25" s="62">
        <f t="shared" si="3"/>
        <v>-10.314614820963939</v>
      </c>
    </row>
    <row r="26" spans="1:9" x14ac:dyDescent="0.25">
      <c r="A26" s="63"/>
      <c r="B26" s="76"/>
      <c r="C26" s="60" t="s">
        <v>27</v>
      </c>
      <c r="D26" s="61">
        <v>157665.75</v>
      </c>
      <c r="E26" s="61">
        <v>138911.5</v>
      </c>
      <c r="F26" s="61">
        <v>1017527.5</v>
      </c>
      <c r="G26" s="61">
        <v>801250.75</v>
      </c>
      <c r="H26" s="61">
        <v>-216276.75</v>
      </c>
      <c r="I26" s="62">
        <f t="shared" si="3"/>
        <v>-21.255125782841247</v>
      </c>
    </row>
    <row r="27" spans="1:9" x14ac:dyDescent="0.25">
      <c r="A27" s="63"/>
      <c r="B27" s="77"/>
      <c r="C27" s="60" t="s">
        <v>28</v>
      </c>
      <c r="D27" s="61">
        <v>371543.5</v>
      </c>
      <c r="E27" s="61">
        <v>296191.75</v>
      </c>
      <c r="F27" s="61">
        <v>2186372</v>
      </c>
      <c r="G27" s="61">
        <v>1783215</v>
      </c>
      <c r="H27" s="61">
        <v>-403157</v>
      </c>
      <c r="I27" s="62">
        <f t="shared" si="3"/>
        <v>-18.43954276765345</v>
      </c>
    </row>
    <row r="28" spans="1:9" x14ac:dyDescent="0.25">
      <c r="A28" s="63"/>
      <c r="B28" s="59" t="s">
        <v>29</v>
      </c>
      <c r="C28" s="60" t="s">
        <v>30</v>
      </c>
      <c r="D28" s="61">
        <v>2491994</v>
      </c>
      <c r="E28" s="61">
        <v>2321019</v>
      </c>
      <c r="F28" s="61">
        <v>11403537</v>
      </c>
      <c r="G28" s="61">
        <v>10364711</v>
      </c>
      <c r="H28" s="61">
        <v>-1038826</v>
      </c>
      <c r="I28" s="62">
        <f t="shared" si="3"/>
        <v>-9.1096823731093224</v>
      </c>
    </row>
    <row r="29" spans="1:9" x14ac:dyDescent="0.25">
      <c r="A29" s="63"/>
      <c r="B29" s="64"/>
      <c r="C29" s="60" t="s">
        <v>31</v>
      </c>
      <c r="D29" s="61">
        <v>556659</v>
      </c>
      <c r="E29" s="61">
        <v>506143</v>
      </c>
      <c r="F29" s="61">
        <v>2383462</v>
      </c>
      <c r="G29" s="61">
        <v>2391231</v>
      </c>
      <c r="H29" s="61">
        <v>7769</v>
      </c>
      <c r="I29" s="62">
        <f t="shared" si="3"/>
        <v>0.3259544309915583</v>
      </c>
    </row>
    <row r="30" spans="1:9" x14ac:dyDescent="0.25">
      <c r="A30" s="63"/>
      <c r="B30" s="69" t="s">
        <v>32</v>
      </c>
      <c r="C30" s="60" t="s">
        <v>33</v>
      </c>
      <c r="D30" s="61">
        <v>317373</v>
      </c>
      <c r="E30" s="61">
        <v>296035</v>
      </c>
      <c r="F30" s="61">
        <v>1689521</v>
      </c>
      <c r="G30" s="61">
        <v>1449680</v>
      </c>
      <c r="H30" s="61">
        <v>-239841</v>
      </c>
      <c r="I30" s="62">
        <f t="shared" si="3"/>
        <v>-14.195798690871555</v>
      </c>
    </row>
    <row r="31" spans="1:9" x14ac:dyDescent="0.25">
      <c r="A31" s="63"/>
      <c r="B31" s="59" t="s">
        <v>34</v>
      </c>
      <c r="C31" s="60" t="s">
        <v>35</v>
      </c>
      <c r="D31" s="61">
        <v>9905</v>
      </c>
      <c r="E31" s="61">
        <v>9801</v>
      </c>
      <c r="F31" s="61">
        <v>60864</v>
      </c>
      <c r="G31" s="61">
        <v>55155</v>
      </c>
      <c r="H31" s="61">
        <v>-5709</v>
      </c>
      <c r="I31" s="62">
        <f t="shared" si="3"/>
        <v>-9.3799290220820239</v>
      </c>
    </row>
    <row r="32" spans="1:9" x14ac:dyDescent="0.25">
      <c r="A32" s="63"/>
      <c r="B32" s="63"/>
      <c r="C32" s="60" t="s">
        <v>36</v>
      </c>
      <c r="D32" s="61">
        <v>133270560</v>
      </c>
      <c r="E32" s="61">
        <v>128844972</v>
      </c>
      <c r="F32" s="61">
        <v>788358209</v>
      </c>
      <c r="G32" s="61">
        <v>769033014</v>
      </c>
      <c r="H32" s="61">
        <v>-19325195</v>
      </c>
      <c r="I32" s="62">
        <f t="shared" si="3"/>
        <v>-2.4513215920606939</v>
      </c>
    </row>
    <row r="33" spans="1:9" x14ac:dyDescent="0.25">
      <c r="A33" s="78"/>
      <c r="B33" s="79"/>
      <c r="C33" s="60" t="s">
        <v>37</v>
      </c>
      <c r="D33" s="61">
        <v>301</v>
      </c>
      <c r="E33" s="61">
        <v>264</v>
      </c>
      <c r="F33" s="61">
        <v>1592</v>
      </c>
      <c r="G33" s="61">
        <v>1443</v>
      </c>
      <c r="H33" s="61">
        <v>-149</v>
      </c>
      <c r="I33" s="62">
        <f t="shared" si="3"/>
        <v>-9.3592964824120628</v>
      </c>
    </row>
  </sheetData>
  <mergeCells count="14">
    <mergeCell ref="A21:A33"/>
    <mergeCell ref="B21:B22"/>
    <mergeCell ref="B28:B29"/>
    <mergeCell ref="B31:B33"/>
    <mergeCell ref="B24:B27"/>
    <mergeCell ref="D6:E6"/>
    <mergeCell ref="F6:G6"/>
    <mergeCell ref="H6:I6"/>
    <mergeCell ref="A6:C7"/>
    <mergeCell ref="A14:A17"/>
    <mergeCell ref="B15:B16"/>
    <mergeCell ref="A8:A12"/>
    <mergeCell ref="B8:B9"/>
    <mergeCell ref="B10:B1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1059104</v>
      </c>
      <c r="C7" s="37">
        <v>1220111</v>
      </c>
      <c r="D7" s="37">
        <v>6608083</v>
      </c>
      <c r="E7" s="37">
        <v>5928305</v>
      </c>
      <c r="F7" s="10">
        <f>((E7*100)/D7)-100</f>
        <v>-10.287068125506295</v>
      </c>
      <c r="G7" s="1"/>
      <c r="H7" s="1"/>
      <c r="I7" s="1"/>
    </row>
    <row r="8" spans="1:12" x14ac:dyDescent="0.25">
      <c r="A8" s="11" t="s">
        <v>44</v>
      </c>
      <c r="B8" s="38">
        <v>276473</v>
      </c>
      <c r="C8" s="38">
        <v>165537</v>
      </c>
      <c r="D8" s="38">
        <v>1556914</v>
      </c>
      <c r="E8" s="38">
        <v>1160256</v>
      </c>
      <c r="F8" s="13">
        <f t="shared" ref="F8:F35" si="0">((E8*100)/D8)-100</f>
        <v>-25.477193987593409</v>
      </c>
      <c r="G8" s="1"/>
      <c r="H8" s="1"/>
      <c r="I8" s="1"/>
    </row>
    <row r="9" spans="1:12" x14ac:dyDescent="0.25">
      <c r="A9" s="8" t="s">
        <v>45</v>
      </c>
      <c r="B9" s="37">
        <v>331138</v>
      </c>
      <c r="C9" s="37">
        <v>345081</v>
      </c>
      <c r="D9" s="37">
        <v>3040356</v>
      </c>
      <c r="E9" s="37">
        <v>2232537</v>
      </c>
      <c r="F9" s="10">
        <f t="shared" si="0"/>
        <v>-26.569881948035032</v>
      </c>
      <c r="G9" s="1"/>
      <c r="H9" s="1"/>
      <c r="I9" s="1"/>
    </row>
    <row r="10" spans="1:12" x14ac:dyDescent="0.25">
      <c r="A10" s="11" t="s">
        <v>46</v>
      </c>
      <c r="B10" s="38">
        <v>475017</v>
      </c>
      <c r="C10" s="38">
        <v>274746</v>
      </c>
      <c r="D10" s="38">
        <v>2479183</v>
      </c>
      <c r="E10" s="38">
        <v>1861979</v>
      </c>
      <c r="F10" s="13">
        <f t="shared" si="0"/>
        <v>-24.89545951226674</v>
      </c>
      <c r="G10" s="1"/>
      <c r="H10" s="1"/>
      <c r="I10" s="1"/>
    </row>
    <row r="11" spans="1:12" x14ac:dyDescent="0.25">
      <c r="A11" s="8" t="s">
        <v>47</v>
      </c>
      <c r="B11" s="37">
        <v>5927039</v>
      </c>
      <c r="C11" s="37">
        <v>6179091</v>
      </c>
      <c r="D11" s="37">
        <v>38294470</v>
      </c>
      <c r="E11" s="37">
        <v>33871692</v>
      </c>
      <c r="F11" s="10">
        <f t="shared" si="0"/>
        <v>-11.549390812824939</v>
      </c>
      <c r="G11" s="1"/>
      <c r="H11" s="1"/>
      <c r="I11" s="1"/>
    </row>
    <row r="12" spans="1:12" x14ac:dyDescent="0.25">
      <c r="A12" s="11" t="s">
        <v>48</v>
      </c>
      <c r="B12" s="38">
        <v>361653</v>
      </c>
      <c r="C12" s="38">
        <v>347170</v>
      </c>
      <c r="D12" s="38">
        <v>2497527</v>
      </c>
      <c r="E12" s="38">
        <v>2007916</v>
      </c>
      <c r="F12" s="13">
        <f t="shared" si="0"/>
        <v>-19.603832110723928</v>
      </c>
      <c r="G12" s="1"/>
      <c r="H12" s="1"/>
      <c r="I12" s="1"/>
    </row>
    <row r="13" spans="1:12" x14ac:dyDescent="0.25">
      <c r="A13" s="8" t="s">
        <v>49</v>
      </c>
      <c r="B13" s="37">
        <v>1239185</v>
      </c>
      <c r="C13" s="37">
        <v>1154029</v>
      </c>
      <c r="D13" s="37">
        <v>6919435</v>
      </c>
      <c r="E13" s="37">
        <v>5859196</v>
      </c>
      <c r="F13" s="10">
        <f t="shared" si="0"/>
        <v>-15.322623884753597</v>
      </c>
      <c r="G13" s="1"/>
      <c r="H13" s="1"/>
      <c r="I13" s="1"/>
    </row>
    <row r="14" spans="1:12" x14ac:dyDescent="0.25">
      <c r="A14" s="11" t="s">
        <v>50</v>
      </c>
      <c r="B14" s="38">
        <v>4754595</v>
      </c>
      <c r="C14" s="38">
        <v>3406733</v>
      </c>
      <c r="D14" s="38">
        <v>26967748</v>
      </c>
      <c r="E14" s="38">
        <v>20741767</v>
      </c>
      <c r="F14" s="13">
        <f t="shared" si="0"/>
        <v>-23.086766458956831</v>
      </c>
      <c r="G14" s="1"/>
      <c r="H14" s="1"/>
      <c r="I14" s="1"/>
    </row>
    <row r="15" spans="1:12" x14ac:dyDescent="0.25">
      <c r="A15" s="8" t="s">
        <v>51</v>
      </c>
      <c r="B15" s="37">
        <v>3543452</v>
      </c>
      <c r="C15" s="37">
        <v>2811639</v>
      </c>
      <c r="D15" s="37">
        <v>19565455</v>
      </c>
      <c r="E15" s="37">
        <v>16018913</v>
      </c>
      <c r="F15" s="10">
        <f t="shared" si="0"/>
        <v>-18.126550085341748</v>
      </c>
      <c r="G15" s="1"/>
      <c r="H15" s="1"/>
      <c r="I15" s="1"/>
    </row>
    <row r="16" spans="1:12" x14ac:dyDescent="0.25">
      <c r="A16" s="11" t="s">
        <v>52</v>
      </c>
      <c r="B16" s="38">
        <v>2564387</v>
      </c>
      <c r="C16" s="38">
        <v>1788703</v>
      </c>
      <c r="D16" s="38">
        <v>14390987</v>
      </c>
      <c r="E16" s="38">
        <v>11237663</v>
      </c>
      <c r="F16" s="13">
        <f t="shared" si="0"/>
        <v>-21.91179798856048</v>
      </c>
      <c r="G16" s="1"/>
      <c r="H16" s="1"/>
      <c r="I16" s="1"/>
    </row>
    <row r="17" spans="1:9" x14ac:dyDescent="0.25">
      <c r="A17" s="8" t="s">
        <v>53</v>
      </c>
      <c r="B17" s="37">
        <v>1074235</v>
      </c>
      <c r="C17" s="37">
        <v>1011760</v>
      </c>
      <c r="D17" s="37">
        <v>7275490</v>
      </c>
      <c r="E17" s="37">
        <v>5649389</v>
      </c>
      <c r="F17" s="10">
        <f t="shared" si="0"/>
        <v>-22.350398392410682</v>
      </c>
      <c r="G17" s="1"/>
      <c r="H17" s="1"/>
      <c r="I17" s="1"/>
    </row>
    <row r="18" spans="1:9" x14ac:dyDescent="0.25">
      <c r="A18" s="11" t="s">
        <v>54</v>
      </c>
      <c r="B18" s="38">
        <v>249936</v>
      </c>
      <c r="C18" s="38">
        <v>165782</v>
      </c>
      <c r="D18" s="38">
        <v>1328999</v>
      </c>
      <c r="E18" s="38">
        <v>1163199</v>
      </c>
      <c r="F18" s="13">
        <f t="shared" si="0"/>
        <v>-12.475554910124089</v>
      </c>
      <c r="G18" s="1"/>
      <c r="H18" s="1"/>
      <c r="I18" s="1"/>
    </row>
    <row r="19" spans="1:9" x14ac:dyDescent="0.25">
      <c r="A19" s="8" t="s">
        <v>55</v>
      </c>
      <c r="B19" s="37">
        <v>1367594</v>
      </c>
      <c r="C19" s="37">
        <v>1033451</v>
      </c>
      <c r="D19" s="37">
        <v>6667279</v>
      </c>
      <c r="E19" s="37">
        <v>5887778</v>
      </c>
      <c r="F19" s="10">
        <f t="shared" si="0"/>
        <v>-11.691441141131193</v>
      </c>
      <c r="G19" s="1"/>
      <c r="H19" s="1"/>
      <c r="I19" s="1"/>
    </row>
    <row r="20" spans="1:9" x14ac:dyDescent="0.25">
      <c r="A20" s="11" t="s">
        <v>56</v>
      </c>
      <c r="B20" s="38">
        <v>1747349</v>
      </c>
      <c r="C20" s="38">
        <v>536926</v>
      </c>
      <c r="D20" s="38">
        <v>10472844</v>
      </c>
      <c r="E20" s="38">
        <v>6595751</v>
      </c>
      <c r="F20" s="13">
        <f t="shared" si="0"/>
        <v>-37.02044067494942</v>
      </c>
      <c r="G20" s="1"/>
      <c r="H20" s="1"/>
      <c r="I20" s="1"/>
    </row>
    <row r="21" spans="1:9" x14ac:dyDescent="0.25">
      <c r="A21" s="8" t="s">
        <v>57</v>
      </c>
      <c r="B21" s="37">
        <v>1482980</v>
      </c>
      <c r="C21" s="37">
        <v>1726818</v>
      </c>
      <c r="D21" s="37">
        <v>9889017</v>
      </c>
      <c r="E21" s="37">
        <v>8579268</v>
      </c>
      <c r="F21" s="10">
        <f t="shared" si="0"/>
        <v>-13.244481225990413</v>
      </c>
      <c r="G21" s="1"/>
      <c r="H21" s="1"/>
      <c r="I21" s="1"/>
    </row>
    <row r="22" spans="1:9" x14ac:dyDescent="0.25">
      <c r="A22" s="11" t="s">
        <v>58</v>
      </c>
      <c r="B22" s="38">
        <v>2105981</v>
      </c>
      <c r="C22" s="38">
        <v>1718020</v>
      </c>
      <c r="D22" s="38">
        <v>12931435</v>
      </c>
      <c r="E22" s="38">
        <v>10422641</v>
      </c>
      <c r="F22" s="13">
        <f t="shared" si="0"/>
        <v>-19.400739361099525</v>
      </c>
      <c r="G22" s="1"/>
      <c r="H22" s="1"/>
      <c r="I22" s="1"/>
    </row>
    <row r="23" spans="1:9" x14ac:dyDescent="0.25">
      <c r="A23" s="8" t="s">
        <v>59</v>
      </c>
      <c r="B23" s="37">
        <v>224436</v>
      </c>
      <c r="C23" s="37">
        <v>133023</v>
      </c>
      <c r="D23" s="37">
        <v>2566780</v>
      </c>
      <c r="E23" s="37">
        <v>975048</v>
      </c>
      <c r="F23" s="10">
        <f t="shared" si="0"/>
        <v>-62.01279424025433</v>
      </c>
      <c r="G23" s="1"/>
      <c r="H23" s="1"/>
      <c r="I23" s="1"/>
    </row>
    <row r="24" spans="1:9" x14ac:dyDescent="0.25">
      <c r="A24" s="11" t="s">
        <v>60</v>
      </c>
      <c r="B24" s="38">
        <v>145716</v>
      </c>
      <c r="C24" s="38">
        <v>183119</v>
      </c>
      <c r="D24" s="38">
        <v>820736</v>
      </c>
      <c r="E24" s="38">
        <v>779983</v>
      </c>
      <c r="F24" s="13">
        <f t="shared" si="0"/>
        <v>-4.9654212804117321</v>
      </c>
      <c r="G24" s="1"/>
      <c r="H24" s="1"/>
      <c r="I24" s="1"/>
    </row>
    <row r="25" spans="1:9" x14ac:dyDescent="0.25">
      <c r="A25" s="8" t="s">
        <v>61</v>
      </c>
      <c r="B25" s="37">
        <v>64467</v>
      </c>
      <c r="C25" s="37">
        <v>72023</v>
      </c>
      <c r="D25" s="37">
        <v>391742</v>
      </c>
      <c r="E25" s="37">
        <v>400800</v>
      </c>
      <c r="F25" s="10">
        <f t="shared" si="0"/>
        <v>2.3122361145856161</v>
      </c>
      <c r="G25" s="1"/>
      <c r="H25" s="1"/>
      <c r="I25" s="1"/>
    </row>
    <row r="26" spans="1:9" x14ac:dyDescent="0.25">
      <c r="A26" s="11" t="s">
        <v>62</v>
      </c>
      <c r="B26" s="38">
        <v>193763</v>
      </c>
      <c r="C26" s="38">
        <v>216409</v>
      </c>
      <c r="D26" s="38">
        <v>1265035</v>
      </c>
      <c r="E26" s="38">
        <v>1023473</v>
      </c>
      <c r="F26" s="13">
        <f t="shared" si="0"/>
        <v>-19.095281948720782</v>
      </c>
      <c r="G26" s="1"/>
      <c r="H26" s="1"/>
      <c r="I26" s="1"/>
    </row>
    <row r="27" spans="1:9" x14ac:dyDescent="0.25">
      <c r="A27" s="8" t="s">
        <v>63</v>
      </c>
      <c r="B27" s="37">
        <v>485423</v>
      </c>
      <c r="C27" s="37">
        <v>247344</v>
      </c>
      <c r="D27" s="37">
        <v>2550307</v>
      </c>
      <c r="E27" s="37">
        <v>1558998</v>
      </c>
      <c r="F27" s="10">
        <f t="shared" si="0"/>
        <v>-38.8701830799194</v>
      </c>
      <c r="G27" s="1"/>
      <c r="H27" s="1"/>
      <c r="I27" s="1"/>
    </row>
    <row r="28" spans="1:9" x14ac:dyDescent="0.25">
      <c r="A28" s="11" t="s">
        <v>64</v>
      </c>
      <c r="B28" s="38">
        <v>1513153</v>
      </c>
      <c r="C28" s="38">
        <v>1384710</v>
      </c>
      <c r="D28" s="38">
        <v>9590692</v>
      </c>
      <c r="E28" s="38">
        <v>7852016</v>
      </c>
      <c r="F28" s="13">
        <f t="shared" si="0"/>
        <v>-18.12878570180338</v>
      </c>
      <c r="G28" s="1"/>
      <c r="H28" s="1"/>
      <c r="I28" s="1"/>
    </row>
    <row r="29" spans="1:9" x14ac:dyDescent="0.25">
      <c r="A29" s="8" t="s">
        <v>65</v>
      </c>
      <c r="B29" s="37">
        <v>526485</v>
      </c>
      <c r="C29" s="37">
        <v>352830</v>
      </c>
      <c r="D29" s="37">
        <v>2836454</v>
      </c>
      <c r="E29" s="37">
        <v>2120678</v>
      </c>
      <c r="F29" s="10">
        <f t="shared" si="0"/>
        <v>-25.234888350031412</v>
      </c>
      <c r="G29" s="1"/>
      <c r="H29" s="1"/>
      <c r="I29" s="1"/>
    </row>
    <row r="30" spans="1:9" x14ac:dyDescent="0.25">
      <c r="A30" s="11" t="s">
        <v>66</v>
      </c>
      <c r="B30" s="38">
        <v>350700</v>
      </c>
      <c r="C30" s="38">
        <v>328184</v>
      </c>
      <c r="D30" s="38">
        <v>2300331</v>
      </c>
      <c r="E30" s="38">
        <v>2172637</v>
      </c>
      <c r="F30" s="13">
        <f t="shared" si="0"/>
        <v>-5.551114165743968</v>
      </c>
      <c r="G30" s="1"/>
      <c r="H30" s="1"/>
      <c r="I30" s="1"/>
    </row>
    <row r="31" spans="1:9" x14ac:dyDescent="0.25">
      <c r="A31" s="8" t="s">
        <v>67</v>
      </c>
      <c r="B31" s="37">
        <v>2443083</v>
      </c>
      <c r="C31" s="37">
        <v>3076825</v>
      </c>
      <c r="D31" s="37">
        <v>17696958</v>
      </c>
      <c r="E31" s="37">
        <v>15035002</v>
      </c>
      <c r="F31" s="10">
        <f t="shared" si="0"/>
        <v>-15.041884599601801</v>
      </c>
      <c r="G31" s="1"/>
      <c r="H31" s="1"/>
      <c r="I31" s="1"/>
    </row>
    <row r="32" spans="1:9" x14ac:dyDescent="0.25">
      <c r="A32" s="11" t="s">
        <v>68</v>
      </c>
      <c r="B32" s="38">
        <v>5135909</v>
      </c>
      <c r="C32" s="38">
        <v>4813691</v>
      </c>
      <c r="D32" s="38">
        <v>29101794</v>
      </c>
      <c r="E32" s="38">
        <v>28421295</v>
      </c>
      <c r="F32" s="13">
        <f t="shared" si="0"/>
        <v>-2.338340378603462</v>
      </c>
      <c r="G32" s="1"/>
      <c r="H32" s="1"/>
      <c r="I32" s="1"/>
    </row>
    <row r="33" spans="1:9" x14ac:dyDescent="0.25">
      <c r="A33" s="8" t="s">
        <v>69</v>
      </c>
      <c r="B33" s="37">
        <v>449818</v>
      </c>
      <c r="C33" s="37">
        <v>357720</v>
      </c>
      <c r="D33" s="37">
        <v>2667849</v>
      </c>
      <c r="E33" s="37">
        <v>1885166</v>
      </c>
      <c r="F33" s="10">
        <f t="shared" si="0"/>
        <v>-29.337604939409985</v>
      </c>
      <c r="G33" s="1"/>
      <c r="H33" s="1"/>
      <c r="I33" s="1"/>
    </row>
    <row r="34" spans="1:9" x14ac:dyDescent="0.25">
      <c r="A34" s="11" t="s">
        <v>70</v>
      </c>
      <c r="B34" s="38">
        <v>66880</v>
      </c>
      <c r="C34" s="38">
        <v>67149</v>
      </c>
      <c r="D34" s="38">
        <v>477768</v>
      </c>
      <c r="E34" s="38">
        <v>467847</v>
      </c>
      <c r="F34" s="13">
        <f t="shared" si="0"/>
        <v>-2.0765308685387112</v>
      </c>
      <c r="G34" s="1"/>
      <c r="H34" s="1"/>
      <c r="I34" s="1"/>
    </row>
    <row r="35" spans="1:9" x14ac:dyDescent="0.25">
      <c r="A35" s="14" t="s">
        <v>71</v>
      </c>
      <c r="B35" s="15">
        <f>SUM(B7:B34)</f>
        <v>40159951</v>
      </c>
      <c r="C35" s="15">
        <f t="shared" ref="C35:E35" si="1">SUM(C7:C34)</f>
        <v>35118624</v>
      </c>
      <c r="D35" s="15">
        <f t="shared" si="1"/>
        <v>243151668</v>
      </c>
      <c r="E35" s="15">
        <f t="shared" si="1"/>
        <v>201911193</v>
      </c>
      <c r="F35" s="16">
        <f t="shared" si="0"/>
        <v>-16.960802835208185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5928305</v>
      </c>
      <c r="C38" s="41">
        <f>D7</f>
        <v>6608083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33871692</v>
      </c>
      <c r="G38" s="42">
        <f>LOOKUP(E38,$A$38:$A$65,$C$38:$C$65)</f>
        <v>38294470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1160256</v>
      </c>
      <c r="C39" s="41">
        <f t="shared" ref="C39:C65" si="5">D8</f>
        <v>1556914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28421295</v>
      </c>
      <c r="G39" s="42">
        <f t="shared" ref="G39:G65" si="8">LOOKUP(E39,$A$38:$A$65,$C$38:$C$65)</f>
        <v>29101794</v>
      </c>
    </row>
    <row r="40" spans="1:9" x14ac:dyDescent="0.25">
      <c r="A40" s="42" t="str">
        <f t="shared" si="3"/>
        <v>ALMERIA</v>
      </c>
      <c r="B40" s="41">
        <f t="shared" si="4"/>
        <v>2232537</v>
      </c>
      <c r="C40" s="41">
        <f t="shared" si="5"/>
        <v>3040356</v>
      </c>
      <c r="D40" s="41">
        <f t="shared" si="6"/>
        <v>15</v>
      </c>
      <c r="E40" s="42" t="str">
        <f t="shared" si="2"/>
        <v>BARCELONA</v>
      </c>
      <c r="F40" s="42">
        <f t="shared" si="7"/>
        <v>20741767</v>
      </c>
      <c r="G40" s="42">
        <f t="shared" si="8"/>
        <v>26967748</v>
      </c>
    </row>
    <row r="41" spans="1:9" x14ac:dyDescent="0.25">
      <c r="A41" s="42" t="str">
        <f t="shared" si="3"/>
        <v>AVILES</v>
      </c>
      <c r="B41" s="41">
        <f t="shared" si="4"/>
        <v>1861979</v>
      </c>
      <c r="C41" s="41">
        <f t="shared" si="5"/>
        <v>2479183</v>
      </c>
      <c r="D41" s="41">
        <f t="shared" si="6"/>
        <v>20</v>
      </c>
      <c r="E41" s="42" t="str">
        <f t="shared" si="2"/>
        <v>BILBAO</v>
      </c>
      <c r="F41" s="42">
        <f t="shared" si="7"/>
        <v>16018913</v>
      </c>
      <c r="G41" s="42">
        <f t="shared" si="8"/>
        <v>19565455</v>
      </c>
    </row>
    <row r="42" spans="1:9" x14ac:dyDescent="0.25">
      <c r="A42" s="42" t="str">
        <f t="shared" si="3"/>
        <v>BAHIA DE ALGECIRAS</v>
      </c>
      <c r="B42" s="41">
        <f t="shared" si="4"/>
        <v>33871692</v>
      </c>
      <c r="C42" s="41">
        <f t="shared" si="5"/>
        <v>38294470</v>
      </c>
      <c r="D42" s="41">
        <f t="shared" si="6"/>
        <v>1</v>
      </c>
      <c r="E42" s="42" t="str">
        <f t="shared" si="2"/>
        <v>TARRAGONA</v>
      </c>
      <c r="F42" s="42">
        <f t="shared" si="7"/>
        <v>15035002</v>
      </c>
      <c r="G42" s="42">
        <f t="shared" si="8"/>
        <v>17696958</v>
      </c>
    </row>
    <row r="43" spans="1:9" x14ac:dyDescent="0.25">
      <c r="A43" s="42" t="str">
        <f t="shared" si="3"/>
        <v>BAHIA DE CADIZ</v>
      </c>
      <c r="B43" s="41">
        <f t="shared" si="4"/>
        <v>2007916</v>
      </c>
      <c r="C43" s="41">
        <f t="shared" si="5"/>
        <v>2497527</v>
      </c>
      <c r="D43" s="41">
        <f t="shared" si="6"/>
        <v>18</v>
      </c>
      <c r="E43" s="42" t="str">
        <f t="shared" si="2"/>
        <v>CARTAGENA</v>
      </c>
      <c r="F43" s="42">
        <f t="shared" si="7"/>
        <v>11237663</v>
      </c>
      <c r="G43" s="42">
        <f t="shared" si="8"/>
        <v>14390987</v>
      </c>
    </row>
    <row r="44" spans="1:9" x14ac:dyDescent="0.25">
      <c r="A44" s="42" t="str">
        <f t="shared" si="3"/>
        <v>BALEARES</v>
      </c>
      <c r="B44" s="41">
        <f t="shared" si="4"/>
        <v>5859196</v>
      </c>
      <c r="C44" s="41">
        <f t="shared" si="5"/>
        <v>6919435</v>
      </c>
      <c r="D44" s="41">
        <f t="shared" si="6"/>
        <v>13</v>
      </c>
      <c r="E44" s="42" t="str">
        <f t="shared" si="2"/>
        <v>LAS PALMAS</v>
      </c>
      <c r="F44" s="42">
        <f t="shared" si="7"/>
        <v>10422641</v>
      </c>
      <c r="G44" s="42">
        <f t="shared" si="8"/>
        <v>12931435</v>
      </c>
    </row>
    <row r="45" spans="1:9" x14ac:dyDescent="0.25">
      <c r="A45" s="42" t="str">
        <f t="shared" si="3"/>
        <v>BARCELONA</v>
      </c>
      <c r="B45" s="41">
        <f t="shared" si="4"/>
        <v>20741767</v>
      </c>
      <c r="C45" s="41">
        <f t="shared" si="5"/>
        <v>26967748</v>
      </c>
      <c r="D45" s="41">
        <f t="shared" si="6"/>
        <v>3</v>
      </c>
      <c r="E45" s="42" t="str">
        <f t="shared" si="2"/>
        <v>HUELVA</v>
      </c>
      <c r="F45" s="42">
        <f t="shared" si="7"/>
        <v>8579268</v>
      </c>
      <c r="G45" s="42">
        <f t="shared" si="8"/>
        <v>9889017</v>
      </c>
    </row>
    <row r="46" spans="1:9" x14ac:dyDescent="0.25">
      <c r="A46" s="42" t="str">
        <f t="shared" si="3"/>
        <v>BILBAO</v>
      </c>
      <c r="B46" s="41">
        <f t="shared" si="4"/>
        <v>16018913</v>
      </c>
      <c r="C46" s="41">
        <f t="shared" si="5"/>
        <v>19565455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7852016</v>
      </c>
      <c r="G46" s="42">
        <f t="shared" si="8"/>
        <v>9590692</v>
      </c>
    </row>
    <row r="47" spans="1:9" x14ac:dyDescent="0.25">
      <c r="A47" s="42" t="str">
        <f t="shared" si="3"/>
        <v>CARTAGENA</v>
      </c>
      <c r="B47" s="41">
        <f t="shared" si="4"/>
        <v>11237663</v>
      </c>
      <c r="C47" s="41">
        <f t="shared" si="5"/>
        <v>14390987</v>
      </c>
      <c r="D47" s="41">
        <f t="shared" si="6"/>
        <v>6</v>
      </c>
      <c r="E47" s="42" t="str">
        <f t="shared" si="2"/>
        <v>GIJON</v>
      </c>
      <c r="F47" s="42">
        <f t="shared" si="7"/>
        <v>6595751</v>
      </c>
      <c r="G47" s="42">
        <f t="shared" si="8"/>
        <v>10472844</v>
      </c>
    </row>
    <row r="48" spans="1:9" x14ac:dyDescent="0.25">
      <c r="A48" s="42" t="str">
        <f t="shared" si="3"/>
        <v>CASTELLON</v>
      </c>
      <c r="B48" s="41">
        <f t="shared" si="4"/>
        <v>5649389</v>
      </c>
      <c r="C48" s="41">
        <f t="shared" si="5"/>
        <v>7275490</v>
      </c>
      <c r="D48" s="41">
        <f t="shared" si="6"/>
        <v>14</v>
      </c>
      <c r="E48" s="42" t="str">
        <f t="shared" si="2"/>
        <v>A CORUÑA</v>
      </c>
      <c r="F48" s="42">
        <f t="shared" si="7"/>
        <v>5928305</v>
      </c>
      <c r="G48" s="42">
        <f t="shared" si="8"/>
        <v>6608083</v>
      </c>
    </row>
    <row r="49" spans="1:7" x14ac:dyDescent="0.25">
      <c r="A49" s="42" t="str">
        <f t="shared" si="3"/>
        <v>CEUTA</v>
      </c>
      <c r="B49" s="41">
        <f t="shared" si="4"/>
        <v>1163199</v>
      </c>
      <c r="C49" s="41">
        <f t="shared" si="5"/>
        <v>1328999</v>
      </c>
      <c r="D49" s="41">
        <f t="shared" si="6"/>
        <v>22</v>
      </c>
      <c r="E49" s="42" t="str">
        <f t="shared" si="2"/>
        <v>FERROL-SAN CIBRAO</v>
      </c>
      <c r="F49" s="42">
        <f t="shared" si="7"/>
        <v>5887778</v>
      </c>
      <c r="G49" s="42">
        <f t="shared" si="8"/>
        <v>6667279</v>
      </c>
    </row>
    <row r="50" spans="1:7" x14ac:dyDescent="0.25">
      <c r="A50" s="42" t="str">
        <f t="shared" si="3"/>
        <v>FERROL-SAN CIBRAO</v>
      </c>
      <c r="B50" s="41">
        <f t="shared" si="4"/>
        <v>5887778</v>
      </c>
      <c r="C50" s="41">
        <f t="shared" si="5"/>
        <v>6667279</v>
      </c>
      <c r="D50" s="41">
        <f t="shared" si="6"/>
        <v>12</v>
      </c>
      <c r="E50" s="42" t="str">
        <f t="shared" si="2"/>
        <v>BALEARES</v>
      </c>
      <c r="F50" s="42">
        <f t="shared" si="7"/>
        <v>5859196</v>
      </c>
      <c r="G50" s="42">
        <f t="shared" si="8"/>
        <v>6919435</v>
      </c>
    </row>
    <row r="51" spans="1:7" x14ac:dyDescent="0.25">
      <c r="A51" s="42" t="str">
        <f t="shared" si="3"/>
        <v>GIJON</v>
      </c>
      <c r="B51" s="41">
        <f t="shared" si="4"/>
        <v>6595751</v>
      </c>
      <c r="C51" s="41">
        <f t="shared" si="5"/>
        <v>10472844</v>
      </c>
      <c r="D51" s="41">
        <f t="shared" si="6"/>
        <v>10</v>
      </c>
      <c r="E51" s="42" t="str">
        <f t="shared" si="2"/>
        <v>CASTELLON</v>
      </c>
      <c r="F51" s="42">
        <f t="shared" si="7"/>
        <v>5649389</v>
      </c>
      <c r="G51" s="42">
        <f t="shared" si="8"/>
        <v>7275490</v>
      </c>
    </row>
    <row r="52" spans="1:7" x14ac:dyDescent="0.25">
      <c r="A52" s="42" t="str">
        <f t="shared" si="3"/>
        <v>HUELVA</v>
      </c>
      <c r="B52" s="41">
        <f t="shared" si="4"/>
        <v>8579268</v>
      </c>
      <c r="C52" s="41">
        <f t="shared" si="5"/>
        <v>9889017</v>
      </c>
      <c r="D52" s="41">
        <f t="shared" si="6"/>
        <v>8</v>
      </c>
      <c r="E52" s="42" t="str">
        <f t="shared" si="2"/>
        <v>ALMERIA</v>
      </c>
      <c r="F52" s="42">
        <f t="shared" si="7"/>
        <v>2232537</v>
      </c>
      <c r="G52" s="42">
        <f t="shared" si="8"/>
        <v>3040356</v>
      </c>
    </row>
    <row r="53" spans="1:7" x14ac:dyDescent="0.25">
      <c r="A53" s="42" t="str">
        <f t="shared" si="3"/>
        <v>LAS PALMAS</v>
      </c>
      <c r="B53" s="41">
        <f t="shared" si="4"/>
        <v>10422641</v>
      </c>
      <c r="C53" s="41">
        <f t="shared" si="5"/>
        <v>12931435</v>
      </c>
      <c r="D53" s="41">
        <f t="shared" si="6"/>
        <v>7</v>
      </c>
      <c r="E53" s="42" t="str">
        <f t="shared" si="2"/>
        <v>SEVILLA</v>
      </c>
      <c r="F53" s="42">
        <f t="shared" si="7"/>
        <v>2172637</v>
      </c>
      <c r="G53" s="42">
        <f t="shared" si="8"/>
        <v>2300331</v>
      </c>
    </row>
    <row r="54" spans="1:7" x14ac:dyDescent="0.25">
      <c r="A54" s="42" t="str">
        <f t="shared" si="3"/>
        <v>MALAGA</v>
      </c>
      <c r="B54" s="41">
        <f t="shared" si="4"/>
        <v>975048</v>
      </c>
      <c r="C54" s="41">
        <f t="shared" si="5"/>
        <v>2566780</v>
      </c>
      <c r="D54" s="41">
        <f t="shared" si="6"/>
        <v>25</v>
      </c>
      <c r="E54" s="42" t="str">
        <f t="shared" si="2"/>
        <v>SANTANDER</v>
      </c>
      <c r="F54" s="42">
        <f t="shared" si="7"/>
        <v>2120678</v>
      </c>
      <c r="G54" s="42">
        <f t="shared" si="8"/>
        <v>2836454</v>
      </c>
    </row>
    <row r="55" spans="1:7" x14ac:dyDescent="0.25">
      <c r="A55" s="42" t="str">
        <f t="shared" si="3"/>
        <v>MARIN Y RIA DE PONTEVEDRA</v>
      </c>
      <c r="B55" s="41">
        <f t="shared" si="4"/>
        <v>779983</v>
      </c>
      <c r="C55" s="41">
        <f t="shared" si="5"/>
        <v>820736</v>
      </c>
      <c r="D55" s="41">
        <f t="shared" si="6"/>
        <v>26</v>
      </c>
      <c r="E55" s="42" t="str">
        <f t="shared" si="2"/>
        <v>BAHIA DE CADIZ</v>
      </c>
      <c r="F55" s="42">
        <f t="shared" si="7"/>
        <v>2007916</v>
      </c>
      <c r="G55" s="42">
        <f t="shared" si="8"/>
        <v>2497527</v>
      </c>
    </row>
    <row r="56" spans="1:7" x14ac:dyDescent="0.25">
      <c r="A56" s="42" t="str">
        <f t="shared" si="3"/>
        <v>MELILLA</v>
      </c>
      <c r="B56" s="41">
        <f t="shared" si="4"/>
        <v>400800</v>
      </c>
      <c r="C56" s="41">
        <f t="shared" si="5"/>
        <v>391742</v>
      </c>
      <c r="D56" s="41">
        <f t="shared" si="6"/>
        <v>28</v>
      </c>
      <c r="E56" s="42" t="str">
        <f t="shared" si="2"/>
        <v>VIGO</v>
      </c>
      <c r="F56" s="42">
        <f t="shared" si="7"/>
        <v>1885166</v>
      </c>
      <c r="G56" s="42">
        <f t="shared" si="8"/>
        <v>2667849</v>
      </c>
    </row>
    <row r="57" spans="1:7" x14ac:dyDescent="0.25">
      <c r="A57" s="42" t="str">
        <f t="shared" si="3"/>
        <v>MOTRIL</v>
      </c>
      <c r="B57" s="41">
        <f t="shared" si="4"/>
        <v>1023473</v>
      </c>
      <c r="C57" s="41">
        <f t="shared" si="5"/>
        <v>1265035</v>
      </c>
      <c r="D57" s="41">
        <f t="shared" si="6"/>
        <v>24</v>
      </c>
      <c r="E57" s="42" t="str">
        <f t="shared" si="2"/>
        <v>AVILES</v>
      </c>
      <c r="F57" s="42">
        <f t="shared" si="7"/>
        <v>1861979</v>
      </c>
      <c r="G57" s="42">
        <f t="shared" si="8"/>
        <v>2479183</v>
      </c>
    </row>
    <row r="58" spans="1:7" x14ac:dyDescent="0.25">
      <c r="A58" s="42" t="str">
        <f t="shared" si="3"/>
        <v>PASAIA</v>
      </c>
      <c r="B58" s="41">
        <f t="shared" si="4"/>
        <v>1558998</v>
      </c>
      <c r="C58" s="41">
        <f t="shared" si="5"/>
        <v>2550307</v>
      </c>
      <c r="D58" s="41">
        <f t="shared" si="6"/>
        <v>21</v>
      </c>
      <c r="E58" s="42" t="str">
        <f t="shared" si="2"/>
        <v>PASAIA</v>
      </c>
      <c r="F58" s="42">
        <f t="shared" si="7"/>
        <v>1558998</v>
      </c>
      <c r="G58" s="42">
        <f t="shared" si="8"/>
        <v>2550307</v>
      </c>
    </row>
    <row r="59" spans="1:7" x14ac:dyDescent="0.25">
      <c r="A59" s="42" t="str">
        <f t="shared" si="3"/>
        <v>SANTA CRUZ DE TENERIFE</v>
      </c>
      <c r="B59" s="41">
        <f t="shared" si="4"/>
        <v>7852016</v>
      </c>
      <c r="C59" s="41">
        <f t="shared" si="5"/>
        <v>9590692</v>
      </c>
      <c r="D59" s="41">
        <f t="shared" si="6"/>
        <v>9</v>
      </c>
      <c r="E59" s="42" t="str">
        <f t="shared" si="2"/>
        <v>CEUTA</v>
      </c>
      <c r="F59" s="42">
        <f t="shared" si="7"/>
        <v>1163199</v>
      </c>
      <c r="G59" s="42">
        <f t="shared" si="8"/>
        <v>1328999</v>
      </c>
    </row>
    <row r="60" spans="1:7" x14ac:dyDescent="0.25">
      <c r="A60" s="42" t="str">
        <f t="shared" si="3"/>
        <v>SANTANDER</v>
      </c>
      <c r="B60" s="41">
        <f t="shared" si="4"/>
        <v>2120678</v>
      </c>
      <c r="C60" s="41">
        <f t="shared" si="5"/>
        <v>2836454</v>
      </c>
      <c r="D60" s="41">
        <f t="shared" si="6"/>
        <v>17</v>
      </c>
      <c r="E60" s="42" t="str">
        <f t="shared" si="2"/>
        <v>ALICANTE</v>
      </c>
      <c r="F60" s="42">
        <f t="shared" si="7"/>
        <v>1160256</v>
      </c>
      <c r="G60" s="42">
        <f t="shared" si="8"/>
        <v>1556914</v>
      </c>
    </row>
    <row r="61" spans="1:7" x14ac:dyDescent="0.25">
      <c r="A61" s="42" t="str">
        <f t="shared" si="3"/>
        <v>SEVILLA</v>
      </c>
      <c r="B61" s="41">
        <f t="shared" si="4"/>
        <v>2172637</v>
      </c>
      <c r="C61" s="41">
        <f t="shared" si="5"/>
        <v>2300331</v>
      </c>
      <c r="D61" s="41">
        <f t="shared" si="6"/>
        <v>16</v>
      </c>
      <c r="E61" s="42" t="str">
        <f t="shared" si="2"/>
        <v>MOTRIL</v>
      </c>
      <c r="F61" s="42">
        <f t="shared" si="7"/>
        <v>1023473</v>
      </c>
      <c r="G61" s="42">
        <f t="shared" si="8"/>
        <v>1265035</v>
      </c>
    </row>
    <row r="62" spans="1:7" x14ac:dyDescent="0.25">
      <c r="A62" s="42" t="str">
        <f t="shared" si="3"/>
        <v>TARRAGONA</v>
      </c>
      <c r="B62" s="41">
        <f t="shared" si="4"/>
        <v>15035002</v>
      </c>
      <c r="C62" s="41">
        <f t="shared" si="5"/>
        <v>17696958</v>
      </c>
      <c r="D62" s="41">
        <f t="shared" si="6"/>
        <v>5</v>
      </c>
      <c r="E62" s="42" t="str">
        <f t="shared" si="2"/>
        <v>MALAGA</v>
      </c>
      <c r="F62" s="42">
        <f t="shared" si="7"/>
        <v>975048</v>
      </c>
      <c r="G62" s="42">
        <f t="shared" si="8"/>
        <v>2566780</v>
      </c>
    </row>
    <row r="63" spans="1:7" x14ac:dyDescent="0.25">
      <c r="A63" s="42" t="str">
        <f t="shared" si="3"/>
        <v>VALENCIA</v>
      </c>
      <c r="B63" s="41">
        <f t="shared" si="4"/>
        <v>28421295</v>
      </c>
      <c r="C63" s="41">
        <f t="shared" si="5"/>
        <v>29101794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779983</v>
      </c>
      <c r="G63" s="42">
        <f t="shared" si="8"/>
        <v>820736</v>
      </c>
    </row>
    <row r="64" spans="1:7" x14ac:dyDescent="0.25">
      <c r="A64" s="42" t="str">
        <f t="shared" si="3"/>
        <v>VIGO</v>
      </c>
      <c r="B64" s="41">
        <f t="shared" si="4"/>
        <v>1885166</v>
      </c>
      <c r="C64" s="41">
        <f t="shared" si="5"/>
        <v>2667849</v>
      </c>
      <c r="D64" s="41">
        <f t="shared" si="6"/>
        <v>19</v>
      </c>
      <c r="E64" s="42" t="str">
        <f t="shared" si="2"/>
        <v>VILAGARCIA</v>
      </c>
      <c r="F64" s="42">
        <f t="shared" si="7"/>
        <v>467847</v>
      </c>
      <c r="G64" s="42">
        <f t="shared" si="8"/>
        <v>477768</v>
      </c>
    </row>
    <row r="65" spans="1:7" x14ac:dyDescent="0.25">
      <c r="A65" s="42" t="str">
        <f t="shared" si="3"/>
        <v>VILAGARCIA</v>
      </c>
      <c r="B65" s="41">
        <f t="shared" si="4"/>
        <v>467847</v>
      </c>
      <c r="C65" s="41">
        <f t="shared" si="5"/>
        <v>477768</v>
      </c>
      <c r="D65" s="41">
        <f t="shared" si="6"/>
        <v>27</v>
      </c>
      <c r="E65" s="42" t="str">
        <f t="shared" si="2"/>
        <v>MELILLA</v>
      </c>
      <c r="F65" s="42">
        <f t="shared" si="7"/>
        <v>400800</v>
      </c>
      <c r="G65" s="42">
        <f t="shared" si="8"/>
        <v>391742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1038581</v>
      </c>
      <c r="C7" s="37">
        <v>1184010</v>
      </c>
      <c r="D7" s="37">
        <v>6420813</v>
      </c>
      <c r="E7" s="37">
        <v>5741503</v>
      </c>
      <c r="F7" s="10">
        <f>((E7*100)/D7)-100</f>
        <v>-10.579812867934322</v>
      </c>
      <c r="G7" s="1"/>
      <c r="H7" s="1"/>
      <c r="I7" s="1"/>
    </row>
    <row r="8" spans="1:12" x14ac:dyDescent="0.25">
      <c r="A8" s="11" t="s">
        <v>44</v>
      </c>
      <c r="B8" s="38">
        <v>273920</v>
      </c>
      <c r="C8" s="38">
        <v>164093</v>
      </c>
      <c r="D8" s="38">
        <v>1541539</v>
      </c>
      <c r="E8" s="38">
        <v>1144312</v>
      </c>
      <c r="F8" s="13">
        <f t="shared" ref="F8:F35" si="0">((E8*100)/D8)-100</f>
        <v>-25.768209562002653</v>
      </c>
      <c r="G8" s="1"/>
      <c r="H8" s="1"/>
      <c r="I8" s="1"/>
    </row>
    <row r="9" spans="1:12" x14ac:dyDescent="0.25">
      <c r="A9" s="8" t="s">
        <v>45</v>
      </c>
      <c r="B9" s="37">
        <v>317724</v>
      </c>
      <c r="C9" s="37">
        <v>333808</v>
      </c>
      <c r="D9" s="37">
        <v>2907343</v>
      </c>
      <c r="E9" s="37">
        <v>2183411</v>
      </c>
      <c r="F9" s="10">
        <f t="shared" si="0"/>
        <v>-24.900123583629451</v>
      </c>
      <c r="G9" s="1"/>
      <c r="H9" s="1"/>
      <c r="I9" s="1"/>
    </row>
    <row r="10" spans="1:12" x14ac:dyDescent="0.25">
      <c r="A10" s="11" t="s">
        <v>46</v>
      </c>
      <c r="B10" s="38">
        <v>470770</v>
      </c>
      <c r="C10" s="38">
        <v>271396</v>
      </c>
      <c r="D10" s="38">
        <v>2449451</v>
      </c>
      <c r="E10" s="38">
        <v>1833749</v>
      </c>
      <c r="F10" s="13">
        <f t="shared" si="0"/>
        <v>-25.136326466624567</v>
      </c>
      <c r="G10" s="1"/>
      <c r="H10" s="1"/>
      <c r="I10" s="1"/>
    </row>
    <row r="11" spans="1:12" x14ac:dyDescent="0.25">
      <c r="A11" s="8" t="s">
        <v>47</v>
      </c>
      <c r="B11" s="37">
        <v>5539735</v>
      </c>
      <c r="C11" s="37">
        <v>5665165</v>
      </c>
      <c r="D11" s="37">
        <v>36002071</v>
      </c>
      <c r="E11" s="37">
        <v>31019766</v>
      </c>
      <c r="F11" s="10">
        <f t="shared" si="0"/>
        <v>-13.838939987646825</v>
      </c>
      <c r="G11" s="1"/>
      <c r="H11" s="1"/>
      <c r="I11" s="1"/>
    </row>
    <row r="12" spans="1:12" x14ac:dyDescent="0.25">
      <c r="A12" s="11" t="s">
        <v>48</v>
      </c>
      <c r="B12" s="38">
        <v>356952</v>
      </c>
      <c r="C12" s="38">
        <v>339357</v>
      </c>
      <c r="D12" s="38">
        <v>2448534</v>
      </c>
      <c r="E12" s="38">
        <v>1951021</v>
      </c>
      <c r="F12" s="13">
        <f t="shared" si="0"/>
        <v>-20.318811174359837</v>
      </c>
      <c r="G12" s="1"/>
      <c r="H12" s="1"/>
      <c r="I12" s="1"/>
    </row>
    <row r="13" spans="1:12" x14ac:dyDescent="0.25">
      <c r="A13" s="8" t="s">
        <v>49</v>
      </c>
      <c r="B13" s="37">
        <v>1208802</v>
      </c>
      <c r="C13" s="37">
        <v>1132244</v>
      </c>
      <c r="D13" s="37">
        <v>6829289</v>
      </c>
      <c r="E13" s="37">
        <v>5796482</v>
      </c>
      <c r="F13" s="10">
        <f t="shared" si="0"/>
        <v>-15.123199501441505</v>
      </c>
      <c r="G13" s="1"/>
      <c r="H13" s="1"/>
      <c r="I13" s="1"/>
    </row>
    <row r="14" spans="1:12" x14ac:dyDescent="0.25">
      <c r="A14" s="11" t="s">
        <v>50</v>
      </c>
      <c r="B14" s="38">
        <v>4618880</v>
      </c>
      <c r="C14" s="38">
        <v>3328950</v>
      </c>
      <c r="D14" s="38">
        <v>26355906</v>
      </c>
      <c r="E14" s="38">
        <v>20171599</v>
      </c>
      <c r="F14" s="13">
        <f t="shared" si="0"/>
        <v>-23.464596512068297</v>
      </c>
      <c r="G14" s="1"/>
      <c r="H14" s="1"/>
      <c r="I14" s="1"/>
    </row>
    <row r="15" spans="1:12" x14ac:dyDescent="0.25">
      <c r="A15" s="8" t="s">
        <v>51</v>
      </c>
      <c r="B15" s="37">
        <v>3478418</v>
      </c>
      <c r="C15" s="37">
        <v>2754329</v>
      </c>
      <c r="D15" s="37">
        <v>19066261</v>
      </c>
      <c r="E15" s="37">
        <v>15723659</v>
      </c>
      <c r="F15" s="10">
        <f t="shared" si="0"/>
        <v>-17.531502374797029</v>
      </c>
      <c r="G15" s="1"/>
      <c r="H15" s="1"/>
      <c r="I15" s="1"/>
    </row>
    <row r="16" spans="1:12" x14ac:dyDescent="0.25">
      <c r="A16" s="11" t="s">
        <v>52</v>
      </c>
      <c r="B16" s="38">
        <v>2557689</v>
      </c>
      <c r="C16" s="38">
        <v>1781541</v>
      </c>
      <c r="D16" s="38">
        <v>14337626</v>
      </c>
      <c r="E16" s="38">
        <v>11205886</v>
      </c>
      <c r="F16" s="13">
        <f t="shared" si="0"/>
        <v>-21.842807170447884</v>
      </c>
      <c r="G16" s="1"/>
      <c r="H16" s="1"/>
      <c r="I16" s="1"/>
    </row>
    <row r="17" spans="1:9" x14ac:dyDescent="0.25">
      <c r="A17" s="8" t="s">
        <v>53</v>
      </c>
      <c r="B17" s="37">
        <v>1070131</v>
      </c>
      <c r="C17" s="37">
        <v>1008379</v>
      </c>
      <c r="D17" s="37">
        <v>7243443</v>
      </c>
      <c r="E17" s="37">
        <v>5630016</v>
      </c>
      <c r="F17" s="10">
        <f t="shared" si="0"/>
        <v>-22.274310711080346</v>
      </c>
      <c r="G17" s="1"/>
      <c r="H17" s="1"/>
      <c r="I17" s="1"/>
    </row>
    <row r="18" spans="1:9" x14ac:dyDescent="0.25">
      <c r="A18" s="11" t="s">
        <v>54</v>
      </c>
      <c r="B18" s="38">
        <v>194931</v>
      </c>
      <c r="C18" s="38">
        <v>163640</v>
      </c>
      <c r="D18" s="38">
        <v>1048807</v>
      </c>
      <c r="E18" s="38">
        <v>923140</v>
      </c>
      <c r="F18" s="13">
        <f t="shared" si="0"/>
        <v>-11.981899434309653</v>
      </c>
      <c r="G18" s="1"/>
      <c r="H18" s="1"/>
      <c r="I18" s="1"/>
    </row>
    <row r="19" spans="1:9" x14ac:dyDescent="0.25">
      <c r="A19" s="8" t="s">
        <v>55</v>
      </c>
      <c r="B19" s="37">
        <v>1365452</v>
      </c>
      <c r="C19" s="37">
        <v>1032007</v>
      </c>
      <c r="D19" s="37">
        <v>6651809</v>
      </c>
      <c r="E19" s="37">
        <v>5879281</v>
      </c>
      <c r="F19" s="10">
        <f t="shared" si="0"/>
        <v>-11.61380310228391</v>
      </c>
      <c r="G19" s="1"/>
      <c r="H19" s="1"/>
      <c r="I19" s="1"/>
    </row>
    <row r="20" spans="1:9" x14ac:dyDescent="0.25">
      <c r="A20" s="11" t="s">
        <v>56</v>
      </c>
      <c r="B20" s="38">
        <v>1730958</v>
      </c>
      <c r="C20" s="38">
        <v>531442</v>
      </c>
      <c r="D20" s="38">
        <v>10406823</v>
      </c>
      <c r="E20" s="38">
        <v>6542018</v>
      </c>
      <c r="F20" s="13">
        <f t="shared" si="0"/>
        <v>-37.137222378049479</v>
      </c>
      <c r="G20" s="1"/>
      <c r="H20" s="1"/>
      <c r="I20" s="1"/>
    </row>
    <row r="21" spans="1:9" x14ac:dyDescent="0.25">
      <c r="A21" s="8" t="s">
        <v>57</v>
      </c>
      <c r="B21" s="37">
        <v>1480050</v>
      </c>
      <c r="C21" s="37">
        <v>1723972</v>
      </c>
      <c r="D21" s="37">
        <v>9863038</v>
      </c>
      <c r="E21" s="37">
        <v>8559365</v>
      </c>
      <c r="F21" s="10">
        <f t="shared" si="0"/>
        <v>-13.217763127344739</v>
      </c>
      <c r="G21" s="1"/>
      <c r="H21" s="1"/>
      <c r="I21" s="1"/>
    </row>
    <row r="22" spans="1:9" x14ac:dyDescent="0.25">
      <c r="A22" s="11" t="s">
        <v>58</v>
      </c>
      <c r="B22" s="38">
        <v>1930085</v>
      </c>
      <c r="C22" s="38">
        <v>1548491</v>
      </c>
      <c r="D22" s="38">
        <v>11828026</v>
      </c>
      <c r="E22" s="38">
        <v>9307145</v>
      </c>
      <c r="F22" s="13">
        <f t="shared" si="0"/>
        <v>-21.312778649624207</v>
      </c>
      <c r="G22" s="1"/>
      <c r="H22" s="1"/>
      <c r="I22" s="1"/>
    </row>
    <row r="23" spans="1:9" x14ac:dyDescent="0.25">
      <c r="A23" s="8" t="s">
        <v>59</v>
      </c>
      <c r="B23" s="37">
        <v>217342</v>
      </c>
      <c r="C23" s="37">
        <v>129823</v>
      </c>
      <c r="D23" s="37">
        <v>2528059</v>
      </c>
      <c r="E23" s="37">
        <v>945196</v>
      </c>
      <c r="F23" s="10">
        <f t="shared" si="0"/>
        <v>-62.611790310273612</v>
      </c>
      <c r="G23" s="1"/>
      <c r="H23" s="1"/>
      <c r="I23" s="1"/>
    </row>
    <row r="24" spans="1:9" x14ac:dyDescent="0.25">
      <c r="A24" s="11" t="s">
        <v>60</v>
      </c>
      <c r="B24" s="38">
        <v>142925</v>
      </c>
      <c r="C24" s="38">
        <v>181284</v>
      </c>
      <c r="D24" s="38">
        <v>797962</v>
      </c>
      <c r="E24" s="38">
        <v>763883</v>
      </c>
      <c r="F24" s="13">
        <f t="shared" si="0"/>
        <v>-4.2707547477198204</v>
      </c>
      <c r="G24" s="1"/>
      <c r="H24" s="1"/>
      <c r="I24" s="1"/>
    </row>
    <row r="25" spans="1:9" x14ac:dyDescent="0.25">
      <c r="A25" s="8" t="s">
        <v>61</v>
      </c>
      <c r="B25" s="37">
        <v>60405</v>
      </c>
      <c r="C25" s="37">
        <v>71989</v>
      </c>
      <c r="D25" s="37">
        <v>378800</v>
      </c>
      <c r="E25" s="37">
        <v>399286</v>
      </c>
      <c r="F25" s="10">
        <f t="shared" si="0"/>
        <v>5.4081309398099222</v>
      </c>
      <c r="G25" s="1"/>
      <c r="H25" s="1"/>
      <c r="I25" s="1"/>
    </row>
    <row r="26" spans="1:9" x14ac:dyDescent="0.25">
      <c r="A26" s="11" t="s">
        <v>62</v>
      </c>
      <c r="B26" s="38">
        <v>191724</v>
      </c>
      <c r="C26" s="38">
        <v>212866</v>
      </c>
      <c r="D26" s="38">
        <v>1255679</v>
      </c>
      <c r="E26" s="38">
        <v>1014594</v>
      </c>
      <c r="F26" s="13">
        <f t="shared" si="0"/>
        <v>-19.199572502207971</v>
      </c>
      <c r="G26" s="1"/>
      <c r="H26" s="1"/>
      <c r="I26" s="1"/>
    </row>
    <row r="27" spans="1:9" x14ac:dyDescent="0.25">
      <c r="A27" s="8" t="s">
        <v>63</v>
      </c>
      <c r="B27" s="37">
        <v>480490</v>
      </c>
      <c r="C27" s="37">
        <v>242904</v>
      </c>
      <c r="D27" s="37">
        <v>2523173</v>
      </c>
      <c r="E27" s="37">
        <v>1532993</v>
      </c>
      <c r="F27" s="10">
        <f t="shared" si="0"/>
        <v>-39.243444662732202</v>
      </c>
      <c r="G27" s="1"/>
      <c r="H27" s="1"/>
      <c r="I27" s="1"/>
    </row>
    <row r="28" spans="1:9" x14ac:dyDescent="0.25">
      <c r="A28" s="11" t="s">
        <v>64</v>
      </c>
      <c r="B28" s="38">
        <v>1443192</v>
      </c>
      <c r="C28" s="38">
        <v>1310188</v>
      </c>
      <c r="D28" s="38">
        <v>9009053</v>
      </c>
      <c r="E28" s="38">
        <v>7361657</v>
      </c>
      <c r="F28" s="13">
        <f t="shared" si="0"/>
        <v>-18.286006309431187</v>
      </c>
      <c r="G28" s="1"/>
      <c r="H28" s="1"/>
      <c r="I28" s="1"/>
    </row>
    <row r="29" spans="1:9" x14ac:dyDescent="0.25">
      <c r="A29" s="8" t="s">
        <v>65</v>
      </c>
      <c r="B29" s="37">
        <v>522024</v>
      </c>
      <c r="C29" s="37">
        <v>350240</v>
      </c>
      <c r="D29" s="37">
        <v>2801281</v>
      </c>
      <c r="E29" s="37">
        <v>2090180</v>
      </c>
      <c r="F29" s="10">
        <f t="shared" si="0"/>
        <v>-25.38485071651148</v>
      </c>
      <c r="G29" s="1"/>
      <c r="H29" s="1"/>
      <c r="I29" s="1"/>
    </row>
    <row r="30" spans="1:9" x14ac:dyDescent="0.25">
      <c r="A30" s="11" t="s">
        <v>66</v>
      </c>
      <c r="B30" s="38">
        <v>350700</v>
      </c>
      <c r="C30" s="38">
        <v>328184</v>
      </c>
      <c r="D30" s="38">
        <v>2300331</v>
      </c>
      <c r="E30" s="38">
        <v>2172637</v>
      </c>
      <c r="F30" s="13">
        <f t="shared" si="0"/>
        <v>-5.551114165743968</v>
      </c>
      <c r="G30" s="1"/>
      <c r="H30" s="1"/>
      <c r="I30" s="1"/>
    </row>
    <row r="31" spans="1:9" x14ac:dyDescent="0.25">
      <c r="A31" s="8" t="s">
        <v>67</v>
      </c>
      <c r="B31" s="37">
        <v>2426777</v>
      </c>
      <c r="C31" s="37">
        <v>3047886</v>
      </c>
      <c r="D31" s="37">
        <v>17590414</v>
      </c>
      <c r="E31" s="37">
        <v>14864900</v>
      </c>
      <c r="F31" s="10">
        <f t="shared" si="0"/>
        <v>-15.494314119042343</v>
      </c>
      <c r="G31" s="1"/>
      <c r="H31" s="1"/>
      <c r="I31" s="1"/>
    </row>
    <row r="32" spans="1:9" x14ac:dyDescent="0.25">
      <c r="A32" s="11" t="s">
        <v>68</v>
      </c>
      <c r="B32" s="38">
        <v>5102623</v>
      </c>
      <c r="C32" s="38">
        <v>4787378</v>
      </c>
      <c r="D32" s="38">
        <v>28957926</v>
      </c>
      <c r="E32" s="38">
        <v>28273155</v>
      </c>
      <c r="F32" s="13">
        <f t="shared" si="0"/>
        <v>-2.3647100969869115</v>
      </c>
      <c r="G32" s="1"/>
      <c r="H32" s="1"/>
      <c r="I32" s="1"/>
    </row>
    <row r="33" spans="1:9" x14ac:dyDescent="0.25">
      <c r="A33" s="8" t="s">
        <v>69</v>
      </c>
      <c r="B33" s="37">
        <v>413103</v>
      </c>
      <c r="C33" s="37">
        <v>320244</v>
      </c>
      <c r="D33" s="37">
        <v>2448837</v>
      </c>
      <c r="E33" s="37">
        <v>1676429</v>
      </c>
      <c r="F33" s="10">
        <f t="shared" si="0"/>
        <v>-31.541829856376722</v>
      </c>
      <c r="G33" s="1"/>
      <c r="H33" s="1"/>
      <c r="I33" s="1"/>
    </row>
    <row r="34" spans="1:9" x14ac:dyDescent="0.25">
      <c r="A34" s="11" t="s">
        <v>70</v>
      </c>
      <c r="B34" s="38">
        <v>66804</v>
      </c>
      <c r="C34" s="38">
        <v>66664</v>
      </c>
      <c r="D34" s="38">
        <v>476192</v>
      </c>
      <c r="E34" s="38">
        <v>464617</v>
      </c>
      <c r="F34" s="13">
        <f t="shared" si="0"/>
        <v>-2.4307422216248966</v>
      </c>
      <c r="G34" s="1"/>
      <c r="H34" s="1"/>
      <c r="I34" s="1"/>
    </row>
    <row r="35" spans="1:9" x14ac:dyDescent="0.25">
      <c r="A35" s="14" t="s">
        <v>71</v>
      </c>
      <c r="B35" s="15">
        <f>SUM(B7:B34)</f>
        <v>39051187</v>
      </c>
      <c r="C35" s="15">
        <f t="shared" ref="C35:E35" si="1">SUM(C7:C34)</f>
        <v>34012474</v>
      </c>
      <c r="D35" s="15">
        <f t="shared" si="1"/>
        <v>236468486</v>
      </c>
      <c r="E35" s="15">
        <f t="shared" si="1"/>
        <v>195171880</v>
      </c>
      <c r="F35" s="16">
        <f t="shared" si="0"/>
        <v>-17.463894110608891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5741503</v>
      </c>
      <c r="C38" s="41">
        <f>D7</f>
        <v>6420813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31019766</v>
      </c>
      <c r="G38" s="42">
        <f>LOOKUP(E38,$A$38:$A$65,$C$38:$C$65)</f>
        <v>36002071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1144312</v>
      </c>
      <c r="C39" s="41">
        <f t="shared" ref="C39:C65" si="5">D8</f>
        <v>1541539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28273155</v>
      </c>
      <c r="G39" s="42">
        <f t="shared" ref="G39:G65" si="8">LOOKUP(E39,$A$38:$A$65,$C$38:$C$65)</f>
        <v>28957926</v>
      </c>
    </row>
    <row r="40" spans="1:9" x14ac:dyDescent="0.25">
      <c r="A40" s="42" t="str">
        <f t="shared" si="3"/>
        <v>ALMERIA</v>
      </c>
      <c r="B40" s="41">
        <f t="shared" si="4"/>
        <v>2183411</v>
      </c>
      <c r="C40" s="41">
        <f t="shared" si="5"/>
        <v>2907343</v>
      </c>
      <c r="D40" s="41">
        <f t="shared" si="6"/>
        <v>15</v>
      </c>
      <c r="E40" s="42" t="str">
        <f t="shared" si="2"/>
        <v>BARCELONA</v>
      </c>
      <c r="F40" s="42">
        <f t="shared" si="7"/>
        <v>20171599</v>
      </c>
      <c r="G40" s="42">
        <f t="shared" si="8"/>
        <v>26355906</v>
      </c>
    </row>
    <row r="41" spans="1:9" x14ac:dyDescent="0.25">
      <c r="A41" s="42" t="str">
        <f t="shared" si="3"/>
        <v>AVILES</v>
      </c>
      <c r="B41" s="41">
        <f t="shared" si="4"/>
        <v>1833749</v>
      </c>
      <c r="C41" s="41">
        <f t="shared" si="5"/>
        <v>2449451</v>
      </c>
      <c r="D41" s="41">
        <f t="shared" si="6"/>
        <v>19</v>
      </c>
      <c r="E41" s="42" t="str">
        <f t="shared" si="2"/>
        <v>BILBAO</v>
      </c>
      <c r="F41" s="42">
        <f t="shared" si="7"/>
        <v>15723659</v>
      </c>
      <c r="G41" s="42">
        <f t="shared" si="8"/>
        <v>19066261</v>
      </c>
    </row>
    <row r="42" spans="1:9" x14ac:dyDescent="0.25">
      <c r="A42" s="42" t="str">
        <f t="shared" si="3"/>
        <v>BAHIA DE ALGECIRAS</v>
      </c>
      <c r="B42" s="41">
        <f t="shared" si="4"/>
        <v>31019766</v>
      </c>
      <c r="C42" s="41">
        <f t="shared" si="5"/>
        <v>36002071</v>
      </c>
      <c r="D42" s="41">
        <f t="shared" si="6"/>
        <v>1</v>
      </c>
      <c r="E42" s="42" t="str">
        <f t="shared" si="2"/>
        <v>TARRAGONA</v>
      </c>
      <c r="F42" s="42">
        <f t="shared" si="7"/>
        <v>14864900</v>
      </c>
      <c r="G42" s="42">
        <f t="shared" si="8"/>
        <v>17590414</v>
      </c>
    </row>
    <row r="43" spans="1:9" x14ac:dyDescent="0.25">
      <c r="A43" s="42" t="str">
        <f t="shared" si="3"/>
        <v>BAHIA DE CADIZ</v>
      </c>
      <c r="B43" s="41">
        <f t="shared" si="4"/>
        <v>1951021</v>
      </c>
      <c r="C43" s="41">
        <f t="shared" si="5"/>
        <v>2448534</v>
      </c>
      <c r="D43" s="41">
        <f t="shared" si="6"/>
        <v>18</v>
      </c>
      <c r="E43" s="42" t="str">
        <f t="shared" si="2"/>
        <v>CARTAGENA</v>
      </c>
      <c r="F43" s="42">
        <f t="shared" si="7"/>
        <v>11205886</v>
      </c>
      <c r="G43" s="42">
        <f t="shared" si="8"/>
        <v>14337626</v>
      </c>
    </row>
    <row r="44" spans="1:9" x14ac:dyDescent="0.25">
      <c r="A44" s="42" t="str">
        <f t="shared" si="3"/>
        <v>BALEARES</v>
      </c>
      <c r="B44" s="41">
        <f t="shared" si="4"/>
        <v>5796482</v>
      </c>
      <c r="C44" s="41">
        <f t="shared" si="5"/>
        <v>6829289</v>
      </c>
      <c r="D44" s="41">
        <f t="shared" si="6"/>
        <v>12</v>
      </c>
      <c r="E44" s="42" t="str">
        <f t="shared" si="2"/>
        <v>LAS PALMAS</v>
      </c>
      <c r="F44" s="42">
        <f t="shared" si="7"/>
        <v>9307145</v>
      </c>
      <c r="G44" s="42">
        <f t="shared" si="8"/>
        <v>11828026</v>
      </c>
    </row>
    <row r="45" spans="1:9" x14ac:dyDescent="0.25">
      <c r="A45" s="42" t="str">
        <f t="shared" si="3"/>
        <v>BARCELONA</v>
      </c>
      <c r="B45" s="41">
        <f t="shared" si="4"/>
        <v>20171599</v>
      </c>
      <c r="C45" s="41">
        <f t="shared" si="5"/>
        <v>26355906</v>
      </c>
      <c r="D45" s="41">
        <f t="shared" si="6"/>
        <v>3</v>
      </c>
      <c r="E45" s="42" t="str">
        <f t="shared" si="2"/>
        <v>HUELVA</v>
      </c>
      <c r="F45" s="42">
        <f t="shared" si="7"/>
        <v>8559365</v>
      </c>
      <c r="G45" s="42">
        <f t="shared" si="8"/>
        <v>9863038</v>
      </c>
    </row>
    <row r="46" spans="1:9" x14ac:dyDescent="0.25">
      <c r="A46" s="42" t="str">
        <f t="shared" si="3"/>
        <v>BILBAO</v>
      </c>
      <c r="B46" s="41">
        <f t="shared" si="4"/>
        <v>15723659</v>
      </c>
      <c r="C46" s="41">
        <f t="shared" si="5"/>
        <v>19066261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7361657</v>
      </c>
      <c r="G46" s="42">
        <f t="shared" si="8"/>
        <v>9009053</v>
      </c>
    </row>
    <row r="47" spans="1:9" x14ac:dyDescent="0.25">
      <c r="A47" s="42" t="str">
        <f t="shared" si="3"/>
        <v>CARTAGENA</v>
      </c>
      <c r="B47" s="41">
        <f t="shared" si="4"/>
        <v>11205886</v>
      </c>
      <c r="C47" s="41">
        <f t="shared" si="5"/>
        <v>14337626</v>
      </c>
      <c r="D47" s="41">
        <f t="shared" si="6"/>
        <v>6</v>
      </c>
      <c r="E47" s="42" t="str">
        <f t="shared" si="2"/>
        <v>GIJON</v>
      </c>
      <c r="F47" s="42">
        <f t="shared" si="7"/>
        <v>6542018</v>
      </c>
      <c r="G47" s="42">
        <f t="shared" si="8"/>
        <v>10406823</v>
      </c>
    </row>
    <row r="48" spans="1:9" x14ac:dyDescent="0.25">
      <c r="A48" s="42" t="str">
        <f t="shared" si="3"/>
        <v>CASTELLON</v>
      </c>
      <c r="B48" s="41">
        <f t="shared" si="4"/>
        <v>5630016</v>
      </c>
      <c r="C48" s="41">
        <f t="shared" si="5"/>
        <v>7243443</v>
      </c>
      <c r="D48" s="41">
        <f t="shared" si="6"/>
        <v>14</v>
      </c>
      <c r="E48" s="42" t="str">
        <f t="shared" si="2"/>
        <v>FERROL-SAN CIBRAO</v>
      </c>
      <c r="F48" s="42">
        <f t="shared" si="7"/>
        <v>5879281</v>
      </c>
      <c r="G48" s="42">
        <f t="shared" si="8"/>
        <v>6651809</v>
      </c>
    </row>
    <row r="49" spans="1:7" x14ac:dyDescent="0.25">
      <c r="A49" s="42" t="str">
        <f t="shared" si="3"/>
        <v>CEUTA</v>
      </c>
      <c r="B49" s="41">
        <f t="shared" si="4"/>
        <v>923140</v>
      </c>
      <c r="C49" s="41">
        <f t="shared" si="5"/>
        <v>1048807</v>
      </c>
      <c r="D49" s="41">
        <f t="shared" si="6"/>
        <v>25</v>
      </c>
      <c r="E49" s="42" t="str">
        <f t="shared" si="2"/>
        <v>BALEARES</v>
      </c>
      <c r="F49" s="42">
        <f t="shared" si="7"/>
        <v>5796482</v>
      </c>
      <c r="G49" s="42">
        <f t="shared" si="8"/>
        <v>6829289</v>
      </c>
    </row>
    <row r="50" spans="1:7" x14ac:dyDescent="0.25">
      <c r="A50" s="42" t="str">
        <f t="shared" si="3"/>
        <v>FERROL-SAN CIBRAO</v>
      </c>
      <c r="B50" s="41">
        <f t="shared" si="4"/>
        <v>5879281</v>
      </c>
      <c r="C50" s="41">
        <f t="shared" si="5"/>
        <v>6651809</v>
      </c>
      <c r="D50" s="41">
        <f t="shared" si="6"/>
        <v>11</v>
      </c>
      <c r="E50" s="42" t="str">
        <f t="shared" si="2"/>
        <v>A CORUÑA</v>
      </c>
      <c r="F50" s="42">
        <f t="shared" si="7"/>
        <v>5741503</v>
      </c>
      <c r="G50" s="42">
        <f t="shared" si="8"/>
        <v>6420813</v>
      </c>
    </row>
    <row r="51" spans="1:7" x14ac:dyDescent="0.25">
      <c r="A51" s="42" t="str">
        <f t="shared" si="3"/>
        <v>GIJON</v>
      </c>
      <c r="B51" s="41">
        <f t="shared" si="4"/>
        <v>6542018</v>
      </c>
      <c r="C51" s="41">
        <f t="shared" si="5"/>
        <v>10406823</v>
      </c>
      <c r="D51" s="41">
        <f t="shared" si="6"/>
        <v>10</v>
      </c>
      <c r="E51" s="42" t="str">
        <f t="shared" si="2"/>
        <v>CASTELLON</v>
      </c>
      <c r="F51" s="42">
        <f t="shared" si="7"/>
        <v>5630016</v>
      </c>
      <c r="G51" s="42">
        <f t="shared" si="8"/>
        <v>7243443</v>
      </c>
    </row>
    <row r="52" spans="1:7" x14ac:dyDescent="0.25">
      <c r="A52" s="42" t="str">
        <f t="shared" si="3"/>
        <v>HUELVA</v>
      </c>
      <c r="B52" s="41">
        <f t="shared" si="4"/>
        <v>8559365</v>
      </c>
      <c r="C52" s="41">
        <f t="shared" si="5"/>
        <v>9863038</v>
      </c>
      <c r="D52" s="41">
        <f t="shared" si="6"/>
        <v>8</v>
      </c>
      <c r="E52" s="42" t="str">
        <f t="shared" si="2"/>
        <v>ALMERIA</v>
      </c>
      <c r="F52" s="42">
        <f t="shared" si="7"/>
        <v>2183411</v>
      </c>
      <c r="G52" s="42">
        <f t="shared" si="8"/>
        <v>2907343</v>
      </c>
    </row>
    <row r="53" spans="1:7" x14ac:dyDescent="0.25">
      <c r="A53" s="42" t="str">
        <f t="shared" si="3"/>
        <v>LAS PALMAS</v>
      </c>
      <c r="B53" s="41">
        <f t="shared" si="4"/>
        <v>9307145</v>
      </c>
      <c r="C53" s="41">
        <f t="shared" si="5"/>
        <v>11828026</v>
      </c>
      <c r="D53" s="41">
        <f t="shared" si="6"/>
        <v>7</v>
      </c>
      <c r="E53" s="42" t="str">
        <f t="shared" si="2"/>
        <v>SEVILLA</v>
      </c>
      <c r="F53" s="42">
        <f t="shared" si="7"/>
        <v>2172637</v>
      </c>
      <c r="G53" s="42">
        <f t="shared" si="8"/>
        <v>2300331</v>
      </c>
    </row>
    <row r="54" spans="1:7" x14ac:dyDescent="0.25">
      <c r="A54" s="42" t="str">
        <f t="shared" si="3"/>
        <v>MALAGA</v>
      </c>
      <c r="B54" s="41">
        <f t="shared" si="4"/>
        <v>945196</v>
      </c>
      <c r="C54" s="41">
        <f t="shared" si="5"/>
        <v>2528059</v>
      </c>
      <c r="D54" s="41">
        <f t="shared" si="6"/>
        <v>24</v>
      </c>
      <c r="E54" s="42" t="str">
        <f t="shared" si="2"/>
        <v>SANTANDER</v>
      </c>
      <c r="F54" s="42">
        <f t="shared" si="7"/>
        <v>2090180</v>
      </c>
      <c r="G54" s="42">
        <f t="shared" si="8"/>
        <v>2801281</v>
      </c>
    </row>
    <row r="55" spans="1:7" x14ac:dyDescent="0.25">
      <c r="A55" s="42" t="str">
        <f t="shared" si="3"/>
        <v>MARIN Y RIA DE PONTEVEDRA</v>
      </c>
      <c r="B55" s="41">
        <f t="shared" si="4"/>
        <v>763883</v>
      </c>
      <c r="C55" s="41">
        <f t="shared" si="5"/>
        <v>797962</v>
      </c>
      <c r="D55" s="41">
        <f t="shared" si="6"/>
        <v>26</v>
      </c>
      <c r="E55" s="42" t="str">
        <f t="shared" si="2"/>
        <v>BAHIA DE CADIZ</v>
      </c>
      <c r="F55" s="42">
        <f t="shared" ref="F55:F65" si="9">LOOKUP(E55,$A$38:$A$65,$B$38:$B$65)</f>
        <v>1951021</v>
      </c>
      <c r="G55" s="42">
        <f t="shared" si="8"/>
        <v>2448534</v>
      </c>
    </row>
    <row r="56" spans="1:7" x14ac:dyDescent="0.25">
      <c r="A56" s="42" t="str">
        <f t="shared" si="3"/>
        <v>MELILLA</v>
      </c>
      <c r="B56" s="41">
        <f t="shared" si="4"/>
        <v>399286</v>
      </c>
      <c r="C56" s="41">
        <f t="shared" si="5"/>
        <v>378800</v>
      </c>
      <c r="D56" s="41">
        <f t="shared" si="6"/>
        <v>28</v>
      </c>
      <c r="E56" s="42" t="str">
        <f t="shared" si="2"/>
        <v>AVILES</v>
      </c>
      <c r="F56" s="42">
        <f t="shared" si="9"/>
        <v>1833749</v>
      </c>
      <c r="G56" s="42">
        <f t="shared" si="8"/>
        <v>2449451</v>
      </c>
    </row>
    <row r="57" spans="1:7" x14ac:dyDescent="0.25">
      <c r="A57" s="42" t="str">
        <f t="shared" si="3"/>
        <v>MOTRIL</v>
      </c>
      <c r="B57" s="41">
        <f t="shared" si="4"/>
        <v>1014594</v>
      </c>
      <c r="C57" s="41">
        <f t="shared" si="5"/>
        <v>1255679</v>
      </c>
      <c r="D57" s="41">
        <f t="shared" si="6"/>
        <v>23</v>
      </c>
      <c r="E57" s="42" t="str">
        <f t="shared" si="2"/>
        <v>VIGO</v>
      </c>
      <c r="F57" s="42">
        <f t="shared" si="9"/>
        <v>1676429</v>
      </c>
      <c r="G57" s="42">
        <f t="shared" si="8"/>
        <v>2448837</v>
      </c>
    </row>
    <row r="58" spans="1:7" x14ac:dyDescent="0.25">
      <c r="A58" s="42" t="str">
        <f t="shared" si="3"/>
        <v>PASAIA</v>
      </c>
      <c r="B58" s="41">
        <f t="shared" si="4"/>
        <v>1532993</v>
      </c>
      <c r="C58" s="41">
        <f t="shared" si="5"/>
        <v>2523173</v>
      </c>
      <c r="D58" s="41">
        <f t="shared" si="6"/>
        <v>21</v>
      </c>
      <c r="E58" s="42" t="str">
        <f t="shared" si="2"/>
        <v>PASAIA</v>
      </c>
      <c r="F58" s="42">
        <f t="shared" si="9"/>
        <v>1532993</v>
      </c>
      <c r="G58" s="42">
        <f t="shared" si="8"/>
        <v>2523173</v>
      </c>
    </row>
    <row r="59" spans="1:7" x14ac:dyDescent="0.25">
      <c r="A59" s="42" t="str">
        <f t="shared" si="3"/>
        <v>SANTA CRUZ DE TENERIFE</v>
      </c>
      <c r="B59" s="41">
        <f t="shared" si="4"/>
        <v>7361657</v>
      </c>
      <c r="C59" s="41">
        <f t="shared" si="5"/>
        <v>9009053</v>
      </c>
      <c r="D59" s="41">
        <f t="shared" si="6"/>
        <v>9</v>
      </c>
      <c r="E59" s="42" t="str">
        <f t="shared" si="2"/>
        <v>ALICANTE</v>
      </c>
      <c r="F59" s="42">
        <f t="shared" si="9"/>
        <v>1144312</v>
      </c>
      <c r="G59" s="42">
        <f t="shared" si="8"/>
        <v>1541539</v>
      </c>
    </row>
    <row r="60" spans="1:7" x14ac:dyDescent="0.25">
      <c r="A60" s="42" t="str">
        <f t="shared" si="3"/>
        <v>SANTANDER</v>
      </c>
      <c r="B60" s="41">
        <f t="shared" si="4"/>
        <v>2090180</v>
      </c>
      <c r="C60" s="41">
        <f t="shared" si="5"/>
        <v>2801281</v>
      </c>
      <c r="D60" s="41">
        <f t="shared" si="6"/>
        <v>17</v>
      </c>
      <c r="E60" s="42" t="str">
        <f t="shared" si="2"/>
        <v>MOTRIL</v>
      </c>
      <c r="F60" s="42">
        <f t="shared" si="9"/>
        <v>1014594</v>
      </c>
      <c r="G60" s="42">
        <f t="shared" si="8"/>
        <v>1255679</v>
      </c>
    </row>
    <row r="61" spans="1:7" x14ac:dyDescent="0.25">
      <c r="A61" s="42" t="str">
        <f t="shared" si="3"/>
        <v>SEVILLA</v>
      </c>
      <c r="B61" s="41">
        <f t="shared" si="4"/>
        <v>2172637</v>
      </c>
      <c r="C61" s="41">
        <f t="shared" si="5"/>
        <v>2300331</v>
      </c>
      <c r="D61" s="41">
        <f t="shared" si="6"/>
        <v>16</v>
      </c>
      <c r="E61" s="42" t="str">
        <f t="shared" si="2"/>
        <v>MALAGA</v>
      </c>
      <c r="F61" s="42">
        <f t="shared" si="9"/>
        <v>945196</v>
      </c>
      <c r="G61" s="42">
        <f t="shared" si="8"/>
        <v>2528059</v>
      </c>
    </row>
    <row r="62" spans="1:7" x14ac:dyDescent="0.25">
      <c r="A62" s="42" t="str">
        <f t="shared" si="3"/>
        <v>TARRAGONA</v>
      </c>
      <c r="B62" s="41">
        <f t="shared" si="4"/>
        <v>14864900</v>
      </c>
      <c r="C62" s="41">
        <f t="shared" si="5"/>
        <v>17590414</v>
      </c>
      <c r="D62" s="41">
        <f t="shared" si="6"/>
        <v>5</v>
      </c>
      <c r="E62" s="42" t="str">
        <f t="shared" si="2"/>
        <v>CEUTA</v>
      </c>
      <c r="F62" s="42">
        <f t="shared" si="9"/>
        <v>923140</v>
      </c>
      <c r="G62" s="42">
        <f t="shared" si="8"/>
        <v>1048807</v>
      </c>
    </row>
    <row r="63" spans="1:7" x14ac:dyDescent="0.25">
      <c r="A63" s="42" t="str">
        <f t="shared" si="3"/>
        <v>VALENCIA</v>
      </c>
      <c r="B63" s="41">
        <f t="shared" si="4"/>
        <v>28273155</v>
      </c>
      <c r="C63" s="41">
        <f t="shared" si="5"/>
        <v>28957926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763883</v>
      </c>
      <c r="G63" s="42">
        <f t="shared" si="8"/>
        <v>797962</v>
      </c>
    </row>
    <row r="64" spans="1:7" x14ac:dyDescent="0.25">
      <c r="A64" s="42" t="str">
        <f t="shared" si="3"/>
        <v>VIGO</v>
      </c>
      <c r="B64" s="41">
        <f t="shared" si="4"/>
        <v>1676429</v>
      </c>
      <c r="C64" s="41">
        <f t="shared" si="5"/>
        <v>2448837</v>
      </c>
      <c r="D64" s="41">
        <f t="shared" si="6"/>
        <v>20</v>
      </c>
      <c r="E64" s="42" t="str">
        <f t="shared" si="2"/>
        <v>VILAGARCIA</v>
      </c>
      <c r="F64" s="42">
        <f t="shared" si="9"/>
        <v>464617</v>
      </c>
      <c r="G64" s="42">
        <f t="shared" si="8"/>
        <v>476192</v>
      </c>
    </row>
    <row r="65" spans="1:7" x14ac:dyDescent="0.25">
      <c r="A65" s="42" t="str">
        <f t="shared" si="3"/>
        <v>VILAGARCIA</v>
      </c>
      <c r="B65" s="41">
        <f t="shared" si="4"/>
        <v>464617</v>
      </c>
      <c r="C65" s="41">
        <f t="shared" si="5"/>
        <v>476192</v>
      </c>
      <c r="D65" s="41">
        <f t="shared" si="6"/>
        <v>27</v>
      </c>
      <c r="E65" s="42" t="str">
        <f t="shared" si="2"/>
        <v>MELILLA</v>
      </c>
      <c r="F65" s="42">
        <f t="shared" si="9"/>
        <v>399286</v>
      </c>
      <c r="G65" s="42">
        <f t="shared" si="8"/>
        <v>378800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668924</v>
      </c>
      <c r="C7" s="37">
        <v>637374</v>
      </c>
      <c r="D7" s="37">
        <v>3901978</v>
      </c>
      <c r="E7" s="37">
        <v>3415884</v>
      </c>
      <c r="F7" s="10">
        <f>((E7*100)/D7)-100</f>
        <v>-12.457630463318864</v>
      </c>
      <c r="G7" s="1"/>
      <c r="H7" s="1"/>
      <c r="I7" s="1"/>
    </row>
    <row r="8" spans="1:12" x14ac:dyDescent="0.25">
      <c r="A8" s="11" t="s">
        <v>44</v>
      </c>
      <c r="B8" s="38">
        <v>5183</v>
      </c>
      <c r="C8" s="38">
        <v>5748</v>
      </c>
      <c r="D8" s="38">
        <v>51432</v>
      </c>
      <c r="E8" s="38">
        <v>50008</v>
      </c>
      <c r="F8" s="13">
        <f t="shared" ref="F8:F35" si="0">((E8*100)/D8)-100</f>
        <v>-2.7687043086016558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1700</v>
      </c>
      <c r="E9" s="37">
        <v>0</v>
      </c>
      <c r="F9" s="10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38">
        <v>21136</v>
      </c>
      <c r="C10" s="38">
        <v>46748</v>
      </c>
      <c r="D10" s="38">
        <v>259708</v>
      </c>
      <c r="E10" s="38">
        <v>313115</v>
      </c>
      <c r="F10" s="13">
        <f t="shared" si="0"/>
        <v>20.564249079735703</v>
      </c>
      <c r="G10" s="1"/>
      <c r="H10" s="1"/>
      <c r="I10" s="1"/>
    </row>
    <row r="11" spans="1:12" x14ac:dyDescent="0.25">
      <c r="A11" s="8" t="s">
        <v>47</v>
      </c>
      <c r="B11" s="37">
        <v>1935160</v>
      </c>
      <c r="C11" s="37">
        <v>1362224</v>
      </c>
      <c r="D11" s="37">
        <v>10587657</v>
      </c>
      <c r="E11" s="37">
        <v>9501915</v>
      </c>
      <c r="F11" s="10">
        <f t="shared" si="0"/>
        <v>-10.254790082451663</v>
      </c>
      <c r="G11" s="1"/>
      <c r="H11" s="1"/>
      <c r="I11" s="1"/>
    </row>
    <row r="12" spans="1:12" x14ac:dyDescent="0.25">
      <c r="A12" s="11" t="s">
        <v>48</v>
      </c>
      <c r="B12" s="38">
        <v>17378</v>
      </c>
      <c r="C12" s="38">
        <v>14643</v>
      </c>
      <c r="D12" s="38">
        <v>82624</v>
      </c>
      <c r="E12" s="38">
        <v>79205</v>
      </c>
      <c r="F12" s="13">
        <f t="shared" si="0"/>
        <v>-4.1380228505034893</v>
      </c>
      <c r="G12" s="1"/>
      <c r="H12" s="1"/>
      <c r="I12" s="1"/>
    </row>
    <row r="13" spans="1:12" x14ac:dyDescent="0.25">
      <c r="A13" s="8" t="s">
        <v>49</v>
      </c>
      <c r="B13" s="37">
        <v>237138</v>
      </c>
      <c r="C13" s="37">
        <v>179133</v>
      </c>
      <c r="D13" s="37">
        <v>953457</v>
      </c>
      <c r="E13" s="37">
        <v>930454</v>
      </c>
      <c r="F13" s="10">
        <f t="shared" si="0"/>
        <v>-2.4125891361644989</v>
      </c>
      <c r="G13" s="1"/>
      <c r="H13" s="1"/>
      <c r="I13" s="1"/>
    </row>
    <row r="14" spans="1:12" x14ac:dyDescent="0.25">
      <c r="A14" s="11" t="s">
        <v>50</v>
      </c>
      <c r="B14" s="38">
        <v>1136894</v>
      </c>
      <c r="C14" s="38">
        <v>829511</v>
      </c>
      <c r="D14" s="38">
        <v>6397629</v>
      </c>
      <c r="E14" s="38">
        <v>5850328</v>
      </c>
      <c r="F14" s="13">
        <f t="shared" si="0"/>
        <v>-8.5547473915727181</v>
      </c>
      <c r="G14" s="1"/>
      <c r="H14" s="1"/>
      <c r="I14" s="1"/>
    </row>
    <row r="15" spans="1:12" x14ac:dyDescent="0.25">
      <c r="A15" s="8" t="s">
        <v>51</v>
      </c>
      <c r="B15" s="37">
        <v>2041481</v>
      </c>
      <c r="C15" s="37">
        <v>1777308</v>
      </c>
      <c r="D15" s="37">
        <v>11556572</v>
      </c>
      <c r="E15" s="37">
        <v>10823775</v>
      </c>
      <c r="F15" s="10">
        <f t="shared" si="0"/>
        <v>-6.3409547398657651</v>
      </c>
      <c r="G15" s="1"/>
      <c r="H15" s="1"/>
      <c r="I15" s="1"/>
    </row>
    <row r="16" spans="1:12" x14ac:dyDescent="0.25">
      <c r="A16" s="11" t="s">
        <v>52</v>
      </c>
      <c r="B16" s="38">
        <v>2028986</v>
      </c>
      <c r="C16" s="38">
        <v>1250540</v>
      </c>
      <c r="D16" s="38">
        <v>11041665</v>
      </c>
      <c r="E16" s="38">
        <v>9179675</v>
      </c>
      <c r="F16" s="13">
        <f t="shared" si="0"/>
        <v>-16.863308205782374</v>
      </c>
      <c r="G16" s="1"/>
      <c r="H16" s="1"/>
      <c r="I16" s="1"/>
    </row>
    <row r="17" spans="1:9" x14ac:dyDescent="0.25">
      <c r="A17" s="8" t="s">
        <v>53</v>
      </c>
      <c r="B17" s="37">
        <v>607190</v>
      </c>
      <c r="C17" s="37">
        <v>716063</v>
      </c>
      <c r="D17" s="37">
        <v>4042798</v>
      </c>
      <c r="E17" s="37">
        <v>4164767</v>
      </c>
      <c r="F17" s="10">
        <f t="shared" si="0"/>
        <v>3.016945194887299</v>
      </c>
      <c r="G17" s="1"/>
      <c r="H17" s="1"/>
      <c r="I17" s="1"/>
    </row>
    <row r="18" spans="1:9" x14ac:dyDescent="0.25">
      <c r="A18" s="11" t="s">
        <v>54</v>
      </c>
      <c r="B18" s="38">
        <v>121466</v>
      </c>
      <c r="C18" s="38">
        <v>75138</v>
      </c>
      <c r="D18" s="38">
        <v>542831</v>
      </c>
      <c r="E18" s="38">
        <v>426707</v>
      </c>
      <c r="F18" s="13">
        <f t="shared" si="0"/>
        <v>-21.39229336570682</v>
      </c>
      <c r="G18" s="1"/>
      <c r="H18" s="1"/>
      <c r="I18" s="1"/>
    </row>
    <row r="19" spans="1:9" x14ac:dyDescent="0.25">
      <c r="A19" s="8" t="s">
        <v>55</v>
      </c>
      <c r="B19" s="37">
        <v>259059</v>
      </c>
      <c r="C19" s="37">
        <v>215991</v>
      </c>
      <c r="D19" s="37">
        <v>1089378</v>
      </c>
      <c r="E19" s="37">
        <v>1060161</v>
      </c>
      <c r="F19" s="10">
        <f t="shared" si="0"/>
        <v>-2.681989171802627</v>
      </c>
      <c r="G19" s="1"/>
      <c r="H19" s="1"/>
      <c r="I19" s="1"/>
    </row>
    <row r="20" spans="1:9" x14ac:dyDescent="0.25">
      <c r="A20" s="11" t="s">
        <v>56</v>
      </c>
      <c r="B20" s="38">
        <v>90323</v>
      </c>
      <c r="C20" s="38">
        <v>89969</v>
      </c>
      <c r="D20" s="38">
        <v>721473</v>
      </c>
      <c r="E20" s="38">
        <v>624885</v>
      </c>
      <c r="F20" s="13">
        <f t="shared" si="0"/>
        <v>-13.387611178796718</v>
      </c>
      <c r="G20" s="1"/>
      <c r="H20" s="1"/>
      <c r="I20" s="1"/>
    </row>
    <row r="21" spans="1:9" x14ac:dyDescent="0.25">
      <c r="A21" s="8" t="s">
        <v>57</v>
      </c>
      <c r="B21" s="37">
        <v>948696</v>
      </c>
      <c r="C21" s="37">
        <v>1358511</v>
      </c>
      <c r="D21" s="37">
        <v>6595960</v>
      </c>
      <c r="E21" s="37">
        <v>6452432</v>
      </c>
      <c r="F21" s="10">
        <f t="shared" si="0"/>
        <v>-2.1759986415927273</v>
      </c>
      <c r="G21" s="1"/>
      <c r="H21" s="1"/>
      <c r="I21" s="1"/>
    </row>
    <row r="22" spans="1:9" x14ac:dyDescent="0.25">
      <c r="A22" s="11" t="s">
        <v>58</v>
      </c>
      <c r="B22" s="38">
        <v>315954</v>
      </c>
      <c r="C22" s="38">
        <v>413440</v>
      </c>
      <c r="D22" s="38">
        <v>2366842</v>
      </c>
      <c r="E22" s="38">
        <v>2401933</v>
      </c>
      <c r="F22" s="13">
        <f t="shared" si="0"/>
        <v>1.4826084715414112</v>
      </c>
      <c r="G22" s="1"/>
      <c r="H22" s="1"/>
      <c r="I22" s="1"/>
    </row>
    <row r="23" spans="1:9" x14ac:dyDescent="0.25">
      <c r="A23" s="8" t="s">
        <v>59</v>
      </c>
      <c r="B23" s="37">
        <v>11550</v>
      </c>
      <c r="C23" s="37">
        <v>3981</v>
      </c>
      <c r="D23" s="37">
        <v>77555</v>
      </c>
      <c r="E23" s="37">
        <v>25416</v>
      </c>
      <c r="F23" s="10">
        <f t="shared" si="0"/>
        <v>-67.228418541680099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0</v>
      </c>
      <c r="D24" s="38">
        <v>0</v>
      </c>
      <c r="E24" s="38">
        <v>14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7860</v>
      </c>
      <c r="C25" s="37">
        <v>9560</v>
      </c>
      <c r="D25" s="37">
        <v>39068</v>
      </c>
      <c r="E25" s="37">
        <v>40693</v>
      </c>
      <c r="F25" s="10">
        <f t="shared" si="0"/>
        <v>4.1594143544588889</v>
      </c>
      <c r="G25" s="1"/>
      <c r="H25" s="1"/>
      <c r="I25" s="1"/>
    </row>
    <row r="26" spans="1:9" x14ac:dyDescent="0.25">
      <c r="A26" s="11" t="s">
        <v>62</v>
      </c>
      <c r="B26" s="38">
        <v>108754</v>
      </c>
      <c r="C26" s="38">
        <v>142972</v>
      </c>
      <c r="D26" s="38">
        <v>710305</v>
      </c>
      <c r="E26" s="38">
        <v>683751</v>
      </c>
      <c r="F26" s="13">
        <f t="shared" si="0"/>
        <v>-3.7383940701529639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856088</v>
      </c>
      <c r="C28" s="38">
        <v>747719</v>
      </c>
      <c r="D28" s="38">
        <v>4858427</v>
      </c>
      <c r="E28" s="38">
        <v>4159870</v>
      </c>
      <c r="F28" s="13">
        <f t="shared" si="0"/>
        <v>-14.378254525590279</v>
      </c>
      <c r="G28" s="1"/>
      <c r="H28" s="1"/>
      <c r="I28" s="1"/>
    </row>
    <row r="29" spans="1:9" x14ac:dyDescent="0.25">
      <c r="A29" s="8" t="s">
        <v>65</v>
      </c>
      <c r="B29" s="37">
        <v>32254</v>
      </c>
      <c r="C29" s="37">
        <v>24859</v>
      </c>
      <c r="D29" s="37">
        <v>165507</v>
      </c>
      <c r="E29" s="37">
        <v>166659</v>
      </c>
      <c r="F29" s="10">
        <f t="shared" si="0"/>
        <v>0.69604306766481727</v>
      </c>
      <c r="G29" s="1"/>
      <c r="H29" s="1"/>
      <c r="I29" s="1"/>
    </row>
    <row r="30" spans="1:9" x14ac:dyDescent="0.25">
      <c r="A30" s="11" t="s">
        <v>66</v>
      </c>
      <c r="B30" s="38">
        <v>14407</v>
      </c>
      <c r="C30" s="38">
        <v>23477</v>
      </c>
      <c r="D30" s="38">
        <v>142346</v>
      </c>
      <c r="E30" s="38">
        <v>115957</v>
      </c>
      <c r="F30" s="13">
        <f t="shared" si="0"/>
        <v>-18.538631222514155</v>
      </c>
      <c r="G30" s="1"/>
      <c r="H30" s="1"/>
      <c r="I30" s="1"/>
    </row>
    <row r="31" spans="1:9" x14ac:dyDescent="0.25">
      <c r="A31" s="8" t="s">
        <v>67</v>
      </c>
      <c r="B31" s="37">
        <v>1465152</v>
      </c>
      <c r="C31" s="37">
        <v>1797218</v>
      </c>
      <c r="D31" s="37">
        <v>9954708</v>
      </c>
      <c r="E31" s="37">
        <v>8856518</v>
      </c>
      <c r="F31" s="10">
        <f t="shared" si="0"/>
        <v>-11.031865525337352</v>
      </c>
      <c r="G31" s="1"/>
      <c r="H31" s="1"/>
      <c r="I31" s="1"/>
    </row>
    <row r="32" spans="1:9" x14ac:dyDescent="0.25">
      <c r="A32" s="11" t="s">
        <v>68</v>
      </c>
      <c r="B32" s="38">
        <v>495967</v>
      </c>
      <c r="C32" s="38">
        <v>493579</v>
      </c>
      <c r="D32" s="38">
        <v>3027718</v>
      </c>
      <c r="E32" s="38">
        <v>2949756</v>
      </c>
      <c r="F32" s="13">
        <f t="shared" si="0"/>
        <v>-2.5749425805177424</v>
      </c>
      <c r="G32" s="1"/>
      <c r="H32" s="1"/>
      <c r="I32" s="1"/>
    </row>
    <row r="33" spans="1:9" x14ac:dyDescent="0.25">
      <c r="A33" s="8" t="s">
        <v>69</v>
      </c>
      <c r="B33" s="37">
        <v>0</v>
      </c>
      <c r="C33" s="37">
        <v>7223</v>
      </c>
      <c r="D33" s="37">
        <v>30042</v>
      </c>
      <c r="E33" s="37">
        <v>42594</v>
      </c>
      <c r="F33" s="10">
        <f t="shared" si="0"/>
        <v>41.78150589175155</v>
      </c>
      <c r="G33" s="1"/>
      <c r="H33" s="1"/>
      <c r="I33" s="1"/>
    </row>
    <row r="34" spans="1:9" x14ac:dyDescent="0.25">
      <c r="A34" s="11" t="s">
        <v>70</v>
      </c>
      <c r="B34" s="38">
        <v>18317</v>
      </c>
      <c r="C34" s="38">
        <v>8029</v>
      </c>
      <c r="D34" s="38">
        <v>167787</v>
      </c>
      <c r="E34" s="38">
        <v>112308</v>
      </c>
      <c r="F34" s="13">
        <f t="shared" si="0"/>
        <v>-33.065136154767657</v>
      </c>
      <c r="G34" s="1"/>
      <c r="H34" s="1"/>
      <c r="I34" s="1"/>
    </row>
    <row r="35" spans="1:9" x14ac:dyDescent="0.25">
      <c r="A35" s="14" t="s">
        <v>71</v>
      </c>
      <c r="B35" s="15">
        <f>SUM(B7:B34)</f>
        <v>13445317</v>
      </c>
      <c r="C35" s="15">
        <f t="shared" ref="C35:E35" si="1">SUM(C7:C34)</f>
        <v>12230958</v>
      </c>
      <c r="D35" s="15">
        <f t="shared" si="1"/>
        <v>79367167</v>
      </c>
      <c r="E35" s="15">
        <f t="shared" si="1"/>
        <v>72428780</v>
      </c>
      <c r="F35" s="16">
        <f t="shared" si="0"/>
        <v>-8.7421376650624296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3415884</v>
      </c>
      <c r="C38" s="41">
        <f>D7</f>
        <v>3901978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10823775</v>
      </c>
      <c r="G38" s="42">
        <f>LOOKUP(E38,$A$38:$A$65,$C$38:$C$65)</f>
        <v>11556572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50008</v>
      </c>
      <c r="C39" s="41">
        <f t="shared" ref="C39:C65" si="5">D8</f>
        <v>51432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9501915</v>
      </c>
      <c r="G39" s="42">
        <f t="shared" ref="G39:G65" si="8">LOOKUP(E39,$A$38:$A$65,$C$38:$C$65)</f>
        <v>10587657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1700</v>
      </c>
      <c r="D40" s="41">
        <f t="shared" si="6"/>
        <v>28</v>
      </c>
      <c r="E40" s="42" t="str">
        <f t="shared" si="2"/>
        <v>CARTAGENA</v>
      </c>
      <c r="F40" s="42">
        <f t="shared" si="7"/>
        <v>9179675</v>
      </c>
      <c r="G40" s="42">
        <f t="shared" si="8"/>
        <v>11041665</v>
      </c>
    </row>
    <row r="41" spans="1:9" x14ac:dyDescent="0.25">
      <c r="A41" s="42" t="str">
        <f t="shared" si="3"/>
        <v>AVILES</v>
      </c>
      <c r="B41" s="41">
        <f t="shared" si="4"/>
        <v>313115</v>
      </c>
      <c r="C41" s="41">
        <f t="shared" si="5"/>
        <v>259708</v>
      </c>
      <c r="D41" s="41">
        <f t="shared" si="6"/>
        <v>17</v>
      </c>
      <c r="E41" s="42" t="str">
        <f t="shared" si="2"/>
        <v>TARRAGONA</v>
      </c>
      <c r="F41" s="42">
        <f t="shared" si="7"/>
        <v>8856518</v>
      </c>
      <c r="G41" s="42">
        <f t="shared" si="8"/>
        <v>9954708</v>
      </c>
    </row>
    <row r="42" spans="1:9" x14ac:dyDescent="0.25">
      <c r="A42" s="42" t="str">
        <f t="shared" si="3"/>
        <v>BAHIA DE ALGECIRAS</v>
      </c>
      <c r="B42" s="41">
        <f t="shared" si="4"/>
        <v>9501915</v>
      </c>
      <c r="C42" s="41">
        <f t="shared" si="5"/>
        <v>10587657</v>
      </c>
      <c r="D42" s="41">
        <f t="shared" si="6"/>
        <v>2</v>
      </c>
      <c r="E42" s="42" t="str">
        <f t="shared" si="2"/>
        <v>HUELVA</v>
      </c>
      <c r="F42" s="42">
        <f t="shared" si="7"/>
        <v>6452432</v>
      </c>
      <c r="G42" s="42">
        <f t="shared" si="8"/>
        <v>6595960</v>
      </c>
    </row>
    <row r="43" spans="1:9" x14ac:dyDescent="0.25">
      <c r="A43" s="42" t="str">
        <f t="shared" si="3"/>
        <v>BAHIA DE CADIZ</v>
      </c>
      <c r="B43" s="41">
        <f t="shared" si="4"/>
        <v>79205</v>
      </c>
      <c r="C43" s="41">
        <f t="shared" si="5"/>
        <v>82624</v>
      </c>
      <c r="D43" s="41">
        <f t="shared" si="6"/>
        <v>21</v>
      </c>
      <c r="E43" s="42" t="str">
        <f t="shared" si="2"/>
        <v>BARCELONA</v>
      </c>
      <c r="F43" s="42">
        <f t="shared" si="7"/>
        <v>5850328</v>
      </c>
      <c r="G43" s="42">
        <f t="shared" si="8"/>
        <v>6397629</v>
      </c>
    </row>
    <row r="44" spans="1:9" x14ac:dyDescent="0.25">
      <c r="A44" s="42" t="str">
        <f t="shared" si="3"/>
        <v>BALEARES</v>
      </c>
      <c r="B44" s="41">
        <f t="shared" si="4"/>
        <v>930454</v>
      </c>
      <c r="C44" s="41">
        <f t="shared" si="5"/>
        <v>953457</v>
      </c>
      <c r="D44" s="41">
        <f t="shared" si="6"/>
        <v>13</v>
      </c>
      <c r="E44" s="42" t="str">
        <f t="shared" si="2"/>
        <v>CASTELLON</v>
      </c>
      <c r="F44" s="42">
        <f t="shared" si="7"/>
        <v>4164767</v>
      </c>
      <c r="G44" s="42">
        <f t="shared" si="8"/>
        <v>4042798</v>
      </c>
    </row>
    <row r="45" spans="1:9" x14ac:dyDescent="0.25">
      <c r="A45" s="42" t="str">
        <f t="shared" si="3"/>
        <v>BARCELONA</v>
      </c>
      <c r="B45" s="41">
        <f t="shared" si="4"/>
        <v>5850328</v>
      </c>
      <c r="C45" s="41">
        <f t="shared" si="5"/>
        <v>6397629</v>
      </c>
      <c r="D45" s="41">
        <f t="shared" si="6"/>
        <v>6</v>
      </c>
      <c r="E45" s="42" t="str">
        <f t="shared" si="2"/>
        <v>SANTA CRUZ DE TENERIFE</v>
      </c>
      <c r="F45" s="42">
        <f t="shared" si="7"/>
        <v>4159870</v>
      </c>
      <c r="G45" s="42">
        <f t="shared" si="8"/>
        <v>4858427</v>
      </c>
    </row>
    <row r="46" spans="1:9" x14ac:dyDescent="0.25">
      <c r="A46" s="42" t="str">
        <f t="shared" si="3"/>
        <v>BILBAO</v>
      </c>
      <c r="B46" s="41">
        <f t="shared" si="4"/>
        <v>10823775</v>
      </c>
      <c r="C46" s="41">
        <f t="shared" si="5"/>
        <v>11556572</v>
      </c>
      <c r="D46" s="41">
        <f t="shared" si="6"/>
        <v>1</v>
      </c>
      <c r="E46" s="42" t="str">
        <f t="shared" si="2"/>
        <v>A CORUÑA</v>
      </c>
      <c r="F46" s="42">
        <f t="shared" si="7"/>
        <v>3415884</v>
      </c>
      <c r="G46" s="42">
        <f t="shared" si="8"/>
        <v>3901978</v>
      </c>
    </row>
    <row r="47" spans="1:9" x14ac:dyDescent="0.25">
      <c r="A47" s="42" t="str">
        <f t="shared" si="3"/>
        <v>CARTAGENA</v>
      </c>
      <c r="B47" s="41">
        <f t="shared" si="4"/>
        <v>9179675</v>
      </c>
      <c r="C47" s="41">
        <f t="shared" si="5"/>
        <v>11041665</v>
      </c>
      <c r="D47" s="41">
        <f t="shared" si="6"/>
        <v>3</v>
      </c>
      <c r="E47" s="42" t="str">
        <f t="shared" si="2"/>
        <v>VALENCIA</v>
      </c>
      <c r="F47" s="42">
        <f t="shared" si="7"/>
        <v>2949756</v>
      </c>
      <c r="G47" s="42">
        <f t="shared" si="8"/>
        <v>3027718</v>
      </c>
    </row>
    <row r="48" spans="1:9" x14ac:dyDescent="0.25">
      <c r="A48" s="42" t="str">
        <f t="shared" si="3"/>
        <v>CASTELLON</v>
      </c>
      <c r="B48" s="41">
        <f t="shared" si="4"/>
        <v>4164767</v>
      </c>
      <c r="C48" s="41">
        <f t="shared" si="5"/>
        <v>4042798</v>
      </c>
      <c r="D48" s="41">
        <f t="shared" si="6"/>
        <v>7</v>
      </c>
      <c r="E48" s="42" t="str">
        <f t="shared" si="2"/>
        <v>LAS PALMAS</v>
      </c>
      <c r="F48" s="42">
        <f t="shared" si="7"/>
        <v>2401933</v>
      </c>
      <c r="G48" s="42">
        <f t="shared" si="8"/>
        <v>2366842</v>
      </c>
    </row>
    <row r="49" spans="1:7" x14ac:dyDescent="0.25">
      <c r="A49" s="42" t="str">
        <f t="shared" si="3"/>
        <v>CEUTA</v>
      </c>
      <c r="B49" s="41">
        <f t="shared" si="4"/>
        <v>426707</v>
      </c>
      <c r="C49" s="41">
        <f t="shared" si="5"/>
        <v>542831</v>
      </c>
      <c r="D49" s="41">
        <f t="shared" si="6"/>
        <v>16</v>
      </c>
      <c r="E49" s="42" t="str">
        <f t="shared" si="2"/>
        <v>FERROL-SAN CIBRAO</v>
      </c>
      <c r="F49" s="42">
        <f t="shared" si="7"/>
        <v>1060161</v>
      </c>
      <c r="G49" s="42">
        <f t="shared" si="8"/>
        <v>1089378</v>
      </c>
    </row>
    <row r="50" spans="1:7" x14ac:dyDescent="0.25">
      <c r="A50" s="42" t="str">
        <f t="shared" si="3"/>
        <v>FERROL-SAN CIBRAO</v>
      </c>
      <c r="B50" s="41">
        <f t="shared" si="4"/>
        <v>1060161</v>
      </c>
      <c r="C50" s="41">
        <f t="shared" si="5"/>
        <v>1089378</v>
      </c>
      <c r="D50" s="41">
        <f t="shared" si="6"/>
        <v>12</v>
      </c>
      <c r="E50" s="42" t="str">
        <f t="shared" si="2"/>
        <v>BALEARES</v>
      </c>
      <c r="F50" s="42">
        <f t="shared" si="7"/>
        <v>930454</v>
      </c>
      <c r="G50" s="42">
        <f t="shared" si="8"/>
        <v>953457</v>
      </c>
    </row>
    <row r="51" spans="1:7" x14ac:dyDescent="0.25">
      <c r="A51" s="42" t="str">
        <f t="shared" si="3"/>
        <v>GIJON</v>
      </c>
      <c r="B51" s="41">
        <f t="shared" si="4"/>
        <v>624885</v>
      </c>
      <c r="C51" s="41">
        <f t="shared" si="5"/>
        <v>721473</v>
      </c>
      <c r="D51" s="41">
        <f t="shared" si="6"/>
        <v>15</v>
      </c>
      <c r="E51" s="42" t="str">
        <f t="shared" si="2"/>
        <v>MOTRIL</v>
      </c>
      <c r="F51" s="42">
        <f t="shared" si="7"/>
        <v>683751</v>
      </c>
      <c r="G51" s="42">
        <f t="shared" si="8"/>
        <v>710305</v>
      </c>
    </row>
    <row r="52" spans="1:7" x14ac:dyDescent="0.25">
      <c r="A52" s="42" t="str">
        <f t="shared" si="3"/>
        <v>HUELVA</v>
      </c>
      <c r="B52" s="41">
        <f t="shared" si="4"/>
        <v>6452432</v>
      </c>
      <c r="C52" s="41">
        <f t="shared" si="5"/>
        <v>6595960</v>
      </c>
      <c r="D52" s="41">
        <f t="shared" si="6"/>
        <v>5</v>
      </c>
      <c r="E52" s="42" t="str">
        <f t="shared" si="2"/>
        <v>GIJON</v>
      </c>
      <c r="F52" s="42">
        <f t="shared" si="7"/>
        <v>624885</v>
      </c>
      <c r="G52" s="42">
        <f t="shared" si="8"/>
        <v>721473</v>
      </c>
    </row>
    <row r="53" spans="1:7" x14ac:dyDescent="0.25">
      <c r="A53" s="42" t="str">
        <f t="shared" si="3"/>
        <v>LAS PALMAS</v>
      </c>
      <c r="B53" s="41">
        <f t="shared" si="4"/>
        <v>2401933</v>
      </c>
      <c r="C53" s="41">
        <f t="shared" si="5"/>
        <v>2366842</v>
      </c>
      <c r="D53" s="41">
        <f t="shared" si="6"/>
        <v>11</v>
      </c>
      <c r="E53" s="42" t="str">
        <f t="shared" si="2"/>
        <v>CEUTA</v>
      </c>
      <c r="F53" s="42">
        <f t="shared" si="7"/>
        <v>426707</v>
      </c>
      <c r="G53" s="42">
        <f t="shared" si="8"/>
        <v>542831</v>
      </c>
    </row>
    <row r="54" spans="1:7" x14ac:dyDescent="0.25">
      <c r="A54" s="42" t="str">
        <f t="shared" si="3"/>
        <v>MALAGA</v>
      </c>
      <c r="B54" s="41">
        <f t="shared" si="4"/>
        <v>25416</v>
      </c>
      <c r="C54" s="41">
        <f t="shared" si="5"/>
        <v>77555</v>
      </c>
      <c r="D54" s="41">
        <f t="shared" si="6"/>
        <v>25</v>
      </c>
      <c r="E54" s="42" t="str">
        <f t="shared" si="2"/>
        <v>AVILES</v>
      </c>
      <c r="F54" s="42">
        <f t="shared" si="7"/>
        <v>313115</v>
      </c>
      <c r="G54" s="42">
        <f t="shared" si="8"/>
        <v>259708</v>
      </c>
    </row>
    <row r="55" spans="1:7" x14ac:dyDescent="0.25">
      <c r="A55" s="42" t="str">
        <f t="shared" si="3"/>
        <v>MARIN Y RIA DE PONTEVEDRA</v>
      </c>
      <c r="B55" s="41">
        <f t="shared" si="4"/>
        <v>14</v>
      </c>
      <c r="C55" s="41">
        <f t="shared" si="5"/>
        <v>0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166659</v>
      </c>
      <c r="G55" s="42">
        <f t="shared" si="8"/>
        <v>165507</v>
      </c>
    </row>
    <row r="56" spans="1:7" x14ac:dyDescent="0.25">
      <c r="A56" s="42" t="str">
        <f t="shared" si="3"/>
        <v>MELILLA</v>
      </c>
      <c r="B56" s="41">
        <f t="shared" si="4"/>
        <v>40693</v>
      </c>
      <c r="C56" s="41">
        <f t="shared" si="5"/>
        <v>39068</v>
      </c>
      <c r="D56" s="41">
        <f t="shared" si="6"/>
        <v>24</v>
      </c>
      <c r="E56" s="42" t="str">
        <f t="shared" si="2"/>
        <v>SEVILLA</v>
      </c>
      <c r="F56" s="42">
        <f t="shared" si="9"/>
        <v>115957</v>
      </c>
      <c r="G56" s="42">
        <f t="shared" si="8"/>
        <v>142346</v>
      </c>
    </row>
    <row r="57" spans="1:7" x14ac:dyDescent="0.25">
      <c r="A57" s="42" t="str">
        <f t="shared" si="3"/>
        <v>MOTRIL</v>
      </c>
      <c r="B57" s="41">
        <f t="shared" si="4"/>
        <v>683751</v>
      </c>
      <c r="C57" s="41">
        <f t="shared" si="5"/>
        <v>710305</v>
      </c>
      <c r="D57" s="41">
        <f t="shared" si="6"/>
        <v>14</v>
      </c>
      <c r="E57" s="42" t="str">
        <f t="shared" si="2"/>
        <v>VILAGARCIA</v>
      </c>
      <c r="F57" s="42">
        <f t="shared" si="9"/>
        <v>112308</v>
      </c>
      <c r="G57" s="42">
        <f t="shared" si="8"/>
        <v>167787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79205</v>
      </c>
      <c r="G58" s="42">
        <f t="shared" si="8"/>
        <v>82624</v>
      </c>
    </row>
    <row r="59" spans="1:7" x14ac:dyDescent="0.25">
      <c r="A59" s="42" t="str">
        <f t="shared" si="3"/>
        <v>SANTA CRUZ DE TENERIFE</v>
      </c>
      <c r="B59" s="41">
        <f t="shared" si="4"/>
        <v>4159870</v>
      </c>
      <c r="C59" s="41">
        <f t="shared" si="5"/>
        <v>4858427</v>
      </c>
      <c r="D59" s="41">
        <f t="shared" si="6"/>
        <v>8</v>
      </c>
      <c r="E59" s="42" t="str">
        <f t="shared" si="2"/>
        <v>ALICANTE</v>
      </c>
      <c r="F59" s="42">
        <f t="shared" si="9"/>
        <v>50008</v>
      </c>
      <c r="G59" s="42">
        <f t="shared" si="8"/>
        <v>51432</v>
      </c>
    </row>
    <row r="60" spans="1:7" x14ac:dyDescent="0.25">
      <c r="A60" s="42" t="str">
        <f t="shared" si="3"/>
        <v>SANTANDER</v>
      </c>
      <c r="B60" s="41">
        <f t="shared" si="4"/>
        <v>166659</v>
      </c>
      <c r="C60" s="41">
        <f t="shared" si="5"/>
        <v>165507</v>
      </c>
      <c r="D60" s="41">
        <f t="shared" si="6"/>
        <v>18</v>
      </c>
      <c r="E60" s="42" t="str">
        <f t="shared" si="2"/>
        <v>VIGO</v>
      </c>
      <c r="F60" s="42">
        <f t="shared" si="9"/>
        <v>42594</v>
      </c>
      <c r="G60" s="42">
        <f t="shared" si="8"/>
        <v>30042</v>
      </c>
    </row>
    <row r="61" spans="1:7" x14ac:dyDescent="0.25">
      <c r="A61" s="42" t="str">
        <f t="shared" si="3"/>
        <v>SEVILLA</v>
      </c>
      <c r="B61" s="41">
        <f t="shared" si="4"/>
        <v>115957</v>
      </c>
      <c r="C61" s="41">
        <f t="shared" si="5"/>
        <v>142346</v>
      </c>
      <c r="D61" s="41">
        <f t="shared" si="6"/>
        <v>19</v>
      </c>
      <c r="E61" s="42" t="str">
        <f t="shared" si="2"/>
        <v>MELILLA</v>
      </c>
      <c r="F61" s="42">
        <f t="shared" si="9"/>
        <v>40693</v>
      </c>
      <c r="G61" s="42">
        <f t="shared" si="8"/>
        <v>39068</v>
      </c>
    </row>
    <row r="62" spans="1:7" x14ac:dyDescent="0.25">
      <c r="A62" s="42" t="str">
        <f t="shared" si="3"/>
        <v>TARRAGONA</v>
      </c>
      <c r="B62" s="41">
        <f t="shared" si="4"/>
        <v>8856518</v>
      </c>
      <c r="C62" s="41">
        <f t="shared" si="5"/>
        <v>9954708</v>
      </c>
      <c r="D62" s="41">
        <f t="shared" si="6"/>
        <v>4</v>
      </c>
      <c r="E62" s="42" t="str">
        <f t="shared" si="2"/>
        <v>MALAGA</v>
      </c>
      <c r="F62" s="42">
        <f t="shared" si="9"/>
        <v>25416</v>
      </c>
      <c r="G62" s="42">
        <f t="shared" si="8"/>
        <v>77555</v>
      </c>
    </row>
    <row r="63" spans="1:7" x14ac:dyDescent="0.25">
      <c r="A63" s="42" t="str">
        <f t="shared" si="3"/>
        <v>VALENCIA</v>
      </c>
      <c r="B63" s="41">
        <f t="shared" si="4"/>
        <v>2949756</v>
      </c>
      <c r="C63" s="41">
        <f t="shared" si="5"/>
        <v>3027718</v>
      </c>
      <c r="D63" s="41">
        <f t="shared" si="6"/>
        <v>10</v>
      </c>
      <c r="E63" s="42" t="str">
        <f t="shared" si="2"/>
        <v>MARIN Y RIA DE PONTEVEDRA</v>
      </c>
      <c r="F63" s="42">
        <f t="shared" si="9"/>
        <v>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42594</v>
      </c>
      <c r="C64" s="41">
        <f t="shared" si="5"/>
        <v>30042</v>
      </c>
      <c r="D64" s="41">
        <f t="shared" si="6"/>
        <v>23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112308</v>
      </c>
      <c r="C65" s="41">
        <f t="shared" si="5"/>
        <v>167787</v>
      </c>
      <c r="D65" s="41">
        <f t="shared" si="6"/>
        <v>20</v>
      </c>
      <c r="E65" s="42" t="str">
        <f t="shared" si="2"/>
        <v>ALMERIA</v>
      </c>
      <c r="F65" s="42">
        <f t="shared" si="9"/>
        <v>0</v>
      </c>
      <c r="G65" s="42">
        <f t="shared" si="8"/>
        <v>1700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240580</v>
      </c>
      <c r="C7" s="19">
        <v>387915</v>
      </c>
      <c r="D7" s="19">
        <v>1753830</v>
      </c>
      <c r="E7" s="19">
        <v>1503721</v>
      </c>
      <c r="F7" s="10">
        <f>((E7*100)/D7)-100</f>
        <v>-14.260732226042435</v>
      </c>
      <c r="G7" s="1"/>
      <c r="H7" s="1"/>
      <c r="I7" s="1"/>
    </row>
    <row r="8" spans="1:12" x14ac:dyDescent="0.25">
      <c r="A8" s="11" t="s">
        <v>44</v>
      </c>
      <c r="B8" s="20">
        <v>145917</v>
      </c>
      <c r="C8" s="20">
        <v>59685</v>
      </c>
      <c r="D8" s="20">
        <v>671412</v>
      </c>
      <c r="E8" s="20">
        <v>457176</v>
      </c>
      <c r="F8" s="13">
        <f t="shared" ref="F8:F35" si="0">((E8*100)/D8)-100</f>
        <v>-31.908276885131627</v>
      </c>
      <c r="G8" s="1"/>
      <c r="H8" s="1"/>
      <c r="I8" s="1"/>
    </row>
    <row r="9" spans="1:12" x14ac:dyDescent="0.25">
      <c r="A9" s="8" t="s">
        <v>45</v>
      </c>
      <c r="B9" s="19">
        <v>253462</v>
      </c>
      <c r="C9" s="19">
        <v>288197</v>
      </c>
      <c r="D9" s="19">
        <v>2576439</v>
      </c>
      <c r="E9" s="19">
        <v>1910657</v>
      </c>
      <c r="F9" s="10">
        <f t="shared" si="0"/>
        <v>-25.84117070111111</v>
      </c>
      <c r="G9" s="1"/>
      <c r="H9" s="1"/>
      <c r="I9" s="1"/>
    </row>
    <row r="10" spans="1:12" x14ac:dyDescent="0.25">
      <c r="A10" s="11" t="s">
        <v>46</v>
      </c>
      <c r="B10" s="20">
        <v>311644</v>
      </c>
      <c r="C10" s="20">
        <v>120854</v>
      </c>
      <c r="D10" s="20">
        <v>1532950</v>
      </c>
      <c r="E10" s="20">
        <v>998199</v>
      </c>
      <c r="F10" s="13">
        <f t="shared" si="0"/>
        <v>-34.883786163932285</v>
      </c>
      <c r="G10" s="1"/>
      <c r="H10" s="1"/>
      <c r="I10" s="1"/>
    </row>
    <row r="11" spans="1:12" x14ac:dyDescent="0.25">
      <c r="A11" s="8" t="s">
        <v>47</v>
      </c>
      <c r="B11" s="19">
        <v>76753</v>
      </c>
      <c r="C11" s="19">
        <v>226639</v>
      </c>
      <c r="D11" s="19">
        <v>977498</v>
      </c>
      <c r="E11" s="19">
        <v>764496</v>
      </c>
      <c r="F11" s="10">
        <f t="shared" si="0"/>
        <v>-21.790530517709499</v>
      </c>
      <c r="G11" s="1"/>
      <c r="H11" s="1"/>
      <c r="I11" s="1"/>
    </row>
    <row r="12" spans="1:12" x14ac:dyDescent="0.25">
      <c r="A12" s="11" t="s">
        <v>48</v>
      </c>
      <c r="B12" s="20">
        <v>142472</v>
      </c>
      <c r="C12" s="20">
        <v>152024</v>
      </c>
      <c r="D12" s="20">
        <v>1014723</v>
      </c>
      <c r="E12" s="20">
        <v>803684</v>
      </c>
      <c r="F12" s="13">
        <f t="shared" si="0"/>
        <v>-20.7976955287305</v>
      </c>
      <c r="G12" s="1"/>
      <c r="H12" s="1"/>
      <c r="I12" s="1"/>
    </row>
    <row r="13" spans="1:12" x14ac:dyDescent="0.25">
      <c r="A13" s="8" t="s">
        <v>49</v>
      </c>
      <c r="B13" s="19">
        <v>163445</v>
      </c>
      <c r="C13" s="19">
        <v>169535</v>
      </c>
      <c r="D13" s="19">
        <v>1118570</v>
      </c>
      <c r="E13" s="19">
        <v>863200</v>
      </c>
      <c r="F13" s="10">
        <f t="shared" si="0"/>
        <v>-22.83004192853376</v>
      </c>
      <c r="G13" s="1"/>
      <c r="H13" s="1"/>
      <c r="I13" s="1"/>
    </row>
    <row r="14" spans="1:12" x14ac:dyDescent="0.25">
      <c r="A14" s="11" t="s">
        <v>50</v>
      </c>
      <c r="B14" s="20">
        <v>317935</v>
      </c>
      <c r="C14" s="20">
        <v>387889</v>
      </c>
      <c r="D14" s="20">
        <v>1643726</v>
      </c>
      <c r="E14" s="20">
        <v>1780599</v>
      </c>
      <c r="F14" s="13">
        <f t="shared" si="0"/>
        <v>8.3269961051902754</v>
      </c>
      <c r="G14" s="1"/>
      <c r="H14" s="1"/>
      <c r="I14" s="1"/>
    </row>
    <row r="15" spans="1:12" x14ac:dyDescent="0.25">
      <c r="A15" s="8" t="s">
        <v>51</v>
      </c>
      <c r="B15" s="19">
        <v>586527</v>
      </c>
      <c r="C15" s="19">
        <v>324168</v>
      </c>
      <c r="D15" s="19">
        <v>2742846</v>
      </c>
      <c r="E15" s="19">
        <v>1563010</v>
      </c>
      <c r="F15" s="10">
        <f t="shared" si="0"/>
        <v>-43.015028915221635</v>
      </c>
      <c r="G15" s="1"/>
      <c r="H15" s="1"/>
      <c r="I15" s="1"/>
    </row>
    <row r="16" spans="1:12" x14ac:dyDescent="0.25">
      <c r="A16" s="11" t="s">
        <v>52</v>
      </c>
      <c r="B16" s="20">
        <v>457793</v>
      </c>
      <c r="C16" s="20">
        <v>458530</v>
      </c>
      <c r="D16" s="20">
        <v>2848163</v>
      </c>
      <c r="E16" s="20">
        <v>1731285</v>
      </c>
      <c r="F16" s="13">
        <f t="shared" si="0"/>
        <v>-39.213977570806165</v>
      </c>
      <c r="G16" s="1"/>
      <c r="H16" s="1"/>
      <c r="I16" s="1"/>
    </row>
    <row r="17" spans="1:9" x14ac:dyDescent="0.25">
      <c r="A17" s="8" t="s">
        <v>53</v>
      </c>
      <c r="B17" s="19">
        <v>325252</v>
      </c>
      <c r="C17" s="19">
        <v>161431</v>
      </c>
      <c r="D17" s="19">
        <v>2287461</v>
      </c>
      <c r="E17" s="19">
        <v>836035</v>
      </c>
      <c r="F17" s="10">
        <f t="shared" si="0"/>
        <v>-63.451398734229784</v>
      </c>
      <c r="G17" s="1"/>
      <c r="H17" s="1"/>
      <c r="I17" s="1"/>
    </row>
    <row r="18" spans="1:9" x14ac:dyDescent="0.25">
      <c r="A18" s="11" t="s">
        <v>54</v>
      </c>
      <c r="B18" s="20">
        <v>5000</v>
      </c>
      <c r="C18" s="20">
        <v>7936</v>
      </c>
      <c r="D18" s="20">
        <v>34909</v>
      </c>
      <c r="E18" s="20">
        <v>37357</v>
      </c>
      <c r="F18" s="13">
        <f t="shared" si="0"/>
        <v>7.0125182617663029</v>
      </c>
      <c r="G18" s="1"/>
      <c r="H18" s="1"/>
      <c r="I18" s="1"/>
    </row>
    <row r="19" spans="1:9" x14ac:dyDescent="0.25">
      <c r="A19" s="8" t="s">
        <v>55</v>
      </c>
      <c r="B19" s="19">
        <v>1040409</v>
      </c>
      <c r="C19" s="19">
        <v>769549</v>
      </c>
      <c r="D19" s="19">
        <v>5126115</v>
      </c>
      <c r="E19" s="19">
        <v>4527132</v>
      </c>
      <c r="F19" s="10">
        <f t="shared" si="0"/>
        <v>-11.684930985746519</v>
      </c>
      <c r="G19" s="1"/>
      <c r="H19" s="1"/>
      <c r="I19" s="1"/>
    </row>
    <row r="20" spans="1:9" x14ac:dyDescent="0.25">
      <c r="A20" s="11" t="s">
        <v>56</v>
      </c>
      <c r="B20" s="20">
        <v>1556668</v>
      </c>
      <c r="C20" s="20">
        <v>379435</v>
      </c>
      <c r="D20" s="20">
        <v>9237089</v>
      </c>
      <c r="E20" s="20">
        <v>5630732</v>
      </c>
      <c r="F20" s="13">
        <f t="shared" si="0"/>
        <v>-39.042137625825625</v>
      </c>
      <c r="G20" s="1"/>
      <c r="H20" s="1"/>
      <c r="I20" s="1"/>
    </row>
    <row r="21" spans="1:9" x14ac:dyDescent="0.25">
      <c r="A21" s="8" t="s">
        <v>57</v>
      </c>
      <c r="B21" s="19">
        <v>523384</v>
      </c>
      <c r="C21" s="19">
        <v>341489</v>
      </c>
      <c r="D21" s="19">
        <v>3081011</v>
      </c>
      <c r="E21" s="19">
        <v>1967583</v>
      </c>
      <c r="F21" s="10">
        <f t="shared" si="0"/>
        <v>-36.138397428636253</v>
      </c>
      <c r="G21" s="1"/>
      <c r="H21" s="1"/>
      <c r="I21" s="1"/>
    </row>
    <row r="22" spans="1:9" x14ac:dyDescent="0.25">
      <c r="A22" s="11" t="s">
        <v>58</v>
      </c>
      <c r="B22" s="20">
        <v>106429</v>
      </c>
      <c r="C22" s="20">
        <v>57306</v>
      </c>
      <c r="D22" s="20">
        <v>680959</v>
      </c>
      <c r="E22" s="20">
        <v>365234</v>
      </c>
      <c r="F22" s="13">
        <f t="shared" si="0"/>
        <v>-46.364759111782057</v>
      </c>
      <c r="G22" s="1"/>
      <c r="H22" s="1"/>
      <c r="I22" s="1"/>
    </row>
    <row r="23" spans="1:9" x14ac:dyDescent="0.25">
      <c r="A23" s="8" t="s">
        <v>59</v>
      </c>
      <c r="B23" s="19">
        <v>76096</v>
      </c>
      <c r="C23" s="19">
        <v>46068</v>
      </c>
      <c r="D23" s="19">
        <v>849320</v>
      </c>
      <c r="E23" s="19">
        <v>390836</v>
      </c>
      <c r="F23" s="10">
        <f t="shared" si="0"/>
        <v>-53.982480101728441</v>
      </c>
      <c r="G23" s="1"/>
      <c r="H23" s="1"/>
      <c r="I23" s="1"/>
    </row>
    <row r="24" spans="1:9" x14ac:dyDescent="0.25">
      <c r="A24" s="11" t="s">
        <v>60</v>
      </c>
      <c r="B24" s="20">
        <v>74160</v>
      </c>
      <c r="C24" s="20">
        <v>113371</v>
      </c>
      <c r="D24" s="20">
        <v>382654</v>
      </c>
      <c r="E24" s="20">
        <v>434342</v>
      </c>
      <c r="F24" s="13">
        <f t="shared" si="0"/>
        <v>13.507764194285173</v>
      </c>
      <c r="G24" s="1"/>
      <c r="H24" s="1"/>
      <c r="I24" s="1"/>
    </row>
    <row r="25" spans="1:9" x14ac:dyDescent="0.25">
      <c r="A25" s="8" t="s">
        <v>61</v>
      </c>
      <c r="B25" s="19">
        <v>2260</v>
      </c>
      <c r="C25" s="19">
        <v>1800</v>
      </c>
      <c r="D25" s="19">
        <v>20654</v>
      </c>
      <c r="E25" s="19">
        <v>14557</v>
      </c>
      <c r="F25" s="10">
        <f t="shared" si="0"/>
        <v>-29.519705626028852</v>
      </c>
      <c r="G25" s="1"/>
      <c r="H25" s="1"/>
      <c r="I25" s="1"/>
    </row>
    <row r="26" spans="1:9" x14ac:dyDescent="0.25">
      <c r="A26" s="11" t="s">
        <v>62</v>
      </c>
      <c r="B26" s="20">
        <v>67263</v>
      </c>
      <c r="C26" s="20">
        <v>52827</v>
      </c>
      <c r="D26" s="20">
        <v>437530</v>
      </c>
      <c r="E26" s="20">
        <v>253877</v>
      </c>
      <c r="F26" s="13">
        <f t="shared" si="0"/>
        <v>-41.974950289123029</v>
      </c>
      <c r="G26" s="1"/>
      <c r="H26" s="1"/>
      <c r="I26" s="1"/>
    </row>
    <row r="27" spans="1:9" x14ac:dyDescent="0.25">
      <c r="A27" s="8" t="s">
        <v>63</v>
      </c>
      <c r="B27" s="19">
        <v>295605</v>
      </c>
      <c r="C27" s="19">
        <v>130368</v>
      </c>
      <c r="D27" s="19">
        <v>1341039</v>
      </c>
      <c r="E27" s="19">
        <v>720082</v>
      </c>
      <c r="F27" s="10">
        <f t="shared" si="0"/>
        <v>-46.304171616187148</v>
      </c>
      <c r="G27" s="1"/>
      <c r="H27" s="1"/>
      <c r="I27" s="1"/>
    </row>
    <row r="28" spans="1:9" x14ac:dyDescent="0.25">
      <c r="A28" s="11" t="s">
        <v>64</v>
      </c>
      <c r="B28" s="20">
        <v>66956</v>
      </c>
      <c r="C28" s="20">
        <v>71939</v>
      </c>
      <c r="D28" s="20">
        <v>839990</v>
      </c>
      <c r="E28" s="20">
        <v>395927</v>
      </c>
      <c r="F28" s="13">
        <f t="shared" si="0"/>
        <v>-52.865272205621494</v>
      </c>
      <c r="G28" s="1"/>
      <c r="H28" s="1"/>
      <c r="I28" s="1"/>
    </row>
    <row r="29" spans="1:9" x14ac:dyDescent="0.25">
      <c r="A29" s="8" t="s">
        <v>65</v>
      </c>
      <c r="B29" s="19">
        <v>372269</v>
      </c>
      <c r="C29" s="19">
        <v>238542</v>
      </c>
      <c r="D29" s="19">
        <v>1932896</v>
      </c>
      <c r="E29" s="19">
        <v>1400813</v>
      </c>
      <c r="F29" s="10">
        <f t="shared" si="0"/>
        <v>-27.527761452245755</v>
      </c>
      <c r="G29" s="1"/>
      <c r="H29" s="1"/>
      <c r="I29" s="1"/>
    </row>
    <row r="30" spans="1:9" x14ac:dyDescent="0.25">
      <c r="A30" s="11" t="s">
        <v>66</v>
      </c>
      <c r="B30" s="20">
        <v>171567</v>
      </c>
      <c r="C30" s="20">
        <v>178607</v>
      </c>
      <c r="D30" s="20">
        <v>1188515</v>
      </c>
      <c r="E30" s="20">
        <v>1087413</v>
      </c>
      <c r="F30" s="13">
        <f t="shared" si="0"/>
        <v>-8.5065817427630321</v>
      </c>
      <c r="G30" s="1"/>
      <c r="H30" s="1"/>
      <c r="I30" s="1"/>
    </row>
    <row r="31" spans="1:9" x14ac:dyDescent="0.25">
      <c r="A31" s="8" t="s">
        <v>67</v>
      </c>
      <c r="B31" s="19">
        <v>821389</v>
      </c>
      <c r="C31" s="19">
        <v>1004358</v>
      </c>
      <c r="D31" s="19">
        <v>6793556</v>
      </c>
      <c r="E31" s="19">
        <v>4780808</v>
      </c>
      <c r="F31" s="10">
        <f t="shared" si="0"/>
        <v>-29.62731152874872</v>
      </c>
      <c r="G31" s="1"/>
      <c r="H31" s="1"/>
      <c r="I31" s="1"/>
    </row>
    <row r="32" spans="1:9" x14ac:dyDescent="0.25">
      <c r="A32" s="11" t="s">
        <v>68</v>
      </c>
      <c r="B32" s="20">
        <v>432833</v>
      </c>
      <c r="C32" s="20">
        <v>335626</v>
      </c>
      <c r="D32" s="20">
        <v>2658833</v>
      </c>
      <c r="E32" s="20">
        <v>1731875</v>
      </c>
      <c r="F32" s="13">
        <f t="shared" si="0"/>
        <v>-34.86334042040248</v>
      </c>
      <c r="G32" s="1"/>
      <c r="H32" s="1"/>
      <c r="I32" s="1"/>
    </row>
    <row r="33" spans="1:9" x14ac:dyDescent="0.25">
      <c r="A33" s="8" t="s">
        <v>69</v>
      </c>
      <c r="B33" s="19">
        <v>39646</v>
      </c>
      <c r="C33" s="19">
        <v>32774</v>
      </c>
      <c r="D33" s="19">
        <v>239121</v>
      </c>
      <c r="E33" s="19">
        <v>182540</v>
      </c>
      <c r="F33" s="10">
        <f t="shared" si="0"/>
        <v>-23.662079031118139</v>
      </c>
      <c r="G33" s="1"/>
      <c r="H33" s="1"/>
      <c r="I33" s="1"/>
    </row>
    <row r="34" spans="1:9" x14ac:dyDescent="0.25">
      <c r="A34" s="11" t="s">
        <v>70</v>
      </c>
      <c r="B34" s="20">
        <v>33073</v>
      </c>
      <c r="C34" s="20">
        <v>40692</v>
      </c>
      <c r="D34" s="20">
        <v>205702</v>
      </c>
      <c r="E34" s="20">
        <v>206946</v>
      </c>
      <c r="F34" s="13">
        <f t="shared" si="0"/>
        <v>0.60475833973417537</v>
      </c>
      <c r="G34" s="1"/>
      <c r="H34" s="1"/>
      <c r="I34" s="1"/>
    </row>
    <row r="35" spans="1:9" x14ac:dyDescent="0.25">
      <c r="A35" s="14" t="s">
        <v>71</v>
      </c>
      <c r="B35" s="15">
        <f>SUM(B7:B34)</f>
        <v>8706787</v>
      </c>
      <c r="C35" s="15">
        <f t="shared" ref="C35:E35" si="1">SUM(C7:C34)</f>
        <v>6539554</v>
      </c>
      <c r="D35" s="15">
        <f t="shared" si="1"/>
        <v>54217511</v>
      </c>
      <c r="E35" s="15">
        <f t="shared" si="1"/>
        <v>37340116</v>
      </c>
      <c r="F35" s="16">
        <f t="shared" si="0"/>
        <v>-31.129047956480335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1503721</v>
      </c>
      <c r="C38" s="41">
        <f>D7</f>
        <v>1753830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5630732</v>
      </c>
      <c r="G38" s="42">
        <f>LOOKUP(E38,$A$38:$A$65,$C$38:$C$65)</f>
        <v>9237089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457176</v>
      </c>
      <c r="C39" s="41">
        <f t="shared" ref="C39:C65" si="5">D8</f>
        <v>671412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4780808</v>
      </c>
      <c r="G39" s="42">
        <f t="shared" ref="G39:G65" si="8">LOOKUP(E39,$A$38:$A$65,$C$38:$C$65)</f>
        <v>6793556</v>
      </c>
    </row>
    <row r="40" spans="1:9" x14ac:dyDescent="0.25">
      <c r="A40" s="42" t="str">
        <f t="shared" si="3"/>
        <v>ALMERIA</v>
      </c>
      <c r="B40" s="41">
        <f t="shared" si="4"/>
        <v>1910657</v>
      </c>
      <c r="C40" s="41">
        <f t="shared" si="5"/>
        <v>2576439</v>
      </c>
      <c r="D40" s="41">
        <f t="shared" si="6"/>
        <v>5</v>
      </c>
      <c r="E40" s="42" t="str">
        <f t="shared" si="2"/>
        <v>FERROL-SAN CIBRAO</v>
      </c>
      <c r="F40" s="42">
        <f t="shared" si="7"/>
        <v>4527132</v>
      </c>
      <c r="G40" s="42">
        <f t="shared" si="8"/>
        <v>5126115</v>
      </c>
    </row>
    <row r="41" spans="1:9" x14ac:dyDescent="0.25">
      <c r="A41" s="42" t="str">
        <f t="shared" si="3"/>
        <v>AVILES</v>
      </c>
      <c r="B41" s="41">
        <f t="shared" si="4"/>
        <v>998199</v>
      </c>
      <c r="C41" s="41">
        <f t="shared" si="5"/>
        <v>1532950</v>
      </c>
      <c r="D41" s="41">
        <f t="shared" si="6"/>
        <v>13</v>
      </c>
      <c r="E41" s="42" t="str">
        <f t="shared" si="2"/>
        <v>HUELVA</v>
      </c>
      <c r="F41" s="42">
        <f t="shared" si="7"/>
        <v>1967583</v>
      </c>
      <c r="G41" s="42">
        <f t="shared" si="8"/>
        <v>3081011</v>
      </c>
    </row>
    <row r="42" spans="1:9" x14ac:dyDescent="0.25">
      <c r="A42" s="42" t="str">
        <f t="shared" si="3"/>
        <v>BAHIA DE ALGECIRAS</v>
      </c>
      <c r="B42" s="41">
        <f t="shared" si="4"/>
        <v>764496</v>
      </c>
      <c r="C42" s="41">
        <f t="shared" si="5"/>
        <v>977498</v>
      </c>
      <c r="D42" s="41">
        <f t="shared" si="6"/>
        <v>17</v>
      </c>
      <c r="E42" s="42" t="str">
        <f t="shared" si="2"/>
        <v>ALMERIA</v>
      </c>
      <c r="F42" s="42">
        <f t="shared" si="7"/>
        <v>1910657</v>
      </c>
      <c r="G42" s="42">
        <f t="shared" si="8"/>
        <v>2576439</v>
      </c>
    </row>
    <row r="43" spans="1:9" x14ac:dyDescent="0.25">
      <c r="A43" s="42" t="str">
        <f t="shared" si="3"/>
        <v>BAHIA DE CADIZ</v>
      </c>
      <c r="B43" s="41">
        <f t="shared" si="4"/>
        <v>803684</v>
      </c>
      <c r="C43" s="41">
        <f t="shared" si="5"/>
        <v>1014723</v>
      </c>
      <c r="D43" s="41">
        <f t="shared" si="6"/>
        <v>16</v>
      </c>
      <c r="E43" s="42" t="str">
        <f t="shared" si="2"/>
        <v>BARCELONA</v>
      </c>
      <c r="F43" s="42">
        <f t="shared" si="7"/>
        <v>1780599</v>
      </c>
      <c r="G43" s="42">
        <f t="shared" si="8"/>
        <v>1643726</v>
      </c>
    </row>
    <row r="44" spans="1:9" x14ac:dyDescent="0.25">
      <c r="A44" s="42" t="str">
        <f t="shared" si="3"/>
        <v>BALEARES</v>
      </c>
      <c r="B44" s="41">
        <f t="shared" si="4"/>
        <v>863200</v>
      </c>
      <c r="C44" s="41">
        <f t="shared" si="5"/>
        <v>1118570</v>
      </c>
      <c r="D44" s="41">
        <f t="shared" si="6"/>
        <v>14</v>
      </c>
      <c r="E44" s="42" t="str">
        <f t="shared" si="2"/>
        <v>VALENCIA</v>
      </c>
      <c r="F44" s="42">
        <f t="shared" si="7"/>
        <v>1731875</v>
      </c>
      <c r="G44" s="42">
        <f t="shared" si="8"/>
        <v>2658833</v>
      </c>
    </row>
    <row r="45" spans="1:9" x14ac:dyDescent="0.25">
      <c r="A45" s="42" t="str">
        <f t="shared" si="3"/>
        <v>BARCELONA</v>
      </c>
      <c r="B45" s="41">
        <f t="shared" si="4"/>
        <v>1780599</v>
      </c>
      <c r="C45" s="41">
        <f t="shared" si="5"/>
        <v>1643726</v>
      </c>
      <c r="D45" s="41">
        <f t="shared" si="6"/>
        <v>6</v>
      </c>
      <c r="E45" s="42" t="str">
        <f t="shared" si="2"/>
        <v>CARTAGENA</v>
      </c>
      <c r="F45" s="42">
        <f t="shared" si="7"/>
        <v>1731285</v>
      </c>
      <c r="G45" s="42">
        <f t="shared" si="8"/>
        <v>2848163</v>
      </c>
    </row>
    <row r="46" spans="1:9" x14ac:dyDescent="0.25">
      <c r="A46" s="42" t="str">
        <f t="shared" si="3"/>
        <v>BILBAO</v>
      </c>
      <c r="B46" s="41">
        <f t="shared" si="4"/>
        <v>1563010</v>
      </c>
      <c r="C46" s="41">
        <f t="shared" si="5"/>
        <v>2742846</v>
      </c>
      <c r="D46" s="41">
        <f t="shared" si="6"/>
        <v>9</v>
      </c>
      <c r="E46" s="42" t="str">
        <f t="shared" si="2"/>
        <v>BILBAO</v>
      </c>
      <c r="F46" s="42">
        <f t="shared" si="7"/>
        <v>1563010</v>
      </c>
      <c r="G46" s="42">
        <f t="shared" si="8"/>
        <v>2742846</v>
      </c>
    </row>
    <row r="47" spans="1:9" x14ac:dyDescent="0.25">
      <c r="A47" s="42" t="str">
        <f t="shared" si="3"/>
        <v>CARTAGENA</v>
      </c>
      <c r="B47" s="41">
        <f t="shared" si="4"/>
        <v>1731285</v>
      </c>
      <c r="C47" s="41">
        <f t="shared" si="5"/>
        <v>2848163</v>
      </c>
      <c r="D47" s="41">
        <f t="shared" si="6"/>
        <v>8</v>
      </c>
      <c r="E47" s="42" t="str">
        <f t="shared" si="2"/>
        <v>A CORUÑA</v>
      </c>
      <c r="F47" s="42">
        <f t="shared" si="7"/>
        <v>1503721</v>
      </c>
      <c r="G47" s="42">
        <f t="shared" si="8"/>
        <v>1753830</v>
      </c>
    </row>
    <row r="48" spans="1:9" x14ac:dyDescent="0.25">
      <c r="A48" s="42" t="str">
        <f t="shared" si="3"/>
        <v>CASTELLON</v>
      </c>
      <c r="B48" s="41">
        <f t="shared" si="4"/>
        <v>836035</v>
      </c>
      <c r="C48" s="41">
        <f t="shared" si="5"/>
        <v>2287461</v>
      </c>
      <c r="D48" s="41">
        <f t="shared" si="6"/>
        <v>15</v>
      </c>
      <c r="E48" s="42" t="str">
        <f t="shared" si="2"/>
        <v>SANTANDER</v>
      </c>
      <c r="F48" s="42">
        <f t="shared" si="7"/>
        <v>1400813</v>
      </c>
      <c r="G48" s="42">
        <f t="shared" si="8"/>
        <v>1932896</v>
      </c>
    </row>
    <row r="49" spans="1:7" x14ac:dyDescent="0.25">
      <c r="A49" s="42" t="str">
        <f t="shared" si="3"/>
        <v>CEUTA</v>
      </c>
      <c r="B49" s="41">
        <f t="shared" si="4"/>
        <v>37357</v>
      </c>
      <c r="C49" s="41">
        <f t="shared" si="5"/>
        <v>34909</v>
      </c>
      <c r="D49" s="41">
        <f t="shared" si="6"/>
        <v>27</v>
      </c>
      <c r="E49" s="42" t="str">
        <f t="shared" si="2"/>
        <v>SEVILLA</v>
      </c>
      <c r="F49" s="42">
        <f t="shared" si="7"/>
        <v>1087413</v>
      </c>
      <c r="G49" s="42">
        <f t="shared" si="8"/>
        <v>1188515</v>
      </c>
    </row>
    <row r="50" spans="1:7" x14ac:dyDescent="0.25">
      <c r="A50" s="42" t="str">
        <f t="shared" si="3"/>
        <v>FERROL-SAN CIBRAO</v>
      </c>
      <c r="B50" s="41">
        <f t="shared" si="4"/>
        <v>4527132</v>
      </c>
      <c r="C50" s="41">
        <f t="shared" si="5"/>
        <v>5126115</v>
      </c>
      <c r="D50" s="41">
        <f t="shared" si="6"/>
        <v>3</v>
      </c>
      <c r="E50" s="42" t="str">
        <f t="shared" si="2"/>
        <v>AVILES</v>
      </c>
      <c r="F50" s="42">
        <f t="shared" si="7"/>
        <v>998199</v>
      </c>
      <c r="G50" s="42">
        <f t="shared" si="8"/>
        <v>1532950</v>
      </c>
    </row>
    <row r="51" spans="1:7" x14ac:dyDescent="0.25">
      <c r="A51" s="42" t="str">
        <f t="shared" si="3"/>
        <v>GIJON</v>
      </c>
      <c r="B51" s="41">
        <f t="shared" si="4"/>
        <v>5630732</v>
      </c>
      <c r="C51" s="41">
        <f t="shared" si="5"/>
        <v>9237089</v>
      </c>
      <c r="D51" s="41">
        <f t="shared" si="6"/>
        <v>1</v>
      </c>
      <c r="E51" s="42" t="str">
        <f t="shared" si="2"/>
        <v>BALEARES</v>
      </c>
      <c r="F51" s="42">
        <f t="shared" si="7"/>
        <v>863200</v>
      </c>
      <c r="G51" s="42">
        <f t="shared" si="8"/>
        <v>1118570</v>
      </c>
    </row>
    <row r="52" spans="1:7" x14ac:dyDescent="0.25">
      <c r="A52" s="42" t="str">
        <f t="shared" si="3"/>
        <v>HUELVA</v>
      </c>
      <c r="B52" s="41">
        <f t="shared" si="4"/>
        <v>1967583</v>
      </c>
      <c r="C52" s="41">
        <f t="shared" si="5"/>
        <v>3081011</v>
      </c>
      <c r="D52" s="41">
        <f t="shared" si="6"/>
        <v>4</v>
      </c>
      <c r="E52" s="42" t="str">
        <f t="shared" si="2"/>
        <v>CASTELLON</v>
      </c>
      <c r="F52" s="42">
        <f t="shared" si="7"/>
        <v>836035</v>
      </c>
      <c r="G52" s="42">
        <f t="shared" si="8"/>
        <v>2287461</v>
      </c>
    </row>
    <row r="53" spans="1:7" x14ac:dyDescent="0.25">
      <c r="A53" s="42" t="str">
        <f t="shared" si="3"/>
        <v>LAS PALMAS</v>
      </c>
      <c r="B53" s="41">
        <f t="shared" si="4"/>
        <v>365234</v>
      </c>
      <c r="C53" s="41">
        <f t="shared" si="5"/>
        <v>680959</v>
      </c>
      <c r="D53" s="41">
        <f t="shared" si="6"/>
        <v>23</v>
      </c>
      <c r="E53" s="42" t="str">
        <f t="shared" si="2"/>
        <v>BAHIA DE CADIZ</v>
      </c>
      <c r="F53" s="42">
        <f t="shared" si="7"/>
        <v>803684</v>
      </c>
      <c r="G53" s="42">
        <f t="shared" si="8"/>
        <v>1014723</v>
      </c>
    </row>
    <row r="54" spans="1:7" x14ac:dyDescent="0.25">
      <c r="A54" s="42" t="str">
        <f t="shared" si="3"/>
        <v>MALAGA</v>
      </c>
      <c r="B54" s="41">
        <f t="shared" si="4"/>
        <v>390836</v>
      </c>
      <c r="C54" s="41">
        <f t="shared" si="5"/>
        <v>849320</v>
      </c>
      <c r="D54" s="41">
        <f t="shared" si="6"/>
        <v>22</v>
      </c>
      <c r="E54" s="42" t="str">
        <f t="shared" si="2"/>
        <v>BAHIA DE ALGECIRAS</v>
      </c>
      <c r="F54" s="42">
        <f t="shared" si="7"/>
        <v>764496</v>
      </c>
      <c r="G54" s="42">
        <f t="shared" si="8"/>
        <v>977498</v>
      </c>
    </row>
    <row r="55" spans="1:7" x14ac:dyDescent="0.25">
      <c r="A55" s="42" t="str">
        <f t="shared" si="3"/>
        <v>MARIN Y RIA DE PONTEVEDRA</v>
      </c>
      <c r="B55" s="41">
        <f t="shared" si="4"/>
        <v>434342</v>
      </c>
      <c r="C55" s="41">
        <f t="shared" si="5"/>
        <v>382654</v>
      </c>
      <c r="D55" s="41">
        <f t="shared" si="6"/>
        <v>20</v>
      </c>
      <c r="E55" s="42" t="str">
        <f t="shared" si="2"/>
        <v>PASAIA</v>
      </c>
      <c r="F55" s="42">
        <f t="shared" ref="F55:F65" si="9">LOOKUP(E55,$A$38:$A$65,$B$38:$B$65)</f>
        <v>720082</v>
      </c>
      <c r="G55" s="42">
        <f t="shared" si="8"/>
        <v>1341039</v>
      </c>
    </row>
    <row r="56" spans="1:7" x14ac:dyDescent="0.25">
      <c r="A56" s="42" t="str">
        <f t="shared" si="3"/>
        <v>MELILLA</v>
      </c>
      <c r="B56" s="41">
        <f t="shared" si="4"/>
        <v>14557</v>
      </c>
      <c r="C56" s="41">
        <f t="shared" si="5"/>
        <v>20654</v>
      </c>
      <c r="D56" s="41">
        <f t="shared" si="6"/>
        <v>28</v>
      </c>
      <c r="E56" s="42" t="str">
        <f t="shared" si="2"/>
        <v>ALICANTE</v>
      </c>
      <c r="F56" s="42">
        <f t="shared" si="9"/>
        <v>457176</v>
      </c>
      <c r="G56" s="42">
        <f t="shared" si="8"/>
        <v>671412</v>
      </c>
    </row>
    <row r="57" spans="1:7" x14ac:dyDescent="0.25">
      <c r="A57" s="42" t="str">
        <f t="shared" si="3"/>
        <v>MOTRIL</v>
      </c>
      <c r="B57" s="41">
        <f t="shared" si="4"/>
        <v>253877</v>
      </c>
      <c r="C57" s="41">
        <f t="shared" si="5"/>
        <v>437530</v>
      </c>
      <c r="D57" s="41">
        <f t="shared" si="6"/>
        <v>24</v>
      </c>
      <c r="E57" s="42" t="str">
        <f t="shared" si="2"/>
        <v>MARIN Y RIA DE PONTEVEDRA</v>
      </c>
      <c r="F57" s="42">
        <f t="shared" si="9"/>
        <v>434342</v>
      </c>
      <c r="G57" s="42">
        <f t="shared" si="8"/>
        <v>382654</v>
      </c>
    </row>
    <row r="58" spans="1:7" x14ac:dyDescent="0.25">
      <c r="A58" s="42" t="str">
        <f t="shared" si="3"/>
        <v>PASAIA</v>
      </c>
      <c r="B58" s="41">
        <f t="shared" si="4"/>
        <v>720082</v>
      </c>
      <c r="C58" s="41">
        <f t="shared" si="5"/>
        <v>1341039</v>
      </c>
      <c r="D58" s="41">
        <f t="shared" si="6"/>
        <v>18</v>
      </c>
      <c r="E58" s="42" t="str">
        <f t="shared" si="2"/>
        <v>SANTA CRUZ DE TENERIFE</v>
      </c>
      <c r="F58" s="42">
        <f t="shared" si="9"/>
        <v>395927</v>
      </c>
      <c r="G58" s="42">
        <f t="shared" si="8"/>
        <v>839990</v>
      </c>
    </row>
    <row r="59" spans="1:7" x14ac:dyDescent="0.25">
      <c r="A59" s="42" t="str">
        <f t="shared" si="3"/>
        <v>SANTA CRUZ DE TENERIFE</v>
      </c>
      <c r="B59" s="41">
        <f t="shared" si="4"/>
        <v>395927</v>
      </c>
      <c r="C59" s="41">
        <f t="shared" si="5"/>
        <v>839990</v>
      </c>
      <c r="D59" s="41">
        <f t="shared" si="6"/>
        <v>21</v>
      </c>
      <c r="E59" s="42" t="str">
        <f t="shared" si="2"/>
        <v>MALAGA</v>
      </c>
      <c r="F59" s="42">
        <f t="shared" si="9"/>
        <v>390836</v>
      </c>
      <c r="G59" s="42">
        <f t="shared" si="8"/>
        <v>849320</v>
      </c>
    </row>
    <row r="60" spans="1:7" x14ac:dyDescent="0.25">
      <c r="A60" s="42" t="str">
        <f t="shared" si="3"/>
        <v>SANTANDER</v>
      </c>
      <c r="B60" s="41">
        <f t="shared" si="4"/>
        <v>1400813</v>
      </c>
      <c r="C60" s="41">
        <f t="shared" si="5"/>
        <v>1932896</v>
      </c>
      <c r="D60" s="41">
        <f t="shared" si="6"/>
        <v>11</v>
      </c>
      <c r="E60" s="42" t="str">
        <f t="shared" si="2"/>
        <v>LAS PALMAS</v>
      </c>
      <c r="F60" s="42">
        <f t="shared" si="9"/>
        <v>365234</v>
      </c>
      <c r="G60" s="42">
        <f t="shared" si="8"/>
        <v>680959</v>
      </c>
    </row>
    <row r="61" spans="1:7" x14ac:dyDescent="0.25">
      <c r="A61" s="42" t="str">
        <f t="shared" si="3"/>
        <v>SEVILLA</v>
      </c>
      <c r="B61" s="41">
        <f t="shared" si="4"/>
        <v>1087413</v>
      </c>
      <c r="C61" s="41">
        <f t="shared" si="5"/>
        <v>1188515</v>
      </c>
      <c r="D61" s="41">
        <f t="shared" si="6"/>
        <v>12</v>
      </c>
      <c r="E61" s="42" t="str">
        <f t="shared" si="2"/>
        <v>MOTRIL</v>
      </c>
      <c r="F61" s="42">
        <f t="shared" si="9"/>
        <v>253877</v>
      </c>
      <c r="G61" s="42">
        <f t="shared" si="8"/>
        <v>437530</v>
      </c>
    </row>
    <row r="62" spans="1:7" x14ac:dyDescent="0.25">
      <c r="A62" s="42" t="str">
        <f t="shared" si="3"/>
        <v>TARRAGONA</v>
      </c>
      <c r="B62" s="41">
        <f t="shared" si="4"/>
        <v>4780808</v>
      </c>
      <c r="C62" s="41">
        <f t="shared" si="5"/>
        <v>6793556</v>
      </c>
      <c r="D62" s="41">
        <f t="shared" si="6"/>
        <v>2</v>
      </c>
      <c r="E62" s="42" t="str">
        <f t="shared" si="2"/>
        <v>VILAGARCIA</v>
      </c>
      <c r="F62" s="42">
        <f t="shared" si="9"/>
        <v>206946</v>
      </c>
      <c r="G62" s="42">
        <f t="shared" si="8"/>
        <v>205702</v>
      </c>
    </row>
    <row r="63" spans="1:7" x14ac:dyDescent="0.25">
      <c r="A63" s="42" t="str">
        <f t="shared" si="3"/>
        <v>VALENCIA</v>
      </c>
      <c r="B63" s="41">
        <f t="shared" si="4"/>
        <v>1731875</v>
      </c>
      <c r="C63" s="41">
        <f t="shared" si="5"/>
        <v>2658833</v>
      </c>
      <c r="D63" s="41">
        <f t="shared" si="6"/>
        <v>7</v>
      </c>
      <c r="E63" s="42" t="str">
        <f t="shared" si="2"/>
        <v>VIGO</v>
      </c>
      <c r="F63" s="42">
        <f t="shared" si="9"/>
        <v>182540</v>
      </c>
      <c r="G63" s="42">
        <f t="shared" si="8"/>
        <v>239121</v>
      </c>
    </row>
    <row r="64" spans="1:7" x14ac:dyDescent="0.25">
      <c r="A64" s="42" t="str">
        <f t="shared" si="3"/>
        <v>VIGO</v>
      </c>
      <c r="B64" s="41">
        <f t="shared" si="4"/>
        <v>182540</v>
      </c>
      <c r="C64" s="41">
        <f t="shared" si="5"/>
        <v>239121</v>
      </c>
      <c r="D64" s="41">
        <f t="shared" si="6"/>
        <v>26</v>
      </c>
      <c r="E64" s="42" t="str">
        <f t="shared" si="2"/>
        <v>CEUTA</v>
      </c>
      <c r="F64" s="42">
        <f t="shared" si="9"/>
        <v>37357</v>
      </c>
      <c r="G64" s="42">
        <f t="shared" si="8"/>
        <v>34909</v>
      </c>
    </row>
    <row r="65" spans="1:7" x14ac:dyDescent="0.25">
      <c r="A65" s="42" t="str">
        <f t="shared" si="3"/>
        <v>VILAGARCIA</v>
      </c>
      <c r="B65" s="41">
        <f t="shared" si="4"/>
        <v>206946</v>
      </c>
      <c r="C65" s="41">
        <f t="shared" si="5"/>
        <v>205702</v>
      </c>
      <c r="D65" s="41">
        <f t="shared" si="6"/>
        <v>25</v>
      </c>
      <c r="E65" s="42" t="str">
        <f t="shared" si="2"/>
        <v>MELILLA</v>
      </c>
      <c r="F65" s="42">
        <f t="shared" si="9"/>
        <v>14557</v>
      </c>
      <c r="G65" s="42">
        <f t="shared" si="8"/>
        <v>20654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129077</v>
      </c>
      <c r="C7" s="21">
        <v>158721</v>
      </c>
      <c r="D7" s="21">
        <v>765005</v>
      </c>
      <c r="E7" s="21">
        <v>821898</v>
      </c>
      <c r="F7" s="10">
        <f>((E7*100)/D7)-100</f>
        <v>7.4369448565695677</v>
      </c>
      <c r="G7" s="1"/>
      <c r="H7" s="1"/>
      <c r="I7" s="1"/>
    </row>
    <row r="8" spans="1:12" x14ac:dyDescent="0.25">
      <c r="A8" s="11" t="s">
        <v>44</v>
      </c>
      <c r="B8" s="22">
        <v>122820</v>
      </c>
      <c r="C8" s="22">
        <v>98660</v>
      </c>
      <c r="D8" s="22">
        <v>818695</v>
      </c>
      <c r="E8" s="22">
        <v>637128</v>
      </c>
      <c r="F8" s="13">
        <f t="shared" ref="F8:F35" si="0">((E8*100)/D8)-100</f>
        <v>-22.177611931183165</v>
      </c>
      <c r="G8" s="1"/>
      <c r="H8" s="1"/>
      <c r="I8" s="1"/>
    </row>
    <row r="9" spans="1:12" x14ac:dyDescent="0.25">
      <c r="A9" s="8" t="s">
        <v>45</v>
      </c>
      <c r="B9" s="21">
        <v>64262</v>
      </c>
      <c r="C9" s="21">
        <v>45611</v>
      </c>
      <c r="D9" s="21">
        <v>329204</v>
      </c>
      <c r="E9" s="21">
        <v>272754</v>
      </c>
      <c r="F9" s="10">
        <f t="shared" si="0"/>
        <v>-17.147422267044149</v>
      </c>
      <c r="G9" s="1"/>
      <c r="H9" s="1"/>
      <c r="I9" s="1"/>
    </row>
    <row r="10" spans="1:12" x14ac:dyDescent="0.25">
      <c r="A10" s="11" t="s">
        <v>46</v>
      </c>
      <c r="B10" s="22">
        <v>137990</v>
      </c>
      <c r="C10" s="22">
        <v>103794</v>
      </c>
      <c r="D10" s="22">
        <v>656793</v>
      </c>
      <c r="E10" s="22">
        <v>522435</v>
      </c>
      <c r="F10" s="13">
        <f t="shared" si="0"/>
        <v>-20.456673563816906</v>
      </c>
      <c r="G10" s="1"/>
      <c r="H10" s="1"/>
      <c r="I10" s="1"/>
    </row>
    <row r="11" spans="1:12" x14ac:dyDescent="0.25">
      <c r="A11" s="8" t="s">
        <v>47</v>
      </c>
      <c r="B11" s="21">
        <v>3527822</v>
      </c>
      <c r="C11" s="21">
        <v>4076302</v>
      </c>
      <c r="D11" s="21">
        <v>24436916</v>
      </c>
      <c r="E11" s="21">
        <v>20753355</v>
      </c>
      <c r="F11" s="10">
        <f t="shared" si="0"/>
        <v>-15.073755624482231</v>
      </c>
      <c r="G11" s="1"/>
      <c r="H11" s="1"/>
      <c r="I11" s="1"/>
    </row>
    <row r="12" spans="1:12" x14ac:dyDescent="0.25">
      <c r="A12" s="11" t="s">
        <v>48</v>
      </c>
      <c r="B12" s="22">
        <v>197102</v>
      </c>
      <c r="C12" s="22">
        <v>172690</v>
      </c>
      <c r="D12" s="22">
        <v>1351187</v>
      </c>
      <c r="E12" s="22">
        <v>1068132</v>
      </c>
      <c r="F12" s="13">
        <f t="shared" si="0"/>
        <v>-20.948617770893293</v>
      </c>
      <c r="G12" s="1"/>
      <c r="H12" s="1"/>
      <c r="I12" s="1"/>
    </row>
    <row r="13" spans="1:12" x14ac:dyDescent="0.25">
      <c r="A13" s="8" t="s">
        <v>49</v>
      </c>
      <c r="B13" s="21">
        <v>808219</v>
      </c>
      <c r="C13" s="21">
        <v>783576</v>
      </c>
      <c r="D13" s="21">
        <v>4757262</v>
      </c>
      <c r="E13" s="21">
        <v>4002828</v>
      </c>
      <c r="F13" s="10">
        <f t="shared" si="0"/>
        <v>-15.85857579422786</v>
      </c>
      <c r="G13" s="1"/>
      <c r="H13" s="1"/>
      <c r="I13" s="1"/>
    </row>
    <row r="14" spans="1:12" x14ac:dyDescent="0.25">
      <c r="A14" s="11" t="s">
        <v>50</v>
      </c>
      <c r="B14" s="22">
        <v>3164051</v>
      </c>
      <c r="C14" s="22">
        <v>2111550</v>
      </c>
      <c r="D14" s="22">
        <v>18314551</v>
      </c>
      <c r="E14" s="22">
        <v>12540672</v>
      </c>
      <c r="F14" s="13">
        <f t="shared" si="0"/>
        <v>-31.526183743188682</v>
      </c>
      <c r="G14" s="1"/>
      <c r="H14" s="1"/>
      <c r="I14" s="1"/>
    </row>
    <row r="15" spans="1:12" x14ac:dyDescent="0.25">
      <c r="A15" s="8" t="s">
        <v>51</v>
      </c>
      <c r="B15" s="21">
        <v>850410</v>
      </c>
      <c r="C15" s="21">
        <v>652853</v>
      </c>
      <c r="D15" s="21">
        <v>4766843</v>
      </c>
      <c r="E15" s="21">
        <v>3336874</v>
      </c>
      <c r="F15" s="10">
        <f t="shared" si="0"/>
        <v>-29.998239925250317</v>
      </c>
      <c r="G15" s="1"/>
      <c r="H15" s="1"/>
      <c r="I15" s="1"/>
    </row>
    <row r="16" spans="1:12" x14ac:dyDescent="0.25">
      <c r="A16" s="11" t="s">
        <v>52</v>
      </c>
      <c r="B16" s="22">
        <v>70910</v>
      </c>
      <c r="C16" s="22">
        <v>72471</v>
      </c>
      <c r="D16" s="22">
        <v>447798</v>
      </c>
      <c r="E16" s="22">
        <v>294926</v>
      </c>
      <c r="F16" s="13">
        <f t="shared" si="0"/>
        <v>-34.138607139826433</v>
      </c>
      <c r="G16" s="1"/>
      <c r="H16" s="1"/>
      <c r="I16" s="1"/>
    </row>
    <row r="17" spans="1:9" x14ac:dyDescent="0.25">
      <c r="A17" s="8" t="s">
        <v>53</v>
      </c>
      <c r="B17" s="21">
        <v>137689</v>
      </c>
      <c r="C17" s="21">
        <v>130885</v>
      </c>
      <c r="D17" s="21">
        <v>913184</v>
      </c>
      <c r="E17" s="21">
        <v>629214</v>
      </c>
      <c r="F17" s="10">
        <f t="shared" si="0"/>
        <v>-31.096690261765431</v>
      </c>
      <c r="G17" s="1"/>
      <c r="H17" s="1"/>
      <c r="I17" s="1"/>
    </row>
    <row r="18" spans="1:9" x14ac:dyDescent="0.25">
      <c r="A18" s="11" t="s">
        <v>54</v>
      </c>
      <c r="B18" s="22">
        <v>68465</v>
      </c>
      <c r="C18" s="22">
        <v>80566</v>
      </c>
      <c r="D18" s="22">
        <v>471067</v>
      </c>
      <c r="E18" s="22">
        <v>459076</v>
      </c>
      <c r="F18" s="13">
        <f t="shared" si="0"/>
        <v>-2.5454977742019764</v>
      </c>
      <c r="G18" s="1"/>
      <c r="H18" s="1"/>
      <c r="I18" s="1"/>
    </row>
    <row r="19" spans="1:9" x14ac:dyDescent="0.25">
      <c r="A19" s="8" t="s">
        <v>55</v>
      </c>
      <c r="B19" s="21">
        <v>65984</v>
      </c>
      <c r="C19" s="21">
        <v>46467</v>
      </c>
      <c r="D19" s="21">
        <v>436316</v>
      </c>
      <c r="E19" s="21">
        <v>291988</v>
      </c>
      <c r="F19" s="10">
        <f t="shared" si="0"/>
        <v>-33.078777766572856</v>
      </c>
      <c r="G19" s="1"/>
      <c r="H19" s="1"/>
      <c r="I19" s="1"/>
    </row>
    <row r="20" spans="1:9" x14ac:dyDescent="0.25">
      <c r="A20" s="11" t="s">
        <v>56</v>
      </c>
      <c r="B20" s="22">
        <v>83967</v>
      </c>
      <c r="C20" s="22">
        <v>62038</v>
      </c>
      <c r="D20" s="22">
        <v>448261</v>
      </c>
      <c r="E20" s="22">
        <v>286401</v>
      </c>
      <c r="F20" s="13">
        <f t="shared" si="0"/>
        <v>-36.108427902494306</v>
      </c>
      <c r="G20" s="1"/>
      <c r="H20" s="1"/>
      <c r="I20" s="1"/>
    </row>
    <row r="21" spans="1:9" x14ac:dyDescent="0.25">
      <c r="A21" s="8" t="s">
        <v>57</v>
      </c>
      <c r="B21" s="21">
        <v>7970</v>
      </c>
      <c r="C21" s="21">
        <v>23972</v>
      </c>
      <c r="D21" s="21">
        <v>186067</v>
      </c>
      <c r="E21" s="21">
        <v>139350</v>
      </c>
      <c r="F21" s="10">
        <f t="shared" si="0"/>
        <v>-25.107622523069651</v>
      </c>
      <c r="G21" s="1"/>
      <c r="H21" s="1"/>
      <c r="I21" s="1"/>
    </row>
    <row r="22" spans="1:9" x14ac:dyDescent="0.25">
      <c r="A22" s="11" t="s">
        <v>58</v>
      </c>
      <c r="B22" s="22">
        <v>1507702</v>
      </c>
      <c r="C22" s="22">
        <v>1077745</v>
      </c>
      <c r="D22" s="22">
        <v>8780225</v>
      </c>
      <c r="E22" s="22">
        <v>6539978</v>
      </c>
      <c r="F22" s="13">
        <f t="shared" si="0"/>
        <v>-25.514687835448413</v>
      </c>
      <c r="G22" s="1"/>
      <c r="H22" s="1"/>
      <c r="I22" s="1"/>
    </row>
    <row r="23" spans="1:9" x14ac:dyDescent="0.25">
      <c r="A23" s="8" t="s">
        <v>59</v>
      </c>
      <c r="B23" s="21">
        <v>129696</v>
      </c>
      <c r="C23" s="21">
        <v>79774</v>
      </c>
      <c r="D23" s="21">
        <v>1601184</v>
      </c>
      <c r="E23" s="21">
        <v>528944</v>
      </c>
      <c r="F23" s="10">
        <f t="shared" si="0"/>
        <v>-66.965445570277993</v>
      </c>
      <c r="G23" s="1"/>
      <c r="H23" s="1"/>
      <c r="I23" s="1"/>
    </row>
    <row r="24" spans="1:9" x14ac:dyDescent="0.25">
      <c r="A24" s="11" t="s">
        <v>60</v>
      </c>
      <c r="B24" s="22">
        <v>68765</v>
      </c>
      <c r="C24" s="22">
        <v>67913</v>
      </c>
      <c r="D24" s="22">
        <v>415308</v>
      </c>
      <c r="E24" s="22">
        <v>329527</v>
      </c>
      <c r="F24" s="13">
        <f t="shared" si="0"/>
        <v>-20.654791142958956</v>
      </c>
      <c r="G24" s="1"/>
      <c r="H24" s="1"/>
      <c r="I24" s="1"/>
    </row>
    <row r="25" spans="1:9" x14ac:dyDescent="0.25">
      <c r="A25" s="8" t="s">
        <v>61</v>
      </c>
      <c r="B25" s="21">
        <v>50285</v>
      </c>
      <c r="C25" s="21">
        <v>60629</v>
      </c>
      <c r="D25" s="21">
        <v>319078</v>
      </c>
      <c r="E25" s="21">
        <v>344036</v>
      </c>
      <c r="F25" s="10">
        <f t="shared" si="0"/>
        <v>7.8219118836146606</v>
      </c>
      <c r="G25" s="1"/>
      <c r="H25" s="1"/>
      <c r="I25" s="1"/>
    </row>
    <row r="26" spans="1:9" x14ac:dyDescent="0.25">
      <c r="A26" s="11" t="s">
        <v>62</v>
      </c>
      <c r="B26" s="22">
        <v>15707</v>
      </c>
      <c r="C26" s="22">
        <v>17067</v>
      </c>
      <c r="D26" s="22">
        <v>107844</v>
      </c>
      <c r="E26" s="22">
        <v>76966</v>
      </c>
      <c r="F26" s="13">
        <f t="shared" si="0"/>
        <v>-28.632098215941539</v>
      </c>
      <c r="G26" s="1"/>
      <c r="H26" s="1"/>
      <c r="I26" s="1"/>
    </row>
    <row r="27" spans="1:9" x14ac:dyDescent="0.25">
      <c r="A27" s="8" t="s">
        <v>63</v>
      </c>
      <c r="B27" s="21">
        <v>184885</v>
      </c>
      <c r="C27" s="21">
        <v>112536</v>
      </c>
      <c r="D27" s="21">
        <v>1182134</v>
      </c>
      <c r="E27" s="21">
        <v>812911</v>
      </c>
      <c r="F27" s="10">
        <f t="shared" si="0"/>
        <v>-31.233599575005883</v>
      </c>
      <c r="G27" s="1"/>
      <c r="H27" s="1"/>
      <c r="I27" s="1"/>
    </row>
    <row r="28" spans="1:9" x14ac:dyDescent="0.25">
      <c r="A28" s="11" t="s">
        <v>64</v>
      </c>
      <c r="B28" s="22">
        <v>520148</v>
      </c>
      <c r="C28" s="22">
        <v>490530</v>
      </c>
      <c r="D28" s="22">
        <v>3310636</v>
      </c>
      <c r="E28" s="22">
        <v>2805860</v>
      </c>
      <c r="F28" s="13">
        <f t="shared" si="0"/>
        <v>-15.247100557113498</v>
      </c>
      <c r="G28" s="1"/>
      <c r="H28" s="1"/>
      <c r="I28" s="1"/>
    </row>
    <row r="29" spans="1:9" x14ac:dyDescent="0.25">
      <c r="A29" s="8" t="s">
        <v>65</v>
      </c>
      <c r="B29" s="21">
        <v>117501</v>
      </c>
      <c r="C29" s="21">
        <v>86839</v>
      </c>
      <c r="D29" s="21">
        <v>702878</v>
      </c>
      <c r="E29" s="21">
        <v>522708</v>
      </c>
      <c r="F29" s="10">
        <f t="shared" si="0"/>
        <v>-25.633182429952285</v>
      </c>
      <c r="G29" s="1"/>
      <c r="H29" s="1"/>
      <c r="I29" s="1"/>
    </row>
    <row r="30" spans="1:9" x14ac:dyDescent="0.25">
      <c r="A30" s="11" t="s">
        <v>66</v>
      </c>
      <c r="B30" s="22">
        <v>164726</v>
      </c>
      <c r="C30" s="22">
        <v>126100</v>
      </c>
      <c r="D30" s="22">
        <v>969470</v>
      </c>
      <c r="E30" s="22">
        <v>969267</v>
      </c>
      <c r="F30" s="13">
        <f t="shared" si="0"/>
        <v>-2.0939276099312565E-2</v>
      </c>
      <c r="G30" s="1"/>
      <c r="H30" s="1"/>
      <c r="I30" s="1"/>
    </row>
    <row r="31" spans="1:9" x14ac:dyDescent="0.25">
      <c r="A31" s="8" t="s">
        <v>67</v>
      </c>
      <c r="B31" s="21">
        <v>140236</v>
      </c>
      <c r="C31" s="21">
        <v>246310</v>
      </c>
      <c r="D31" s="21">
        <v>842150</v>
      </c>
      <c r="E31" s="21">
        <v>1227574</v>
      </c>
      <c r="F31" s="10">
        <f t="shared" si="0"/>
        <v>45.766668645728203</v>
      </c>
      <c r="G31" s="1"/>
      <c r="H31" s="1"/>
      <c r="I31" s="1"/>
    </row>
    <row r="32" spans="1:9" x14ac:dyDescent="0.25">
      <c r="A32" s="11" t="s">
        <v>68</v>
      </c>
      <c r="B32" s="22">
        <v>4173823</v>
      </c>
      <c r="C32" s="22">
        <v>3958173</v>
      </c>
      <c r="D32" s="22">
        <v>23271375</v>
      </c>
      <c r="E32" s="22">
        <v>23591524</v>
      </c>
      <c r="F32" s="13">
        <f t="shared" si="0"/>
        <v>1.3757201712404168</v>
      </c>
      <c r="G32" s="1"/>
      <c r="H32" s="1"/>
      <c r="I32" s="1"/>
    </row>
    <row r="33" spans="1:9" x14ac:dyDescent="0.25">
      <c r="A33" s="8" t="s">
        <v>69</v>
      </c>
      <c r="B33" s="21">
        <v>373457</v>
      </c>
      <c r="C33" s="21">
        <v>280247</v>
      </c>
      <c r="D33" s="21">
        <v>2179674</v>
      </c>
      <c r="E33" s="21">
        <v>1451295</v>
      </c>
      <c r="F33" s="10">
        <f t="shared" si="0"/>
        <v>-33.416877936792389</v>
      </c>
      <c r="G33" s="1"/>
      <c r="H33" s="1"/>
      <c r="I33" s="1"/>
    </row>
    <row r="34" spans="1:9" x14ac:dyDescent="0.25">
      <c r="A34" s="11" t="s">
        <v>70</v>
      </c>
      <c r="B34" s="22">
        <v>15414</v>
      </c>
      <c r="C34" s="22">
        <v>17943</v>
      </c>
      <c r="D34" s="22">
        <v>102703</v>
      </c>
      <c r="E34" s="22">
        <v>145363</v>
      </c>
      <c r="F34" s="13">
        <f t="shared" si="0"/>
        <v>41.53724818165</v>
      </c>
      <c r="G34" s="1"/>
      <c r="H34" s="1"/>
      <c r="I34" s="1"/>
    </row>
    <row r="35" spans="1:9" x14ac:dyDescent="0.25">
      <c r="A35" s="14" t="s">
        <v>71</v>
      </c>
      <c r="B35" s="15">
        <f>SUM(B7:B34)</f>
        <v>16899083</v>
      </c>
      <c r="C35" s="15">
        <f t="shared" ref="C35:E35" si="1">SUM(C7:C34)</f>
        <v>15241962</v>
      </c>
      <c r="D35" s="15">
        <f t="shared" si="1"/>
        <v>102883808</v>
      </c>
      <c r="E35" s="15">
        <f t="shared" si="1"/>
        <v>85402984</v>
      </c>
      <c r="F35" s="16">
        <f t="shared" si="0"/>
        <v>-16.990840774478329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821898</v>
      </c>
      <c r="C38" s="41">
        <f>D7</f>
        <v>765005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VALENCIA</v>
      </c>
      <c r="F38" s="42">
        <f>LOOKUP(E38,$A$38:$A$65,$B$38:$B$65)</f>
        <v>23591524</v>
      </c>
      <c r="G38" s="42">
        <f>LOOKUP(E38,$A$38:$A$65,$C$38:$C$65)</f>
        <v>23271375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637128</v>
      </c>
      <c r="C39" s="41">
        <f t="shared" ref="C39:C65" si="5">D8</f>
        <v>818695</v>
      </c>
      <c r="D39" s="41">
        <f t="shared" ref="D39:D65" si="6">_xlfn.RANK.EQ(B39,$B$38:$B$65)+COUNTIF($B$38:$B$65,B39)-1</f>
        <v>14</v>
      </c>
      <c r="E39" s="42" t="str">
        <f t="shared" si="2"/>
        <v>BAHIA DE ALGECIRAS</v>
      </c>
      <c r="F39" s="42">
        <f t="shared" ref="F39:F54" si="7">LOOKUP(E39,$A$38:$A$65,$B$38:$B$65)</f>
        <v>20753355</v>
      </c>
      <c r="G39" s="42">
        <f t="shared" ref="G39:G65" si="8">LOOKUP(E39,$A$38:$A$65,$C$38:$C$65)</f>
        <v>24436916</v>
      </c>
    </row>
    <row r="40" spans="1:9" x14ac:dyDescent="0.25">
      <c r="A40" s="42" t="str">
        <f t="shared" si="3"/>
        <v>ALMERIA</v>
      </c>
      <c r="B40" s="41">
        <f t="shared" si="4"/>
        <v>272754</v>
      </c>
      <c r="C40" s="41">
        <f t="shared" si="5"/>
        <v>329204</v>
      </c>
      <c r="D40" s="41">
        <f t="shared" si="6"/>
        <v>25</v>
      </c>
      <c r="E40" s="42" t="str">
        <f t="shared" si="2"/>
        <v>BARCELONA</v>
      </c>
      <c r="F40" s="42">
        <f t="shared" si="7"/>
        <v>12540672</v>
      </c>
      <c r="G40" s="42">
        <f t="shared" si="8"/>
        <v>18314551</v>
      </c>
    </row>
    <row r="41" spans="1:9" x14ac:dyDescent="0.25">
      <c r="A41" s="42" t="str">
        <f t="shared" si="3"/>
        <v>AVILES</v>
      </c>
      <c r="B41" s="41">
        <f t="shared" si="4"/>
        <v>522435</v>
      </c>
      <c r="C41" s="41">
        <f t="shared" si="5"/>
        <v>656793</v>
      </c>
      <c r="D41" s="41">
        <f t="shared" si="6"/>
        <v>18</v>
      </c>
      <c r="E41" s="42" t="str">
        <f t="shared" si="2"/>
        <v>LAS PALMAS</v>
      </c>
      <c r="F41" s="42">
        <f t="shared" si="7"/>
        <v>6539978</v>
      </c>
      <c r="G41" s="42">
        <f t="shared" si="8"/>
        <v>8780225</v>
      </c>
    </row>
    <row r="42" spans="1:9" x14ac:dyDescent="0.25">
      <c r="A42" s="42" t="str">
        <f t="shared" si="3"/>
        <v>BAHIA DE ALGECIRAS</v>
      </c>
      <c r="B42" s="41">
        <f t="shared" si="4"/>
        <v>20753355</v>
      </c>
      <c r="C42" s="41">
        <f t="shared" si="5"/>
        <v>24436916</v>
      </c>
      <c r="D42" s="41">
        <f t="shared" si="6"/>
        <v>2</v>
      </c>
      <c r="E42" s="42" t="str">
        <f t="shared" si="2"/>
        <v>BALEARES</v>
      </c>
      <c r="F42" s="42">
        <f t="shared" si="7"/>
        <v>4002828</v>
      </c>
      <c r="G42" s="42">
        <f t="shared" si="8"/>
        <v>4757262</v>
      </c>
    </row>
    <row r="43" spans="1:9" x14ac:dyDescent="0.25">
      <c r="A43" s="42" t="str">
        <f t="shared" si="3"/>
        <v>BAHIA DE CADIZ</v>
      </c>
      <c r="B43" s="41">
        <f t="shared" si="4"/>
        <v>1068132</v>
      </c>
      <c r="C43" s="41">
        <f t="shared" si="5"/>
        <v>1351187</v>
      </c>
      <c r="D43" s="41">
        <f t="shared" si="6"/>
        <v>10</v>
      </c>
      <c r="E43" s="42" t="str">
        <f t="shared" si="2"/>
        <v>BILBAO</v>
      </c>
      <c r="F43" s="42">
        <f t="shared" si="7"/>
        <v>3336874</v>
      </c>
      <c r="G43" s="42">
        <f t="shared" si="8"/>
        <v>4766843</v>
      </c>
    </row>
    <row r="44" spans="1:9" x14ac:dyDescent="0.25">
      <c r="A44" s="42" t="str">
        <f t="shared" si="3"/>
        <v>BALEARES</v>
      </c>
      <c r="B44" s="41">
        <f t="shared" si="4"/>
        <v>4002828</v>
      </c>
      <c r="C44" s="41">
        <f t="shared" si="5"/>
        <v>4757262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2805860</v>
      </c>
      <c r="G44" s="42">
        <f t="shared" si="8"/>
        <v>3310636</v>
      </c>
    </row>
    <row r="45" spans="1:9" x14ac:dyDescent="0.25">
      <c r="A45" s="42" t="str">
        <f t="shared" si="3"/>
        <v>BARCELONA</v>
      </c>
      <c r="B45" s="41">
        <f t="shared" si="4"/>
        <v>12540672</v>
      </c>
      <c r="C45" s="41">
        <f t="shared" si="5"/>
        <v>18314551</v>
      </c>
      <c r="D45" s="41">
        <f t="shared" si="6"/>
        <v>3</v>
      </c>
      <c r="E45" s="42" t="str">
        <f t="shared" si="2"/>
        <v>VIGO</v>
      </c>
      <c r="F45" s="42">
        <f t="shared" si="7"/>
        <v>1451295</v>
      </c>
      <c r="G45" s="42">
        <f t="shared" si="8"/>
        <v>2179674</v>
      </c>
    </row>
    <row r="46" spans="1:9" x14ac:dyDescent="0.25">
      <c r="A46" s="42" t="str">
        <f t="shared" si="3"/>
        <v>BILBAO</v>
      </c>
      <c r="B46" s="41">
        <f t="shared" si="4"/>
        <v>3336874</v>
      </c>
      <c r="C46" s="41">
        <f t="shared" si="5"/>
        <v>4766843</v>
      </c>
      <c r="D46" s="41">
        <f t="shared" si="6"/>
        <v>6</v>
      </c>
      <c r="E46" s="42" t="str">
        <f t="shared" si="2"/>
        <v>TARRAGONA</v>
      </c>
      <c r="F46" s="42">
        <f t="shared" si="7"/>
        <v>1227574</v>
      </c>
      <c r="G46" s="42">
        <f t="shared" si="8"/>
        <v>842150</v>
      </c>
    </row>
    <row r="47" spans="1:9" x14ac:dyDescent="0.25">
      <c r="A47" s="42" t="str">
        <f t="shared" si="3"/>
        <v>CARTAGENA</v>
      </c>
      <c r="B47" s="41">
        <f t="shared" si="4"/>
        <v>294926</v>
      </c>
      <c r="C47" s="41">
        <f t="shared" si="5"/>
        <v>447798</v>
      </c>
      <c r="D47" s="41">
        <f t="shared" si="6"/>
        <v>22</v>
      </c>
      <c r="E47" s="42" t="str">
        <f t="shared" si="2"/>
        <v>BAHIA DE CADIZ</v>
      </c>
      <c r="F47" s="42">
        <f t="shared" si="7"/>
        <v>1068132</v>
      </c>
      <c r="G47" s="42">
        <f t="shared" si="8"/>
        <v>1351187</v>
      </c>
    </row>
    <row r="48" spans="1:9" x14ac:dyDescent="0.25">
      <c r="A48" s="42" t="str">
        <f t="shared" si="3"/>
        <v>CASTELLON</v>
      </c>
      <c r="B48" s="41">
        <f t="shared" si="4"/>
        <v>629214</v>
      </c>
      <c r="C48" s="41">
        <f t="shared" si="5"/>
        <v>913184</v>
      </c>
      <c r="D48" s="41">
        <f t="shared" si="6"/>
        <v>15</v>
      </c>
      <c r="E48" s="42" t="str">
        <f t="shared" si="2"/>
        <v>SEVILLA</v>
      </c>
      <c r="F48" s="42">
        <f t="shared" si="7"/>
        <v>969267</v>
      </c>
      <c r="G48" s="42">
        <f t="shared" si="8"/>
        <v>969470</v>
      </c>
    </row>
    <row r="49" spans="1:7" x14ac:dyDescent="0.25">
      <c r="A49" s="42" t="str">
        <f t="shared" si="3"/>
        <v>CEUTA</v>
      </c>
      <c r="B49" s="41">
        <f t="shared" si="4"/>
        <v>459076</v>
      </c>
      <c r="C49" s="41">
        <f t="shared" si="5"/>
        <v>471067</v>
      </c>
      <c r="D49" s="41">
        <f t="shared" si="6"/>
        <v>19</v>
      </c>
      <c r="E49" s="42" t="str">
        <f t="shared" si="2"/>
        <v>A CORUÑA</v>
      </c>
      <c r="F49" s="42">
        <f t="shared" si="7"/>
        <v>821898</v>
      </c>
      <c r="G49" s="42">
        <f t="shared" si="8"/>
        <v>765005</v>
      </c>
    </row>
    <row r="50" spans="1:7" x14ac:dyDescent="0.25">
      <c r="A50" s="42" t="str">
        <f t="shared" si="3"/>
        <v>FERROL-SAN CIBRAO</v>
      </c>
      <c r="B50" s="41">
        <f t="shared" si="4"/>
        <v>291988</v>
      </c>
      <c r="C50" s="41">
        <f t="shared" si="5"/>
        <v>436316</v>
      </c>
      <c r="D50" s="41">
        <f t="shared" si="6"/>
        <v>23</v>
      </c>
      <c r="E50" s="42" t="str">
        <f t="shared" si="2"/>
        <v>PASAIA</v>
      </c>
      <c r="F50" s="42">
        <f t="shared" si="7"/>
        <v>812911</v>
      </c>
      <c r="G50" s="42">
        <f t="shared" si="8"/>
        <v>1182134</v>
      </c>
    </row>
    <row r="51" spans="1:7" x14ac:dyDescent="0.25">
      <c r="A51" s="42" t="str">
        <f t="shared" si="3"/>
        <v>GIJON</v>
      </c>
      <c r="B51" s="41">
        <f t="shared" si="4"/>
        <v>286401</v>
      </c>
      <c r="C51" s="41">
        <f t="shared" si="5"/>
        <v>448261</v>
      </c>
      <c r="D51" s="41">
        <f t="shared" si="6"/>
        <v>24</v>
      </c>
      <c r="E51" s="42" t="str">
        <f t="shared" si="2"/>
        <v>ALICANTE</v>
      </c>
      <c r="F51" s="42">
        <f t="shared" si="7"/>
        <v>637128</v>
      </c>
      <c r="G51" s="42">
        <f t="shared" si="8"/>
        <v>818695</v>
      </c>
    </row>
    <row r="52" spans="1:7" x14ac:dyDescent="0.25">
      <c r="A52" s="42" t="str">
        <f t="shared" si="3"/>
        <v>HUELVA</v>
      </c>
      <c r="B52" s="41">
        <f t="shared" si="4"/>
        <v>139350</v>
      </c>
      <c r="C52" s="41">
        <f t="shared" si="5"/>
        <v>186067</v>
      </c>
      <c r="D52" s="41">
        <f t="shared" si="6"/>
        <v>27</v>
      </c>
      <c r="E52" s="42" t="str">
        <f t="shared" si="2"/>
        <v>CASTELLON</v>
      </c>
      <c r="F52" s="42">
        <f t="shared" si="7"/>
        <v>629214</v>
      </c>
      <c r="G52" s="42">
        <f t="shared" si="8"/>
        <v>913184</v>
      </c>
    </row>
    <row r="53" spans="1:7" x14ac:dyDescent="0.25">
      <c r="A53" s="42" t="str">
        <f t="shared" si="3"/>
        <v>LAS PALMAS</v>
      </c>
      <c r="B53" s="41">
        <f t="shared" si="4"/>
        <v>6539978</v>
      </c>
      <c r="C53" s="41">
        <f t="shared" si="5"/>
        <v>8780225</v>
      </c>
      <c r="D53" s="41">
        <f t="shared" si="6"/>
        <v>4</v>
      </c>
      <c r="E53" s="42" t="str">
        <f t="shared" si="2"/>
        <v>MALAGA</v>
      </c>
      <c r="F53" s="42">
        <f t="shared" si="7"/>
        <v>528944</v>
      </c>
      <c r="G53" s="42">
        <f t="shared" si="8"/>
        <v>1601184</v>
      </c>
    </row>
    <row r="54" spans="1:7" x14ac:dyDescent="0.25">
      <c r="A54" s="42" t="str">
        <f t="shared" si="3"/>
        <v>MALAGA</v>
      </c>
      <c r="B54" s="41">
        <f t="shared" si="4"/>
        <v>528944</v>
      </c>
      <c r="C54" s="41">
        <f t="shared" si="5"/>
        <v>1601184</v>
      </c>
      <c r="D54" s="41">
        <f t="shared" si="6"/>
        <v>16</v>
      </c>
      <c r="E54" s="42" t="str">
        <f t="shared" si="2"/>
        <v>SANTANDER</v>
      </c>
      <c r="F54" s="42">
        <f t="shared" si="7"/>
        <v>522708</v>
      </c>
      <c r="G54" s="42">
        <f t="shared" si="8"/>
        <v>702878</v>
      </c>
    </row>
    <row r="55" spans="1:7" x14ac:dyDescent="0.25">
      <c r="A55" s="42" t="str">
        <f t="shared" si="3"/>
        <v>MARIN Y RIA DE PONTEVEDRA</v>
      </c>
      <c r="B55" s="41">
        <f t="shared" si="4"/>
        <v>329527</v>
      </c>
      <c r="C55" s="41">
        <f t="shared" si="5"/>
        <v>415308</v>
      </c>
      <c r="D55" s="41">
        <f t="shared" si="6"/>
        <v>21</v>
      </c>
      <c r="E55" s="42" t="str">
        <f t="shared" si="2"/>
        <v>AVILES</v>
      </c>
      <c r="F55" s="42">
        <f t="shared" ref="F55:F65" si="9">LOOKUP(E55,$A$38:$A$65,$B$38:$B$65)</f>
        <v>522435</v>
      </c>
      <c r="G55" s="42">
        <f t="shared" si="8"/>
        <v>656793</v>
      </c>
    </row>
    <row r="56" spans="1:7" x14ac:dyDescent="0.25">
      <c r="A56" s="42" t="str">
        <f t="shared" si="3"/>
        <v>MELILLA</v>
      </c>
      <c r="B56" s="41">
        <f t="shared" si="4"/>
        <v>344036</v>
      </c>
      <c r="C56" s="41">
        <f t="shared" si="5"/>
        <v>319078</v>
      </c>
      <c r="D56" s="41">
        <f t="shared" si="6"/>
        <v>20</v>
      </c>
      <c r="E56" s="42" t="str">
        <f t="shared" si="2"/>
        <v>CEUTA</v>
      </c>
      <c r="F56" s="42">
        <f t="shared" si="9"/>
        <v>459076</v>
      </c>
      <c r="G56" s="42">
        <f t="shared" si="8"/>
        <v>471067</v>
      </c>
    </row>
    <row r="57" spans="1:7" x14ac:dyDescent="0.25">
      <c r="A57" s="42" t="str">
        <f t="shared" si="3"/>
        <v>MOTRIL</v>
      </c>
      <c r="B57" s="41">
        <f t="shared" si="4"/>
        <v>76966</v>
      </c>
      <c r="C57" s="41">
        <f t="shared" si="5"/>
        <v>107844</v>
      </c>
      <c r="D57" s="41">
        <f t="shared" si="6"/>
        <v>28</v>
      </c>
      <c r="E57" s="42" t="str">
        <f t="shared" si="2"/>
        <v>MELILLA</v>
      </c>
      <c r="F57" s="42">
        <f t="shared" si="9"/>
        <v>344036</v>
      </c>
      <c r="G57" s="42">
        <f t="shared" si="8"/>
        <v>319078</v>
      </c>
    </row>
    <row r="58" spans="1:7" x14ac:dyDescent="0.25">
      <c r="A58" s="42" t="str">
        <f t="shared" si="3"/>
        <v>PASAIA</v>
      </c>
      <c r="B58" s="41">
        <f t="shared" si="4"/>
        <v>812911</v>
      </c>
      <c r="C58" s="41">
        <f t="shared" si="5"/>
        <v>1182134</v>
      </c>
      <c r="D58" s="41">
        <f t="shared" si="6"/>
        <v>13</v>
      </c>
      <c r="E58" s="42" t="str">
        <f t="shared" si="2"/>
        <v>MARIN Y RIA DE PONTEVEDRA</v>
      </c>
      <c r="F58" s="42">
        <f t="shared" si="9"/>
        <v>329527</v>
      </c>
      <c r="G58" s="42">
        <f t="shared" si="8"/>
        <v>415308</v>
      </c>
    </row>
    <row r="59" spans="1:7" x14ac:dyDescent="0.25">
      <c r="A59" s="42" t="str">
        <f t="shared" si="3"/>
        <v>SANTA CRUZ DE TENERIFE</v>
      </c>
      <c r="B59" s="41">
        <f t="shared" si="4"/>
        <v>2805860</v>
      </c>
      <c r="C59" s="41">
        <f t="shared" si="5"/>
        <v>3310636</v>
      </c>
      <c r="D59" s="41">
        <f t="shared" si="6"/>
        <v>7</v>
      </c>
      <c r="E59" s="42" t="str">
        <f t="shared" si="2"/>
        <v>CARTAGENA</v>
      </c>
      <c r="F59" s="42">
        <f t="shared" si="9"/>
        <v>294926</v>
      </c>
      <c r="G59" s="42">
        <f t="shared" si="8"/>
        <v>447798</v>
      </c>
    </row>
    <row r="60" spans="1:7" x14ac:dyDescent="0.25">
      <c r="A60" s="42" t="str">
        <f t="shared" si="3"/>
        <v>SANTANDER</v>
      </c>
      <c r="B60" s="41">
        <f t="shared" si="4"/>
        <v>522708</v>
      </c>
      <c r="C60" s="41">
        <f t="shared" si="5"/>
        <v>702878</v>
      </c>
      <c r="D60" s="41">
        <f t="shared" si="6"/>
        <v>17</v>
      </c>
      <c r="E60" s="42" t="str">
        <f t="shared" si="2"/>
        <v>FERROL-SAN CIBRAO</v>
      </c>
      <c r="F60" s="42">
        <f t="shared" si="9"/>
        <v>291988</v>
      </c>
      <c r="G60" s="42">
        <f t="shared" si="8"/>
        <v>436316</v>
      </c>
    </row>
    <row r="61" spans="1:7" x14ac:dyDescent="0.25">
      <c r="A61" s="42" t="str">
        <f t="shared" si="3"/>
        <v>SEVILLA</v>
      </c>
      <c r="B61" s="41">
        <f t="shared" si="4"/>
        <v>969267</v>
      </c>
      <c r="C61" s="41">
        <f t="shared" si="5"/>
        <v>969470</v>
      </c>
      <c r="D61" s="41">
        <f t="shared" si="6"/>
        <v>11</v>
      </c>
      <c r="E61" s="42" t="str">
        <f t="shared" si="2"/>
        <v>GIJON</v>
      </c>
      <c r="F61" s="42">
        <f t="shared" si="9"/>
        <v>286401</v>
      </c>
      <c r="G61" s="42">
        <f t="shared" si="8"/>
        <v>448261</v>
      </c>
    </row>
    <row r="62" spans="1:7" x14ac:dyDescent="0.25">
      <c r="A62" s="42" t="str">
        <f t="shared" si="3"/>
        <v>TARRAGONA</v>
      </c>
      <c r="B62" s="41">
        <f t="shared" si="4"/>
        <v>1227574</v>
      </c>
      <c r="C62" s="41">
        <f t="shared" si="5"/>
        <v>842150</v>
      </c>
      <c r="D62" s="41">
        <f t="shared" si="6"/>
        <v>9</v>
      </c>
      <c r="E62" s="42" t="str">
        <f t="shared" si="2"/>
        <v>ALMERIA</v>
      </c>
      <c r="F62" s="42">
        <f t="shared" si="9"/>
        <v>272754</v>
      </c>
      <c r="G62" s="42">
        <f t="shared" si="8"/>
        <v>329204</v>
      </c>
    </row>
    <row r="63" spans="1:7" x14ac:dyDescent="0.25">
      <c r="A63" s="42" t="str">
        <f t="shared" si="3"/>
        <v>VALENCIA</v>
      </c>
      <c r="B63" s="41">
        <f t="shared" si="4"/>
        <v>23591524</v>
      </c>
      <c r="C63" s="41">
        <f t="shared" si="5"/>
        <v>23271375</v>
      </c>
      <c r="D63" s="41">
        <f t="shared" si="6"/>
        <v>1</v>
      </c>
      <c r="E63" s="42" t="str">
        <f t="shared" si="2"/>
        <v>VILAGARCIA</v>
      </c>
      <c r="F63" s="42">
        <f t="shared" si="9"/>
        <v>145363</v>
      </c>
      <c r="G63" s="42">
        <f t="shared" si="8"/>
        <v>102703</v>
      </c>
    </row>
    <row r="64" spans="1:7" x14ac:dyDescent="0.25">
      <c r="A64" s="42" t="str">
        <f t="shared" si="3"/>
        <v>VIGO</v>
      </c>
      <c r="B64" s="41">
        <f t="shared" si="4"/>
        <v>1451295</v>
      </c>
      <c r="C64" s="41">
        <f t="shared" si="5"/>
        <v>2179674</v>
      </c>
      <c r="D64" s="41">
        <f t="shared" si="6"/>
        <v>8</v>
      </c>
      <c r="E64" s="42" t="str">
        <f t="shared" si="2"/>
        <v>HUELVA</v>
      </c>
      <c r="F64" s="42">
        <f t="shared" si="9"/>
        <v>139350</v>
      </c>
      <c r="G64" s="42">
        <f t="shared" si="8"/>
        <v>186067</v>
      </c>
    </row>
    <row r="65" spans="1:7" x14ac:dyDescent="0.25">
      <c r="A65" s="42" t="str">
        <f t="shared" si="3"/>
        <v>VILAGARCIA</v>
      </c>
      <c r="B65" s="41">
        <f t="shared" si="4"/>
        <v>145363</v>
      </c>
      <c r="C65" s="41">
        <f t="shared" si="5"/>
        <v>102703</v>
      </c>
      <c r="D65" s="41">
        <f t="shared" si="6"/>
        <v>26</v>
      </c>
      <c r="E65" s="42" t="str">
        <f t="shared" si="2"/>
        <v>MOTRIL</v>
      </c>
      <c r="F65" s="42">
        <f t="shared" si="9"/>
        <v>76966</v>
      </c>
      <c r="G65" s="42">
        <f t="shared" si="8"/>
        <v>107844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1170</v>
      </c>
      <c r="C7" s="23">
        <v>4178</v>
      </c>
      <c r="D7" s="23">
        <v>14091</v>
      </c>
      <c r="E7" s="23">
        <v>20635</v>
      </c>
      <c r="F7" s="10">
        <f>((E7*100)/D7)-100</f>
        <v>46.440990703285792</v>
      </c>
      <c r="G7" s="1"/>
      <c r="H7" s="1"/>
      <c r="I7" s="1"/>
    </row>
    <row r="8" spans="1:12" x14ac:dyDescent="0.25">
      <c r="A8" s="11" t="s">
        <v>44</v>
      </c>
      <c r="B8" s="24">
        <v>58</v>
      </c>
      <c r="C8" s="24">
        <v>43</v>
      </c>
      <c r="D8" s="24">
        <v>365</v>
      </c>
      <c r="E8" s="24">
        <v>280</v>
      </c>
      <c r="F8" s="13">
        <f t="shared" ref="F8:F35" si="0">((E8*100)/D8)-100</f>
        <v>-23.287671232876718</v>
      </c>
      <c r="G8" s="1"/>
      <c r="H8" s="1"/>
      <c r="I8" s="1"/>
    </row>
    <row r="9" spans="1:12" x14ac:dyDescent="0.25">
      <c r="A9" s="8" t="s">
        <v>45</v>
      </c>
      <c r="B9" s="23">
        <v>320</v>
      </c>
      <c r="C9" s="23">
        <v>275</v>
      </c>
      <c r="D9" s="23">
        <v>1770</v>
      </c>
      <c r="E9" s="23">
        <v>1296</v>
      </c>
      <c r="F9" s="10">
        <f t="shared" si="0"/>
        <v>-26.779661016949149</v>
      </c>
      <c r="G9" s="1"/>
      <c r="H9" s="1"/>
      <c r="I9" s="1"/>
    </row>
    <row r="10" spans="1:12" x14ac:dyDescent="0.25">
      <c r="A10" s="11" t="s">
        <v>46</v>
      </c>
      <c r="B10" s="24">
        <v>521</v>
      </c>
      <c r="C10" s="24">
        <v>734</v>
      </c>
      <c r="D10" s="24">
        <v>7063</v>
      </c>
      <c r="E10" s="24">
        <v>9215</v>
      </c>
      <c r="F10" s="13">
        <f t="shared" si="0"/>
        <v>30.468639388361879</v>
      </c>
      <c r="G10" s="1"/>
      <c r="H10" s="1"/>
      <c r="I10" s="1"/>
    </row>
    <row r="11" spans="1:12" x14ac:dyDescent="0.25">
      <c r="A11" s="8" t="s">
        <v>47</v>
      </c>
      <c r="B11" s="23">
        <v>232</v>
      </c>
      <c r="C11" s="23">
        <v>323</v>
      </c>
      <c r="D11" s="23">
        <v>963</v>
      </c>
      <c r="E11" s="23">
        <v>943</v>
      </c>
      <c r="F11" s="10">
        <f t="shared" si="0"/>
        <v>-2.0768431983385227</v>
      </c>
      <c r="G11" s="1"/>
      <c r="H11" s="1"/>
      <c r="I11" s="1"/>
    </row>
    <row r="12" spans="1:12" x14ac:dyDescent="0.25">
      <c r="A12" s="11" t="s">
        <v>48</v>
      </c>
      <c r="B12" s="24">
        <v>1028</v>
      </c>
      <c r="C12" s="24">
        <v>2224</v>
      </c>
      <c r="D12" s="24">
        <v>7906</v>
      </c>
      <c r="E12" s="24">
        <v>8527</v>
      </c>
      <c r="F12" s="13">
        <f t="shared" si="0"/>
        <v>7.854793827472804</v>
      </c>
      <c r="G12" s="1"/>
      <c r="H12" s="1"/>
      <c r="I12" s="1"/>
    </row>
    <row r="13" spans="1:12" x14ac:dyDescent="0.25">
      <c r="A13" s="8" t="s">
        <v>49</v>
      </c>
      <c r="B13" s="23">
        <v>247</v>
      </c>
      <c r="C13" s="23">
        <v>63</v>
      </c>
      <c r="D13" s="23">
        <v>1587</v>
      </c>
      <c r="E13" s="23">
        <v>611</v>
      </c>
      <c r="F13" s="10">
        <f t="shared" si="0"/>
        <v>-61.499684940138629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150</v>
      </c>
      <c r="D14" s="24">
        <v>509</v>
      </c>
      <c r="E14" s="24">
        <v>953</v>
      </c>
      <c r="F14" s="13">
        <f t="shared" si="0"/>
        <v>87.229862475442047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77</v>
      </c>
      <c r="C16" s="24">
        <v>107</v>
      </c>
      <c r="D16" s="24">
        <v>616</v>
      </c>
      <c r="E16" s="24">
        <v>497</v>
      </c>
      <c r="F16" s="13">
        <f t="shared" si="0"/>
        <v>-19.318181818181813</v>
      </c>
      <c r="G16" s="1"/>
      <c r="H16" s="1"/>
      <c r="I16" s="1"/>
    </row>
    <row r="17" spans="1:9" x14ac:dyDescent="0.25">
      <c r="A17" s="8" t="s">
        <v>53</v>
      </c>
      <c r="B17" s="23">
        <v>278</v>
      </c>
      <c r="C17" s="23">
        <v>549</v>
      </c>
      <c r="D17" s="23">
        <v>2232</v>
      </c>
      <c r="E17" s="23">
        <v>2251</v>
      </c>
      <c r="F17" s="10">
        <f t="shared" si="0"/>
        <v>0.851254480286741</v>
      </c>
      <c r="G17" s="1"/>
      <c r="H17" s="1"/>
      <c r="I17" s="1"/>
    </row>
    <row r="18" spans="1:9" x14ac:dyDescent="0.25">
      <c r="A18" s="11" t="s">
        <v>54</v>
      </c>
      <c r="B18" s="24">
        <v>11</v>
      </c>
      <c r="C18" s="24">
        <v>10</v>
      </c>
      <c r="D18" s="24">
        <v>51</v>
      </c>
      <c r="E18" s="24">
        <v>28</v>
      </c>
      <c r="F18" s="13">
        <f t="shared" si="0"/>
        <v>-45.098039215686278</v>
      </c>
      <c r="G18" s="1"/>
      <c r="H18" s="1"/>
      <c r="I18" s="1"/>
    </row>
    <row r="19" spans="1:9" x14ac:dyDescent="0.25">
      <c r="A19" s="8" t="s">
        <v>55</v>
      </c>
      <c r="B19" s="23">
        <v>0</v>
      </c>
      <c r="C19" s="23">
        <v>24</v>
      </c>
      <c r="D19" s="23">
        <v>23</v>
      </c>
      <c r="E19" s="23">
        <v>98</v>
      </c>
      <c r="F19" s="10">
        <f t="shared" si="0"/>
        <v>326.08695652173913</v>
      </c>
      <c r="G19" s="1"/>
      <c r="H19" s="1"/>
      <c r="I19" s="1"/>
    </row>
    <row r="20" spans="1:9" x14ac:dyDescent="0.25">
      <c r="A20" s="11" t="s">
        <v>56</v>
      </c>
      <c r="B20" s="24">
        <v>79</v>
      </c>
      <c r="C20" s="24">
        <v>238</v>
      </c>
      <c r="D20" s="24">
        <v>3963</v>
      </c>
      <c r="E20" s="24">
        <v>8437</v>
      </c>
      <c r="F20" s="13">
        <f t="shared" si="0"/>
        <v>112.89427201614939</v>
      </c>
      <c r="G20" s="1"/>
      <c r="H20" s="1"/>
      <c r="I20" s="1"/>
    </row>
    <row r="21" spans="1:9" x14ac:dyDescent="0.25">
      <c r="A21" s="8" t="s">
        <v>57</v>
      </c>
      <c r="B21" s="23">
        <v>142</v>
      </c>
      <c r="C21" s="23">
        <v>230</v>
      </c>
      <c r="D21" s="23">
        <v>1273</v>
      </c>
      <c r="E21" s="23">
        <v>1310</v>
      </c>
      <c r="F21" s="10">
        <f t="shared" si="0"/>
        <v>2.9065200314218345</v>
      </c>
      <c r="G21" s="1"/>
      <c r="H21" s="1"/>
      <c r="I21" s="1"/>
    </row>
    <row r="22" spans="1:9" x14ac:dyDescent="0.25">
      <c r="A22" s="11" t="s">
        <v>58</v>
      </c>
      <c r="B22" s="24">
        <v>390</v>
      </c>
      <c r="C22" s="24">
        <v>0</v>
      </c>
      <c r="D22" s="24">
        <v>1241</v>
      </c>
      <c r="E22" s="24">
        <v>1054</v>
      </c>
      <c r="F22" s="13">
        <f t="shared" si="0"/>
        <v>-15.06849315068493</v>
      </c>
      <c r="G22" s="1"/>
      <c r="H22" s="1"/>
      <c r="I22" s="1"/>
    </row>
    <row r="23" spans="1:9" x14ac:dyDescent="0.25">
      <c r="A23" s="8" t="s">
        <v>59</v>
      </c>
      <c r="B23" s="23">
        <v>69</v>
      </c>
      <c r="C23" s="23">
        <v>37</v>
      </c>
      <c r="D23" s="23">
        <v>439</v>
      </c>
      <c r="E23" s="23">
        <v>393</v>
      </c>
      <c r="F23" s="10">
        <f t="shared" si="0"/>
        <v>-10.478359908883832</v>
      </c>
      <c r="G23" s="1"/>
      <c r="H23" s="1"/>
      <c r="I23" s="1"/>
    </row>
    <row r="24" spans="1:9" x14ac:dyDescent="0.25">
      <c r="A24" s="11" t="s">
        <v>60</v>
      </c>
      <c r="B24" s="24">
        <v>88</v>
      </c>
      <c r="C24" s="24">
        <v>239</v>
      </c>
      <c r="D24" s="24">
        <v>1622</v>
      </c>
      <c r="E24" s="24">
        <v>1372</v>
      </c>
      <c r="F24" s="13">
        <f t="shared" si="0"/>
        <v>-15.41307028360049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295</v>
      </c>
      <c r="C26" s="24">
        <v>258</v>
      </c>
      <c r="D26" s="24">
        <v>1088</v>
      </c>
      <c r="E26" s="24">
        <v>980</v>
      </c>
      <c r="F26" s="13">
        <f t="shared" si="0"/>
        <v>-9.9264705882352899</v>
      </c>
      <c r="G26" s="1"/>
      <c r="H26" s="1"/>
      <c r="I26" s="1"/>
    </row>
    <row r="27" spans="1:9" x14ac:dyDescent="0.25">
      <c r="A27" s="8" t="s">
        <v>63</v>
      </c>
      <c r="B27" s="23">
        <v>865</v>
      </c>
      <c r="C27" s="23">
        <v>1568</v>
      </c>
      <c r="D27" s="23">
        <v>5969</v>
      </c>
      <c r="E27" s="23">
        <v>8237</v>
      </c>
      <c r="F27" s="10">
        <f t="shared" si="0"/>
        <v>37.996314290500919</v>
      </c>
      <c r="G27" s="1"/>
      <c r="H27" s="1"/>
      <c r="I27" s="1"/>
    </row>
    <row r="28" spans="1:9" x14ac:dyDescent="0.25">
      <c r="A28" s="11" t="s">
        <v>64</v>
      </c>
      <c r="B28" s="24">
        <v>847</v>
      </c>
      <c r="C28" s="24">
        <v>580</v>
      </c>
      <c r="D28" s="24">
        <v>2876</v>
      </c>
      <c r="E28" s="24">
        <v>1918</v>
      </c>
      <c r="F28" s="13">
        <f t="shared" si="0"/>
        <v>-33.310152990264257</v>
      </c>
      <c r="G28" s="1"/>
      <c r="H28" s="1"/>
      <c r="I28" s="1"/>
    </row>
    <row r="29" spans="1:9" x14ac:dyDescent="0.25">
      <c r="A29" s="8" t="s">
        <v>65</v>
      </c>
      <c r="B29" s="23">
        <v>136</v>
      </c>
      <c r="C29" s="23">
        <v>359</v>
      </c>
      <c r="D29" s="23">
        <v>5121</v>
      </c>
      <c r="E29" s="23">
        <v>9585</v>
      </c>
      <c r="F29" s="10">
        <f t="shared" si="0"/>
        <v>87.170474516695947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137</v>
      </c>
      <c r="C31" s="23">
        <v>282</v>
      </c>
      <c r="D31" s="23">
        <v>1357</v>
      </c>
      <c r="E31" s="23">
        <v>1505</v>
      </c>
      <c r="F31" s="10">
        <f t="shared" si="0"/>
        <v>10.906411201179068</v>
      </c>
      <c r="G31" s="1"/>
      <c r="H31" s="1"/>
      <c r="I31" s="1"/>
    </row>
    <row r="32" spans="1:9" x14ac:dyDescent="0.25">
      <c r="A32" s="11" t="s">
        <v>68</v>
      </c>
      <c r="B32" s="24">
        <v>101</v>
      </c>
      <c r="C32" s="24">
        <v>118</v>
      </c>
      <c r="D32" s="24">
        <v>634</v>
      </c>
      <c r="E32" s="24">
        <v>619</v>
      </c>
      <c r="F32" s="13">
        <f t="shared" si="0"/>
        <v>-2.3659305993690793</v>
      </c>
      <c r="G32" s="1"/>
      <c r="H32" s="1"/>
      <c r="I32" s="1"/>
    </row>
    <row r="33" spans="1:9" x14ac:dyDescent="0.25">
      <c r="A33" s="8" t="s">
        <v>69</v>
      </c>
      <c r="B33" s="23">
        <v>6203</v>
      </c>
      <c r="C33" s="23">
        <v>9663</v>
      </c>
      <c r="D33" s="23">
        <v>35128</v>
      </c>
      <c r="E33" s="23">
        <v>36858</v>
      </c>
      <c r="F33" s="10">
        <f t="shared" si="0"/>
        <v>4.9248462764746108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13294</v>
      </c>
      <c r="C35" s="15">
        <f t="shared" ref="C35:E35" si="1">SUM(C7:C34)</f>
        <v>22252</v>
      </c>
      <c r="D35" s="15">
        <f t="shared" si="1"/>
        <v>97887</v>
      </c>
      <c r="E35" s="15">
        <f t="shared" si="1"/>
        <v>117602</v>
      </c>
      <c r="F35" s="16">
        <f t="shared" si="0"/>
        <v>20.140570249369176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20635</v>
      </c>
      <c r="C38" s="41">
        <f>D7</f>
        <v>14091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36858</v>
      </c>
      <c r="G38" s="42">
        <f>LOOKUP(E38,$A$38:$A$65,$C$38:$C$65)</f>
        <v>35128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280</v>
      </c>
      <c r="C39" s="41">
        <f t="shared" ref="C39:C65" si="5">D8</f>
        <v>365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20635</v>
      </c>
      <c r="G39" s="42">
        <f t="shared" ref="G39:G65" si="8">LOOKUP(E39,$A$38:$A$65,$C$38:$C$65)</f>
        <v>14091</v>
      </c>
    </row>
    <row r="40" spans="1:9" x14ac:dyDescent="0.25">
      <c r="A40" s="42" t="str">
        <f t="shared" si="3"/>
        <v>ALMERIA</v>
      </c>
      <c r="B40" s="41">
        <f t="shared" si="4"/>
        <v>1296</v>
      </c>
      <c r="C40" s="41">
        <f t="shared" si="5"/>
        <v>1770</v>
      </c>
      <c r="D40" s="41">
        <f t="shared" si="6"/>
        <v>13</v>
      </c>
      <c r="E40" s="42" t="str">
        <f t="shared" si="2"/>
        <v>SANTANDER</v>
      </c>
      <c r="F40" s="42">
        <f t="shared" si="7"/>
        <v>9585</v>
      </c>
      <c r="G40" s="42">
        <f t="shared" si="8"/>
        <v>5121</v>
      </c>
    </row>
    <row r="41" spans="1:9" x14ac:dyDescent="0.25">
      <c r="A41" s="42" t="str">
        <f t="shared" si="3"/>
        <v>AVILES</v>
      </c>
      <c r="B41" s="41">
        <f t="shared" si="4"/>
        <v>9215</v>
      </c>
      <c r="C41" s="41">
        <f t="shared" si="5"/>
        <v>7063</v>
      </c>
      <c r="D41" s="41">
        <f t="shared" si="6"/>
        <v>4</v>
      </c>
      <c r="E41" s="42" t="str">
        <f t="shared" si="2"/>
        <v>AVILES</v>
      </c>
      <c r="F41" s="42">
        <f t="shared" si="7"/>
        <v>9215</v>
      </c>
      <c r="G41" s="42">
        <f t="shared" si="8"/>
        <v>7063</v>
      </c>
    </row>
    <row r="42" spans="1:9" x14ac:dyDescent="0.25">
      <c r="A42" s="42" t="str">
        <f t="shared" si="3"/>
        <v>BAHIA DE ALGECIRAS</v>
      </c>
      <c r="B42" s="41">
        <f t="shared" si="4"/>
        <v>943</v>
      </c>
      <c r="C42" s="41">
        <f t="shared" si="5"/>
        <v>963</v>
      </c>
      <c r="D42" s="41">
        <f t="shared" si="6"/>
        <v>17</v>
      </c>
      <c r="E42" s="42" t="str">
        <f t="shared" si="2"/>
        <v>BAHIA DE CADIZ</v>
      </c>
      <c r="F42" s="42">
        <f t="shared" si="7"/>
        <v>8527</v>
      </c>
      <c r="G42" s="42">
        <f t="shared" si="8"/>
        <v>7906</v>
      </c>
    </row>
    <row r="43" spans="1:9" x14ac:dyDescent="0.25">
      <c r="A43" s="42" t="str">
        <f t="shared" si="3"/>
        <v>BAHIA DE CADIZ</v>
      </c>
      <c r="B43" s="41">
        <f t="shared" si="4"/>
        <v>8527</v>
      </c>
      <c r="C43" s="41">
        <f t="shared" si="5"/>
        <v>7906</v>
      </c>
      <c r="D43" s="41">
        <f t="shared" si="6"/>
        <v>5</v>
      </c>
      <c r="E43" s="42" t="str">
        <f t="shared" si="2"/>
        <v>GIJON</v>
      </c>
      <c r="F43" s="42">
        <f t="shared" si="7"/>
        <v>8437</v>
      </c>
      <c r="G43" s="42">
        <f t="shared" si="8"/>
        <v>3963</v>
      </c>
    </row>
    <row r="44" spans="1:9" x14ac:dyDescent="0.25">
      <c r="A44" s="42" t="str">
        <f t="shared" si="3"/>
        <v>BALEARES</v>
      </c>
      <c r="B44" s="41">
        <f t="shared" si="4"/>
        <v>611</v>
      </c>
      <c r="C44" s="41">
        <f t="shared" si="5"/>
        <v>1587</v>
      </c>
      <c r="D44" s="41">
        <f t="shared" si="6"/>
        <v>19</v>
      </c>
      <c r="E44" s="42" t="str">
        <f t="shared" si="2"/>
        <v>PASAIA</v>
      </c>
      <c r="F44" s="42">
        <f t="shared" si="7"/>
        <v>8237</v>
      </c>
      <c r="G44" s="42">
        <f t="shared" si="8"/>
        <v>5969</v>
      </c>
    </row>
    <row r="45" spans="1:9" x14ac:dyDescent="0.25">
      <c r="A45" s="42" t="str">
        <f t="shared" si="3"/>
        <v>BARCELONA</v>
      </c>
      <c r="B45" s="41">
        <f t="shared" si="4"/>
        <v>953</v>
      </c>
      <c r="C45" s="41">
        <f t="shared" si="5"/>
        <v>509</v>
      </c>
      <c r="D45" s="41">
        <f t="shared" si="6"/>
        <v>16</v>
      </c>
      <c r="E45" s="42" t="str">
        <f t="shared" si="2"/>
        <v>CASTELLON</v>
      </c>
      <c r="F45" s="42">
        <f t="shared" si="7"/>
        <v>2251</v>
      </c>
      <c r="G45" s="42">
        <f t="shared" si="8"/>
        <v>2232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1918</v>
      </c>
      <c r="G46" s="42">
        <f t="shared" si="8"/>
        <v>2876</v>
      </c>
    </row>
    <row r="47" spans="1:9" x14ac:dyDescent="0.25">
      <c r="A47" s="42" t="str">
        <f t="shared" si="3"/>
        <v>CARTAGENA</v>
      </c>
      <c r="B47" s="41">
        <f t="shared" si="4"/>
        <v>497</v>
      </c>
      <c r="C47" s="41">
        <f t="shared" si="5"/>
        <v>616</v>
      </c>
      <c r="D47" s="41">
        <f t="shared" si="6"/>
        <v>20</v>
      </c>
      <c r="E47" s="42" t="str">
        <f t="shared" si="2"/>
        <v>TARRAGONA</v>
      </c>
      <c r="F47" s="42">
        <f t="shared" si="7"/>
        <v>1505</v>
      </c>
      <c r="G47" s="42">
        <f t="shared" si="8"/>
        <v>1357</v>
      </c>
    </row>
    <row r="48" spans="1:9" x14ac:dyDescent="0.25">
      <c r="A48" s="42" t="str">
        <f t="shared" si="3"/>
        <v>CASTELLON</v>
      </c>
      <c r="B48" s="41">
        <f t="shared" si="4"/>
        <v>2251</v>
      </c>
      <c r="C48" s="41">
        <f t="shared" si="5"/>
        <v>2232</v>
      </c>
      <c r="D48" s="41">
        <f t="shared" si="6"/>
        <v>8</v>
      </c>
      <c r="E48" s="42" t="str">
        <f t="shared" si="2"/>
        <v>MARIN Y RIA DE PONTEVEDRA</v>
      </c>
      <c r="F48" s="42">
        <f t="shared" si="7"/>
        <v>1372</v>
      </c>
      <c r="G48" s="42">
        <f t="shared" si="8"/>
        <v>1622</v>
      </c>
    </row>
    <row r="49" spans="1:7" x14ac:dyDescent="0.25">
      <c r="A49" s="42" t="str">
        <f t="shared" si="3"/>
        <v>CEUTA</v>
      </c>
      <c r="B49" s="41">
        <f t="shared" si="4"/>
        <v>28</v>
      </c>
      <c r="C49" s="41">
        <f t="shared" si="5"/>
        <v>51</v>
      </c>
      <c r="D49" s="41">
        <f t="shared" si="6"/>
        <v>24</v>
      </c>
      <c r="E49" s="42" t="str">
        <f t="shared" si="2"/>
        <v>HUELVA</v>
      </c>
      <c r="F49" s="42">
        <f t="shared" si="7"/>
        <v>1310</v>
      </c>
      <c r="G49" s="42">
        <f t="shared" si="8"/>
        <v>1273</v>
      </c>
    </row>
    <row r="50" spans="1:7" x14ac:dyDescent="0.25">
      <c r="A50" s="42" t="str">
        <f t="shared" si="3"/>
        <v>FERROL-SAN CIBRAO</v>
      </c>
      <c r="B50" s="41">
        <f t="shared" si="4"/>
        <v>98</v>
      </c>
      <c r="C50" s="41">
        <f t="shared" si="5"/>
        <v>23</v>
      </c>
      <c r="D50" s="41">
        <f t="shared" si="6"/>
        <v>23</v>
      </c>
      <c r="E50" s="42" t="str">
        <f t="shared" si="2"/>
        <v>ALMERIA</v>
      </c>
      <c r="F50" s="42">
        <f t="shared" si="7"/>
        <v>1296</v>
      </c>
      <c r="G50" s="42">
        <f t="shared" si="8"/>
        <v>1770</v>
      </c>
    </row>
    <row r="51" spans="1:7" x14ac:dyDescent="0.25">
      <c r="A51" s="42" t="str">
        <f t="shared" si="3"/>
        <v>GIJON</v>
      </c>
      <c r="B51" s="41">
        <f t="shared" si="4"/>
        <v>8437</v>
      </c>
      <c r="C51" s="41">
        <f t="shared" si="5"/>
        <v>3963</v>
      </c>
      <c r="D51" s="41">
        <f t="shared" si="6"/>
        <v>6</v>
      </c>
      <c r="E51" s="42" t="str">
        <f t="shared" si="2"/>
        <v>LAS PALMAS</v>
      </c>
      <c r="F51" s="42">
        <f t="shared" si="7"/>
        <v>1054</v>
      </c>
      <c r="G51" s="42">
        <f t="shared" si="8"/>
        <v>1241</v>
      </c>
    </row>
    <row r="52" spans="1:7" x14ac:dyDescent="0.25">
      <c r="A52" s="42" t="str">
        <f t="shared" si="3"/>
        <v>HUELVA</v>
      </c>
      <c r="B52" s="41">
        <f t="shared" si="4"/>
        <v>1310</v>
      </c>
      <c r="C52" s="41">
        <f t="shared" si="5"/>
        <v>1273</v>
      </c>
      <c r="D52" s="41">
        <f t="shared" si="6"/>
        <v>12</v>
      </c>
      <c r="E52" s="42" t="str">
        <f t="shared" si="2"/>
        <v>MOTRIL</v>
      </c>
      <c r="F52" s="42">
        <f t="shared" si="7"/>
        <v>980</v>
      </c>
      <c r="G52" s="42">
        <f t="shared" si="8"/>
        <v>1088</v>
      </c>
    </row>
    <row r="53" spans="1:7" x14ac:dyDescent="0.25">
      <c r="A53" s="42" t="str">
        <f t="shared" si="3"/>
        <v>LAS PALMAS</v>
      </c>
      <c r="B53" s="41">
        <f t="shared" si="4"/>
        <v>1054</v>
      </c>
      <c r="C53" s="41">
        <f t="shared" si="5"/>
        <v>1241</v>
      </c>
      <c r="D53" s="41">
        <f t="shared" si="6"/>
        <v>14</v>
      </c>
      <c r="E53" s="42" t="str">
        <f t="shared" si="2"/>
        <v>BARCELONA</v>
      </c>
      <c r="F53" s="42">
        <f t="shared" si="7"/>
        <v>953</v>
      </c>
      <c r="G53" s="42">
        <f t="shared" si="8"/>
        <v>509</v>
      </c>
    </row>
    <row r="54" spans="1:7" x14ac:dyDescent="0.25">
      <c r="A54" s="42" t="str">
        <f t="shared" si="3"/>
        <v>MALAGA</v>
      </c>
      <c r="B54" s="41">
        <f t="shared" si="4"/>
        <v>393</v>
      </c>
      <c r="C54" s="41">
        <f t="shared" si="5"/>
        <v>439</v>
      </c>
      <c r="D54" s="41">
        <f t="shared" si="6"/>
        <v>21</v>
      </c>
      <c r="E54" s="42" t="str">
        <f t="shared" si="2"/>
        <v>BAHIA DE ALGECIRAS</v>
      </c>
      <c r="F54" s="42">
        <f t="shared" si="7"/>
        <v>943</v>
      </c>
      <c r="G54" s="42">
        <f t="shared" si="8"/>
        <v>963</v>
      </c>
    </row>
    <row r="55" spans="1:7" x14ac:dyDescent="0.25">
      <c r="A55" s="42" t="str">
        <f t="shared" si="3"/>
        <v>MARIN Y RIA DE PONTEVEDRA</v>
      </c>
      <c r="B55" s="41">
        <f t="shared" si="4"/>
        <v>1372</v>
      </c>
      <c r="C55" s="41">
        <f t="shared" si="5"/>
        <v>1622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619</v>
      </c>
      <c r="G55" s="42">
        <f t="shared" si="8"/>
        <v>634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BALEARES</v>
      </c>
      <c r="F56" s="42">
        <f t="shared" si="9"/>
        <v>611</v>
      </c>
      <c r="G56" s="42">
        <f t="shared" si="8"/>
        <v>1587</v>
      </c>
    </row>
    <row r="57" spans="1:7" x14ac:dyDescent="0.25">
      <c r="A57" s="42" t="str">
        <f t="shared" si="3"/>
        <v>MOTRIL</v>
      </c>
      <c r="B57" s="41">
        <f t="shared" si="4"/>
        <v>980</v>
      </c>
      <c r="C57" s="41">
        <f t="shared" si="5"/>
        <v>1088</v>
      </c>
      <c r="D57" s="41">
        <f t="shared" si="6"/>
        <v>15</v>
      </c>
      <c r="E57" s="42" t="str">
        <f t="shared" si="2"/>
        <v>CARTAGENA</v>
      </c>
      <c r="F57" s="42">
        <f t="shared" si="9"/>
        <v>497</v>
      </c>
      <c r="G57" s="42">
        <f t="shared" si="8"/>
        <v>616</v>
      </c>
    </row>
    <row r="58" spans="1:7" x14ac:dyDescent="0.25">
      <c r="A58" s="42" t="str">
        <f t="shared" si="3"/>
        <v>PASAIA</v>
      </c>
      <c r="B58" s="41">
        <f t="shared" si="4"/>
        <v>8237</v>
      </c>
      <c r="C58" s="41">
        <f t="shared" si="5"/>
        <v>5969</v>
      </c>
      <c r="D58" s="41">
        <f t="shared" si="6"/>
        <v>7</v>
      </c>
      <c r="E58" s="42" t="str">
        <f t="shared" si="2"/>
        <v>MALAGA</v>
      </c>
      <c r="F58" s="42">
        <f t="shared" si="9"/>
        <v>393</v>
      </c>
      <c r="G58" s="42">
        <f t="shared" si="8"/>
        <v>439</v>
      </c>
    </row>
    <row r="59" spans="1:7" x14ac:dyDescent="0.25">
      <c r="A59" s="42" t="str">
        <f t="shared" si="3"/>
        <v>SANTA CRUZ DE TENERIFE</v>
      </c>
      <c r="B59" s="41">
        <f t="shared" si="4"/>
        <v>1918</v>
      </c>
      <c r="C59" s="41">
        <f t="shared" si="5"/>
        <v>2876</v>
      </c>
      <c r="D59" s="41">
        <f t="shared" si="6"/>
        <v>9</v>
      </c>
      <c r="E59" s="42" t="str">
        <f t="shared" si="2"/>
        <v>ALICANTE</v>
      </c>
      <c r="F59" s="42">
        <f t="shared" si="9"/>
        <v>280</v>
      </c>
      <c r="G59" s="42">
        <f t="shared" si="8"/>
        <v>365</v>
      </c>
    </row>
    <row r="60" spans="1:7" x14ac:dyDescent="0.25">
      <c r="A60" s="42" t="str">
        <f t="shared" si="3"/>
        <v>SANTANDER</v>
      </c>
      <c r="B60" s="41">
        <f t="shared" si="4"/>
        <v>9585</v>
      </c>
      <c r="C60" s="41">
        <f t="shared" si="5"/>
        <v>5121</v>
      </c>
      <c r="D60" s="41">
        <f t="shared" si="6"/>
        <v>3</v>
      </c>
      <c r="E60" s="42" t="str">
        <f t="shared" si="2"/>
        <v>FERROL-SAN CIBRAO</v>
      </c>
      <c r="F60" s="42">
        <f t="shared" si="9"/>
        <v>98</v>
      </c>
      <c r="G60" s="42">
        <f t="shared" si="8"/>
        <v>23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28</v>
      </c>
      <c r="G61" s="42">
        <f t="shared" si="8"/>
        <v>51</v>
      </c>
    </row>
    <row r="62" spans="1:7" x14ac:dyDescent="0.25">
      <c r="A62" s="42" t="str">
        <f t="shared" si="3"/>
        <v>TARRAGONA</v>
      </c>
      <c r="B62" s="41">
        <f t="shared" si="4"/>
        <v>1505</v>
      </c>
      <c r="C62" s="41">
        <f t="shared" si="5"/>
        <v>1357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619</v>
      </c>
      <c r="C63" s="41">
        <f t="shared" si="5"/>
        <v>634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36858</v>
      </c>
      <c r="C64" s="41">
        <f t="shared" si="5"/>
        <v>35128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2328</v>
      </c>
      <c r="C7" s="25">
        <v>8435</v>
      </c>
      <c r="D7" s="25">
        <v>34749</v>
      </c>
      <c r="E7" s="25">
        <v>28950</v>
      </c>
      <c r="F7" s="10">
        <f>((E7*100)/D7)-100</f>
        <v>-16.688250021583357</v>
      </c>
      <c r="G7" s="1"/>
      <c r="H7" s="1"/>
      <c r="I7" s="1"/>
    </row>
    <row r="8" spans="1:12" x14ac:dyDescent="0.25">
      <c r="A8" s="11" t="s">
        <v>44</v>
      </c>
      <c r="B8" s="26">
        <v>2495</v>
      </c>
      <c r="C8" s="26">
        <v>1401</v>
      </c>
      <c r="D8" s="26">
        <v>15010</v>
      </c>
      <c r="E8" s="26">
        <v>15664</v>
      </c>
      <c r="F8" s="13">
        <f t="shared" ref="F8:F35" si="0">((E8*100)/D8)-100</f>
        <v>4.3570952698201211</v>
      </c>
      <c r="G8" s="1"/>
      <c r="H8" s="1"/>
      <c r="I8" s="1"/>
    </row>
    <row r="9" spans="1:12" x14ac:dyDescent="0.25">
      <c r="A9" s="8" t="s">
        <v>45</v>
      </c>
      <c r="B9" s="25">
        <v>11711</v>
      </c>
      <c r="C9" s="25">
        <v>10998</v>
      </c>
      <c r="D9" s="25">
        <v>66814</v>
      </c>
      <c r="E9" s="25">
        <v>47830</v>
      </c>
      <c r="F9" s="10">
        <f t="shared" si="0"/>
        <v>-28.4132068129434</v>
      </c>
      <c r="G9" s="1"/>
      <c r="H9" s="1"/>
      <c r="I9" s="1"/>
    </row>
    <row r="10" spans="1:12" x14ac:dyDescent="0.25">
      <c r="A10" s="11" t="s">
        <v>46</v>
      </c>
      <c r="B10" s="26">
        <v>3726</v>
      </c>
      <c r="C10" s="26">
        <v>2616</v>
      </c>
      <c r="D10" s="26">
        <v>22669</v>
      </c>
      <c r="E10" s="26">
        <v>19015</v>
      </c>
      <c r="F10" s="13">
        <f t="shared" si="0"/>
        <v>-16.118928933786222</v>
      </c>
      <c r="G10" s="1"/>
      <c r="H10" s="1"/>
      <c r="I10" s="1"/>
    </row>
    <row r="11" spans="1:12" x14ac:dyDescent="0.25">
      <c r="A11" s="8" t="s">
        <v>47</v>
      </c>
      <c r="B11" s="25">
        <v>263448</v>
      </c>
      <c r="C11" s="25">
        <v>305683</v>
      </c>
      <c r="D11" s="25">
        <v>1423587</v>
      </c>
      <c r="E11" s="25">
        <v>1740848</v>
      </c>
      <c r="F11" s="10">
        <f t="shared" si="0"/>
        <v>22.286028180926067</v>
      </c>
      <c r="G11" s="1"/>
      <c r="H11" s="1"/>
      <c r="I11" s="1"/>
    </row>
    <row r="12" spans="1:12" x14ac:dyDescent="0.25">
      <c r="A12" s="11" t="s">
        <v>48</v>
      </c>
      <c r="B12" s="26">
        <v>3673</v>
      </c>
      <c r="C12" s="26">
        <v>5589</v>
      </c>
      <c r="D12" s="26">
        <v>41087</v>
      </c>
      <c r="E12" s="26">
        <v>48271</v>
      </c>
      <c r="F12" s="13">
        <f t="shared" si="0"/>
        <v>17.484849222381769</v>
      </c>
      <c r="G12" s="1"/>
      <c r="H12" s="1"/>
      <c r="I12" s="1"/>
    </row>
    <row r="13" spans="1:12" x14ac:dyDescent="0.25">
      <c r="A13" s="8" t="s">
        <v>49</v>
      </c>
      <c r="B13" s="25">
        <v>30136</v>
      </c>
      <c r="C13" s="25">
        <v>21099</v>
      </c>
      <c r="D13" s="25">
        <v>88559</v>
      </c>
      <c r="E13" s="25">
        <v>61403</v>
      </c>
      <c r="F13" s="10">
        <f t="shared" si="0"/>
        <v>-30.664302894115792</v>
      </c>
      <c r="G13" s="1"/>
      <c r="H13" s="1"/>
      <c r="I13" s="1"/>
    </row>
    <row r="14" spans="1:12" x14ac:dyDescent="0.25">
      <c r="A14" s="11" t="s">
        <v>50</v>
      </c>
      <c r="B14" s="26">
        <v>135715</v>
      </c>
      <c r="C14" s="26">
        <v>77633</v>
      </c>
      <c r="D14" s="26">
        <v>611333</v>
      </c>
      <c r="E14" s="26">
        <v>569215</v>
      </c>
      <c r="F14" s="13">
        <f t="shared" si="0"/>
        <v>-6.8895348361694886</v>
      </c>
      <c r="G14" s="1"/>
      <c r="H14" s="1"/>
      <c r="I14" s="1"/>
    </row>
    <row r="15" spans="1:12" x14ac:dyDescent="0.25">
      <c r="A15" s="8" t="s">
        <v>51</v>
      </c>
      <c r="B15" s="25">
        <v>13836</v>
      </c>
      <c r="C15" s="25">
        <v>10995</v>
      </c>
      <c r="D15" s="25">
        <v>78176</v>
      </c>
      <c r="E15" s="25">
        <v>63290</v>
      </c>
      <c r="F15" s="10">
        <f t="shared" si="0"/>
        <v>-19.041649611133849</v>
      </c>
      <c r="G15" s="1"/>
      <c r="H15" s="1"/>
      <c r="I15" s="1"/>
    </row>
    <row r="16" spans="1:12" x14ac:dyDescent="0.25">
      <c r="A16" s="11" t="s">
        <v>52</v>
      </c>
      <c r="B16" s="26">
        <v>5721</v>
      </c>
      <c r="C16" s="26">
        <v>5797</v>
      </c>
      <c r="D16" s="26">
        <v>49595</v>
      </c>
      <c r="E16" s="26">
        <v>27312</v>
      </c>
      <c r="F16" s="13">
        <f t="shared" si="0"/>
        <v>-44.929932452868236</v>
      </c>
      <c r="G16" s="1"/>
      <c r="H16" s="1"/>
      <c r="I16" s="1"/>
    </row>
    <row r="17" spans="1:9" x14ac:dyDescent="0.25">
      <c r="A17" s="8" t="s">
        <v>53</v>
      </c>
      <c r="B17" s="25">
        <v>3826</v>
      </c>
      <c r="C17" s="25">
        <v>2832</v>
      </c>
      <c r="D17" s="25">
        <v>29815</v>
      </c>
      <c r="E17" s="25">
        <v>17122</v>
      </c>
      <c r="F17" s="10">
        <f t="shared" si="0"/>
        <v>-42.572530605399969</v>
      </c>
      <c r="G17" s="1"/>
      <c r="H17" s="1"/>
      <c r="I17" s="1"/>
    </row>
    <row r="18" spans="1:9" x14ac:dyDescent="0.25">
      <c r="A18" s="11" t="s">
        <v>54</v>
      </c>
      <c r="B18" s="26">
        <v>54994</v>
      </c>
      <c r="C18" s="26">
        <v>2132</v>
      </c>
      <c r="D18" s="26">
        <v>279884</v>
      </c>
      <c r="E18" s="26">
        <v>239634</v>
      </c>
      <c r="F18" s="13">
        <f t="shared" si="0"/>
        <v>-14.380957825384797</v>
      </c>
      <c r="G18" s="1"/>
      <c r="H18" s="1"/>
      <c r="I18" s="1"/>
    </row>
    <row r="19" spans="1:9" x14ac:dyDescent="0.25">
      <c r="A19" s="8" t="s">
        <v>55</v>
      </c>
      <c r="B19" s="25">
        <v>2142</v>
      </c>
      <c r="C19" s="25">
        <v>1420</v>
      </c>
      <c r="D19" s="25">
        <v>15447</v>
      </c>
      <c r="E19" s="25">
        <v>8392</v>
      </c>
      <c r="F19" s="10">
        <f t="shared" si="0"/>
        <v>-45.672298828251442</v>
      </c>
      <c r="G19" s="1"/>
      <c r="H19" s="1"/>
      <c r="I19" s="1"/>
    </row>
    <row r="20" spans="1:9" x14ac:dyDescent="0.25">
      <c r="A20" s="11" t="s">
        <v>56</v>
      </c>
      <c r="B20" s="26">
        <v>16312</v>
      </c>
      <c r="C20" s="26">
        <v>5246</v>
      </c>
      <c r="D20" s="26">
        <v>62058</v>
      </c>
      <c r="E20" s="26">
        <v>45296</v>
      </c>
      <c r="F20" s="13">
        <f t="shared" si="0"/>
        <v>-27.010216249315164</v>
      </c>
      <c r="G20" s="1"/>
      <c r="H20" s="1"/>
      <c r="I20" s="1"/>
    </row>
    <row r="21" spans="1:9" x14ac:dyDescent="0.25">
      <c r="A21" s="8" t="s">
        <v>57</v>
      </c>
      <c r="B21" s="25">
        <v>2788</v>
      </c>
      <c r="C21" s="25">
        <v>2616</v>
      </c>
      <c r="D21" s="25">
        <v>20559</v>
      </c>
      <c r="E21" s="25">
        <v>14581</v>
      </c>
      <c r="F21" s="10">
        <f t="shared" si="0"/>
        <v>-29.077289751447054</v>
      </c>
      <c r="G21" s="1"/>
      <c r="H21" s="1"/>
      <c r="I21" s="1"/>
    </row>
    <row r="22" spans="1:9" x14ac:dyDescent="0.25">
      <c r="A22" s="11" t="s">
        <v>58</v>
      </c>
      <c r="B22" s="26">
        <v>175506</v>
      </c>
      <c r="C22" s="26">
        <v>169529</v>
      </c>
      <c r="D22" s="26">
        <v>1102168</v>
      </c>
      <c r="E22" s="26">
        <v>1114442</v>
      </c>
      <c r="F22" s="13">
        <f t="shared" si="0"/>
        <v>1.1136233314703361</v>
      </c>
      <c r="G22" s="1"/>
      <c r="H22" s="1"/>
      <c r="I22" s="1"/>
    </row>
    <row r="23" spans="1:9" x14ac:dyDescent="0.25">
      <c r="A23" s="8" t="s">
        <v>59</v>
      </c>
      <c r="B23" s="25">
        <v>7025</v>
      </c>
      <c r="C23" s="25">
        <v>3163</v>
      </c>
      <c r="D23" s="25">
        <v>38282</v>
      </c>
      <c r="E23" s="25">
        <v>29459</v>
      </c>
      <c r="F23" s="10">
        <f t="shared" si="0"/>
        <v>-23.04738519408599</v>
      </c>
      <c r="G23" s="1"/>
      <c r="H23" s="1"/>
      <c r="I23" s="1"/>
    </row>
    <row r="24" spans="1:9" x14ac:dyDescent="0.25">
      <c r="A24" s="11" t="s">
        <v>60</v>
      </c>
      <c r="B24" s="26">
        <v>2703</v>
      </c>
      <c r="C24" s="26">
        <v>1596</v>
      </c>
      <c r="D24" s="26">
        <v>21135</v>
      </c>
      <c r="E24" s="26">
        <v>14728</v>
      </c>
      <c r="F24" s="13">
        <f t="shared" si="0"/>
        <v>-30.314643955524019</v>
      </c>
      <c r="G24" s="1"/>
      <c r="H24" s="1"/>
      <c r="I24" s="1"/>
    </row>
    <row r="25" spans="1:9" x14ac:dyDescent="0.25">
      <c r="A25" s="8" t="s">
        <v>61</v>
      </c>
      <c r="B25" s="25">
        <v>4062</v>
      </c>
      <c r="C25" s="25">
        <v>34</v>
      </c>
      <c r="D25" s="25">
        <v>12942</v>
      </c>
      <c r="E25" s="25">
        <v>1514</v>
      </c>
      <c r="F25" s="10">
        <f t="shared" si="0"/>
        <v>-88.301653531138925</v>
      </c>
      <c r="G25" s="1"/>
      <c r="H25" s="1"/>
      <c r="I25" s="1"/>
    </row>
    <row r="26" spans="1:9" x14ac:dyDescent="0.25">
      <c r="A26" s="11" t="s">
        <v>62</v>
      </c>
      <c r="B26" s="26">
        <v>1744</v>
      </c>
      <c r="C26" s="26">
        <v>3285</v>
      </c>
      <c r="D26" s="26">
        <v>8268</v>
      </c>
      <c r="E26" s="26">
        <v>7899</v>
      </c>
      <c r="F26" s="13">
        <f t="shared" si="0"/>
        <v>-4.4629898403483281</v>
      </c>
      <c r="G26" s="1"/>
      <c r="H26" s="1"/>
      <c r="I26" s="1"/>
    </row>
    <row r="27" spans="1:9" x14ac:dyDescent="0.25">
      <c r="A27" s="8" t="s">
        <v>63</v>
      </c>
      <c r="B27" s="25">
        <v>4068</v>
      </c>
      <c r="C27" s="25">
        <v>2872</v>
      </c>
      <c r="D27" s="25">
        <v>21165</v>
      </c>
      <c r="E27" s="25">
        <v>17768</v>
      </c>
      <c r="F27" s="10">
        <f t="shared" si="0"/>
        <v>-16.050082683675882</v>
      </c>
      <c r="G27" s="1"/>
      <c r="H27" s="1"/>
      <c r="I27" s="1"/>
    </row>
    <row r="28" spans="1:9" x14ac:dyDescent="0.25">
      <c r="A28" s="11" t="s">
        <v>64</v>
      </c>
      <c r="B28" s="26">
        <v>68856</v>
      </c>
      <c r="C28" s="26">
        <v>73790</v>
      </c>
      <c r="D28" s="26">
        <v>515588</v>
      </c>
      <c r="E28" s="26">
        <v>487465</v>
      </c>
      <c r="F28" s="13">
        <f t="shared" si="0"/>
        <v>-5.4545489809693066</v>
      </c>
      <c r="G28" s="1"/>
      <c r="H28" s="1"/>
      <c r="I28" s="1"/>
    </row>
    <row r="29" spans="1:9" x14ac:dyDescent="0.25">
      <c r="A29" s="8" t="s">
        <v>65</v>
      </c>
      <c r="B29" s="25">
        <v>4325</v>
      </c>
      <c r="C29" s="25">
        <v>2231</v>
      </c>
      <c r="D29" s="25">
        <v>30052</v>
      </c>
      <c r="E29" s="25">
        <v>20913</v>
      </c>
      <c r="F29" s="10">
        <f t="shared" si="0"/>
        <v>-30.410621589245309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16169</v>
      </c>
      <c r="C31" s="25">
        <v>13721</v>
      </c>
      <c r="D31" s="25">
        <v>105187</v>
      </c>
      <c r="E31" s="25">
        <v>74586</v>
      </c>
      <c r="F31" s="10">
        <f t="shared" si="0"/>
        <v>-29.091998060596836</v>
      </c>
      <c r="G31" s="1"/>
      <c r="H31" s="1"/>
      <c r="I31" s="1"/>
    </row>
    <row r="32" spans="1:9" x14ac:dyDescent="0.25">
      <c r="A32" s="11" t="s">
        <v>68</v>
      </c>
      <c r="B32" s="26">
        <v>33185</v>
      </c>
      <c r="C32" s="26">
        <v>26195</v>
      </c>
      <c r="D32" s="26">
        <v>143234</v>
      </c>
      <c r="E32" s="26">
        <v>147521</v>
      </c>
      <c r="F32" s="13">
        <f t="shared" si="0"/>
        <v>2.9930044542496859</v>
      </c>
      <c r="G32" s="1"/>
      <c r="H32" s="1"/>
      <c r="I32" s="1"/>
    </row>
    <row r="33" spans="1:9" x14ac:dyDescent="0.25">
      <c r="A33" s="8" t="s">
        <v>69</v>
      </c>
      <c r="B33" s="25">
        <v>30332</v>
      </c>
      <c r="C33" s="25">
        <v>27813</v>
      </c>
      <c r="D33" s="25">
        <v>183412</v>
      </c>
      <c r="E33" s="25">
        <v>171582</v>
      </c>
      <c r="F33" s="10">
        <f t="shared" si="0"/>
        <v>-6.4499596536758759</v>
      </c>
      <c r="G33" s="1"/>
      <c r="H33" s="1"/>
      <c r="I33" s="1"/>
    </row>
    <row r="34" spans="1:9" x14ac:dyDescent="0.25">
      <c r="A34" s="11" t="s">
        <v>70</v>
      </c>
      <c r="B34" s="26">
        <v>76</v>
      </c>
      <c r="C34" s="26">
        <v>485</v>
      </c>
      <c r="D34" s="26">
        <v>1576</v>
      </c>
      <c r="E34" s="26">
        <v>3230</v>
      </c>
      <c r="F34" s="13">
        <f t="shared" si="0"/>
        <v>104.94923857868019</v>
      </c>
      <c r="G34" s="1"/>
      <c r="H34" s="1"/>
      <c r="I34" s="1"/>
    </row>
    <row r="35" spans="1:9" x14ac:dyDescent="0.25">
      <c r="A35" s="14" t="s">
        <v>71</v>
      </c>
      <c r="B35" s="15">
        <f>SUM(B7:B34)</f>
        <v>900902</v>
      </c>
      <c r="C35" s="15">
        <f t="shared" ref="C35:E35" si="1">SUM(C7:C34)</f>
        <v>789206</v>
      </c>
      <c r="D35" s="15">
        <f t="shared" si="1"/>
        <v>5022351</v>
      </c>
      <c r="E35" s="15">
        <f t="shared" si="1"/>
        <v>5037930</v>
      </c>
      <c r="F35" s="16">
        <f t="shared" si="0"/>
        <v>0.31019337358141286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28950</v>
      </c>
      <c r="C38" s="41">
        <f>D7</f>
        <v>34749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1740848</v>
      </c>
      <c r="G38" s="42">
        <f>LOOKUP(E38,$A$38:$A$65,$C$38:$C$65)</f>
        <v>1423587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15664</v>
      </c>
      <c r="C39" s="41">
        <f t="shared" ref="C39:C65" si="5">D8</f>
        <v>15010</v>
      </c>
      <c r="D39" s="41">
        <f t="shared" ref="D39:D65" si="6">_xlfn.RANK.EQ(B39,$B$38:$B$65)+COUNTIF($B$38:$B$65,B39)-1</f>
        <v>21</v>
      </c>
      <c r="E39" s="42" t="str">
        <f t="shared" si="2"/>
        <v>LAS PALMAS</v>
      </c>
      <c r="F39" s="42">
        <f t="shared" ref="F39:F54" si="7">LOOKUP(E39,$A$38:$A$65,$B$38:$B$65)</f>
        <v>1114442</v>
      </c>
      <c r="G39" s="42">
        <f t="shared" ref="G39:G65" si="8">LOOKUP(E39,$A$38:$A$65,$C$38:$C$65)</f>
        <v>1102168</v>
      </c>
    </row>
    <row r="40" spans="1:9" x14ac:dyDescent="0.25">
      <c r="A40" s="42" t="str">
        <f t="shared" si="3"/>
        <v>ALMERIA</v>
      </c>
      <c r="B40" s="41">
        <f t="shared" si="4"/>
        <v>47830</v>
      </c>
      <c r="C40" s="41">
        <f t="shared" si="5"/>
        <v>66814</v>
      </c>
      <c r="D40" s="41">
        <f t="shared" si="6"/>
        <v>12</v>
      </c>
      <c r="E40" s="42" t="str">
        <f t="shared" si="2"/>
        <v>BARCELONA</v>
      </c>
      <c r="F40" s="42">
        <f t="shared" si="7"/>
        <v>569215</v>
      </c>
      <c r="G40" s="42">
        <f t="shared" si="8"/>
        <v>611333</v>
      </c>
    </row>
    <row r="41" spans="1:9" x14ac:dyDescent="0.25">
      <c r="A41" s="42" t="str">
        <f t="shared" si="3"/>
        <v>AVILES</v>
      </c>
      <c r="B41" s="41">
        <f t="shared" si="4"/>
        <v>19015</v>
      </c>
      <c r="C41" s="41">
        <f t="shared" si="5"/>
        <v>22669</v>
      </c>
      <c r="D41" s="41">
        <f t="shared" si="6"/>
        <v>18</v>
      </c>
      <c r="E41" s="42" t="str">
        <f t="shared" si="2"/>
        <v>SANTA CRUZ DE TENERIFE</v>
      </c>
      <c r="F41" s="42">
        <f t="shared" si="7"/>
        <v>487465</v>
      </c>
      <c r="G41" s="42">
        <f t="shared" si="8"/>
        <v>515588</v>
      </c>
    </row>
    <row r="42" spans="1:9" x14ac:dyDescent="0.25">
      <c r="A42" s="42" t="str">
        <f t="shared" si="3"/>
        <v>BAHIA DE ALGECIRAS</v>
      </c>
      <c r="B42" s="41">
        <f t="shared" si="4"/>
        <v>1740848</v>
      </c>
      <c r="C42" s="41">
        <f t="shared" si="5"/>
        <v>1423587</v>
      </c>
      <c r="D42" s="41">
        <f t="shared" si="6"/>
        <v>1</v>
      </c>
      <c r="E42" s="42" t="str">
        <f t="shared" si="2"/>
        <v>CEUTA</v>
      </c>
      <c r="F42" s="42">
        <f t="shared" si="7"/>
        <v>239634</v>
      </c>
      <c r="G42" s="42">
        <f t="shared" si="8"/>
        <v>279884</v>
      </c>
    </row>
    <row r="43" spans="1:9" x14ac:dyDescent="0.25">
      <c r="A43" s="42" t="str">
        <f t="shared" si="3"/>
        <v>BAHIA DE CADIZ</v>
      </c>
      <c r="B43" s="41">
        <f t="shared" si="4"/>
        <v>48271</v>
      </c>
      <c r="C43" s="41">
        <f t="shared" si="5"/>
        <v>41087</v>
      </c>
      <c r="D43" s="41">
        <f t="shared" si="6"/>
        <v>11</v>
      </c>
      <c r="E43" s="42" t="str">
        <f t="shared" si="2"/>
        <v>VIGO</v>
      </c>
      <c r="F43" s="42">
        <f t="shared" si="7"/>
        <v>171582</v>
      </c>
      <c r="G43" s="42">
        <f t="shared" si="8"/>
        <v>183412</v>
      </c>
    </row>
    <row r="44" spans="1:9" x14ac:dyDescent="0.25">
      <c r="A44" s="42" t="str">
        <f t="shared" si="3"/>
        <v>BALEARES</v>
      </c>
      <c r="B44" s="41">
        <f t="shared" si="4"/>
        <v>61403</v>
      </c>
      <c r="C44" s="41">
        <f t="shared" si="5"/>
        <v>88559</v>
      </c>
      <c r="D44" s="41">
        <f t="shared" si="6"/>
        <v>10</v>
      </c>
      <c r="E44" s="42" t="str">
        <f t="shared" si="2"/>
        <v>VALENCIA</v>
      </c>
      <c r="F44" s="42">
        <f t="shared" si="7"/>
        <v>147521</v>
      </c>
      <c r="G44" s="42">
        <f t="shared" si="8"/>
        <v>143234</v>
      </c>
    </row>
    <row r="45" spans="1:9" x14ac:dyDescent="0.25">
      <c r="A45" s="42" t="str">
        <f t="shared" si="3"/>
        <v>BARCELONA</v>
      </c>
      <c r="B45" s="41">
        <f t="shared" si="4"/>
        <v>569215</v>
      </c>
      <c r="C45" s="41">
        <f t="shared" si="5"/>
        <v>611333</v>
      </c>
      <c r="D45" s="41">
        <f t="shared" si="6"/>
        <v>3</v>
      </c>
      <c r="E45" s="42" t="str">
        <f t="shared" si="2"/>
        <v>TARRAGONA</v>
      </c>
      <c r="F45" s="42">
        <f t="shared" si="7"/>
        <v>74586</v>
      </c>
      <c r="G45" s="42">
        <f t="shared" si="8"/>
        <v>105187</v>
      </c>
    </row>
    <row r="46" spans="1:9" x14ac:dyDescent="0.25">
      <c r="A46" s="42" t="str">
        <f t="shared" si="3"/>
        <v>BILBAO</v>
      </c>
      <c r="B46" s="41">
        <f t="shared" si="4"/>
        <v>63290</v>
      </c>
      <c r="C46" s="41">
        <f t="shared" si="5"/>
        <v>78176</v>
      </c>
      <c r="D46" s="41">
        <f t="shared" si="6"/>
        <v>9</v>
      </c>
      <c r="E46" s="42" t="str">
        <f t="shared" si="2"/>
        <v>BILBAO</v>
      </c>
      <c r="F46" s="42">
        <f t="shared" si="7"/>
        <v>63290</v>
      </c>
      <c r="G46" s="42">
        <f t="shared" si="8"/>
        <v>78176</v>
      </c>
    </row>
    <row r="47" spans="1:9" x14ac:dyDescent="0.25">
      <c r="A47" s="42" t="str">
        <f t="shared" si="3"/>
        <v>CARTAGENA</v>
      </c>
      <c r="B47" s="41">
        <f t="shared" si="4"/>
        <v>27312</v>
      </c>
      <c r="C47" s="41">
        <f t="shared" si="5"/>
        <v>49595</v>
      </c>
      <c r="D47" s="41">
        <f t="shared" si="6"/>
        <v>16</v>
      </c>
      <c r="E47" s="42" t="str">
        <f t="shared" si="2"/>
        <v>BALEARES</v>
      </c>
      <c r="F47" s="42">
        <f t="shared" si="7"/>
        <v>61403</v>
      </c>
      <c r="G47" s="42">
        <f t="shared" si="8"/>
        <v>88559</v>
      </c>
    </row>
    <row r="48" spans="1:9" x14ac:dyDescent="0.25">
      <c r="A48" s="42" t="str">
        <f t="shared" si="3"/>
        <v>CASTELLON</v>
      </c>
      <c r="B48" s="41">
        <f t="shared" si="4"/>
        <v>17122</v>
      </c>
      <c r="C48" s="41">
        <f t="shared" si="5"/>
        <v>29815</v>
      </c>
      <c r="D48" s="41">
        <f t="shared" si="6"/>
        <v>20</v>
      </c>
      <c r="E48" s="42" t="str">
        <f t="shared" si="2"/>
        <v>BAHIA DE CADIZ</v>
      </c>
      <c r="F48" s="42">
        <f t="shared" si="7"/>
        <v>48271</v>
      </c>
      <c r="G48" s="42">
        <f t="shared" si="8"/>
        <v>41087</v>
      </c>
    </row>
    <row r="49" spans="1:7" x14ac:dyDescent="0.25">
      <c r="A49" s="42" t="str">
        <f t="shared" si="3"/>
        <v>CEUTA</v>
      </c>
      <c r="B49" s="41">
        <f t="shared" si="4"/>
        <v>239634</v>
      </c>
      <c r="C49" s="41">
        <f t="shared" si="5"/>
        <v>279884</v>
      </c>
      <c r="D49" s="41">
        <f t="shared" si="6"/>
        <v>5</v>
      </c>
      <c r="E49" s="42" t="str">
        <f t="shared" si="2"/>
        <v>ALMERIA</v>
      </c>
      <c r="F49" s="42">
        <f t="shared" si="7"/>
        <v>47830</v>
      </c>
      <c r="G49" s="42">
        <f t="shared" si="8"/>
        <v>66814</v>
      </c>
    </row>
    <row r="50" spans="1:7" x14ac:dyDescent="0.25">
      <c r="A50" s="42" t="str">
        <f t="shared" si="3"/>
        <v>FERROL-SAN CIBRAO</v>
      </c>
      <c r="B50" s="41">
        <f t="shared" si="4"/>
        <v>8392</v>
      </c>
      <c r="C50" s="41">
        <f t="shared" si="5"/>
        <v>15447</v>
      </c>
      <c r="D50" s="41">
        <f t="shared" si="6"/>
        <v>24</v>
      </c>
      <c r="E50" s="42" t="str">
        <f t="shared" si="2"/>
        <v>GIJON</v>
      </c>
      <c r="F50" s="42">
        <f t="shared" si="7"/>
        <v>45296</v>
      </c>
      <c r="G50" s="42">
        <f t="shared" si="8"/>
        <v>62058</v>
      </c>
    </row>
    <row r="51" spans="1:7" x14ac:dyDescent="0.25">
      <c r="A51" s="42" t="str">
        <f t="shared" si="3"/>
        <v>GIJON</v>
      </c>
      <c r="B51" s="41">
        <f t="shared" si="4"/>
        <v>45296</v>
      </c>
      <c r="C51" s="41">
        <f t="shared" si="5"/>
        <v>62058</v>
      </c>
      <c r="D51" s="41">
        <f t="shared" si="6"/>
        <v>13</v>
      </c>
      <c r="E51" s="42" t="str">
        <f t="shared" si="2"/>
        <v>MALAGA</v>
      </c>
      <c r="F51" s="42">
        <f t="shared" si="7"/>
        <v>29459</v>
      </c>
      <c r="G51" s="42">
        <f t="shared" si="8"/>
        <v>38282</v>
      </c>
    </row>
    <row r="52" spans="1:7" x14ac:dyDescent="0.25">
      <c r="A52" s="42" t="str">
        <f t="shared" si="3"/>
        <v>HUELVA</v>
      </c>
      <c r="B52" s="41">
        <f t="shared" si="4"/>
        <v>14581</v>
      </c>
      <c r="C52" s="41">
        <f t="shared" si="5"/>
        <v>20559</v>
      </c>
      <c r="D52" s="41">
        <f t="shared" si="6"/>
        <v>23</v>
      </c>
      <c r="E52" s="42" t="str">
        <f t="shared" si="2"/>
        <v>A CORUÑA</v>
      </c>
      <c r="F52" s="42">
        <f t="shared" si="7"/>
        <v>28950</v>
      </c>
      <c r="G52" s="42">
        <f t="shared" si="8"/>
        <v>34749</v>
      </c>
    </row>
    <row r="53" spans="1:7" x14ac:dyDescent="0.25">
      <c r="A53" s="42" t="str">
        <f t="shared" si="3"/>
        <v>LAS PALMAS</v>
      </c>
      <c r="B53" s="41">
        <f t="shared" si="4"/>
        <v>1114442</v>
      </c>
      <c r="C53" s="41">
        <f t="shared" si="5"/>
        <v>1102168</v>
      </c>
      <c r="D53" s="41">
        <f t="shared" si="6"/>
        <v>2</v>
      </c>
      <c r="E53" s="42" t="str">
        <f t="shared" si="2"/>
        <v>CARTAGENA</v>
      </c>
      <c r="F53" s="42">
        <f t="shared" si="7"/>
        <v>27312</v>
      </c>
      <c r="G53" s="42">
        <f t="shared" si="8"/>
        <v>49595</v>
      </c>
    </row>
    <row r="54" spans="1:7" x14ac:dyDescent="0.25">
      <c r="A54" s="42" t="str">
        <f t="shared" si="3"/>
        <v>MALAGA</v>
      </c>
      <c r="B54" s="41">
        <f t="shared" si="4"/>
        <v>29459</v>
      </c>
      <c r="C54" s="41">
        <f t="shared" si="5"/>
        <v>38282</v>
      </c>
      <c r="D54" s="41">
        <f t="shared" si="6"/>
        <v>14</v>
      </c>
      <c r="E54" s="42" t="str">
        <f t="shared" si="2"/>
        <v>SANTANDER</v>
      </c>
      <c r="F54" s="42">
        <f t="shared" si="7"/>
        <v>20913</v>
      </c>
      <c r="G54" s="42">
        <f t="shared" si="8"/>
        <v>30052</v>
      </c>
    </row>
    <row r="55" spans="1:7" x14ac:dyDescent="0.25">
      <c r="A55" s="42" t="str">
        <f t="shared" si="3"/>
        <v>MARIN Y RIA DE PONTEVEDRA</v>
      </c>
      <c r="B55" s="41">
        <f t="shared" si="4"/>
        <v>14728</v>
      </c>
      <c r="C55" s="41">
        <f t="shared" si="5"/>
        <v>21135</v>
      </c>
      <c r="D55" s="41">
        <f t="shared" si="6"/>
        <v>22</v>
      </c>
      <c r="E55" s="42" t="str">
        <f t="shared" si="2"/>
        <v>AVILES</v>
      </c>
      <c r="F55" s="42">
        <f t="shared" ref="F55:F65" si="9">LOOKUP(E55,$A$38:$A$65,$B$38:$B$65)</f>
        <v>19015</v>
      </c>
      <c r="G55" s="42">
        <f t="shared" si="8"/>
        <v>22669</v>
      </c>
    </row>
    <row r="56" spans="1:7" x14ac:dyDescent="0.25">
      <c r="A56" s="42" t="str">
        <f t="shared" si="3"/>
        <v>MELILLA</v>
      </c>
      <c r="B56" s="41">
        <f t="shared" si="4"/>
        <v>1514</v>
      </c>
      <c r="C56" s="41">
        <f t="shared" si="5"/>
        <v>12942</v>
      </c>
      <c r="D56" s="41">
        <f t="shared" si="6"/>
        <v>27</v>
      </c>
      <c r="E56" s="42" t="str">
        <f t="shared" si="2"/>
        <v>PASAIA</v>
      </c>
      <c r="F56" s="42">
        <f t="shared" si="9"/>
        <v>17768</v>
      </c>
      <c r="G56" s="42">
        <f t="shared" si="8"/>
        <v>21165</v>
      </c>
    </row>
    <row r="57" spans="1:7" x14ac:dyDescent="0.25">
      <c r="A57" s="42" t="str">
        <f t="shared" si="3"/>
        <v>MOTRIL</v>
      </c>
      <c r="B57" s="41">
        <f t="shared" si="4"/>
        <v>7899</v>
      </c>
      <c r="C57" s="41">
        <f t="shared" si="5"/>
        <v>8268</v>
      </c>
      <c r="D57" s="41">
        <f t="shared" si="6"/>
        <v>25</v>
      </c>
      <c r="E57" s="42" t="str">
        <f t="shared" si="2"/>
        <v>CASTELLON</v>
      </c>
      <c r="F57" s="42">
        <f t="shared" si="9"/>
        <v>17122</v>
      </c>
      <c r="G57" s="42">
        <f t="shared" si="8"/>
        <v>29815</v>
      </c>
    </row>
    <row r="58" spans="1:7" x14ac:dyDescent="0.25">
      <c r="A58" s="42" t="str">
        <f t="shared" si="3"/>
        <v>PASAIA</v>
      </c>
      <c r="B58" s="41">
        <f t="shared" si="4"/>
        <v>17768</v>
      </c>
      <c r="C58" s="41">
        <f t="shared" si="5"/>
        <v>21165</v>
      </c>
      <c r="D58" s="41">
        <f t="shared" si="6"/>
        <v>19</v>
      </c>
      <c r="E58" s="42" t="str">
        <f t="shared" si="2"/>
        <v>ALICANTE</v>
      </c>
      <c r="F58" s="42">
        <f t="shared" si="9"/>
        <v>15664</v>
      </c>
      <c r="G58" s="42">
        <f t="shared" si="8"/>
        <v>15010</v>
      </c>
    </row>
    <row r="59" spans="1:7" x14ac:dyDescent="0.25">
      <c r="A59" s="42" t="str">
        <f t="shared" si="3"/>
        <v>SANTA CRUZ DE TENERIFE</v>
      </c>
      <c r="B59" s="41">
        <f t="shared" si="4"/>
        <v>487465</v>
      </c>
      <c r="C59" s="41">
        <f t="shared" si="5"/>
        <v>515588</v>
      </c>
      <c r="D59" s="41">
        <f t="shared" si="6"/>
        <v>4</v>
      </c>
      <c r="E59" s="42" t="str">
        <f t="shared" si="2"/>
        <v>MARIN Y RIA DE PONTEVEDRA</v>
      </c>
      <c r="F59" s="42">
        <f t="shared" si="9"/>
        <v>14728</v>
      </c>
      <c r="G59" s="42">
        <f t="shared" si="8"/>
        <v>21135</v>
      </c>
    </row>
    <row r="60" spans="1:7" x14ac:dyDescent="0.25">
      <c r="A60" s="42" t="str">
        <f t="shared" si="3"/>
        <v>SANTANDER</v>
      </c>
      <c r="B60" s="41">
        <f t="shared" si="4"/>
        <v>20913</v>
      </c>
      <c r="C60" s="41">
        <f t="shared" si="5"/>
        <v>30052</v>
      </c>
      <c r="D60" s="41">
        <f t="shared" si="6"/>
        <v>17</v>
      </c>
      <c r="E60" s="42" t="str">
        <f t="shared" si="2"/>
        <v>HUELVA</v>
      </c>
      <c r="F60" s="42">
        <f t="shared" si="9"/>
        <v>14581</v>
      </c>
      <c r="G60" s="42">
        <f t="shared" si="8"/>
        <v>20559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8392</v>
      </c>
      <c r="G61" s="42">
        <f t="shared" si="8"/>
        <v>15447</v>
      </c>
    </row>
    <row r="62" spans="1:7" x14ac:dyDescent="0.25">
      <c r="A62" s="42" t="str">
        <f t="shared" si="3"/>
        <v>TARRAGONA</v>
      </c>
      <c r="B62" s="41">
        <f t="shared" si="4"/>
        <v>74586</v>
      </c>
      <c r="C62" s="41">
        <f t="shared" si="5"/>
        <v>105187</v>
      </c>
      <c r="D62" s="41">
        <f t="shared" si="6"/>
        <v>8</v>
      </c>
      <c r="E62" s="42" t="str">
        <f t="shared" si="2"/>
        <v>MOTRIL</v>
      </c>
      <c r="F62" s="42">
        <f t="shared" si="9"/>
        <v>7899</v>
      </c>
      <c r="G62" s="42">
        <f t="shared" si="8"/>
        <v>8268</v>
      </c>
    </row>
    <row r="63" spans="1:7" x14ac:dyDescent="0.25">
      <c r="A63" s="42" t="str">
        <f t="shared" si="3"/>
        <v>VALENCIA</v>
      </c>
      <c r="B63" s="41">
        <f t="shared" si="4"/>
        <v>147521</v>
      </c>
      <c r="C63" s="41">
        <f t="shared" si="5"/>
        <v>143234</v>
      </c>
      <c r="D63" s="41">
        <f t="shared" si="6"/>
        <v>7</v>
      </c>
      <c r="E63" s="42" t="str">
        <f t="shared" si="2"/>
        <v>VILAGARCIA</v>
      </c>
      <c r="F63" s="42">
        <f t="shared" si="9"/>
        <v>3230</v>
      </c>
      <c r="G63" s="42">
        <f t="shared" si="8"/>
        <v>1576</v>
      </c>
    </row>
    <row r="64" spans="1:7" x14ac:dyDescent="0.25">
      <c r="A64" s="42" t="str">
        <f t="shared" si="3"/>
        <v>VIGO</v>
      </c>
      <c r="B64" s="41">
        <f t="shared" si="4"/>
        <v>171582</v>
      </c>
      <c r="C64" s="41">
        <f t="shared" si="5"/>
        <v>183412</v>
      </c>
      <c r="D64" s="41">
        <f t="shared" si="6"/>
        <v>6</v>
      </c>
      <c r="E64" s="42" t="str">
        <f t="shared" si="2"/>
        <v>MELILLA</v>
      </c>
      <c r="F64" s="42">
        <f t="shared" si="9"/>
        <v>1514</v>
      </c>
      <c r="G64" s="42">
        <f t="shared" si="8"/>
        <v>12942</v>
      </c>
    </row>
    <row r="65" spans="1:7" x14ac:dyDescent="0.25">
      <c r="A65" s="42" t="str">
        <f t="shared" si="3"/>
        <v>VILAGARCIA</v>
      </c>
      <c r="B65" s="41">
        <f t="shared" si="4"/>
        <v>3230</v>
      </c>
      <c r="C65" s="41">
        <f t="shared" si="5"/>
        <v>1576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0</v>
      </c>
      <c r="D7" s="27">
        <v>12885</v>
      </c>
      <c r="E7" s="27">
        <v>0</v>
      </c>
      <c r="F7" s="10">
        <f>((E7*100)/D7)-100</f>
        <v>-100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3057467</v>
      </c>
      <c r="C11" s="27">
        <v>3539068</v>
      </c>
      <c r="D11" s="27">
        <v>20834169</v>
      </c>
      <c r="E11" s="27">
        <v>17373928</v>
      </c>
      <c r="F11" s="10">
        <f t="shared" si="0"/>
        <v>-16.608490600225039</v>
      </c>
      <c r="G11" s="1"/>
      <c r="H11" s="1"/>
      <c r="I11" s="1"/>
    </row>
    <row r="12" spans="1:12" x14ac:dyDescent="0.25">
      <c r="A12" s="11" t="s">
        <v>48</v>
      </c>
      <c r="B12" s="28">
        <v>297</v>
      </c>
      <c r="C12" s="28">
        <v>4726</v>
      </c>
      <c r="D12" s="28">
        <v>121917</v>
      </c>
      <c r="E12" s="28">
        <v>78564</v>
      </c>
      <c r="F12" s="13">
        <f t="shared" si="0"/>
        <v>-35.559437978296714</v>
      </c>
      <c r="G12" s="1"/>
      <c r="H12" s="1"/>
      <c r="I12" s="1"/>
    </row>
    <row r="13" spans="1:12" x14ac:dyDescent="0.25">
      <c r="A13" s="8" t="s">
        <v>49</v>
      </c>
      <c r="B13" s="27">
        <v>1537</v>
      </c>
      <c r="C13" s="27">
        <v>0</v>
      </c>
      <c r="D13" s="27">
        <v>4918</v>
      </c>
      <c r="E13" s="27">
        <v>6354</v>
      </c>
      <c r="F13" s="10">
        <f t="shared" si="0"/>
        <v>29.198861325742172</v>
      </c>
      <c r="G13" s="1"/>
      <c r="H13" s="1"/>
      <c r="I13" s="1"/>
    </row>
    <row r="14" spans="1:12" x14ac:dyDescent="0.25">
      <c r="A14" s="11" t="s">
        <v>50</v>
      </c>
      <c r="B14" s="28">
        <v>1194768</v>
      </c>
      <c r="C14" s="28">
        <v>545553</v>
      </c>
      <c r="D14" s="28">
        <v>6645747</v>
      </c>
      <c r="E14" s="28">
        <v>3531985</v>
      </c>
      <c r="F14" s="13">
        <f t="shared" si="0"/>
        <v>-46.853453795337074</v>
      </c>
      <c r="G14" s="1"/>
      <c r="H14" s="1"/>
      <c r="I14" s="1"/>
    </row>
    <row r="15" spans="1:12" x14ac:dyDescent="0.25">
      <c r="A15" s="8" t="s">
        <v>51</v>
      </c>
      <c r="B15" s="27">
        <v>142466</v>
      </c>
      <c r="C15" s="27">
        <v>4229</v>
      </c>
      <c r="D15" s="27">
        <v>402147</v>
      </c>
      <c r="E15" s="27">
        <v>286873</v>
      </c>
      <c r="F15" s="10">
        <f t="shared" si="0"/>
        <v>-28.664642531213715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0</v>
      </c>
      <c r="D16" s="28">
        <v>127377</v>
      </c>
      <c r="E16" s="28">
        <v>4212</v>
      </c>
      <c r="F16" s="13">
        <f t="shared" si="0"/>
        <v>-96.693280576556205</v>
      </c>
      <c r="G16" s="1"/>
      <c r="H16" s="1"/>
      <c r="I16" s="1"/>
    </row>
    <row r="17" spans="1:9" x14ac:dyDescent="0.25">
      <c r="A17" s="8" t="s">
        <v>53</v>
      </c>
      <c r="B17" s="27">
        <v>0</v>
      </c>
      <c r="C17" s="27">
        <v>0</v>
      </c>
      <c r="D17" s="27">
        <v>8068</v>
      </c>
      <c r="E17" s="27">
        <v>38</v>
      </c>
      <c r="F17" s="10">
        <f t="shared" si="0"/>
        <v>-99.52900347050074</v>
      </c>
      <c r="G17" s="1"/>
      <c r="H17" s="1"/>
      <c r="I17" s="1"/>
    </row>
    <row r="18" spans="1:9" x14ac:dyDescent="0.25">
      <c r="A18" s="11" t="s">
        <v>54</v>
      </c>
      <c r="B18" s="28">
        <v>115653</v>
      </c>
      <c r="C18" s="28">
        <v>66146</v>
      </c>
      <c r="D18" s="28">
        <v>511158</v>
      </c>
      <c r="E18" s="28">
        <v>391528</v>
      </c>
      <c r="F18" s="13">
        <f t="shared" si="0"/>
        <v>-23.403722528063724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25999</v>
      </c>
      <c r="C20" s="28">
        <v>7965</v>
      </c>
      <c r="D20" s="28">
        <v>272999</v>
      </c>
      <c r="E20" s="28">
        <v>140678</v>
      </c>
      <c r="F20" s="13">
        <f t="shared" si="0"/>
        <v>-48.469408312850966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0</v>
      </c>
      <c r="D21" s="27">
        <v>3385</v>
      </c>
      <c r="E21" s="27">
        <v>0</v>
      </c>
      <c r="F21" s="10">
        <f t="shared" si="0"/>
        <v>-100</v>
      </c>
      <c r="G21" s="1"/>
      <c r="H21" s="1"/>
      <c r="I21" s="1"/>
    </row>
    <row r="22" spans="1:9" x14ac:dyDescent="0.25">
      <c r="A22" s="11" t="s">
        <v>58</v>
      </c>
      <c r="B22" s="28">
        <v>999495</v>
      </c>
      <c r="C22" s="28">
        <v>605634</v>
      </c>
      <c r="D22" s="28">
        <v>5499378</v>
      </c>
      <c r="E22" s="28">
        <v>3847864</v>
      </c>
      <c r="F22" s="13">
        <f t="shared" si="0"/>
        <v>-30.030923497166413</v>
      </c>
      <c r="G22" s="1"/>
      <c r="H22" s="1"/>
      <c r="I22" s="1"/>
    </row>
    <row r="23" spans="1:9" x14ac:dyDescent="0.25">
      <c r="A23" s="8" t="s">
        <v>59</v>
      </c>
      <c r="B23" s="27">
        <v>83222</v>
      </c>
      <c r="C23" s="27">
        <v>22528</v>
      </c>
      <c r="D23" s="27">
        <v>1333920</v>
      </c>
      <c r="E23" s="27">
        <v>219694</v>
      </c>
      <c r="F23" s="10">
        <f t="shared" si="0"/>
        <v>-83.530196713446088</v>
      </c>
      <c r="G23" s="1"/>
      <c r="H23" s="1"/>
      <c r="I23" s="1"/>
    </row>
    <row r="24" spans="1:9" x14ac:dyDescent="0.25">
      <c r="A24" s="11" t="s">
        <v>60</v>
      </c>
      <c r="B24" s="28">
        <v>1426</v>
      </c>
      <c r="C24" s="28">
        <v>0</v>
      </c>
      <c r="D24" s="28">
        <v>1442</v>
      </c>
      <c r="E24" s="28">
        <v>248</v>
      </c>
      <c r="F24" s="13">
        <f t="shared" si="0"/>
        <v>-82.801664355062414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0</v>
      </c>
      <c r="E26" s="28">
        <v>3668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11402</v>
      </c>
      <c r="C28" s="28">
        <v>34647</v>
      </c>
      <c r="D28" s="28">
        <v>87390</v>
      </c>
      <c r="E28" s="28">
        <v>137709</v>
      </c>
      <c r="F28" s="13">
        <f t="shared" si="0"/>
        <v>57.579814624098873</v>
      </c>
      <c r="G28" s="1"/>
      <c r="H28" s="1"/>
      <c r="I28" s="1"/>
    </row>
    <row r="29" spans="1:9" x14ac:dyDescent="0.25">
      <c r="A29" s="8" t="s">
        <v>65</v>
      </c>
      <c r="B29" s="27">
        <v>614</v>
      </c>
      <c r="C29" s="27">
        <v>67</v>
      </c>
      <c r="D29" s="27">
        <v>2402</v>
      </c>
      <c r="E29" s="27">
        <v>515</v>
      </c>
      <c r="F29" s="10">
        <f t="shared" si="0"/>
        <v>-78.559533721898418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0</v>
      </c>
      <c r="D30" s="28">
        <v>0</v>
      </c>
      <c r="E30" s="28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369284</v>
      </c>
      <c r="C31" s="27">
        <v>489945</v>
      </c>
      <c r="D31" s="27">
        <v>2214001</v>
      </c>
      <c r="E31" s="27">
        <v>2433265</v>
      </c>
      <c r="F31" s="10">
        <f t="shared" si="0"/>
        <v>9.9035185620964086</v>
      </c>
      <c r="G31" s="1"/>
      <c r="H31" s="1"/>
      <c r="I31" s="1"/>
    </row>
    <row r="32" spans="1:9" x14ac:dyDescent="0.25">
      <c r="A32" s="11" t="s">
        <v>68</v>
      </c>
      <c r="B32" s="28">
        <v>2055857</v>
      </c>
      <c r="C32" s="28">
        <v>2220414</v>
      </c>
      <c r="D32" s="28">
        <v>10251416</v>
      </c>
      <c r="E32" s="28">
        <v>13495819</v>
      </c>
      <c r="F32" s="13">
        <f t="shared" si="0"/>
        <v>31.648340092724737</v>
      </c>
      <c r="G32" s="1"/>
      <c r="H32" s="1"/>
      <c r="I32" s="1"/>
    </row>
    <row r="33" spans="1:9" x14ac:dyDescent="0.25">
      <c r="A33" s="8" t="s">
        <v>69</v>
      </c>
      <c r="B33" s="27">
        <v>18579</v>
      </c>
      <c r="C33" s="27">
        <v>17800</v>
      </c>
      <c r="D33" s="27">
        <v>109984</v>
      </c>
      <c r="E33" s="27">
        <v>85580</v>
      </c>
      <c r="F33" s="10">
        <f t="shared" si="0"/>
        <v>-22.188681990107654</v>
      </c>
      <c r="G33" s="1"/>
      <c r="H33" s="1"/>
      <c r="I33" s="1"/>
    </row>
    <row r="34" spans="1:9" x14ac:dyDescent="0.25">
      <c r="A34" s="11" t="s">
        <v>70</v>
      </c>
      <c r="B34" s="28">
        <v>3345</v>
      </c>
      <c r="C34" s="28">
        <v>4476</v>
      </c>
      <c r="D34" s="28">
        <v>10574</v>
      </c>
      <c r="E34" s="28">
        <v>9709</v>
      </c>
      <c r="F34" s="13">
        <f t="shared" si="0"/>
        <v>-8.1804425950444539</v>
      </c>
      <c r="G34" s="1"/>
      <c r="H34" s="1"/>
      <c r="I34" s="1"/>
    </row>
    <row r="35" spans="1:9" x14ac:dyDescent="0.25">
      <c r="A35" s="14" t="s">
        <v>71</v>
      </c>
      <c r="B35" s="15">
        <f>SUM(B7:B34)</f>
        <v>8081411</v>
      </c>
      <c r="C35" s="15">
        <f t="shared" ref="C35:E35" si="1">SUM(C7:C34)</f>
        <v>7563198</v>
      </c>
      <c r="D35" s="15">
        <f t="shared" si="1"/>
        <v>48456533</v>
      </c>
      <c r="E35" s="15">
        <f t="shared" si="1"/>
        <v>42049208</v>
      </c>
      <c r="F35" s="16">
        <f t="shared" si="0"/>
        <v>-13.222830036148068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12885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17373928</v>
      </c>
      <c r="G38" s="42">
        <f>LOOKUP(E38,$A$38:$A$65,$C$38:$C$65)</f>
        <v>20834169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17</v>
      </c>
      <c r="E39" s="42" t="str">
        <f t="shared" si="2"/>
        <v>VALENCIA</v>
      </c>
      <c r="F39" s="42">
        <f t="shared" ref="F39:F54" si="7">LOOKUP(E39,$A$38:$A$65,$B$38:$B$65)</f>
        <v>13495819</v>
      </c>
      <c r="G39" s="42">
        <f t="shared" ref="G39:G65" si="8">LOOKUP(E39,$A$38:$A$65,$C$38:$C$65)</f>
        <v>10251416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3847864</v>
      </c>
      <c r="G40" s="42">
        <f t="shared" si="8"/>
        <v>5499378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3531985</v>
      </c>
      <c r="G41" s="42">
        <f t="shared" si="8"/>
        <v>6645747</v>
      </c>
    </row>
    <row r="42" spans="1:9" x14ac:dyDescent="0.25">
      <c r="A42" s="42" t="str">
        <f t="shared" si="3"/>
        <v>BAHIA DE ALGECIRAS</v>
      </c>
      <c r="B42" s="41">
        <f t="shared" si="4"/>
        <v>17373928</v>
      </c>
      <c r="C42" s="41">
        <f t="shared" si="5"/>
        <v>20834169</v>
      </c>
      <c r="D42" s="41">
        <f t="shared" si="6"/>
        <v>1</v>
      </c>
      <c r="E42" s="42" t="str">
        <f t="shared" si="2"/>
        <v>TARRAGONA</v>
      </c>
      <c r="F42" s="42">
        <f t="shared" si="7"/>
        <v>2433265</v>
      </c>
      <c r="G42" s="42">
        <f t="shared" si="8"/>
        <v>2214001</v>
      </c>
    </row>
    <row r="43" spans="1:9" x14ac:dyDescent="0.25">
      <c r="A43" s="42" t="str">
        <f t="shared" si="3"/>
        <v>BAHIA DE CADIZ</v>
      </c>
      <c r="B43" s="41">
        <f t="shared" si="4"/>
        <v>78564</v>
      </c>
      <c r="C43" s="41">
        <f t="shared" si="5"/>
        <v>121917</v>
      </c>
      <c r="D43" s="41">
        <f t="shared" si="6"/>
        <v>12</v>
      </c>
      <c r="E43" s="42" t="str">
        <f t="shared" si="2"/>
        <v>CEUTA</v>
      </c>
      <c r="F43" s="42">
        <f t="shared" si="7"/>
        <v>391528</v>
      </c>
      <c r="G43" s="42">
        <f t="shared" si="8"/>
        <v>511158</v>
      </c>
    </row>
    <row r="44" spans="1:9" x14ac:dyDescent="0.25">
      <c r="A44" s="42" t="str">
        <f t="shared" si="3"/>
        <v>BALEARES</v>
      </c>
      <c r="B44" s="41">
        <f t="shared" si="4"/>
        <v>6354</v>
      </c>
      <c r="C44" s="41">
        <f t="shared" si="5"/>
        <v>4918</v>
      </c>
      <c r="D44" s="41">
        <f t="shared" si="6"/>
        <v>14</v>
      </c>
      <c r="E44" s="42" t="str">
        <f t="shared" si="2"/>
        <v>BILBAO</v>
      </c>
      <c r="F44" s="42">
        <f t="shared" si="7"/>
        <v>286873</v>
      </c>
      <c r="G44" s="42">
        <f t="shared" si="8"/>
        <v>402147</v>
      </c>
    </row>
    <row r="45" spans="1:9" x14ac:dyDescent="0.25">
      <c r="A45" s="42" t="str">
        <f t="shared" si="3"/>
        <v>BARCELONA</v>
      </c>
      <c r="B45" s="41">
        <f t="shared" si="4"/>
        <v>3531985</v>
      </c>
      <c r="C45" s="41">
        <f t="shared" si="5"/>
        <v>6645747</v>
      </c>
      <c r="D45" s="41">
        <f t="shared" si="6"/>
        <v>4</v>
      </c>
      <c r="E45" s="42" t="str">
        <f t="shared" si="2"/>
        <v>MALAGA</v>
      </c>
      <c r="F45" s="42">
        <f t="shared" si="7"/>
        <v>219694</v>
      </c>
      <c r="G45" s="42">
        <f t="shared" si="8"/>
        <v>1333920</v>
      </c>
    </row>
    <row r="46" spans="1:9" x14ac:dyDescent="0.25">
      <c r="A46" s="42" t="str">
        <f t="shared" si="3"/>
        <v>BILBAO</v>
      </c>
      <c r="B46" s="41">
        <f t="shared" si="4"/>
        <v>286873</v>
      </c>
      <c r="C46" s="41">
        <f t="shared" si="5"/>
        <v>402147</v>
      </c>
      <c r="D46" s="41">
        <f t="shared" si="6"/>
        <v>7</v>
      </c>
      <c r="E46" s="42" t="str">
        <f t="shared" si="2"/>
        <v>GIJON</v>
      </c>
      <c r="F46" s="42">
        <f t="shared" si="7"/>
        <v>140678</v>
      </c>
      <c r="G46" s="42">
        <f t="shared" si="8"/>
        <v>272999</v>
      </c>
    </row>
    <row r="47" spans="1:9" x14ac:dyDescent="0.25">
      <c r="A47" s="42" t="str">
        <f t="shared" si="3"/>
        <v>CARTAGENA</v>
      </c>
      <c r="B47" s="41">
        <f t="shared" si="4"/>
        <v>4212</v>
      </c>
      <c r="C47" s="41">
        <f t="shared" si="5"/>
        <v>127377</v>
      </c>
      <c r="D47" s="41">
        <f t="shared" si="6"/>
        <v>15</v>
      </c>
      <c r="E47" s="42" t="str">
        <f t="shared" si="2"/>
        <v>SANTA CRUZ DE TENERIFE</v>
      </c>
      <c r="F47" s="42">
        <f t="shared" si="7"/>
        <v>137709</v>
      </c>
      <c r="G47" s="42">
        <f t="shared" si="8"/>
        <v>87390</v>
      </c>
    </row>
    <row r="48" spans="1:9" x14ac:dyDescent="0.25">
      <c r="A48" s="42" t="str">
        <f t="shared" si="3"/>
        <v>CASTELLON</v>
      </c>
      <c r="B48" s="41">
        <f t="shared" si="4"/>
        <v>38</v>
      </c>
      <c r="C48" s="41">
        <f t="shared" si="5"/>
        <v>8068</v>
      </c>
      <c r="D48" s="41">
        <f t="shared" si="6"/>
        <v>21</v>
      </c>
      <c r="E48" s="42" t="str">
        <f t="shared" si="2"/>
        <v>VIGO</v>
      </c>
      <c r="F48" s="42">
        <f t="shared" si="7"/>
        <v>85580</v>
      </c>
      <c r="G48" s="42">
        <f t="shared" si="8"/>
        <v>109984</v>
      </c>
    </row>
    <row r="49" spans="1:7" x14ac:dyDescent="0.25">
      <c r="A49" s="42" t="str">
        <f t="shared" si="3"/>
        <v>CEUTA</v>
      </c>
      <c r="B49" s="41">
        <f t="shared" si="4"/>
        <v>391528</v>
      </c>
      <c r="C49" s="41">
        <f t="shared" si="5"/>
        <v>511158</v>
      </c>
      <c r="D49" s="41">
        <f t="shared" si="6"/>
        <v>6</v>
      </c>
      <c r="E49" s="42" t="str">
        <f t="shared" si="2"/>
        <v>BAHIA DE CADIZ</v>
      </c>
      <c r="F49" s="42">
        <f t="shared" si="7"/>
        <v>78564</v>
      </c>
      <c r="G49" s="42">
        <f t="shared" si="8"/>
        <v>121917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VILAGARCIA</v>
      </c>
      <c r="F50" s="42">
        <f t="shared" si="7"/>
        <v>9709</v>
      </c>
      <c r="G50" s="42">
        <f t="shared" si="8"/>
        <v>10574</v>
      </c>
    </row>
    <row r="51" spans="1:7" x14ac:dyDescent="0.25">
      <c r="A51" s="42" t="str">
        <f t="shared" si="3"/>
        <v>GIJON</v>
      </c>
      <c r="B51" s="41">
        <f t="shared" si="4"/>
        <v>140678</v>
      </c>
      <c r="C51" s="41">
        <f t="shared" si="5"/>
        <v>272999</v>
      </c>
      <c r="D51" s="41">
        <f t="shared" si="6"/>
        <v>9</v>
      </c>
      <c r="E51" s="42" t="str">
        <f t="shared" si="2"/>
        <v>BALEARES</v>
      </c>
      <c r="F51" s="42">
        <f t="shared" si="7"/>
        <v>6354</v>
      </c>
      <c r="G51" s="42">
        <f t="shared" si="8"/>
        <v>4918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3385</v>
      </c>
      <c r="D52" s="41">
        <f t="shared" si="6"/>
        <v>28</v>
      </c>
      <c r="E52" s="42" t="str">
        <f t="shared" si="2"/>
        <v>CARTAGENA</v>
      </c>
      <c r="F52" s="42">
        <f t="shared" si="7"/>
        <v>4212</v>
      </c>
      <c r="G52" s="42">
        <f t="shared" si="8"/>
        <v>127377</v>
      </c>
    </row>
    <row r="53" spans="1:7" x14ac:dyDescent="0.25">
      <c r="A53" s="42" t="str">
        <f t="shared" si="3"/>
        <v>LAS PALMAS</v>
      </c>
      <c r="B53" s="41">
        <f t="shared" si="4"/>
        <v>3847864</v>
      </c>
      <c r="C53" s="41">
        <f t="shared" si="5"/>
        <v>5499378</v>
      </c>
      <c r="D53" s="41">
        <f t="shared" si="6"/>
        <v>3</v>
      </c>
      <c r="E53" s="42" t="str">
        <f t="shared" si="2"/>
        <v>MOTRIL</v>
      </c>
      <c r="F53" s="42">
        <f t="shared" si="7"/>
        <v>3668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219694</v>
      </c>
      <c r="C54" s="41">
        <f t="shared" si="5"/>
        <v>1333920</v>
      </c>
      <c r="D54" s="41">
        <f t="shared" si="6"/>
        <v>8</v>
      </c>
      <c r="E54" s="42" t="str">
        <f t="shared" si="2"/>
        <v>ALICANTE</v>
      </c>
      <c r="F54" s="42">
        <f t="shared" si="7"/>
        <v>931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1442</v>
      </c>
      <c r="D55" s="41">
        <f t="shared" si="6"/>
        <v>19</v>
      </c>
      <c r="E55" s="42" t="str">
        <f t="shared" si="2"/>
        <v>SANTANDER</v>
      </c>
      <c r="F55" s="42">
        <f t="shared" ref="F55:F65" si="9">LOOKUP(E55,$A$38:$A$65,$B$38:$B$65)</f>
        <v>515</v>
      </c>
      <c r="G55" s="42">
        <f t="shared" si="8"/>
        <v>2402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MARIN Y RIA DE PONTEVEDRA</v>
      </c>
      <c r="F56" s="42">
        <f t="shared" si="9"/>
        <v>248</v>
      </c>
      <c r="G56" s="42">
        <f t="shared" si="8"/>
        <v>1442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0</v>
      </c>
      <c r="D57" s="41">
        <f t="shared" si="6"/>
        <v>16</v>
      </c>
      <c r="E57" s="42" t="str">
        <f t="shared" si="2"/>
        <v>SEVILLA</v>
      </c>
      <c r="F57" s="42">
        <f t="shared" si="9"/>
        <v>46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9"/>
        <v>38</v>
      </c>
      <c r="G58" s="42">
        <f t="shared" si="8"/>
        <v>8068</v>
      </c>
    </row>
    <row r="59" spans="1:7" x14ac:dyDescent="0.25">
      <c r="A59" s="42" t="str">
        <f t="shared" si="3"/>
        <v>SANTA CRUZ DE TENERIFE</v>
      </c>
      <c r="B59" s="41">
        <f t="shared" si="4"/>
        <v>137709</v>
      </c>
      <c r="C59" s="41">
        <f t="shared" si="5"/>
        <v>87390</v>
      </c>
      <c r="D59" s="41">
        <f t="shared" si="6"/>
        <v>10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515</v>
      </c>
      <c r="C60" s="41">
        <f t="shared" si="5"/>
        <v>2402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2433265</v>
      </c>
      <c r="C62" s="41">
        <f t="shared" si="5"/>
        <v>2214001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13495819</v>
      </c>
      <c r="C63" s="41">
        <f t="shared" si="5"/>
        <v>10251416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85580</v>
      </c>
      <c r="C64" s="41">
        <f t="shared" si="5"/>
        <v>109984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9709</v>
      </c>
      <c r="C65" s="41">
        <f t="shared" si="5"/>
        <v>10574</v>
      </c>
      <c r="D65" s="41">
        <f t="shared" si="6"/>
        <v>13</v>
      </c>
      <c r="E65" s="42" t="str">
        <f t="shared" si="2"/>
        <v>A CORUÑA</v>
      </c>
      <c r="F65" s="42">
        <f t="shared" si="9"/>
        <v>0</v>
      </c>
      <c r="G65" s="42">
        <f t="shared" si="8"/>
        <v>12885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3013113</v>
      </c>
      <c r="C11" s="29">
        <v>3535050</v>
      </c>
      <c r="D11" s="29">
        <v>20741353</v>
      </c>
      <c r="E11" s="29">
        <v>17358984</v>
      </c>
      <c r="F11" s="10">
        <f t="shared" si="0"/>
        <v>-16.307369148001101</v>
      </c>
      <c r="G11" s="1"/>
      <c r="H11" s="1"/>
      <c r="I11" s="1"/>
    </row>
    <row r="12" spans="1:12" x14ac:dyDescent="0.25">
      <c r="A12" s="11" t="s">
        <v>48</v>
      </c>
      <c r="B12" s="30">
        <v>289</v>
      </c>
      <c r="C12" s="30">
        <v>1695</v>
      </c>
      <c r="D12" s="30">
        <v>2783</v>
      </c>
      <c r="E12" s="30">
        <v>10085</v>
      </c>
      <c r="F12" s="13">
        <f t="shared" si="0"/>
        <v>262.37872799137619</v>
      </c>
      <c r="G12" s="1"/>
      <c r="H12" s="1"/>
      <c r="I12" s="1"/>
    </row>
    <row r="13" spans="1:12" x14ac:dyDescent="0.25">
      <c r="A13" s="8" t="s">
        <v>49</v>
      </c>
      <c r="B13" s="29">
        <v>226</v>
      </c>
      <c r="C13" s="29">
        <v>0</v>
      </c>
      <c r="D13" s="29">
        <v>432</v>
      </c>
      <c r="E13" s="29">
        <v>306</v>
      </c>
      <c r="F13" s="10">
        <f t="shared" si="0"/>
        <v>-29.166666666666671</v>
      </c>
      <c r="G13" s="1"/>
      <c r="H13" s="1"/>
      <c r="I13" s="1"/>
    </row>
    <row r="14" spans="1:12" x14ac:dyDescent="0.25">
      <c r="A14" s="11" t="s">
        <v>50</v>
      </c>
      <c r="B14" s="30">
        <v>1136583</v>
      </c>
      <c r="C14" s="30">
        <v>517142</v>
      </c>
      <c r="D14" s="30">
        <v>6332951</v>
      </c>
      <c r="E14" s="30">
        <v>3280354</v>
      </c>
      <c r="F14" s="13">
        <f t="shared" si="0"/>
        <v>-48.201809867153557</v>
      </c>
      <c r="G14" s="1"/>
      <c r="H14" s="1"/>
      <c r="I14" s="1"/>
    </row>
    <row r="15" spans="1:12" x14ac:dyDescent="0.25">
      <c r="A15" s="8" t="s">
        <v>51</v>
      </c>
      <c r="B15" s="29">
        <v>25694</v>
      </c>
      <c r="C15" s="29">
        <v>4229</v>
      </c>
      <c r="D15" s="29">
        <v>119214</v>
      </c>
      <c r="E15" s="29">
        <v>43687</v>
      </c>
      <c r="F15" s="10">
        <f t="shared" si="0"/>
        <v>-63.354136259164193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0</v>
      </c>
      <c r="D16" s="30">
        <v>0</v>
      </c>
      <c r="E16" s="30">
        <v>620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5044</v>
      </c>
      <c r="E17" s="29">
        <v>23</v>
      </c>
      <c r="F17" s="10">
        <f t="shared" si="0"/>
        <v>-99.54401268834259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14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984214</v>
      </c>
      <c r="C22" s="30">
        <v>589615</v>
      </c>
      <c r="D22" s="30">
        <v>5412112</v>
      </c>
      <c r="E22" s="30">
        <v>3761541</v>
      </c>
      <c r="F22" s="13">
        <f t="shared" si="0"/>
        <v>-30.497724363427807</v>
      </c>
      <c r="G22" s="1"/>
      <c r="H22" s="1"/>
      <c r="I22" s="1"/>
    </row>
    <row r="23" spans="1:9" x14ac:dyDescent="0.25">
      <c r="A23" s="8" t="s">
        <v>59</v>
      </c>
      <c r="B23" s="29">
        <v>83222</v>
      </c>
      <c r="C23" s="29">
        <v>22528</v>
      </c>
      <c r="D23" s="29">
        <v>1332336</v>
      </c>
      <c r="E23" s="29">
        <v>219580</v>
      </c>
      <c r="F23" s="10">
        <f t="shared" si="0"/>
        <v>-83.519172340910998</v>
      </c>
      <c r="G23" s="1"/>
      <c r="H23" s="1"/>
      <c r="I23" s="1"/>
    </row>
    <row r="24" spans="1:9" x14ac:dyDescent="0.25">
      <c r="A24" s="11" t="s">
        <v>60</v>
      </c>
      <c r="B24" s="30">
        <v>1426</v>
      </c>
      <c r="C24" s="30">
        <v>0</v>
      </c>
      <c r="D24" s="30">
        <v>1442</v>
      </c>
      <c r="E24" s="30">
        <v>248</v>
      </c>
      <c r="F24" s="13">
        <f t="shared" si="0"/>
        <v>-82.801664355062414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7495</v>
      </c>
      <c r="C28" s="30">
        <v>27757</v>
      </c>
      <c r="D28" s="30">
        <v>61443</v>
      </c>
      <c r="E28" s="30">
        <v>108233</v>
      </c>
      <c r="F28" s="13">
        <f t="shared" si="0"/>
        <v>76.151880604788175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0</v>
      </c>
      <c r="D30" s="30">
        <v>0</v>
      </c>
      <c r="E30" s="30">
        <v>46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0</v>
      </c>
      <c r="C31" s="29">
        <v>128811</v>
      </c>
      <c r="D31" s="29">
        <v>1359</v>
      </c>
      <c r="E31" s="29">
        <v>590833</v>
      </c>
      <c r="F31" s="10">
        <f t="shared" si="0"/>
        <v>43375.570272259014</v>
      </c>
      <c r="G31" s="1"/>
      <c r="H31" s="1"/>
      <c r="I31" s="1"/>
    </row>
    <row r="32" spans="1:9" x14ac:dyDescent="0.25">
      <c r="A32" s="11" t="s">
        <v>68</v>
      </c>
      <c r="B32" s="30">
        <v>2051453</v>
      </c>
      <c r="C32" s="30">
        <v>2218626</v>
      </c>
      <c r="D32" s="30">
        <v>10220687</v>
      </c>
      <c r="E32" s="30">
        <v>13629750</v>
      </c>
      <c r="F32" s="13">
        <f t="shared" si="0"/>
        <v>33.354538691968543</v>
      </c>
      <c r="G32" s="1"/>
      <c r="H32" s="1"/>
      <c r="I32" s="1"/>
    </row>
    <row r="33" spans="1:9" x14ac:dyDescent="0.25">
      <c r="A33" s="8" t="s">
        <v>69</v>
      </c>
      <c r="B33" s="29">
        <v>4557</v>
      </c>
      <c r="C33" s="29">
        <v>11513</v>
      </c>
      <c r="D33" s="29">
        <v>24003</v>
      </c>
      <c r="E33" s="29">
        <v>44321</v>
      </c>
      <c r="F33" s="10">
        <f t="shared" si="0"/>
        <v>84.647752364287811</v>
      </c>
      <c r="G33" s="1"/>
      <c r="H33" s="1"/>
      <c r="I33" s="1"/>
    </row>
    <row r="34" spans="1:9" x14ac:dyDescent="0.25">
      <c r="A34" s="11" t="s">
        <v>70</v>
      </c>
      <c r="B34" s="30">
        <v>138</v>
      </c>
      <c r="C34" s="30">
        <v>4456</v>
      </c>
      <c r="D34" s="30">
        <v>138</v>
      </c>
      <c r="E34" s="30">
        <v>9689</v>
      </c>
      <c r="F34" s="13">
        <f t="shared" si="0"/>
        <v>6921.014492753623</v>
      </c>
      <c r="G34" s="1"/>
      <c r="H34" s="1"/>
      <c r="I34" s="1"/>
    </row>
    <row r="35" spans="1:9" x14ac:dyDescent="0.25">
      <c r="A35" s="14" t="s">
        <v>71</v>
      </c>
      <c r="B35" s="15">
        <f>SUM(B7:B34)</f>
        <v>7308410</v>
      </c>
      <c r="C35" s="15">
        <f t="shared" ref="C35:E35" si="1">SUM(C7:C34)</f>
        <v>7061422</v>
      </c>
      <c r="D35" s="15">
        <f t="shared" si="1"/>
        <v>44257289</v>
      </c>
      <c r="E35" s="15">
        <f t="shared" si="1"/>
        <v>39059245</v>
      </c>
      <c r="F35" s="16">
        <f t="shared" si="0"/>
        <v>-11.745057407379832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17358984</v>
      </c>
      <c r="G38" s="42">
        <f>LOOKUP(E38,$A$38:$A$65,$C$38:$C$65)</f>
        <v>20741353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12</v>
      </c>
      <c r="E39" s="42" t="str">
        <f t="shared" si="2"/>
        <v>VALENCIA</v>
      </c>
      <c r="F39" s="42">
        <f t="shared" ref="F39:F54" si="7">LOOKUP(E39,$A$38:$A$65,$B$38:$B$65)</f>
        <v>13629750</v>
      </c>
      <c r="G39" s="42">
        <f t="shared" ref="G39:G65" si="8">LOOKUP(E39,$A$38:$A$65,$C$38:$C$65)</f>
        <v>10220687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3761541</v>
      </c>
      <c r="G40" s="42">
        <f t="shared" si="8"/>
        <v>5412112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3280354</v>
      </c>
      <c r="G41" s="42">
        <f t="shared" si="8"/>
        <v>6332951</v>
      </c>
    </row>
    <row r="42" spans="1:9" x14ac:dyDescent="0.25">
      <c r="A42" s="42" t="str">
        <f t="shared" si="3"/>
        <v>BAHIA DE ALGECIRAS</v>
      </c>
      <c r="B42" s="41">
        <f t="shared" si="4"/>
        <v>17358984</v>
      </c>
      <c r="C42" s="41">
        <f t="shared" si="5"/>
        <v>20741353</v>
      </c>
      <c r="D42" s="41">
        <f t="shared" si="6"/>
        <v>1</v>
      </c>
      <c r="E42" s="42" t="str">
        <f t="shared" si="2"/>
        <v>TARRAGONA</v>
      </c>
      <c r="F42" s="42">
        <f t="shared" si="7"/>
        <v>590833</v>
      </c>
      <c r="G42" s="42">
        <f t="shared" si="8"/>
        <v>1359</v>
      </c>
    </row>
    <row r="43" spans="1:9" x14ac:dyDescent="0.25">
      <c r="A43" s="42" t="str">
        <f t="shared" si="3"/>
        <v>BAHIA DE CADIZ</v>
      </c>
      <c r="B43" s="41">
        <f t="shared" si="4"/>
        <v>10085</v>
      </c>
      <c r="C43" s="41">
        <f t="shared" si="5"/>
        <v>2783</v>
      </c>
      <c r="D43" s="41">
        <f t="shared" si="6"/>
        <v>10</v>
      </c>
      <c r="E43" s="42" t="str">
        <f t="shared" si="2"/>
        <v>MALAGA</v>
      </c>
      <c r="F43" s="42">
        <f t="shared" si="7"/>
        <v>219580</v>
      </c>
      <c r="G43" s="42">
        <f t="shared" si="8"/>
        <v>1332336</v>
      </c>
    </row>
    <row r="44" spans="1:9" x14ac:dyDescent="0.25">
      <c r="A44" s="42" t="str">
        <f t="shared" si="3"/>
        <v>BALEARES</v>
      </c>
      <c r="B44" s="41">
        <f t="shared" si="4"/>
        <v>306</v>
      </c>
      <c r="C44" s="41">
        <f t="shared" si="5"/>
        <v>432</v>
      </c>
      <c r="D44" s="41">
        <f t="shared" si="6"/>
        <v>14</v>
      </c>
      <c r="E44" s="42" t="str">
        <f t="shared" si="2"/>
        <v>SANTA CRUZ DE TENERIFE</v>
      </c>
      <c r="F44" s="42">
        <f t="shared" si="7"/>
        <v>108233</v>
      </c>
      <c r="G44" s="42">
        <f t="shared" si="8"/>
        <v>61443</v>
      </c>
    </row>
    <row r="45" spans="1:9" x14ac:dyDescent="0.25">
      <c r="A45" s="42" t="str">
        <f t="shared" si="3"/>
        <v>BARCELONA</v>
      </c>
      <c r="B45" s="41">
        <f t="shared" si="4"/>
        <v>3280354</v>
      </c>
      <c r="C45" s="41">
        <f t="shared" si="5"/>
        <v>6332951</v>
      </c>
      <c r="D45" s="41">
        <f t="shared" si="6"/>
        <v>4</v>
      </c>
      <c r="E45" s="42" t="str">
        <f t="shared" si="2"/>
        <v>VIGO</v>
      </c>
      <c r="F45" s="42">
        <f t="shared" si="7"/>
        <v>44321</v>
      </c>
      <c r="G45" s="42">
        <f t="shared" si="8"/>
        <v>24003</v>
      </c>
    </row>
    <row r="46" spans="1:9" x14ac:dyDescent="0.25">
      <c r="A46" s="42" t="str">
        <f t="shared" si="3"/>
        <v>BILBAO</v>
      </c>
      <c r="B46" s="41">
        <f t="shared" si="4"/>
        <v>43687</v>
      </c>
      <c r="C46" s="41">
        <f t="shared" si="5"/>
        <v>119214</v>
      </c>
      <c r="D46" s="41">
        <f t="shared" si="6"/>
        <v>9</v>
      </c>
      <c r="E46" s="42" t="str">
        <f t="shared" si="2"/>
        <v>BILBAO</v>
      </c>
      <c r="F46" s="42">
        <f t="shared" si="7"/>
        <v>43687</v>
      </c>
      <c r="G46" s="42">
        <f t="shared" si="8"/>
        <v>119214</v>
      </c>
    </row>
    <row r="47" spans="1:9" x14ac:dyDescent="0.25">
      <c r="A47" s="42" t="str">
        <f t="shared" si="3"/>
        <v>CARTAGENA</v>
      </c>
      <c r="B47" s="41">
        <f t="shared" si="4"/>
        <v>620</v>
      </c>
      <c r="C47" s="41">
        <f t="shared" si="5"/>
        <v>0</v>
      </c>
      <c r="D47" s="41">
        <f t="shared" si="6"/>
        <v>13</v>
      </c>
      <c r="E47" s="42" t="str">
        <f t="shared" si="2"/>
        <v>BAHIA DE CADIZ</v>
      </c>
      <c r="F47" s="42">
        <f t="shared" si="7"/>
        <v>10085</v>
      </c>
      <c r="G47" s="42">
        <f t="shared" si="8"/>
        <v>2783</v>
      </c>
    </row>
    <row r="48" spans="1:9" x14ac:dyDescent="0.25">
      <c r="A48" s="42" t="str">
        <f t="shared" si="3"/>
        <v>CASTELLON</v>
      </c>
      <c r="B48" s="41">
        <f t="shared" si="4"/>
        <v>23</v>
      </c>
      <c r="C48" s="41">
        <f t="shared" si="5"/>
        <v>5044</v>
      </c>
      <c r="D48" s="41">
        <f t="shared" si="6"/>
        <v>17</v>
      </c>
      <c r="E48" s="42" t="str">
        <f t="shared" si="2"/>
        <v>VILAGARCIA</v>
      </c>
      <c r="F48" s="42">
        <f t="shared" si="7"/>
        <v>9689</v>
      </c>
      <c r="G48" s="42">
        <f t="shared" si="8"/>
        <v>138</v>
      </c>
    </row>
    <row r="49" spans="1:7" x14ac:dyDescent="0.25">
      <c r="A49" s="42" t="str">
        <f t="shared" si="3"/>
        <v>CEUTA</v>
      </c>
      <c r="B49" s="41">
        <f t="shared" si="4"/>
        <v>14</v>
      </c>
      <c r="C49" s="41">
        <f t="shared" si="5"/>
        <v>0</v>
      </c>
      <c r="D49" s="41">
        <f t="shared" si="6"/>
        <v>18</v>
      </c>
      <c r="E49" s="42" t="str">
        <f t="shared" si="2"/>
        <v>ALICANTE</v>
      </c>
      <c r="F49" s="42">
        <f t="shared" si="7"/>
        <v>931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620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BALEARES</v>
      </c>
      <c r="F51" s="42">
        <f t="shared" si="7"/>
        <v>306</v>
      </c>
      <c r="G51" s="42">
        <f t="shared" si="8"/>
        <v>432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248</v>
      </c>
      <c r="G52" s="42">
        <f t="shared" si="8"/>
        <v>1442</v>
      </c>
    </row>
    <row r="53" spans="1:7" x14ac:dyDescent="0.25">
      <c r="A53" s="42" t="str">
        <f t="shared" si="3"/>
        <v>LAS PALMAS</v>
      </c>
      <c r="B53" s="41">
        <f t="shared" si="4"/>
        <v>3761541</v>
      </c>
      <c r="C53" s="41">
        <f t="shared" si="5"/>
        <v>5412112</v>
      </c>
      <c r="D53" s="41">
        <f t="shared" si="6"/>
        <v>3</v>
      </c>
      <c r="E53" s="42" t="str">
        <f t="shared" si="2"/>
        <v>SEVILLA</v>
      </c>
      <c r="F53" s="42">
        <f t="shared" si="7"/>
        <v>46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219580</v>
      </c>
      <c r="C54" s="41">
        <f t="shared" si="5"/>
        <v>1332336</v>
      </c>
      <c r="D54" s="41">
        <f t="shared" si="6"/>
        <v>6</v>
      </c>
      <c r="E54" s="42" t="str">
        <f t="shared" si="2"/>
        <v>CASTELLON</v>
      </c>
      <c r="F54" s="42">
        <f t="shared" si="7"/>
        <v>23</v>
      </c>
      <c r="G54" s="42">
        <f t="shared" si="8"/>
        <v>5044</v>
      </c>
    </row>
    <row r="55" spans="1:7" x14ac:dyDescent="0.25">
      <c r="A55" s="42" t="str">
        <f t="shared" si="3"/>
        <v>MARIN Y RIA DE PONTEVEDRA</v>
      </c>
      <c r="B55" s="41">
        <f t="shared" si="4"/>
        <v>248</v>
      </c>
      <c r="C55" s="41">
        <f t="shared" si="5"/>
        <v>1442</v>
      </c>
      <c r="D55" s="41">
        <f t="shared" si="6"/>
        <v>15</v>
      </c>
      <c r="E55" s="42" t="str">
        <f t="shared" si="2"/>
        <v>CEUTA</v>
      </c>
      <c r="F55" s="42">
        <f t="shared" ref="F55:F65" si="9">LOOKUP(E55,$A$38:$A$65,$B$38:$B$65)</f>
        <v>14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108233</v>
      </c>
      <c r="C59" s="41">
        <f t="shared" si="5"/>
        <v>61443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590833</v>
      </c>
      <c r="C62" s="41">
        <f t="shared" si="5"/>
        <v>1359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13629750</v>
      </c>
      <c r="C63" s="41">
        <f t="shared" si="5"/>
        <v>10220687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44321</v>
      </c>
      <c r="C64" s="41">
        <f t="shared" si="5"/>
        <v>24003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138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12174</v>
      </c>
      <c r="C7" s="31">
        <v>10979</v>
      </c>
      <c r="D7" s="31">
        <v>62197</v>
      </c>
      <c r="E7" s="31">
        <v>64937</v>
      </c>
      <c r="F7" s="10">
        <f>((E7*100)/D7)-100</f>
        <v>4.4053571715677577</v>
      </c>
      <c r="G7" s="1"/>
      <c r="H7" s="1"/>
      <c r="I7" s="1"/>
    </row>
    <row r="8" spans="1:12" x14ac:dyDescent="0.25">
      <c r="A8" s="11" t="s">
        <v>44</v>
      </c>
      <c r="B8" s="32">
        <v>88833</v>
      </c>
      <c r="C8" s="32">
        <v>83787</v>
      </c>
      <c r="D8" s="32">
        <v>567268</v>
      </c>
      <c r="E8" s="32">
        <v>438037</v>
      </c>
      <c r="F8" s="13">
        <f t="shared" ref="F8:F35" si="0">((E8*100)/D8)-100</f>
        <v>-22.781295613360882</v>
      </c>
      <c r="G8" s="1"/>
      <c r="H8" s="1"/>
      <c r="I8" s="1"/>
    </row>
    <row r="9" spans="1:12" x14ac:dyDescent="0.25">
      <c r="A9" s="8" t="s">
        <v>45</v>
      </c>
      <c r="B9" s="31">
        <v>653</v>
      </c>
      <c r="C9" s="31">
        <v>16</v>
      </c>
      <c r="D9" s="31">
        <v>700</v>
      </c>
      <c r="E9" s="31">
        <v>3114</v>
      </c>
      <c r="F9" s="10">
        <f t="shared" si="0"/>
        <v>344.85714285714283</v>
      </c>
      <c r="G9" s="1"/>
      <c r="H9" s="1"/>
      <c r="I9" s="1"/>
    </row>
    <row r="10" spans="1:12" x14ac:dyDescent="0.25">
      <c r="A10" s="11" t="s">
        <v>46</v>
      </c>
      <c r="B10" s="32">
        <v>4876</v>
      </c>
      <c r="C10" s="32">
        <v>1132</v>
      </c>
      <c r="D10" s="32">
        <v>31749</v>
      </c>
      <c r="E10" s="32">
        <v>21647</v>
      </c>
      <c r="F10" s="17">
        <f t="shared" si="0"/>
        <v>-31.818324986613746</v>
      </c>
      <c r="G10" s="1"/>
      <c r="H10" s="1"/>
      <c r="I10" s="1"/>
    </row>
    <row r="11" spans="1:12" x14ac:dyDescent="0.25">
      <c r="A11" s="8" t="s">
        <v>47</v>
      </c>
      <c r="B11" s="31">
        <v>3172644</v>
      </c>
      <c r="C11" s="31">
        <v>3702894</v>
      </c>
      <c r="D11" s="31">
        <v>21744939</v>
      </c>
      <c r="E11" s="31">
        <v>18230548</v>
      </c>
      <c r="F11" s="10">
        <f t="shared" si="0"/>
        <v>-16.161880242570462</v>
      </c>
      <c r="G11" s="1"/>
      <c r="H11" s="1"/>
      <c r="I11" s="1"/>
    </row>
    <row r="12" spans="1:12" x14ac:dyDescent="0.25">
      <c r="A12" s="11" t="s">
        <v>48</v>
      </c>
      <c r="B12" s="32">
        <v>103582</v>
      </c>
      <c r="C12" s="32">
        <v>101226</v>
      </c>
      <c r="D12" s="32">
        <v>676497</v>
      </c>
      <c r="E12" s="32">
        <v>524161</v>
      </c>
      <c r="F12" s="13">
        <f t="shared" si="0"/>
        <v>-22.518355587681839</v>
      </c>
      <c r="G12" s="1"/>
      <c r="H12" s="1"/>
      <c r="I12" s="1"/>
    </row>
    <row r="13" spans="1:12" x14ac:dyDescent="0.25">
      <c r="A13" s="8" t="s">
        <v>49</v>
      </c>
      <c r="B13" s="31">
        <v>69659</v>
      </c>
      <c r="C13" s="31">
        <v>60561</v>
      </c>
      <c r="D13" s="31">
        <v>424202</v>
      </c>
      <c r="E13" s="31">
        <v>287166</v>
      </c>
      <c r="F13" s="10">
        <f t="shared" si="0"/>
        <v>-32.304421006973087</v>
      </c>
      <c r="G13" s="1"/>
      <c r="H13" s="1"/>
      <c r="I13" s="1"/>
    </row>
    <row r="14" spans="1:12" x14ac:dyDescent="0.25">
      <c r="A14" s="11" t="s">
        <v>50</v>
      </c>
      <c r="B14" s="32">
        <v>2288807</v>
      </c>
      <c r="C14" s="32">
        <v>1386967</v>
      </c>
      <c r="D14" s="32">
        <v>13201352</v>
      </c>
      <c r="E14" s="32">
        <v>8322914</v>
      </c>
      <c r="F14" s="13">
        <f t="shared" si="0"/>
        <v>-36.954078642854157</v>
      </c>
      <c r="G14" s="1"/>
      <c r="H14" s="1"/>
      <c r="I14" s="1"/>
    </row>
    <row r="15" spans="1:12" x14ac:dyDescent="0.25">
      <c r="A15" s="8" t="s">
        <v>51</v>
      </c>
      <c r="B15" s="31">
        <v>511892</v>
      </c>
      <c r="C15" s="31">
        <v>406050</v>
      </c>
      <c r="D15" s="31">
        <v>3003373</v>
      </c>
      <c r="E15" s="31">
        <v>2206782</v>
      </c>
      <c r="F15" s="10">
        <f t="shared" si="0"/>
        <v>-26.523212401523224</v>
      </c>
      <c r="G15" s="1"/>
      <c r="H15" s="1"/>
      <c r="I15" s="1"/>
    </row>
    <row r="16" spans="1:12" x14ac:dyDescent="0.25">
      <c r="A16" s="11" t="s">
        <v>52</v>
      </c>
      <c r="B16" s="32">
        <v>38657</v>
      </c>
      <c r="C16" s="32">
        <v>55035</v>
      </c>
      <c r="D16" s="32">
        <v>232144</v>
      </c>
      <c r="E16" s="32">
        <v>226307</v>
      </c>
      <c r="F16" s="13">
        <f t="shared" si="0"/>
        <v>-2.514387621476331</v>
      </c>
      <c r="G16" s="1"/>
      <c r="H16" s="1"/>
      <c r="I16" s="1"/>
    </row>
    <row r="17" spans="1:9" x14ac:dyDescent="0.25">
      <c r="A17" s="8" t="s">
        <v>53</v>
      </c>
      <c r="B17" s="31">
        <v>103439</v>
      </c>
      <c r="C17" s="31">
        <v>89899</v>
      </c>
      <c r="D17" s="31">
        <v>664335</v>
      </c>
      <c r="E17" s="31">
        <v>392749</v>
      </c>
      <c r="F17" s="10">
        <f t="shared" si="0"/>
        <v>-40.880880880880881</v>
      </c>
      <c r="G17" s="1"/>
      <c r="H17" s="1"/>
      <c r="I17" s="1"/>
    </row>
    <row r="18" spans="1:9" x14ac:dyDescent="0.25">
      <c r="A18" s="11" t="s">
        <v>54</v>
      </c>
      <c r="B18" s="32">
        <v>4602</v>
      </c>
      <c r="C18" s="32">
        <v>5235</v>
      </c>
      <c r="D18" s="32">
        <v>34980</v>
      </c>
      <c r="E18" s="32">
        <v>31345</v>
      </c>
      <c r="F18" s="13">
        <f t="shared" si="0"/>
        <v>-10.391652372784449</v>
      </c>
      <c r="G18" s="1"/>
      <c r="H18" s="1"/>
      <c r="I18" s="1"/>
    </row>
    <row r="19" spans="1:9" x14ac:dyDescent="0.25">
      <c r="A19" s="8" t="s">
        <v>55</v>
      </c>
      <c r="B19" s="31">
        <v>25</v>
      </c>
      <c r="C19" s="31">
        <v>336</v>
      </c>
      <c r="D19" s="31">
        <v>374</v>
      </c>
      <c r="E19" s="31">
        <v>1277</v>
      </c>
      <c r="F19" s="10">
        <f t="shared" si="0"/>
        <v>241.44385026737967</v>
      </c>
      <c r="G19" s="1"/>
      <c r="H19" s="1"/>
      <c r="I19" s="1"/>
    </row>
    <row r="20" spans="1:9" x14ac:dyDescent="0.25">
      <c r="A20" s="11" t="s">
        <v>56</v>
      </c>
      <c r="B20" s="32">
        <v>21566</v>
      </c>
      <c r="C20" s="32">
        <v>19248</v>
      </c>
      <c r="D20" s="32">
        <v>144044</v>
      </c>
      <c r="E20" s="32">
        <v>135643</v>
      </c>
      <c r="F20" s="13">
        <f t="shared" si="0"/>
        <v>-5.8322457027019539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1259166</v>
      </c>
      <c r="C22" s="32">
        <v>840306</v>
      </c>
      <c r="D22" s="32">
        <v>7224881</v>
      </c>
      <c r="E22" s="32">
        <v>5251886</v>
      </c>
      <c r="F22" s="13">
        <f t="shared" si="0"/>
        <v>-27.308339057764414</v>
      </c>
      <c r="G22" s="1"/>
      <c r="H22" s="1"/>
      <c r="I22" s="1"/>
    </row>
    <row r="23" spans="1:9" x14ac:dyDescent="0.25">
      <c r="A23" s="8" t="s">
        <v>59</v>
      </c>
      <c r="B23" s="31">
        <v>92750</v>
      </c>
      <c r="C23" s="31">
        <v>33372</v>
      </c>
      <c r="D23" s="31">
        <v>1383550</v>
      </c>
      <c r="E23" s="31">
        <v>285781</v>
      </c>
      <c r="F23" s="10">
        <f t="shared" si="0"/>
        <v>-79.344367749629583</v>
      </c>
      <c r="G23" s="1"/>
      <c r="H23" s="1"/>
      <c r="I23" s="1"/>
    </row>
    <row r="24" spans="1:9" x14ac:dyDescent="0.25">
      <c r="A24" s="11" t="s">
        <v>60</v>
      </c>
      <c r="B24" s="32">
        <v>25827</v>
      </c>
      <c r="C24" s="32">
        <v>26609</v>
      </c>
      <c r="D24" s="32">
        <v>171038</v>
      </c>
      <c r="E24" s="32">
        <v>104196</v>
      </c>
      <c r="F24" s="13">
        <f t="shared" si="0"/>
        <v>-39.080204399022442</v>
      </c>
      <c r="G24" s="1"/>
      <c r="H24" s="1"/>
      <c r="I24" s="1"/>
    </row>
    <row r="25" spans="1:9" x14ac:dyDescent="0.25">
      <c r="A25" s="8" t="s">
        <v>61</v>
      </c>
      <c r="B25" s="31">
        <v>12695</v>
      </c>
      <c r="C25" s="31">
        <v>14983</v>
      </c>
      <c r="D25" s="31">
        <v>77997</v>
      </c>
      <c r="E25" s="31">
        <v>88794</v>
      </c>
      <c r="F25" s="10">
        <f t="shared" si="0"/>
        <v>13.84284010923497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4</v>
      </c>
      <c r="D26" s="32">
        <v>0</v>
      </c>
      <c r="E26" s="32">
        <v>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0</v>
      </c>
      <c r="C27" s="31">
        <v>0</v>
      </c>
      <c r="D27" s="31">
        <v>0</v>
      </c>
      <c r="E27" s="31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2">
        <v>239092</v>
      </c>
      <c r="C28" s="32">
        <v>233213</v>
      </c>
      <c r="D28" s="32">
        <v>1582075</v>
      </c>
      <c r="E28" s="32">
        <v>1327821</v>
      </c>
      <c r="F28" s="13">
        <f t="shared" si="0"/>
        <v>-16.0709195202503</v>
      </c>
      <c r="G28" s="1"/>
      <c r="H28" s="1"/>
      <c r="I28" s="1"/>
    </row>
    <row r="29" spans="1:9" x14ac:dyDescent="0.25">
      <c r="A29" s="8" t="s">
        <v>65</v>
      </c>
      <c r="B29" s="31">
        <v>376</v>
      </c>
      <c r="C29" s="31">
        <v>1445</v>
      </c>
      <c r="D29" s="31">
        <v>3035</v>
      </c>
      <c r="E29" s="31">
        <v>10091</v>
      </c>
      <c r="F29" s="10">
        <f t="shared" si="0"/>
        <v>232.48764415156506</v>
      </c>
      <c r="G29" s="1"/>
      <c r="H29" s="1"/>
      <c r="I29" s="1"/>
    </row>
    <row r="30" spans="1:9" x14ac:dyDescent="0.25">
      <c r="A30" s="11" t="s">
        <v>66</v>
      </c>
      <c r="B30" s="32">
        <v>76998</v>
      </c>
      <c r="C30" s="32">
        <v>70653</v>
      </c>
      <c r="D30" s="32">
        <v>463117</v>
      </c>
      <c r="E30" s="32">
        <v>452301</v>
      </c>
      <c r="F30" s="13">
        <f t="shared" si="0"/>
        <v>-2.3354789394472704</v>
      </c>
      <c r="G30" s="1"/>
      <c r="H30" s="1"/>
      <c r="I30" s="1"/>
    </row>
    <row r="31" spans="1:9" x14ac:dyDescent="0.25">
      <c r="A31" s="8" t="s">
        <v>67</v>
      </c>
      <c r="B31" s="31">
        <v>22825</v>
      </c>
      <c r="C31" s="31">
        <v>191565</v>
      </c>
      <c r="D31" s="31">
        <v>221549</v>
      </c>
      <c r="E31" s="31">
        <v>897687</v>
      </c>
      <c r="F31" s="10">
        <f t="shared" si="0"/>
        <v>305.18666299554502</v>
      </c>
      <c r="G31" s="1"/>
      <c r="H31" s="1"/>
      <c r="I31" s="1"/>
    </row>
    <row r="32" spans="1:9" x14ac:dyDescent="0.25">
      <c r="A32" s="11" t="s">
        <v>68</v>
      </c>
      <c r="B32" s="32">
        <v>3573317</v>
      </c>
      <c r="C32" s="32">
        <v>3467013</v>
      </c>
      <c r="D32" s="32">
        <v>19267971</v>
      </c>
      <c r="E32" s="32">
        <v>21117944</v>
      </c>
      <c r="F32" s="13">
        <f t="shared" si="0"/>
        <v>9.6012859890644364</v>
      </c>
      <c r="G32" s="1"/>
      <c r="H32" s="1"/>
      <c r="I32" s="1"/>
    </row>
    <row r="33" spans="1:9" x14ac:dyDescent="0.25">
      <c r="A33" s="8" t="s">
        <v>69</v>
      </c>
      <c r="B33" s="31">
        <v>223022</v>
      </c>
      <c r="C33" s="31">
        <v>181168</v>
      </c>
      <c r="D33" s="31">
        <v>1267253</v>
      </c>
      <c r="E33" s="31">
        <v>929973</v>
      </c>
      <c r="F33" s="10">
        <f t="shared" si="0"/>
        <v>-26.615048455201915</v>
      </c>
      <c r="G33" s="1"/>
      <c r="H33" s="1"/>
      <c r="I33" s="1"/>
    </row>
    <row r="34" spans="1:9" x14ac:dyDescent="0.25">
      <c r="A34" s="11" t="s">
        <v>70</v>
      </c>
      <c r="B34" s="32">
        <v>5128</v>
      </c>
      <c r="C34" s="32">
        <v>11422</v>
      </c>
      <c r="D34" s="32">
        <v>5128</v>
      </c>
      <c r="E34" s="32">
        <v>102593</v>
      </c>
      <c r="F34" s="13">
        <f t="shared" si="0"/>
        <v>1900.6435257410296</v>
      </c>
      <c r="G34" s="1"/>
      <c r="H34" s="1"/>
      <c r="I34" s="1"/>
    </row>
    <row r="35" spans="1:9" x14ac:dyDescent="0.25">
      <c r="A35" s="14" t="s">
        <v>71</v>
      </c>
      <c r="B35" s="15">
        <f>SUM(B7:B34)</f>
        <v>11952605</v>
      </c>
      <c r="C35" s="15">
        <f t="shared" ref="C35:E35" si="1">SUM(C7:C34)</f>
        <v>10995118</v>
      </c>
      <c r="D35" s="15">
        <f t="shared" si="1"/>
        <v>72455748</v>
      </c>
      <c r="E35" s="15">
        <f t="shared" si="1"/>
        <v>61455698</v>
      </c>
      <c r="F35" s="16">
        <f t="shared" si="0"/>
        <v>-15.181749279574063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64937</v>
      </c>
      <c r="C38" s="41">
        <f>D7</f>
        <v>62197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21117944</v>
      </c>
      <c r="G38" s="42">
        <f>LOOKUP(E38,$A$38:$A$65,$C$38:$C$65)</f>
        <v>19267971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438037</v>
      </c>
      <c r="C39" s="41">
        <f t="shared" ref="C39:C65" si="5">D8</f>
        <v>567268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18230548</v>
      </c>
      <c r="G39" s="42">
        <f t="shared" ref="G39:G65" si="8">LOOKUP(E39,$A$38:$A$65,$C$38:$C$65)</f>
        <v>21744939</v>
      </c>
    </row>
    <row r="40" spans="1:9" x14ac:dyDescent="0.25">
      <c r="A40" s="42" t="str">
        <f t="shared" si="3"/>
        <v>ALMERIA</v>
      </c>
      <c r="B40" s="41">
        <f t="shared" si="4"/>
        <v>3114</v>
      </c>
      <c r="C40" s="41">
        <f t="shared" si="5"/>
        <v>700</v>
      </c>
      <c r="D40" s="41">
        <f t="shared" si="6"/>
        <v>24</v>
      </c>
      <c r="E40" s="42" t="str">
        <f t="shared" si="2"/>
        <v>BARCELONA</v>
      </c>
      <c r="F40" s="42">
        <f t="shared" si="7"/>
        <v>8322914</v>
      </c>
      <c r="G40" s="42">
        <f t="shared" si="8"/>
        <v>13201352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31749</v>
      </c>
      <c r="D41" s="41">
        <f t="shared" si="6"/>
        <v>22</v>
      </c>
      <c r="E41" s="42" t="str">
        <f t="shared" si="2"/>
        <v>LAS PALMAS</v>
      </c>
      <c r="F41" s="42">
        <f t="shared" si="7"/>
        <v>5251886</v>
      </c>
      <c r="G41" s="42">
        <f t="shared" si="8"/>
        <v>7224881</v>
      </c>
    </row>
    <row r="42" spans="1:9" x14ac:dyDescent="0.25">
      <c r="A42" s="42" t="str">
        <f t="shared" si="3"/>
        <v>BAHIA DE ALGECIRAS</v>
      </c>
      <c r="B42" s="41">
        <f t="shared" si="4"/>
        <v>18230548</v>
      </c>
      <c r="C42" s="41">
        <f t="shared" si="5"/>
        <v>21744939</v>
      </c>
      <c r="D42" s="41">
        <f t="shared" si="6"/>
        <v>2</v>
      </c>
      <c r="E42" s="42" t="str">
        <f t="shared" si="2"/>
        <v>BILBAO</v>
      </c>
      <c r="F42" s="42">
        <f t="shared" si="7"/>
        <v>2206782</v>
      </c>
      <c r="G42" s="42">
        <f t="shared" si="8"/>
        <v>3003373</v>
      </c>
    </row>
    <row r="43" spans="1:9" x14ac:dyDescent="0.25">
      <c r="A43" s="42" t="str">
        <f t="shared" si="3"/>
        <v>BAHIA DE CADIZ</v>
      </c>
      <c r="B43" s="41">
        <f t="shared" si="4"/>
        <v>524161</v>
      </c>
      <c r="C43" s="41">
        <f t="shared" si="5"/>
        <v>676497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1327821</v>
      </c>
      <c r="G43" s="42">
        <f t="shared" si="8"/>
        <v>1582075</v>
      </c>
    </row>
    <row r="44" spans="1:9" x14ac:dyDescent="0.25">
      <c r="A44" s="42" t="str">
        <f t="shared" si="3"/>
        <v>BALEARES</v>
      </c>
      <c r="B44" s="41">
        <f t="shared" si="4"/>
        <v>287166</v>
      </c>
      <c r="C44" s="41">
        <f t="shared" si="5"/>
        <v>424202</v>
      </c>
      <c r="D44" s="41">
        <f t="shared" si="6"/>
        <v>13</v>
      </c>
      <c r="E44" s="42" t="str">
        <f t="shared" si="2"/>
        <v>VIGO</v>
      </c>
      <c r="F44" s="42">
        <f t="shared" si="7"/>
        <v>929973</v>
      </c>
      <c r="G44" s="42">
        <f t="shared" si="8"/>
        <v>1267253</v>
      </c>
    </row>
    <row r="45" spans="1:9" x14ac:dyDescent="0.25">
      <c r="A45" s="42" t="str">
        <f t="shared" si="3"/>
        <v>BARCELONA</v>
      </c>
      <c r="B45" s="41">
        <f t="shared" si="4"/>
        <v>8322914</v>
      </c>
      <c r="C45" s="41">
        <f t="shared" si="5"/>
        <v>13201352</v>
      </c>
      <c r="D45" s="41">
        <f t="shared" si="6"/>
        <v>3</v>
      </c>
      <c r="E45" s="42" t="str">
        <f t="shared" si="2"/>
        <v>TARRAGONA</v>
      </c>
      <c r="F45" s="42">
        <f t="shared" si="7"/>
        <v>897687</v>
      </c>
      <c r="G45" s="42">
        <f t="shared" si="8"/>
        <v>221549</v>
      </c>
    </row>
    <row r="46" spans="1:9" x14ac:dyDescent="0.25">
      <c r="A46" s="42" t="str">
        <f t="shared" si="3"/>
        <v>BILBAO</v>
      </c>
      <c r="B46" s="41">
        <f t="shared" si="4"/>
        <v>2206782</v>
      </c>
      <c r="C46" s="41">
        <f t="shared" si="5"/>
        <v>3003373</v>
      </c>
      <c r="D46" s="41">
        <f t="shared" si="6"/>
        <v>5</v>
      </c>
      <c r="E46" s="42" t="str">
        <f t="shared" si="2"/>
        <v>BAHIA DE CADIZ</v>
      </c>
      <c r="F46" s="42">
        <f t="shared" si="7"/>
        <v>524161</v>
      </c>
      <c r="G46" s="42">
        <f t="shared" si="8"/>
        <v>676497</v>
      </c>
    </row>
    <row r="47" spans="1:9" x14ac:dyDescent="0.25">
      <c r="A47" s="42" t="str">
        <f t="shared" si="3"/>
        <v>CARTAGENA</v>
      </c>
      <c r="B47" s="41">
        <f t="shared" si="4"/>
        <v>226307</v>
      </c>
      <c r="C47" s="41">
        <f t="shared" si="5"/>
        <v>232144</v>
      </c>
      <c r="D47" s="41">
        <f t="shared" si="6"/>
        <v>15</v>
      </c>
      <c r="E47" s="42" t="str">
        <f t="shared" si="2"/>
        <v>SEVILLA</v>
      </c>
      <c r="F47" s="42">
        <f t="shared" si="7"/>
        <v>452301</v>
      </c>
      <c r="G47" s="42">
        <f t="shared" si="8"/>
        <v>463117</v>
      </c>
    </row>
    <row r="48" spans="1:9" x14ac:dyDescent="0.25">
      <c r="A48" s="42" t="str">
        <f t="shared" si="3"/>
        <v>CASTELLON</v>
      </c>
      <c r="B48" s="41">
        <f t="shared" si="4"/>
        <v>392749</v>
      </c>
      <c r="C48" s="41">
        <f t="shared" si="5"/>
        <v>664335</v>
      </c>
      <c r="D48" s="41">
        <f t="shared" si="6"/>
        <v>12</v>
      </c>
      <c r="E48" s="42" t="str">
        <f t="shared" si="2"/>
        <v>ALICANTE</v>
      </c>
      <c r="F48" s="42">
        <f t="shared" si="7"/>
        <v>438037</v>
      </c>
      <c r="G48" s="42">
        <f t="shared" si="8"/>
        <v>567268</v>
      </c>
    </row>
    <row r="49" spans="1:7" x14ac:dyDescent="0.25">
      <c r="A49" s="42" t="str">
        <f t="shared" si="3"/>
        <v>CEUTA</v>
      </c>
      <c r="B49" s="41">
        <f t="shared" si="4"/>
        <v>31345</v>
      </c>
      <c r="C49" s="41">
        <f t="shared" si="5"/>
        <v>34980</v>
      </c>
      <c r="D49" s="41">
        <f t="shared" si="6"/>
        <v>21</v>
      </c>
      <c r="E49" s="42" t="str">
        <f t="shared" si="2"/>
        <v>CASTELLON</v>
      </c>
      <c r="F49" s="42">
        <f t="shared" si="7"/>
        <v>392749</v>
      </c>
      <c r="G49" s="42">
        <f t="shared" si="8"/>
        <v>664335</v>
      </c>
    </row>
    <row r="50" spans="1:7" x14ac:dyDescent="0.25">
      <c r="A50" s="42" t="str">
        <f t="shared" si="3"/>
        <v>FERROL-SAN CIBRAO</v>
      </c>
      <c r="B50" s="41">
        <f t="shared" si="4"/>
        <v>1277</v>
      </c>
      <c r="C50" s="41">
        <f t="shared" si="5"/>
        <v>374</v>
      </c>
      <c r="D50" s="41">
        <f t="shared" si="6"/>
        <v>25</v>
      </c>
      <c r="E50" s="42" t="str">
        <f t="shared" si="2"/>
        <v>BALEARES</v>
      </c>
      <c r="F50" s="42">
        <f t="shared" si="7"/>
        <v>287166</v>
      </c>
      <c r="G50" s="42">
        <f t="shared" si="8"/>
        <v>424202</v>
      </c>
    </row>
    <row r="51" spans="1:7" x14ac:dyDescent="0.25">
      <c r="A51" s="42" t="str">
        <f t="shared" si="3"/>
        <v>GIJON</v>
      </c>
      <c r="B51" s="41">
        <f t="shared" si="4"/>
        <v>135643</v>
      </c>
      <c r="C51" s="41">
        <f t="shared" si="5"/>
        <v>144044</v>
      </c>
      <c r="D51" s="41">
        <f t="shared" si="6"/>
        <v>16</v>
      </c>
      <c r="E51" s="42" t="str">
        <f t="shared" si="2"/>
        <v>MALAGA</v>
      </c>
      <c r="F51" s="42">
        <f t="shared" si="7"/>
        <v>285781</v>
      </c>
      <c r="G51" s="42">
        <f t="shared" si="8"/>
        <v>1383550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226307</v>
      </c>
      <c r="G52" s="42">
        <f t="shared" si="8"/>
        <v>232144</v>
      </c>
    </row>
    <row r="53" spans="1:7" x14ac:dyDescent="0.25">
      <c r="A53" s="42" t="str">
        <f t="shared" si="3"/>
        <v>LAS PALMAS</v>
      </c>
      <c r="B53" s="41">
        <f t="shared" si="4"/>
        <v>5251886</v>
      </c>
      <c r="C53" s="41">
        <f t="shared" si="5"/>
        <v>7224881</v>
      </c>
      <c r="D53" s="41">
        <f t="shared" si="6"/>
        <v>4</v>
      </c>
      <c r="E53" s="42" t="str">
        <f t="shared" si="2"/>
        <v>GIJON</v>
      </c>
      <c r="F53" s="42">
        <f t="shared" si="7"/>
        <v>135643</v>
      </c>
      <c r="G53" s="42">
        <f t="shared" si="8"/>
        <v>144044</v>
      </c>
    </row>
    <row r="54" spans="1:7" x14ac:dyDescent="0.25">
      <c r="A54" s="42" t="str">
        <f t="shared" si="3"/>
        <v>MALAGA</v>
      </c>
      <c r="B54" s="41">
        <f t="shared" si="4"/>
        <v>285781</v>
      </c>
      <c r="C54" s="41">
        <f t="shared" si="5"/>
        <v>1383550</v>
      </c>
      <c r="D54" s="41">
        <f t="shared" si="6"/>
        <v>14</v>
      </c>
      <c r="E54" s="42" t="str">
        <f t="shared" si="2"/>
        <v>MARIN Y RIA DE PONTEVEDRA</v>
      </c>
      <c r="F54" s="42">
        <f t="shared" si="7"/>
        <v>104196</v>
      </c>
      <c r="G54" s="42">
        <f t="shared" si="8"/>
        <v>171038</v>
      </c>
    </row>
    <row r="55" spans="1:7" x14ac:dyDescent="0.25">
      <c r="A55" s="42" t="str">
        <f t="shared" si="3"/>
        <v>MARIN Y RIA DE PONTEVEDRA</v>
      </c>
      <c r="B55" s="41">
        <f t="shared" si="4"/>
        <v>104196</v>
      </c>
      <c r="C55" s="41">
        <f t="shared" si="5"/>
        <v>171038</v>
      </c>
      <c r="D55" s="41">
        <f t="shared" si="6"/>
        <v>17</v>
      </c>
      <c r="E55" s="42" t="str">
        <f t="shared" si="2"/>
        <v>VILAGARCIA</v>
      </c>
      <c r="F55" s="42">
        <f t="shared" ref="F55:F65" si="9">LOOKUP(E55,$A$38:$A$65,$B$38:$B$65)</f>
        <v>102593</v>
      </c>
      <c r="G55" s="42">
        <f t="shared" si="8"/>
        <v>5128</v>
      </c>
    </row>
    <row r="56" spans="1:7" x14ac:dyDescent="0.25">
      <c r="A56" s="42" t="str">
        <f t="shared" si="3"/>
        <v>MELILLA</v>
      </c>
      <c r="B56" s="41">
        <f t="shared" si="4"/>
        <v>88794</v>
      </c>
      <c r="C56" s="41">
        <f t="shared" si="5"/>
        <v>77997</v>
      </c>
      <c r="D56" s="41">
        <f t="shared" si="6"/>
        <v>19</v>
      </c>
      <c r="E56" s="42" t="str">
        <f t="shared" si="2"/>
        <v>MELILLA</v>
      </c>
      <c r="F56" s="42">
        <f t="shared" si="9"/>
        <v>88794</v>
      </c>
      <c r="G56" s="42">
        <f t="shared" si="8"/>
        <v>77997</v>
      </c>
    </row>
    <row r="57" spans="1:7" x14ac:dyDescent="0.25">
      <c r="A57" s="42" t="str">
        <f t="shared" si="3"/>
        <v>MOTRIL</v>
      </c>
      <c r="B57" s="41">
        <f t="shared" si="4"/>
        <v>4</v>
      </c>
      <c r="C57" s="41">
        <f t="shared" si="5"/>
        <v>0</v>
      </c>
      <c r="D57" s="41">
        <f t="shared" si="6"/>
        <v>26</v>
      </c>
      <c r="E57" s="42" t="str">
        <f t="shared" si="2"/>
        <v>A CORUÑA</v>
      </c>
      <c r="F57" s="42">
        <f t="shared" si="9"/>
        <v>64937</v>
      </c>
      <c r="G57" s="42">
        <f t="shared" si="8"/>
        <v>62197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CEUTA</v>
      </c>
      <c r="F58" s="42">
        <f t="shared" si="9"/>
        <v>31345</v>
      </c>
      <c r="G58" s="42">
        <f t="shared" si="8"/>
        <v>34980</v>
      </c>
    </row>
    <row r="59" spans="1:7" x14ac:dyDescent="0.25">
      <c r="A59" s="42" t="str">
        <f t="shared" si="3"/>
        <v>SANTA CRUZ DE TENERIFE</v>
      </c>
      <c r="B59" s="41">
        <f t="shared" si="4"/>
        <v>1327821</v>
      </c>
      <c r="C59" s="41">
        <f t="shared" si="5"/>
        <v>1582075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31749</v>
      </c>
    </row>
    <row r="60" spans="1:7" x14ac:dyDescent="0.25">
      <c r="A60" s="42" t="str">
        <f t="shared" si="3"/>
        <v>SANTANDER</v>
      </c>
      <c r="B60" s="41">
        <f t="shared" si="4"/>
        <v>10091</v>
      </c>
      <c r="C60" s="41">
        <f t="shared" si="5"/>
        <v>3035</v>
      </c>
      <c r="D60" s="41">
        <f t="shared" si="6"/>
        <v>23</v>
      </c>
      <c r="E60" s="42" t="str">
        <f t="shared" si="2"/>
        <v>SANTANDER</v>
      </c>
      <c r="F60" s="42">
        <f t="shared" si="9"/>
        <v>10091</v>
      </c>
      <c r="G60" s="42">
        <f t="shared" si="8"/>
        <v>3035</v>
      </c>
    </row>
    <row r="61" spans="1:7" x14ac:dyDescent="0.25">
      <c r="A61" s="42" t="str">
        <f t="shared" si="3"/>
        <v>SEVILLA</v>
      </c>
      <c r="B61" s="41">
        <f t="shared" si="4"/>
        <v>452301</v>
      </c>
      <c r="C61" s="41">
        <f t="shared" si="5"/>
        <v>463117</v>
      </c>
      <c r="D61" s="41">
        <f t="shared" si="6"/>
        <v>10</v>
      </c>
      <c r="E61" s="42" t="str">
        <f t="shared" si="2"/>
        <v>ALMERIA</v>
      </c>
      <c r="F61" s="42">
        <f t="shared" si="9"/>
        <v>3114</v>
      </c>
      <c r="G61" s="42">
        <f t="shared" si="8"/>
        <v>700</v>
      </c>
    </row>
    <row r="62" spans="1:7" x14ac:dyDescent="0.25">
      <c r="A62" s="42" t="str">
        <f t="shared" si="3"/>
        <v>TARRAGONA</v>
      </c>
      <c r="B62" s="41">
        <f t="shared" si="4"/>
        <v>897687</v>
      </c>
      <c r="C62" s="41">
        <f t="shared" si="5"/>
        <v>221549</v>
      </c>
      <c r="D62" s="41">
        <f t="shared" si="6"/>
        <v>8</v>
      </c>
      <c r="E62" s="42" t="str">
        <f t="shared" si="2"/>
        <v>FERROL-SAN CIBRAO</v>
      </c>
      <c r="F62" s="42">
        <f t="shared" si="9"/>
        <v>1277</v>
      </c>
      <c r="G62" s="42">
        <f t="shared" si="8"/>
        <v>374</v>
      </c>
    </row>
    <row r="63" spans="1:7" x14ac:dyDescent="0.25">
      <c r="A63" s="42" t="str">
        <f t="shared" si="3"/>
        <v>VALENCIA</v>
      </c>
      <c r="B63" s="41">
        <f t="shared" si="4"/>
        <v>21117944</v>
      </c>
      <c r="C63" s="41">
        <f t="shared" si="5"/>
        <v>19267971</v>
      </c>
      <c r="D63" s="41">
        <f t="shared" si="6"/>
        <v>1</v>
      </c>
      <c r="E63" s="42" t="str">
        <f t="shared" si="2"/>
        <v>MOTRIL</v>
      </c>
      <c r="F63" s="42">
        <f t="shared" si="9"/>
        <v>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929973</v>
      </c>
      <c r="C64" s="41">
        <f t="shared" si="5"/>
        <v>1267253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102593</v>
      </c>
      <c r="C65" s="41">
        <f t="shared" si="5"/>
        <v>5128</v>
      </c>
      <c r="D65" s="41">
        <f t="shared" si="6"/>
        <v>18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25815</v>
      </c>
      <c r="C8" s="34">
        <v>11273</v>
      </c>
      <c r="D8" s="34">
        <v>167251</v>
      </c>
      <c r="E8" s="34">
        <v>83996</v>
      </c>
      <c r="F8" s="13">
        <f t="shared" ref="F8:F35" si="0">((E8*100)/D8)-100</f>
        <v>-49.778476660827138</v>
      </c>
      <c r="G8" s="1"/>
      <c r="H8" s="1"/>
      <c r="I8" s="1"/>
    </row>
    <row r="9" spans="1:12" x14ac:dyDescent="0.25">
      <c r="A9" s="8" t="s">
        <v>45</v>
      </c>
      <c r="B9" s="33">
        <v>27391</v>
      </c>
      <c r="C9" s="33">
        <v>36829</v>
      </c>
      <c r="D9" s="33">
        <v>203350</v>
      </c>
      <c r="E9" s="33">
        <v>215089</v>
      </c>
      <c r="F9" s="10">
        <f t="shared" si="0"/>
        <v>5.7728055077452609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331883</v>
      </c>
      <c r="C11" s="33">
        <v>361104</v>
      </c>
      <c r="D11" s="33">
        <v>2530180</v>
      </c>
      <c r="E11" s="33">
        <v>2465566</v>
      </c>
      <c r="F11" s="10">
        <f t="shared" si="0"/>
        <v>-2.5537313550814531</v>
      </c>
      <c r="G11" s="1"/>
      <c r="H11" s="1"/>
      <c r="I11" s="1"/>
    </row>
    <row r="12" spans="1:12" x14ac:dyDescent="0.25">
      <c r="A12" s="11" t="s">
        <v>48</v>
      </c>
      <c r="B12" s="34">
        <v>106569</v>
      </c>
      <c r="C12" s="34">
        <v>93904</v>
      </c>
      <c r="D12" s="34">
        <v>712277</v>
      </c>
      <c r="E12" s="34">
        <v>600711</v>
      </c>
      <c r="F12" s="13">
        <f t="shared" si="0"/>
        <v>-15.663288299355443</v>
      </c>
      <c r="G12" s="1"/>
      <c r="H12" s="1"/>
      <c r="I12" s="1"/>
    </row>
    <row r="13" spans="1:12" x14ac:dyDescent="0.25">
      <c r="A13" s="8" t="s">
        <v>49</v>
      </c>
      <c r="B13" s="33">
        <v>795819</v>
      </c>
      <c r="C13" s="33">
        <v>773044</v>
      </c>
      <c r="D13" s="33">
        <v>4688370</v>
      </c>
      <c r="E13" s="33">
        <v>3956156</v>
      </c>
      <c r="F13" s="10">
        <f t="shared" si="0"/>
        <v>-15.617666694394856</v>
      </c>
      <c r="G13" s="1"/>
      <c r="H13" s="1"/>
      <c r="I13" s="1"/>
    </row>
    <row r="14" spans="1:12" x14ac:dyDescent="0.25">
      <c r="A14" s="11" t="s">
        <v>50</v>
      </c>
      <c r="B14" s="34">
        <v>900793</v>
      </c>
      <c r="C14" s="34">
        <v>752032</v>
      </c>
      <c r="D14" s="34">
        <v>5414521</v>
      </c>
      <c r="E14" s="34">
        <v>4124922</v>
      </c>
      <c r="F14" s="13">
        <f t="shared" si="0"/>
        <v>-23.817416166637827</v>
      </c>
      <c r="G14" s="1"/>
      <c r="H14" s="1"/>
      <c r="I14" s="1"/>
    </row>
    <row r="15" spans="1:12" x14ac:dyDescent="0.25">
      <c r="A15" s="8" t="s">
        <v>51</v>
      </c>
      <c r="B15" s="33">
        <v>56802</v>
      </c>
      <c r="C15" s="33">
        <v>66441</v>
      </c>
      <c r="D15" s="33">
        <v>295473</v>
      </c>
      <c r="E15" s="33">
        <v>338670</v>
      </c>
      <c r="F15" s="10">
        <f t="shared" si="0"/>
        <v>14.619609913596165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1975</v>
      </c>
      <c r="D16" s="34">
        <v>0</v>
      </c>
      <c r="E16" s="34">
        <v>1975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20959</v>
      </c>
      <c r="C17" s="33">
        <v>26469</v>
      </c>
      <c r="D17" s="33">
        <v>80526</v>
      </c>
      <c r="E17" s="33">
        <v>146712</v>
      </c>
      <c r="F17" s="10">
        <f t="shared" si="0"/>
        <v>82.192087027792269</v>
      </c>
      <c r="G17" s="1"/>
      <c r="H17" s="1"/>
      <c r="I17" s="1"/>
    </row>
    <row r="18" spans="1:9" x14ac:dyDescent="0.25">
      <c r="A18" s="11" t="s">
        <v>54</v>
      </c>
      <c r="B18" s="34">
        <v>67610</v>
      </c>
      <c r="C18" s="34">
        <v>79156</v>
      </c>
      <c r="D18" s="34">
        <v>459573</v>
      </c>
      <c r="E18" s="34">
        <v>454443</v>
      </c>
      <c r="F18" s="13">
        <f t="shared" si="0"/>
        <v>-1.1162535658099983</v>
      </c>
      <c r="G18" s="1"/>
      <c r="H18" s="1"/>
      <c r="I18" s="1"/>
    </row>
    <row r="19" spans="1:9" x14ac:dyDescent="0.25">
      <c r="A19" s="8" t="s">
        <v>55</v>
      </c>
      <c r="B19" s="33">
        <v>13605</v>
      </c>
      <c r="C19" s="33">
        <v>13793</v>
      </c>
      <c r="D19" s="33">
        <v>114835</v>
      </c>
      <c r="E19" s="33">
        <v>66196</v>
      </c>
      <c r="F19" s="10">
        <f t="shared" si="0"/>
        <v>-42.355553620411897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349</v>
      </c>
      <c r="D20" s="34">
        <v>0</v>
      </c>
      <c r="E20" s="34">
        <v>7506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213454</v>
      </c>
      <c r="C22" s="34">
        <v>186464</v>
      </c>
      <c r="D22" s="34">
        <v>1284233</v>
      </c>
      <c r="E22" s="34">
        <v>1066264</v>
      </c>
      <c r="F22" s="13">
        <f t="shared" si="0"/>
        <v>-16.972698879408952</v>
      </c>
      <c r="G22" s="1"/>
      <c r="H22" s="1"/>
      <c r="I22" s="1"/>
    </row>
    <row r="23" spans="1:9" x14ac:dyDescent="0.25">
      <c r="A23" s="8" t="s">
        <v>59</v>
      </c>
      <c r="B23" s="33">
        <v>35910</v>
      </c>
      <c r="C23" s="33">
        <v>47958</v>
      </c>
      <c r="D23" s="33">
        <v>220036</v>
      </c>
      <c r="E23" s="33">
        <v>249613</v>
      </c>
      <c r="F23" s="10">
        <f t="shared" si="0"/>
        <v>13.441891326873787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38678</v>
      </c>
      <c r="C25" s="33">
        <v>46806</v>
      </c>
      <c r="D25" s="33">
        <v>247452</v>
      </c>
      <c r="E25" s="33">
        <v>263568</v>
      </c>
      <c r="F25" s="10">
        <f t="shared" si="0"/>
        <v>6.5127782357790664</v>
      </c>
      <c r="G25" s="1"/>
      <c r="H25" s="1"/>
      <c r="I25" s="1"/>
    </row>
    <row r="26" spans="1:9" x14ac:dyDescent="0.25">
      <c r="A26" s="11" t="s">
        <v>62</v>
      </c>
      <c r="B26" s="34">
        <v>343</v>
      </c>
      <c r="C26" s="34">
        <v>4783</v>
      </c>
      <c r="D26" s="34">
        <v>505</v>
      </c>
      <c r="E26" s="34">
        <v>13469</v>
      </c>
      <c r="F26" s="13">
        <f t="shared" si="0"/>
        <v>2567.128712871287</v>
      </c>
      <c r="G26" s="1"/>
      <c r="H26" s="1"/>
      <c r="I26" s="1"/>
    </row>
    <row r="27" spans="1:9" x14ac:dyDescent="0.25">
      <c r="A27" s="8" t="s">
        <v>63</v>
      </c>
      <c r="B27" s="33">
        <v>56753</v>
      </c>
      <c r="C27" s="33">
        <v>34593</v>
      </c>
      <c r="D27" s="33">
        <v>349167</v>
      </c>
      <c r="E27" s="33">
        <v>205995</v>
      </c>
      <c r="F27" s="10">
        <f t="shared" si="0"/>
        <v>-41.003874936634908</v>
      </c>
      <c r="G27" s="1"/>
      <c r="H27" s="1"/>
      <c r="I27" s="1"/>
    </row>
    <row r="28" spans="1:9" x14ac:dyDescent="0.25">
      <c r="A28" s="11" t="s">
        <v>64</v>
      </c>
      <c r="B28" s="34">
        <v>298025</v>
      </c>
      <c r="C28" s="34">
        <v>284266</v>
      </c>
      <c r="D28" s="34">
        <v>1821369</v>
      </c>
      <c r="E28" s="34">
        <v>1605532</v>
      </c>
      <c r="F28" s="13">
        <f t="shared" si="0"/>
        <v>-11.850262083081461</v>
      </c>
      <c r="G28" s="1"/>
      <c r="H28" s="1"/>
      <c r="I28" s="1"/>
    </row>
    <row r="29" spans="1:9" x14ac:dyDescent="0.25">
      <c r="A29" s="8" t="s">
        <v>65</v>
      </c>
      <c r="B29" s="33">
        <v>98110</v>
      </c>
      <c r="C29" s="33">
        <v>67354</v>
      </c>
      <c r="D29" s="33">
        <v>563485</v>
      </c>
      <c r="E29" s="33">
        <v>347012</v>
      </c>
      <c r="F29" s="10">
        <f t="shared" si="0"/>
        <v>-38.416816774182102</v>
      </c>
      <c r="G29" s="1"/>
      <c r="H29" s="1"/>
      <c r="I29" s="1"/>
    </row>
    <row r="30" spans="1:9" x14ac:dyDescent="0.25">
      <c r="A30" s="11" t="s">
        <v>66</v>
      </c>
      <c r="B30" s="34">
        <v>20813</v>
      </c>
      <c r="C30" s="34">
        <v>18375</v>
      </c>
      <c r="D30" s="34">
        <v>132833</v>
      </c>
      <c r="E30" s="34">
        <v>128616</v>
      </c>
      <c r="F30" s="13">
        <f t="shared" si="0"/>
        <v>-3.1746629226171166</v>
      </c>
      <c r="G30" s="1"/>
      <c r="H30" s="1"/>
      <c r="I30" s="1"/>
    </row>
    <row r="31" spans="1:9" x14ac:dyDescent="0.25">
      <c r="A31" s="8" t="s">
        <v>67</v>
      </c>
      <c r="B31" s="33">
        <v>39663</v>
      </c>
      <c r="C31" s="33">
        <v>13815</v>
      </c>
      <c r="D31" s="33">
        <v>236694</v>
      </c>
      <c r="E31" s="33">
        <v>66496</v>
      </c>
      <c r="F31" s="10">
        <f t="shared" si="0"/>
        <v>-71.90634321106576</v>
      </c>
      <c r="G31" s="1"/>
      <c r="H31" s="1"/>
      <c r="I31" s="1"/>
    </row>
    <row r="32" spans="1:9" x14ac:dyDescent="0.25">
      <c r="A32" s="11" t="s">
        <v>68</v>
      </c>
      <c r="B32" s="34">
        <v>455267</v>
      </c>
      <c r="C32" s="34">
        <v>414803</v>
      </c>
      <c r="D32" s="34">
        <v>2545564</v>
      </c>
      <c r="E32" s="34">
        <v>2149389</v>
      </c>
      <c r="F32" s="13">
        <f t="shared" si="0"/>
        <v>-15.563348633151634</v>
      </c>
      <c r="G32" s="1"/>
      <c r="H32" s="1"/>
      <c r="I32" s="1"/>
    </row>
    <row r="33" spans="1:9" x14ac:dyDescent="0.25">
      <c r="A33" s="8" t="s">
        <v>69</v>
      </c>
      <c r="B33" s="33">
        <v>136799</v>
      </c>
      <c r="C33" s="33">
        <v>79670</v>
      </c>
      <c r="D33" s="33">
        <v>766685</v>
      </c>
      <c r="E33" s="33">
        <v>440015</v>
      </c>
      <c r="F33" s="10">
        <f t="shared" si="0"/>
        <v>-42.6081115451587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3741061</v>
      </c>
      <c r="C35" s="15">
        <f t="shared" ref="C35:E35" si="1">SUM(C7:C34)</f>
        <v>3415256</v>
      </c>
      <c r="D35" s="15">
        <f t="shared" si="1"/>
        <v>22834379</v>
      </c>
      <c r="E35" s="15">
        <f t="shared" si="1"/>
        <v>18997911</v>
      </c>
      <c r="F35" s="16">
        <f t="shared" si="0"/>
        <v>-16.801280209985123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4124922</v>
      </c>
      <c r="G38" s="42">
        <f>LOOKUP(E38,$A$38:$A$65,$C$38:$C$65)</f>
        <v>5414521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83996</v>
      </c>
      <c r="C39" s="41">
        <f t="shared" ref="C39:C65" si="5">D8</f>
        <v>167251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3956156</v>
      </c>
      <c r="G39" s="42">
        <f t="shared" ref="G39:G65" si="8">LOOKUP(E39,$A$38:$A$65,$C$38:$C$65)</f>
        <v>4688370</v>
      </c>
    </row>
    <row r="40" spans="1:9" x14ac:dyDescent="0.25">
      <c r="A40" s="42" t="str">
        <f t="shared" si="3"/>
        <v>ALMERIA</v>
      </c>
      <c r="B40" s="41">
        <f t="shared" si="4"/>
        <v>215089</v>
      </c>
      <c r="C40" s="41">
        <f t="shared" si="5"/>
        <v>203350</v>
      </c>
      <c r="D40" s="41">
        <f t="shared" si="6"/>
        <v>14</v>
      </c>
      <c r="E40" s="42" t="str">
        <f t="shared" si="2"/>
        <v>BAHIA DE ALGECIRAS</v>
      </c>
      <c r="F40" s="42">
        <f t="shared" si="7"/>
        <v>2465566</v>
      </c>
      <c r="G40" s="42">
        <f t="shared" si="8"/>
        <v>2530180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VALENCIA</v>
      </c>
      <c r="F41" s="42">
        <f t="shared" si="7"/>
        <v>2149389</v>
      </c>
      <c r="G41" s="42">
        <f t="shared" si="8"/>
        <v>2545564</v>
      </c>
    </row>
    <row r="42" spans="1:9" x14ac:dyDescent="0.25">
      <c r="A42" s="42" t="str">
        <f t="shared" si="3"/>
        <v>BAHIA DE ALGECIRAS</v>
      </c>
      <c r="B42" s="41">
        <f t="shared" si="4"/>
        <v>2465566</v>
      </c>
      <c r="C42" s="41">
        <f t="shared" si="5"/>
        <v>2530180</v>
      </c>
      <c r="D42" s="41">
        <f t="shared" si="6"/>
        <v>3</v>
      </c>
      <c r="E42" s="42" t="str">
        <f t="shared" si="2"/>
        <v>SANTA CRUZ DE TENERIFE</v>
      </c>
      <c r="F42" s="42">
        <f t="shared" si="7"/>
        <v>1605532</v>
      </c>
      <c r="G42" s="42">
        <f t="shared" si="8"/>
        <v>1821369</v>
      </c>
    </row>
    <row r="43" spans="1:9" x14ac:dyDescent="0.25">
      <c r="A43" s="42" t="str">
        <f t="shared" si="3"/>
        <v>BAHIA DE CADIZ</v>
      </c>
      <c r="B43" s="41">
        <f t="shared" si="4"/>
        <v>600711</v>
      </c>
      <c r="C43" s="41">
        <f t="shared" si="5"/>
        <v>712277</v>
      </c>
      <c r="D43" s="41">
        <f t="shared" si="6"/>
        <v>7</v>
      </c>
      <c r="E43" s="42" t="str">
        <f t="shared" si="2"/>
        <v>LAS PALMAS</v>
      </c>
      <c r="F43" s="42">
        <f t="shared" si="7"/>
        <v>1066264</v>
      </c>
      <c r="G43" s="42">
        <f t="shared" si="8"/>
        <v>1284233</v>
      </c>
    </row>
    <row r="44" spans="1:9" x14ac:dyDescent="0.25">
      <c r="A44" s="42" t="str">
        <f t="shared" si="3"/>
        <v>BALEARES</v>
      </c>
      <c r="B44" s="41">
        <f t="shared" si="4"/>
        <v>3956156</v>
      </c>
      <c r="C44" s="41">
        <f t="shared" si="5"/>
        <v>4688370</v>
      </c>
      <c r="D44" s="41">
        <f t="shared" si="6"/>
        <v>2</v>
      </c>
      <c r="E44" s="42" t="str">
        <f t="shared" si="2"/>
        <v>BAHIA DE CADIZ</v>
      </c>
      <c r="F44" s="42">
        <f t="shared" si="7"/>
        <v>600711</v>
      </c>
      <c r="G44" s="42">
        <f t="shared" si="8"/>
        <v>712277</v>
      </c>
    </row>
    <row r="45" spans="1:9" x14ac:dyDescent="0.25">
      <c r="A45" s="42" t="str">
        <f t="shared" si="3"/>
        <v>BARCELONA</v>
      </c>
      <c r="B45" s="41">
        <f t="shared" si="4"/>
        <v>4124922</v>
      </c>
      <c r="C45" s="41">
        <f t="shared" si="5"/>
        <v>5414521</v>
      </c>
      <c r="D45" s="41">
        <f t="shared" si="6"/>
        <v>1</v>
      </c>
      <c r="E45" s="42" t="str">
        <f t="shared" si="2"/>
        <v>CEUTA</v>
      </c>
      <c r="F45" s="42">
        <f t="shared" si="7"/>
        <v>454443</v>
      </c>
      <c r="G45" s="42">
        <f t="shared" si="8"/>
        <v>459573</v>
      </c>
    </row>
    <row r="46" spans="1:9" x14ac:dyDescent="0.25">
      <c r="A46" s="42" t="str">
        <f t="shared" si="3"/>
        <v>BILBAO</v>
      </c>
      <c r="B46" s="41">
        <f t="shared" si="4"/>
        <v>338670</v>
      </c>
      <c r="C46" s="41">
        <f t="shared" si="5"/>
        <v>295473</v>
      </c>
      <c r="D46" s="41">
        <f t="shared" si="6"/>
        <v>11</v>
      </c>
      <c r="E46" s="42" t="str">
        <f t="shared" si="2"/>
        <v>VIGO</v>
      </c>
      <c r="F46" s="42">
        <f t="shared" si="7"/>
        <v>440015</v>
      </c>
      <c r="G46" s="42">
        <f t="shared" si="8"/>
        <v>766685</v>
      </c>
    </row>
    <row r="47" spans="1:9" x14ac:dyDescent="0.25">
      <c r="A47" s="42" t="str">
        <f t="shared" si="3"/>
        <v>CARTAGENA</v>
      </c>
      <c r="B47" s="41">
        <f t="shared" si="4"/>
        <v>1975</v>
      </c>
      <c r="C47" s="41">
        <f t="shared" si="5"/>
        <v>0</v>
      </c>
      <c r="D47" s="41">
        <f t="shared" si="6"/>
        <v>23</v>
      </c>
      <c r="E47" s="42" t="str">
        <f t="shared" si="2"/>
        <v>SANTANDER</v>
      </c>
      <c r="F47" s="42">
        <f t="shared" si="7"/>
        <v>347012</v>
      </c>
      <c r="G47" s="42">
        <f t="shared" si="8"/>
        <v>563485</v>
      </c>
    </row>
    <row r="48" spans="1:9" x14ac:dyDescent="0.25">
      <c r="A48" s="42" t="str">
        <f t="shared" si="3"/>
        <v>CASTELLON</v>
      </c>
      <c r="B48" s="41">
        <f t="shared" si="4"/>
        <v>146712</v>
      </c>
      <c r="C48" s="41">
        <f t="shared" si="5"/>
        <v>80526</v>
      </c>
      <c r="D48" s="41">
        <f t="shared" si="6"/>
        <v>16</v>
      </c>
      <c r="E48" s="42" t="str">
        <f t="shared" si="2"/>
        <v>BILBAO</v>
      </c>
      <c r="F48" s="42">
        <f t="shared" si="7"/>
        <v>338670</v>
      </c>
      <c r="G48" s="42">
        <f t="shared" si="8"/>
        <v>295473</v>
      </c>
    </row>
    <row r="49" spans="1:7" x14ac:dyDescent="0.25">
      <c r="A49" s="42" t="str">
        <f t="shared" si="3"/>
        <v>CEUTA</v>
      </c>
      <c r="B49" s="41">
        <f t="shared" si="4"/>
        <v>454443</v>
      </c>
      <c r="C49" s="41">
        <f t="shared" si="5"/>
        <v>459573</v>
      </c>
      <c r="D49" s="41">
        <f t="shared" si="6"/>
        <v>8</v>
      </c>
      <c r="E49" s="42" t="str">
        <f t="shared" si="2"/>
        <v>MELILLA</v>
      </c>
      <c r="F49" s="42">
        <f t="shared" si="7"/>
        <v>263568</v>
      </c>
      <c r="G49" s="42">
        <f t="shared" si="8"/>
        <v>247452</v>
      </c>
    </row>
    <row r="50" spans="1:7" x14ac:dyDescent="0.25">
      <c r="A50" s="42" t="str">
        <f t="shared" si="3"/>
        <v>FERROL-SAN CIBRAO</v>
      </c>
      <c r="B50" s="41">
        <f t="shared" si="4"/>
        <v>66196</v>
      </c>
      <c r="C50" s="41">
        <f t="shared" si="5"/>
        <v>114835</v>
      </c>
      <c r="D50" s="41">
        <f t="shared" si="6"/>
        <v>20</v>
      </c>
      <c r="E50" s="42" t="str">
        <f t="shared" si="2"/>
        <v>MALAGA</v>
      </c>
      <c r="F50" s="42">
        <f t="shared" si="7"/>
        <v>249613</v>
      </c>
      <c r="G50" s="42">
        <f t="shared" si="8"/>
        <v>220036</v>
      </c>
    </row>
    <row r="51" spans="1:7" x14ac:dyDescent="0.25">
      <c r="A51" s="42" t="str">
        <f t="shared" si="3"/>
        <v>GIJON</v>
      </c>
      <c r="B51" s="41">
        <f t="shared" si="4"/>
        <v>7506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215089</v>
      </c>
      <c r="G51" s="42">
        <f t="shared" si="8"/>
        <v>203350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205995</v>
      </c>
      <c r="G52" s="42">
        <f t="shared" si="8"/>
        <v>349167</v>
      </c>
    </row>
    <row r="53" spans="1:7" x14ac:dyDescent="0.25">
      <c r="A53" s="42" t="str">
        <f t="shared" si="3"/>
        <v>LAS PALMAS</v>
      </c>
      <c r="B53" s="41">
        <f t="shared" si="4"/>
        <v>1066264</v>
      </c>
      <c r="C53" s="41">
        <f t="shared" si="5"/>
        <v>1284233</v>
      </c>
      <c r="D53" s="41">
        <f t="shared" si="6"/>
        <v>6</v>
      </c>
      <c r="E53" s="42" t="str">
        <f t="shared" si="2"/>
        <v>CASTELLON</v>
      </c>
      <c r="F53" s="42">
        <f t="shared" si="7"/>
        <v>146712</v>
      </c>
      <c r="G53" s="42">
        <f t="shared" si="8"/>
        <v>80526</v>
      </c>
    </row>
    <row r="54" spans="1:7" x14ac:dyDescent="0.25">
      <c r="A54" s="42" t="str">
        <f t="shared" si="3"/>
        <v>MALAGA</v>
      </c>
      <c r="B54" s="41">
        <f t="shared" si="4"/>
        <v>249613</v>
      </c>
      <c r="C54" s="41">
        <f t="shared" si="5"/>
        <v>220036</v>
      </c>
      <c r="D54" s="41">
        <f t="shared" si="6"/>
        <v>13</v>
      </c>
      <c r="E54" s="42" t="str">
        <f t="shared" si="2"/>
        <v>SEVILLA</v>
      </c>
      <c r="F54" s="42">
        <f t="shared" si="7"/>
        <v>128616</v>
      </c>
      <c r="G54" s="42">
        <f t="shared" si="8"/>
        <v>132833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83996</v>
      </c>
      <c r="G55" s="42">
        <f t="shared" si="8"/>
        <v>167251</v>
      </c>
    </row>
    <row r="56" spans="1:7" x14ac:dyDescent="0.25">
      <c r="A56" s="42" t="str">
        <f t="shared" si="3"/>
        <v>MELILLA</v>
      </c>
      <c r="B56" s="41">
        <f t="shared" si="4"/>
        <v>263568</v>
      </c>
      <c r="C56" s="41">
        <f t="shared" si="5"/>
        <v>247452</v>
      </c>
      <c r="D56" s="41">
        <f t="shared" si="6"/>
        <v>12</v>
      </c>
      <c r="E56" s="42" t="str">
        <f t="shared" si="2"/>
        <v>TARRAGONA</v>
      </c>
      <c r="F56" s="42">
        <f t="shared" si="9"/>
        <v>66496</v>
      </c>
      <c r="G56" s="42">
        <f t="shared" si="8"/>
        <v>236694</v>
      </c>
    </row>
    <row r="57" spans="1:7" x14ac:dyDescent="0.25">
      <c r="A57" s="42" t="str">
        <f t="shared" si="3"/>
        <v>MOTRIL</v>
      </c>
      <c r="B57" s="41">
        <f t="shared" si="4"/>
        <v>13469</v>
      </c>
      <c r="C57" s="41">
        <f t="shared" si="5"/>
        <v>505</v>
      </c>
      <c r="D57" s="41">
        <f t="shared" si="6"/>
        <v>21</v>
      </c>
      <c r="E57" s="42" t="str">
        <f t="shared" si="2"/>
        <v>FERROL-SAN CIBRAO</v>
      </c>
      <c r="F57" s="42">
        <f t="shared" si="9"/>
        <v>66196</v>
      </c>
      <c r="G57" s="42">
        <f t="shared" si="8"/>
        <v>114835</v>
      </c>
    </row>
    <row r="58" spans="1:7" x14ac:dyDescent="0.25">
      <c r="A58" s="42" t="str">
        <f t="shared" si="3"/>
        <v>PASAIA</v>
      </c>
      <c r="B58" s="41">
        <f t="shared" si="4"/>
        <v>205995</v>
      </c>
      <c r="C58" s="41">
        <f t="shared" si="5"/>
        <v>349167</v>
      </c>
      <c r="D58" s="41">
        <f t="shared" si="6"/>
        <v>15</v>
      </c>
      <c r="E58" s="42" t="str">
        <f t="shared" si="2"/>
        <v>MOTRIL</v>
      </c>
      <c r="F58" s="42">
        <f t="shared" si="9"/>
        <v>13469</v>
      </c>
      <c r="G58" s="42">
        <f t="shared" si="8"/>
        <v>505</v>
      </c>
    </row>
    <row r="59" spans="1:7" x14ac:dyDescent="0.25">
      <c r="A59" s="42" t="str">
        <f t="shared" si="3"/>
        <v>SANTA CRUZ DE TENERIFE</v>
      </c>
      <c r="B59" s="41">
        <f t="shared" si="4"/>
        <v>1605532</v>
      </c>
      <c r="C59" s="41">
        <f t="shared" si="5"/>
        <v>1821369</v>
      </c>
      <c r="D59" s="41">
        <f t="shared" si="6"/>
        <v>5</v>
      </c>
      <c r="E59" s="42" t="str">
        <f t="shared" si="2"/>
        <v>GIJON</v>
      </c>
      <c r="F59" s="42">
        <f t="shared" si="9"/>
        <v>7506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347012</v>
      </c>
      <c r="C60" s="41">
        <f t="shared" si="5"/>
        <v>563485</v>
      </c>
      <c r="D60" s="41">
        <f t="shared" si="6"/>
        <v>10</v>
      </c>
      <c r="E60" s="42" t="str">
        <f t="shared" si="2"/>
        <v>CARTAGENA</v>
      </c>
      <c r="F60" s="42">
        <f t="shared" si="9"/>
        <v>1975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128616</v>
      </c>
      <c r="C61" s="41">
        <f t="shared" si="5"/>
        <v>132833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66496</v>
      </c>
      <c r="C62" s="41">
        <f t="shared" si="5"/>
        <v>236694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2149389</v>
      </c>
      <c r="C63" s="41">
        <f t="shared" si="5"/>
        <v>2545564</v>
      </c>
      <c r="D63" s="41">
        <f t="shared" si="6"/>
        <v>4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440015</v>
      </c>
      <c r="C64" s="41">
        <f t="shared" si="5"/>
        <v>766685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703</v>
      </c>
      <c r="C7" s="35">
        <v>616</v>
      </c>
      <c r="D7" s="35">
        <v>3999</v>
      </c>
      <c r="E7" s="35">
        <v>3864</v>
      </c>
      <c r="F7" s="10">
        <f>((E7*100)/D7)-100</f>
        <v>-3.3758439609902524</v>
      </c>
      <c r="G7" s="1"/>
      <c r="H7" s="1"/>
      <c r="I7" s="1"/>
    </row>
    <row r="8" spans="1:12" x14ac:dyDescent="0.25">
      <c r="A8" s="11" t="s">
        <v>44</v>
      </c>
      <c r="B8" s="36">
        <v>12707</v>
      </c>
      <c r="C8" s="36">
        <v>10579</v>
      </c>
      <c r="D8" s="36">
        <v>80619</v>
      </c>
      <c r="E8" s="36">
        <v>59624</v>
      </c>
      <c r="F8" s="13">
        <f t="shared" ref="F8:F35" si="0">((E8*100)/D8)-100</f>
        <v>-26.042248105285353</v>
      </c>
      <c r="G8" s="1"/>
      <c r="H8" s="1"/>
      <c r="I8" s="1"/>
    </row>
    <row r="9" spans="1:12" x14ac:dyDescent="0.25">
      <c r="A9" s="8" t="s">
        <v>45</v>
      </c>
      <c r="B9" s="35">
        <v>72</v>
      </c>
      <c r="C9" s="35">
        <v>8</v>
      </c>
      <c r="D9" s="35">
        <v>94</v>
      </c>
      <c r="E9" s="35">
        <v>348.5</v>
      </c>
      <c r="F9" s="10">
        <f t="shared" si="0"/>
        <v>270.74468085106383</v>
      </c>
      <c r="G9" s="1"/>
      <c r="H9" s="1"/>
      <c r="I9" s="1"/>
    </row>
    <row r="10" spans="1:12" x14ac:dyDescent="0.25">
      <c r="A10" s="11" t="s">
        <v>46</v>
      </c>
      <c r="B10" s="36">
        <v>561</v>
      </c>
      <c r="C10" s="36">
        <v>134</v>
      </c>
      <c r="D10" s="36">
        <v>3989</v>
      </c>
      <c r="E10" s="36">
        <v>2575</v>
      </c>
      <c r="F10" s="17">
        <f t="shared" si="0"/>
        <v>-35.447480571571816</v>
      </c>
      <c r="G10" s="1"/>
      <c r="H10" s="1"/>
      <c r="I10" s="1"/>
    </row>
    <row r="11" spans="1:12" x14ac:dyDescent="0.25">
      <c r="A11" s="8" t="s">
        <v>47</v>
      </c>
      <c r="B11" s="35">
        <v>259745</v>
      </c>
      <c r="C11" s="35">
        <v>285771</v>
      </c>
      <c r="D11" s="35">
        <v>1654490</v>
      </c>
      <c r="E11" s="35">
        <v>1474149</v>
      </c>
      <c r="F11" s="10">
        <f t="shared" si="0"/>
        <v>-10.900096102122106</v>
      </c>
      <c r="G11" s="1"/>
      <c r="H11" s="1"/>
      <c r="I11" s="1"/>
    </row>
    <row r="12" spans="1:12" x14ac:dyDescent="0.25">
      <c r="A12" s="11" t="s">
        <v>48</v>
      </c>
      <c r="B12" s="36">
        <v>9562.5</v>
      </c>
      <c r="C12" s="36">
        <v>11168.5</v>
      </c>
      <c r="D12" s="36">
        <v>67724.5</v>
      </c>
      <c r="E12" s="36">
        <v>52970</v>
      </c>
      <c r="F12" s="13">
        <f t="shared" si="0"/>
        <v>-21.786059697746012</v>
      </c>
      <c r="G12" s="1"/>
      <c r="H12" s="1"/>
      <c r="I12" s="1"/>
    </row>
    <row r="13" spans="1:12" x14ac:dyDescent="0.25">
      <c r="A13" s="8" t="s">
        <v>49</v>
      </c>
      <c r="B13" s="35">
        <v>16151</v>
      </c>
      <c r="C13" s="35">
        <v>13581</v>
      </c>
      <c r="D13" s="35">
        <v>91562</v>
      </c>
      <c r="E13" s="35">
        <v>70341</v>
      </c>
      <c r="F13" s="10">
        <f t="shared" si="0"/>
        <v>-23.17664533321684</v>
      </c>
      <c r="G13" s="1"/>
      <c r="H13" s="1"/>
      <c r="I13" s="1"/>
    </row>
    <row r="14" spans="1:12" x14ac:dyDescent="0.25">
      <c r="A14" s="11" t="s">
        <v>50</v>
      </c>
      <c r="B14" s="36">
        <v>233386.5</v>
      </c>
      <c r="C14" s="36">
        <v>149844.5</v>
      </c>
      <c r="D14" s="36">
        <v>1329645.5</v>
      </c>
      <c r="E14" s="36">
        <v>871256.5</v>
      </c>
      <c r="F14" s="13">
        <f t="shared" si="0"/>
        <v>-34.474527233010605</v>
      </c>
      <c r="G14" s="1"/>
      <c r="H14" s="1"/>
      <c r="I14" s="1"/>
    </row>
    <row r="15" spans="1:12" x14ac:dyDescent="0.25">
      <c r="A15" s="8" t="s">
        <v>51</v>
      </c>
      <c r="B15" s="35">
        <v>46599.25</v>
      </c>
      <c r="C15" s="35">
        <v>37635.75</v>
      </c>
      <c r="D15" s="35">
        <v>276750.5</v>
      </c>
      <c r="E15" s="35">
        <v>207510.5</v>
      </c>
      <c r="F15" s="10">
        <f t="shared" si="0"/>
        <v>-25.018924988392072</v>
      </c>
      <c r="G15" s="1"/>
      <c r="H15" s="1"/>
      <c r="I15" s="1"/>
    </row>
    <row r="16" spans="1:12" x14ac:dyDescent="0.25">
      <c r="A16" s="11" t="s">
        <v>52</v>
      </c>
      <c r="B16" s="36">
        <v>3287</v>
      </c>
      <c r="C16" s="36">
        <v>4932</v>
      </c>
      <c r="D16" s="36">
        <v>24329</v>
      </c>
      <c r="E16" s="36">
        <v>22378</v>
      </c>
      <c r="F16" s="13">
        <f t="shared" si="0"/>
        <v>-8.0192363023552105</v>
      </c>
      <c r="G16" s="1"/>
      <c r="H16" s="1"/>
      <c r="I16" s="1"/>
    </row>
    <row r="17" spans="1:9" x14ac:dyDescent="0.25">
      <c r="A17" s="8" t="s">
        <v>53</v>
      </c>
      <c r="B17" s="35">
        <v>7673</v>
      </c>
      <c r="C17" s="35">
        <v>5952</v>
      </c>
      <c r="D17" s="35">
        <v>46956</v>
      </c>
      <c r="E17" s="35">
        <v>29736</v>
      </c>
      <c r="F17" s="10">
        <f t="shared" si="0"/>
        <v>-36.672629695885512</v>
      </c>
      <c r="G17" s="1"/>
      <c r="H17" s="1"/>
      <c r="I17" s="1"/>
    </row>
    <row r="18" spans="1:9" x14ac:dyDescent="0.25">
      <c r="A18" s="11" t="s">
        <v>54</v>
      </c>
      <c r="B18" s="36">
        <v>1083</v>
      </c>
      <c r="C18" s="36">
        <v>1219</v>
      </c>
      <c r="D18" s="36">
        <v>7476</v>
      </c>
      <c r="E18" s="36">
        <v>7024</v>
      </c>
      <c r="F18" s="13">
        <f t="shared" si="0"/>
        <v>-6.046013911182456</v>
      </c>
      <c r="G18" s="1"/>
      <c r="H18" s="1"/>
      <c r="I18" s="1"/>
    </row>
    <row r="19" spans="1:9" x14ac:dyDescent="0.25">
      <c r="A19" s="8" t="s">
        <v>55</v>
      </c>
      <c r="B19" s="35">
        <v>12</v>
      </c>
      <c r="C19" s="35">
        <v>38</v>
      </c>
      <c r="D19" s="35">
        <v>353</v>
      </c>
      <c r="E19" s="35">
        <v>153</v>
      </c>
      <c r="F19" s="10">
        <f t="shared" si="0"/>
        <v>-56.657223796033996</v>
      </c>
      <c r="G19" s="1"/>
      <c r="H19" s="1"/>
      <c r="I19" s="1"/>
    </row>
    <row r="20" spans="1:9" x14ac:dyDescent="0.25">
      <c r="A20" s="11" t="s">
        <v>56</v>
      </c>
      <c r="B20" s="36">
        <v>1681</v>
      </c>
      <c r="C20" s="36">
        <v>1756</v>
      </c>
      <c r="D20" s="36">
        <v>12288</v>
      </c>
      <c r="E20" s="36">
        <v>12172</v>
      </c>
      <c r="F20" s="13">
        <f t="shared" si="0"/>
        <v>-0.9440104166666714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110040</v>
      </c>
      <c r="C22" s="36">
        <v>76140</v>
      </c>
      <c r="D22" s="36">
        <v>640998</v>
      </c>
      <c r="E22" s="36">
        <v>490201</v>
      </c>
      <c r="F22" s="13">
        <f t="shared" si="0"/>
        <v>-23.525346412937324</v>
      </c>
      <c r="G22" s="1"/>
      <c r="H22" s="1"/>
      <c r="I22" s="1"/>
    </row>
    <row r="23" spans="1:9" x14ac:dyDescent="0.25">
      <c r="A23" s="8" t="s">
        <v>59</v>
      </c>
      <c r="B23" s="35">
        <v>23668</v>
      </c>
      <c r="C23" s="35">
        <v>12629</v>
      </c>
      <c r="D23" s="35">
        <v>182127</v>
      </c>
      <c r="E23" s="35">
        <v>96379</v>
      </c>
      <c r="F23" s="10">
        <f t="shared" si="0"/>
        <v>-47.081432187429648</v>
      </c>
      <c r="G23" s="1"/>
      <c r="H23" s="1"/>
      <c r="I23" s="1"/>
    </row>
    <row r="24" spans="1:9" x14ac:dyDescent="0.25">
      <c r="A24" s="11" t="s">
        <v>60</v>
      </c>
      <c r="B24" s="36">
        <v>2321</v>
      </c>
      <c r="C24" s="36">
        <v>2599</v>
      </c>
      <c r="D24" s="36">
        <v>19360</v>
      </c>
      <c r="E24" s="36">
        <v>11219</v>
      </c>
      <c r="F24" s="13">
        <f t="shared" si="0"/>
        <v>-42.050619834710744</v>
      </c>
      <c r="G24" s="1"/>
      <c r="H24" s="1"/>
      <c r="I24" s="1"/>
    </row>
    <row r="25" spans="1:9" x14ac:dyDescent="0.25">
      <c r="A25" s="8" t="s">
        <v>61</v>
      </c>
      <c r="B25" s="35">
        <v>1925</v>
      </c>
      <c r="C25" s="35">
        <v>2086</v>
      </c>
      <c r="D25" s="35">
        <v>10736</v>
      </c>
      <c r="E25" s="35">
        <v>12638</v>
      </c>
      <c r="F25" s="10">
        <f t="shared" si="0"/>
        <v>17.716095380029813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2</v>
      </c>
      <c r="D26" s="36">
        <v>0</v>
      </c>
      <c r="E26" s="36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0</v>
      </c>
      <c r="C27" s="35">
        <v>0</v>
      </c>
      <c r="D27" s="35">
        <v>2.5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31578</v>
      </c>
      <c r="C28" s="36">
        <v>27933</v>
      </c>
      <c r="D28" s="36">
        <v>207779</v>
      </c>
      <c r="E28" s="36">
        <v>163761</v>
      </c>
      <c r="F28" s="13">
        <f t="shared" si="0"/>
        <v>-21.185009072139152</v>
      </c>
      <c r="G28" s="1"/>
      <c r="H28" s="1"/>
      <c r="I28" s="1"/>
    </row>
    <row r="29" spans="1:9" x14ac:dyDescent="0.25">
      <c r="A29" s="8" t="s">
        <v>65</v>
      </c>
      <c r="B29" s="35">
        <v>130</v>
      </c>
      <c r="C29" s="35">
        <v>183</v>
      </c>
      <c r="D29" s="35">
        <v>798</v>
      </c>
      <c r="E29" s="35">
        <v>902</v>
      </c>
      <c r="F29" s="10">
        <f t="shared" si="0"/>
        <v>13.03258145363408</v>
      </c>
      <c r="G29" s="1"/>
      <c r="H29" s="1"/>
      <c r="I29" s="1"/>
    </row>
    <row r="30" spans="1:9" x14ac:dyDescent="0.25">
      <c r="A30" s="11" t="s">
        <v>66</v>
      </c>
      <c r="B30" s="36">
        <v>9656</v>
      </c>
      <c r="C30" s="36">
        <v>8680</v>
      </c>
      <c r="D30" s="36">
        <v>60853</v>
      </c>
      <c r="E30" s="36">
        <v>58621</v>
      </c>
      <c r="F30" s="13">
        <f t="shared" si="0"/>
        <v>-3.66785532348446</v>
      </c>
      <c r="G30" s="1"/>
      <c r="H30" s="1"/>
      <c r="I30" s="1"/>
    </row>
    <row r="31" spans="1:9" x14ac:dyDescent="0.25">
      <c r="A31" s="8" t="s">
        <v>67</v>
      </c>
      <c r="B31" s="35">
        <v>2932</v>
      </c>
      <c r="C31" s="35">
        <v>17976</v>
      </c>
      <c r="D31" s="35">
        <v>24282</v>
      </c>
      <c r="E31" s="35">
        <v>82153</v>
      </c>
      <c r="F31" s="10">
        <f t="shared" si="0"/>
        <v>238.3288032287291</v>
      </c>
      <c r="G31" s="1"/>
      <c r="H31" s="1"/>
      <c r="I31" s="1"/>
    </row>
    <row r="32" spans="1:9" x14ac:dyDescent="0.25">
      <c r="A32" s="11" t="s">
        <v>68</v>
      </c>
      <c r="B32" s="36">
        <v>317581</v>
      </c>
      <c r="C32" s="36">
        <v>285837</v>
      </c>
      <c r="D32" s="36">
        <v>1718144</v>
      </c>
      <c r="E32" s="36">
        <v>1798306</v>
      </c>
      <c r="F32" s="13">
        <f t="shared" si="0"/>
        <v>4.6656159204350729</v>
      </c>
      <c r="G32" s="1"/>
      <c r="H32" s="1"/>
      <c r="I32" s="1"/>
    </row>
    <row r="33" spans="1:9" x14ac:dyDescent="0.25">
      <c r="A33" s="8" t="s">
        <v>69</v>
      </c>
      <c r="B33" s="35">
        <v>24046</v>
      </c>
      <c r="C33" s="35">
        <v>18306</v>
      </c>
      <c r="D33" s="35">
        <v>136414</v>
      </c>
      <c r="E33" s="35">
        <v>91403</v>
      </c>
      <c r="F33" s="10">
        <f t="shared" si="0"/>
        <v>-32.995880188250467</v>
      </c>
      <c r="G33" s="1"/>
      <c r="H33" s="1"/>
      <c r="I33" s="1"/>
    </row>
    <row r="34" spans="1:9" x14ac:dyDescent="0.25">
      <c r="A34" s="11" t="s">
        <v>70</v>
      </c>
      <c r="B34" s="36">
        <v>1072</v>
      </c>
      <c r="C34" s="36">
        <v>1122</v>
      </c>
      <c r="D34" s="36">
        <v>1072</v>
      </c>
      <c r="E34" s="36">
        <v>13061</v>
      </c>
      <c r="F34" s="13">
        <f t="shared" si="0"/>
        <v>1118.3768656716418</v>
      </c>
      <c r="G34" s="1"/>
      <c r="H34" s="1"/>
      <c r="I34" s="1"/>
    </row>
    <row r="35" spans="1:9" x14ac:dyDescent="0.25">
      <c r="A35" s="14" t="s">
        <v>71</v>
      </c>
      <c r="B35" s="15">
        <f>SUM(B7:B34)</f>
        <v>1118172.25</v>
      </c>
      <c r="C35" s="15">
        <f t="shared" ref="C35:E35" si="1">SUM(C7:C34)</f>
        <v>976727.75</v>
      </c>
      <c r="D35" s="15">
        <f t="shared" si="1"/>
        <v>6602841</v>
      </c>
      <c r="E35" s="15">
        <f t="shared" si="1"/>
        <v>5632747.5</v>
      </c>
      <c r="F35" s="16">
        <f t="shared" si="0"/>
        <v>-14.692062098723866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3864</v>
      </c>
      <c r="C38" s="41">
        <f>D7</f>
        <v>3999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1798306</v>
      </c>
      <c r="G38" s="42">
        <f>LOOKUP(E38,$A$38:$A$65,$C$38:$C$65)</f>
        <v>1718144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59624</v>
      </c>
      <c r="C39" s="41">
        <f t="shared" ref="C39:C65" si="5">D8</f>
        <v>80619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1474149</v>
      </c>
      <c r="G39" s="42">
        <f t="shared" ref="G39:G65" si="8">LOOKUP(E39,$A$38:$A$65,$C$38:$C$65)</f>
        <v>1654490</v>
      </c>
    </row>
    <row r="40" spans="1:9" x14ac:dyDescent="0.25">
      <c r="A40" s="42" t="str">
        <f t="shared" si="3"/>
        <v>ALMERIA</v>
      </c>
      <c r="B40" s="41">
        <f t="shared" si="4"/>
        <v>348.5</v>
      </c>
      <c r="C40" s="41">
        <f t="shared" si="5"/>
        <v>94</v>
      </c>
      <c r="D40" s="41">
        <f t="shared" si="6"/>
        <v>24</v>
      </c>
      <c r="E40" s="42" t="str">
        <f t="shared" si="2"/>
        <v>BARCELONA</v>
      </c>
      <c r="F40" s="42">
        <f t="shared" si="7"/>
        <v>871256.5</v>
      </c>
      <c r="G40" s="42">
        <f t="shared" si="8"/>
        <v>1329645.5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3989</v>
      </c>
      <c r="D41" s="41">
        <f t="shared" si="6"/>
        <v>22</v>
      </c>
      <c r="E41" s="42" t="str">
        <f t="shared" si="2"/>
        <v>LAS PALMAS</v>
      </c>
      <c r="F41" s="42">
        <f t="shared" si="7"/>
        <v>490201</v>
      </c>
      <c r="G41" s="42">
        <f t="shared" si="8"/>
        <v>640998</v>
      </c>
    </row>
    <row r="42" spans="1:9" x14ac:dyDescent="0.25">
      <c r="A42" s="42" t="str">
        <f t="shared" si="3"/>
        <v>BAHIA DE ALGECIRAS</v>
      </c>
      <c r="B42" s="41">
        <f t="shared" si="4"/>
        <v>1474149</v>
      </c>
      <c r="C42" s="41">
        <f t="shared" si="5"/>
        <v>1654490</v>
      </c>
      <c r="D42" s="41">
        <f t="shared" si="6"/>
        <v>2</v>
      </c>
      <c r="E42" s="42" t="str">
        <f t="shared" si="2"/>
        <v>BILBAO</v>
      </c>
      <c r="F42" s="42">
        <f t="shared" si="7"/>
        <v>207510.5</v>
      </c>
      <c r="G42" s="42">
        <f t="shared" si="8"/>
        <v>276750.5</v>
      </c>
    </row>
    <row r="43" spans="1:9" x14ac:dyDescent="0.25">
      <c r="A43" s="42" t="str">
        <f t="shared" si="3"/>
        <v>BAHIA DE CADIZ</v>
      </c>
      <c r="B43" s="41">
        <f t="shared" si="4"/>
        <v>52970</v>
      </c>
      <c r="C43" s="41">
        <f t="shared" si="5"/>
        <v>67724.5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163761</v>
      </c>
      <c r="G43" s="42">
        <f t="shared" si="8"/>
        <v>207779</v>
      </c>
    </row>
    <row r="44" spans="1:9" x14ac:dyDescent="0.25">
      <c r="A44" s="42" t="str">
        <f t="shared" si="3"/>
        <v>BALEARES</v>
      </c>
      <c r="B44" s="41">
        <f t="shared" si="4"/>
        <v>70341</v>
      </c>
      <c r="C44" s="41">
        <f t="shared" si="5"/>
        <v>91562</v>
      </c>
      <c r="D44" s="41">
        <f t="shared" si="6"/>
        <v>10</v>
      </c>
      <c r="E44" s="42" t="str">
        <f t="shared" si="2"/>
        <v>MALAGA</v>
      </c>
      <c r="F44" s="42">
        <f t="shared" si="7"/>
        <v>96379</v>
      </c>
      <c r="G44" s="42">
        <f t="shared" si="8"/>
        <v>182127</v>
      </c>
    </row>
    <row r="45" spans="1:9" x14ac:dyDescent="0.25">
      <c r="A45" s="42" t="str">
        <f t="shared" si="3"/>
        <v>BARCELONA</v>
      </c>
      <c r="B45" s="41">
        <f t="shared" si="4"/>
        <v>871256.5</v>
      </c>
      <c r="C45" s="41">
        <f t="shared" si="5"/>
        <v>1329645.5</v>
      </c>
      <c r="D45" s="41">
        <f t="shared" si="6"/>
        <v>3</v>
      </c>
      <c r="E45" s="42" t="str">
        <f t="shared" si="2"/>
        <v>VIGO</v>
      </c>
      <c r="F45" s="42">
        <f t="shared" si="7"/>
        <v>91403</v>
      </c>
      <c r="G45" s="42">
        <f t="shared" si="8"/>
        <v>136414</v>
      </c>
    </row>
    <row r="46" spans="1:9" x14ac:dyDescent="0.25">
      <c r="A46" s="42" t="str">
        <f t="shared" si="3"/>
        <v>BILBAO</v>
      </c>
      <c r="B46" s="41">
        <f t="shared" si="4"/>
        <v>207510.5</v>
      </c>
      <c r="C46" s="41">
        <f t="shared" si="5"/>
        <v>276750.5</v>
      </c>
      <c r="D46" s="41">
        <f t="shared" si="6"/>
        <v>5</v>
      </c>
      <c r="E46" s="42" t="str">
        <f t="shared" si="2"/>
        <v>TARRAGONA</v>
      </c>
      <c r="F46" s="42">
        <f t="shared" si="7"/>
        <v>82153</v>
      </c>
      <c r="G46" s="42">
        <f t="shared" si="8"/>
        <v>24282</v>
      </c>
    </row>
    <row r="47" spans="1:9" x14ac:dyDescent="0.25">
      <c r="A47" s="42" t="str">
        <f t="shared" si="3"/>
        <v>CARTAGENA</v>
      </c>
      <c r="B47" s="41">
        <f t="shared" si="4"/>
        <v>22378</v>
      </c>
      <c r="C47" s="41">
        <f t="shared" si="5"/>
        <v>24329</v>
      </c>
      <c r="D47" s="41">
        <f t="shared" si="6"/>
        <v>15</v>
      </c>
      <c r="E47" s="42" t="str">
        <f t="shared" si="2"/>
        <v>BALEARES</v>
      </c>
      <c r="F47" s="42">
        <f t="shared" si="7"/>
        <v>70341</v>
      </c>
      <c r="G47" s="42">
        <f t="shared" si="8"/>
        <v>91562</v>
      </c>
    </row>
    <row r="48" spans="1:9" x14ac:dyDescent="0.25">
      <c r="A48" s="42" t="str">
        <f t="shared" si="3"/>
        <v>CASTELLON</v>
      </c>
      <c r="B48" s="41">
        <f t="shared" si="4"/>
        <v>29736</v>
      </c>
      <c r="C48" s="41">
        <f t="shared" si="5"/>
        <v>46956</v>
      </c>
      <c r="D48" s="41">
        <f t="shared" si="6"/>
        <v>14</v>
      </c>
      <c r="E48" s="42" t="str">
        <f t="shared" si="2"/>
        <v>ALICANTE</v>
      </c>
      <c r="F48" s="42">
        <f t="shared" si="7"/>
        <v>59624</v>
      </c>
      <c r="G48" s="42">
        <f t="shared" si="8"/>
        <v>80619</v>
      </c>
    </row>
    <row r="49" spans="1:7" x14ac:dyDescent="0.25">
      <c r="A49" s="42" t="str">
        <f t="shared" si="3"/>
        <v>CEUTA</v>
      </c>
      <c r="B49" s="41">
        <f t="shared" si="4"/>
        <v>7024</v>
      </c>
      <c r="C49" s="41">
        <f t="shared" si="5"/>
        <v>7476</v>
      </c>
      <c r="D49" s="41">
        <f t="shared" si="6"/>
        <v>20</v>
      </c>
      <c r="E49" s="42" t="str">
        <f t="shared" si="2"/>
        <v>SEVILLA</v>
      </c>
      <c r="F49" s="42">
        <f t="shared" si="7"/>
        <v>58621</v>
      </c>
      <c r="G49" s="42">
        <f t="shared" si="8"/>
        <v>60853</v>
      </c>
    </row>
    <row r="50" spans="1:7" x14ac:dyDescent="0.25">
      <c r="A50" s="42" t="str">
        <f t="shared" si="3"/>
        <v>FERROL-SAN CIBRAO</v>
      </c>
      <c r="B50" s="41">
        <f t="shared" si="4"/>
        <v>153</v>
      </c>
      <c r="C50" s="41">
        <f t="shared" si="5"/>
        <v>353</v>
      </c>
      <c r="D50" s="41">
        <f t="shared" si="6"/>
        <v>25</v>
      </c>
      <c r="E50" s="42" t="str">
        <f t="shared" si="2"/>
        <v>BAHIA DE CADIZ</v>
      </c>
      <c r="F50" s="42">
        <f t="shared" si="7"/>
        <v>52970</v>
      </c>
      <c r="G50" s="42">
        <f t="shared" si="8"/>
        <v>67724.5</v>
      </c>
    </row>
    <row r="51" spans="1:7" x14ac:dyDescent="0.25">
      <c r="A51" s="42" t="str">
        <f t="shared" si="3"/>
        <v>GIJON</v>
      </c>
      <c r="B51" s="41">
        <f t="shared" si="4"/>
        <v>12172</v>
      </c>
      <c r="C51" s="41">
        <f t="shared" si="5"/>
        <v>12288</v>
      </c>
      <c r="D51" s="41">
        <f t="shared" si="6"/>
        <v>18</v>
      </c>
      <c r="E51" s="42" t="str">
        <f t="shared" si="2"/>
        <v>CASTELLON</v>
      </c>
      <c r="F51" s="42">
        <f t="shared" si="7"/>
        <v>29736</v>
      </c>
      <c r="G51" s="42">
        <f t="shared" si="8"/>
        <v>46956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22378</v>
      </c>
      <c r="G52" s="42">
        <f t="shared" si="8"/>
        <v>24329</v>
      </c>
    </row>
    <row r="53" spans="1:7" x14ac:dyDescent="0.25">
      <c r="A53" s="42" t="str">
        <f t="shared" si="3"/>
        <v>LAS PALMAS</v>
      </c>
      <c r="B53" s="41">
        <f t="shared" si="4"/>
        <v>490201</v>
      </c>
      <c r="C53" s="41">
        <f t="shared" si="5"/>
        <v>640998</v>
      </c>
      <c r="D53" s="41">
        <f t="shared" si="6"/>
        <v>4</v>
      </c>
      <c r="E53" s="42" t="str">
        <f t="shared" si="2"/>
        <v>VILAGARCIA</v>
      </c>
      <c r="F53" s="42">
        <f t="shared" si="7"/>
        <v>13061</v>
      </c>
      <c r="G53" s="42">
        <f t="shared" si="8"/>
        <v>1072</v>
      </c>
    </row>
    <row r="54" spans="1:7" x14ac:dyDescent="0.25">
      <c r="A54" s="42" t="str">
        <f t="shared" si="3"/>
        <v>MALAGA</v>
      </c>
      <c r="B54" s="41">
        <f t="shared" si="4"/>
        <v>96379</v>
      </c>
      <c r="C54" s="41">
        <f t="shared" si="5"/>
        <v>182127</v>
      </c>
      <c r="D54" s="41">
        <f t="shared" si="6"/>
        <v>7</v>
      </c>
      <c r="E54" s="42" t="str">
        <f t="shared" si="2"/>
        <v>MELILLA</v>
      </c>
      <c r="F54" s="42">
        <f t="shared" si="7"/>
        <v>12638</v>
      </c>
      <c r="G54" s="42">
        <f t="shared" si="8"/>
        <v>10736</v>
      </c>
    </row>
    <row r="55" spans="1:7" x14ac:dyDescent="0.25">
      <c r="A55" s="42" t="str">
        <f t="shared" si="3"/>
        <v>MARIN Y RIA DE PONTEVEDRA</v>
      </c>
      <c r="B55" s="41">
        <f t="shared" si="4"/>
        <v>11219</v>
      </c>
      <c r="C55" s="41">
        <f t="shared" si="5"/>
        <v>19360</v>
      </c>
      <c r="D55" s="41">
        <f t="shared" si="6"/>
        <v>19</v>
      </c>
      <c r="E55" s="42" t="str">
        <f t="shared" si="2"/>
        <v>GIJON</v>
      </c>
      <c r="F55" s="42">
        <f t="shared" ref="F55:F65" si="9">LOOKUP(E55,$A$38:$A$65,$B$38:$B$65)</f>
        <v>12172</v>
      </c>
      <c r="G55" s="42">
        <f t="shared" si="8"/>
        <v>12288</v>
      </c>
    </row>
    <row r="56" spans="1:7" x14ac:dyDescent="0.25">
      <c r="A56" s="42" t="str">
        <f t="shared" si="3"/>
        <v>MELILLA</v>
      </c>
      <c r="B56" s="41">
        <f t="shared" si="4"/>
        <v>12638</v>
      </c>
      <c r="C56" s="41">
        <f t="shared" si="5"/>
        <v>10736</v>
      </c>
      <c r="D56" s="41">
        <f t="shared" si="6"/>
        <v>17</v>
      </c>
      <c r="E56" s="42" t="str">
        <f t="shared" si="2"/>
        <v>MARIN Y RIA DE PONTEVEDRA</v>
      </c>
      <c r="F56" s="42">
        <f t="shared" si="9"/>
        <v>11219</v>
      </c>
      <c r="G56" s="42">
        <f t="shared" si="8"/>
        <v>19360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CEUTA</v>
      </c>
      <c r="F57" s="42">
        <f t="shared" si="9"/>
        <v>7024</v>
      </c>
      <c r="G57" s="42">
        <f t="shared" si="8"/>
        <v>7476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A CORUÑA</v>
      </c>
      <c r="F58" s="42">
        <f t="shared" si="9"/>
        <v>3864</v>
      </c>
      <c r="G58" s="42">
        <f t="shared" si="8"/>
        <v>3999</v>
      </c>
    </row>
    <row r="59" spans="1:7" x14ac:dyDescent="0.25">
      <c r="A59" s="42" t="str">
        <f t="shared" si="3"/>
        <v>SANTA CRUZ DE TENERIFE</v>
      </c>
      <c r="B59" s="41">
        <f t="shared" si="4"/>
        <v>163761</v>
      </c>
      <c r="C59" s="41">
        <f t="shared" si="5"/>
        <v>207779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3989</v>
      </c>
    </row>
    <row r="60" spans="1:7" x14ac:dyDescent="0.25">
      <c r="A60" s="42" t="str">
        <f t="shared" si="3"/>
        <v>SANTANDER</v>
      </c>
      <c r="B60" s="41">
        <f t="shared" si="4"/>
        <v>902</v>
      </c>
      <c r="C60" s="41">
        <f t="shared" si="5"/>
        <v>798</v>
      </c>
      <c r="D60" s="41">
        <f t="shared" si="6"/>
        <v>23</v>
      </c>
      <c r="E60" s="42" t="str">
        <f t="shared" si="2"/>
        <v>SANTANDER</v>
      </c>
      <c r="F60" s="42">
        <f t="shared" si="9"/>
        <v>902</v>
      </c>
      <c r="G60" s="42">
        <f t="shared" si="8"/>
        <v>798</v>
      </c>
    </row>
    <row r="61" spans="1:7" x14ac:dyDescent="0.25">
      <c r="A61" s="42" t="str">
        <f t="shared" si="3"/>
        <v>SEVILLA</v>
      </c>
      <c r="B61" s="41">
        <f t="shared" si="4"/>
        <v>58621</v>
      </c>
      <c r="C61" s="41">
        <f t="shared" si="5"/>
        <v>60853</v>
      </c>
      <c r="D61" s="41">
        <f t="shared" si="6"/>
        <v>12</v>
      </c>
      <c r="E61" s="42" t="str">
        <f t="shared" si="2"/>
        <v>ALMERIA</v>
      </c>
      <c r="F61" s="42">
        <f t="shared" si="9"/>
        <v>348.5</v>
      </c>
      <c r="G61" s="42">
        <f t="shared" si="8"/>
        <v>94</v>
      </c>
    </row>
    <row r="62" spans="1:7" x14ac:dyDescent="0.25">
      <c r="A62" s="42" t="str">
        <f t="shared" si="3"/>
        <v>TARRAGONA</v>
      </c>
      <c r="B62" s="41">
        <f t="shared" si="4"/>
        <v>82153</v>
      </c>
      <c r="C62" s="41">
        <f t="shared" si="5"/>
        <v>24282</v>
      </c>
      <c r="D62" s="41">
        <f t="shared" si="6"/>
        <v>9</v>
      </c>
      <c r="E62" s="42" t="str">
        <f t="shared" si="2"/>
        <v>FERROL-SAN CIBRAO</v>
      </c>
      <c r="F62" s="42">
        <f t="shared" si="9"/>
        <v>153</v>
      </c>
      <c r="G62" s="42">
        <f t="shared" si="8"/>
        <v>353</v>
      </c>
    </row>
    <row r="63" spans="1:7" x14ac:dyDescent="0.25">
      <c r="A63" s="42" t="str">
        <f t="shared" si="3"/>
        <v>VALENCIA</v>
      </c>
      <c r="B63" s="41">
        <f t="shared" si="4"/>
        <v>1798306</v>
      </c>
      <c r="C63" s="41">
        <f t="shared" si="5"/>
        <v>1718144</v>
      </c>
      <c r="D63" s="41">
        <f t="shared" si="6"/>
        <v>1</v>
      </c>
      <c r="E63" s="42" t="str">
        <f t="shared" si="2"/>
        <v>MOTRIL</v>
      </c>
      <c r="F63" s="42">
        <f t="shared" si="9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91403</v>
      </c>
      <c r="C64" s="41">
        <f t="shared" si="5"/>
        <v>136414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13061</v>
      </c>
      <c r="C65" s="41">
        <f t="shared" si="5"/>
        <v>1072</v>
      </c>
      <c r="D65" s="41">
        <f t="shared" si="6"/>
        <v>16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246689</v>
      </c>
      <c r="C11" s="37">
        <v>273157</v>
      </c>
      <c r="D11" s="37">
        <v>1574806</v>
      </c>
      <c r="E11" s="37">
        <v>1404037</v>
      </c>
      <c r="F11" s="10">
        <f t="shared" si="0"/>
        <v>-10.843811872700513</v>
      </c>
      <c r="G11" s="1"/>
      <c r="H11" s="1"/>
      <c r="I11" s="1"/>
    </row>
    <row r="12" spans="1:12" x14ac:dyDescent="0.25">
      <c r="A12" s="11" t="s">
        <v>48</v>
      </c>
      <c r="B12" s="38">
        <v>38</v>
      </c>
      <c r="C12" s="38">
        <v>112</v>
      </c>
      <c r="D12" s="38">
        <v>728</v>
      </c>
      <c r="E12" s="38">
        <v>841</v>
      </c>
      <c r="F12" s="13">
        <f t="shared" si="0"/>
        <v>15.521978021978029</v>
      </c>
      <c r="G12" s="1"/>
      <c r="H12" s="1"/>
      <c r="I12" s="1"/>
    </row>
    <row r="13" spans="1:12" x14ac:dyDescent="0.25">
      <c r="A13" s="8" t="s">
        <v>49</v>
      </c>
      <c r="B13" s="37">
        <v>39</v>
      </c>
      <c r="C13" s="37">
        <v>0</v>
      </c>
      <c r="D13" s="37">
        <v>128</v>
      </c>
      <c r="E13" s="37">
        <v>127</v>
      </c>
      <c r="F13" s="10">
        <f t="shared" si="0"/>
        <v>-0.78125</v>
      </c>
      <c r="G13" s="1"/>
      <c r="H13" s="1"/>
      <c r="I13" s="1"/>
    </row>
    <row r="14" spans="1:12" x14ac:dyDescent="0.25">
      <c r="A14" s="11" t="s">
        <v>50</v>
      </c>
      <c r="B14" s="38">
        <v>101585.5</v>
      </c>
      <c r="C14" s="38">
        <v>51795.5</v>
      </c>
      <c r="D14" s="38">
        <v>536407.5</v>
      </c>
      <c r="E14" s="38">
        <v>292990</v>
      </c>
      <c r="F14" s="13">
        <f t="shared" si="0"/>
        <v>-45.379212632187283</v>
      </c>
      <c r="G14" s="1"/>
      <c r="H14" s="1"/>
      <c r="I14" s="1"/>
    </row>
    <row r="15" spans="1:12" x14ac:dyDescent="0.25">
      <c r="A15" s="8" t="s">
        <v>51</v>
      </c>
      <c r="B15" s="37">
        <v>1514.5</v>
      </c>
      <c r="C15" s="37">
        <v>281</v>
      </c>
      <c r="D15" s="37">
        <v>8013</v>
      </c>
      <c r="E15" s="37">
        <v>2574.75</v>
      </c>
      <c r="F15" s="10">
        <f t="shared" si="0"/>
        <v>-67.867839760389359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0</v>
      </c>
      <c r="D16" s="38">
        <v>0</v>
      </c>
      <c r="E16" s="38">
        <v>310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297</v>
      </c>
      <c r="E17" s="37">
        <v>2</v>
      </c>
      <c r="F17" s="10">
        <f t="shared" si="0"/>
        <v>-99.326599326599322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2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74753</v>
      </c>
      <c r="C22" s="38">
        <v>44298</v>
      </c>
      <c r="D22" s="38">
        <v>394840</v>
      </c>
      <c r="E22" s="38">
        <v>289874</v>
      </c>
      <c r="F22" s="13">
        <f t="shared" si="0"/>
        <v>-26.58443926653834</v>
      </c>
      <c r="G22" s="1"/>
      <c r="H22" s="1"/>
      <c r="I22" s="1"/>
    </row>
    <row r="23" spans="1:9" x14ac:dyDescent="0.25">
      <c r="A23" s="8" t="s">
        <v>59</v>
      </c>
      <c r="B23" s="37">
        <v>22486</v>
      </c>
      <c r="C23" s="37">
        <v>11264</v>
      </c>
      <c r="D23" s="37">
        <v>175199</v>
      </c>
      <c r="E23" s="37">
        <v>88363</v>
      </c>
      <c r="F23" s="10">
        <f t="shared" si="0"/>
        <v>-49.564209841380375</v>
      </c>
      <c r="G23" s="1"/>
      <c r="H23" s="1"/>
      <c r="I23" s="1"/>
    </row>
    <row r="24" spans="1:9" x14ac:dyDescent="0.25">
      <c r="A24" s="11" t="s">
        <v>60</v>
      </c>
      <c r="B24" s="38">
        <v>100</v>
      </c>
      <c r="C24" s="38">
        <v>0</v>
      </c>
      <c r="D24" s="38">
        <v>102</v>
      </c>
      <c r="E24" s="38">
        <v>17</v>
      </c>
      <c r="F24" s="13">
        <f t="shared" si="0"/>
        <v>-83.333333333333329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682</v>
      </c>
      <c r="C28" s="38">
        <v>2069</v>
      </c>
      <c r="D28" s="38">
        <v>5112</v>
      </c>
      <c r="E28" s="38">
        <v>7827</v>
      </c>
      <c r="F28" s="13">
        <f t="shared" si="0"/>
        <v>53.110328638497663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0</v>
      </c>
      <c r="D30" s="38">
        <v>0</v>
      </c>
      <c r="E30" s="38">
        <v>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0</v>
      </c>
      <c r="C31" s="37">
        <v>11811</v>
      </c>
      <c r="D31" s="37">
        <v>558</v>
      </c>
      <c r="E31" s="37">
        <v>50569</v>
      </c>
      <c r="F31" s="10">
        <f t="shared" si="0"/>
        <v>8962.5448028673836</v>
      </c>
      <c r="G31" s="1"/>
      <c r="H31" s="1"/>
      <c r="I31" s="1"/>
    </row>
    <row r="32" spans="1:9" x14ac:dyDescent="0.25">
      <c r="A32" s="11" t="s">
        <v>68</v>
      </c>
      <c r="B32" s="38">
        <v>140620</v>
      </c>
      <c r="C32" s="38">
        <v>145800</v>
      </c>
      <c r="D32" s="38">
        <v>700636</v>
      </c>
      <c r="E32" s="38">
        <v>907192</v>
      </c>
      <c r="F32" s="13">
        <f t="shared" si="0"/>
        <v>29.481214211088201</v>
      </c>
      <c r="G32" s="1"/>
      <c r="H32" s="1"/>
      <c r="I32" s="1"/>
    </row>
    <row r="33" spans="1:9" x14ac:dyDescent="0.25">
      <c r="A33" s="8" t="s">
        <v>69</v>
      </c>
      <c r="B33" s="37">
        <v>456</v>
      </c>
      <c r="C33" s="37">
        <v>740</v>
      </c>
      <c r="D33" s="37">
        <v>1903</v>
      </c>
      <c r="E33" s="37">
        <v>2851</v>
      </c>
      <c r="F33" s="10">
        <f t="shared" si="0"/>
        <v>49.816079873883353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291</v>
      </c>
      <c r="D34" s="38">
        <v>0</v>
      </c>
      <c r="E34" s="38">
        <v>619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588963</v>
      </c>
      <c r="C35" s="15">
        <f t="shared" ref="C35:E35" si="1">SUM(C7:C34)</f>
        <v>541618.5</v>
      </c>
      <c r="D35" s="15">
        <f t="shared" si="1"/>
        <v>3398854.5</v>
      </c>
      <c r="E35" s="15">
        <f t="shared" si="1"/>
        <v>3048275.75</v>
      </c>
      <c r="F35" s="16">
        <f t="shared" si="0"/>
        <v>-10.314614820963939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1404037</v>
      </c>
      <c r="G38" s="42">
        <f>LOOKUP(E38,$A$38:$A$65,$C$38:$C$65)</f>
        <v>1574806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14</v>
      </c>
      <c r="E39" s="42" t="str">
        <f t="shared" si="2"/>
        <v>VALENCIA</v>
      </c>
      <c r="F39" s="42">
        <f t="shared" ref="F39:F54" si="7">LOOKUP(E39,$A$38:$A$65,$B$38:$B$65)</f>
        <v>907192</v>
      </c>
      <c r="G39" s="42">
        <f t="shared" ref="G39:G65" si="8">LOOKUP(E39,$A$38:$A$65,$C$38:$C$65)</f>
        <v>700636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292990</v>
      </c>
      <c r="G40" s="42">
        <f t="shared" si="8"/>
        <v>536407.5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289874</v>
      </c>
      <c r="G41" s="42">
        <f t="shared" si="8"/>
        <v>394840</v>
      </c>
    </row>
    <row r="42" spans="1:9" x14ac:dyDescent="0.25">
      <c r="A42" s="42" t="str">
        <f t="shared" si="3"/>
        <v>BAHIA DE ALGECIRAS</v>
      </c>
      <c r="B42" s="41">
        <f t="shared" si="4"/>
        <v>1404037</v>
      </c>
      <c r="C42" s="41">
        <f t="shared" si="5"/>
        <v>1574806</v>
      </c>
      <c r="D42" s="41">
        <f t="shared" si="6"/>
        <v>1</v>
      </c>
      <c r="E42" s="42" t="str">
        <f t="shared" si="2"/>
        <v>MALAGA</v>
      </c>
      <c r="F42" s="42">
        <f t="shared" si="7"/>
        <v>88363</v>
      </c>
      <c r="G42" s="42">
        <f t="shared" si="8"/>
        <v>175199</v>
      </c>
    </row>
    <row r="43" spans="1:9" x14ac:dyDescent="0.25">
      <c r="A43" s="42" t="str">
        <f t="shared" si="3"/>
        <v>BAHIA DE CADIZ</v>
      </c>
      <c r="B43" s="41">
        <f t="shared" si="4"/>
        <v>841</v>
      </c>
      <c r="C43" s="41">
        <f t="shared" si="5"/>
        <v>728</v>
      </c>
      <c r="D43" s="41">
        <f t="shared" si="6"/>
        <v>10</v>
      </c>
      <c r="E43" s="42" t="str">
        <f t="shared" si="2"/>
        <v>TARRAGONA</v>
      </c>
      <c r="F43" s="42">
        <f t="shared" si="7"/>
        <v>50569</v>
      </c>
      <c r="G43" s="42">
        <f t="shared" si="8"/>
        <v>558</v>
      </c>
    </row>
    <row r="44" spans="1:9" x14ac:dyDescent="0.25">
      <c r="A44" s="42" t="str">
        <f t="shared" si="3"/>
        <v>BALEARES</v>
      </c>
      <c r="B44" s="41">
        <f t="shared" si="4"/>
        <v>127</v>
      </c>
      <c r="C44" s="41">
        <f t="shared" si="5"/>
        <v>128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7827</v>
      </c>
      <c r="G44" s="42">
        <f t="shared" si="8"/>
        <v>5112</v>
      </c>
    </row>
    <row r="45" spans="1:9" x14ac:dyDescent="0.25">
      <c r="A45" s="42" t="str">
        <f t="shared" si="3"/>
        <v>BARCELONA</v>
      </c>
      <c r="B45" s="41">
        <f t="shared" si="4"/>
        <v>292990</v>
      </c>
      <c r="C45" s="41">
        <f t="shared" si="5"/>
        <v>536407.5</v>
      </c>
      <c r="D45" s="41">
        <f t="shared" si="6"/>
        <v>3</v>
      </c>
      <c r="E45" s="42" t="str">
        <f t="shared" si="2"/>
        <v>VIGO</v>
      </c>
      <c r="F45" s="42">
        <f t="shared" si="7"/>
        <v>2851</v>
      </c>
      <c r="G45" s="42">
        <f t="shared" si="8"/>
        <v>1903</v>
      </c>
    </row>
    <row r="46" spans="1:9" x14ac:dyDescent="0.25">
      <c r="A46" s="42" t="str">
        <f t="shared" si="3"/>
        <v>BILBAO</v>
      </c>
      <c r="B46" s="41">
        <f t="shared" si="4"/>
        <v>2574.75</v>
      </c>
      <c r="C46" s="41">
        <f t="shared" si="5"/>
        <v>8013</v>
      </c>
      <c r="D46" s="41">
        <f t="shared" si="6"/>
        <v>9</v>
      </c>
      <c r="E46" s="42" t="str">
        <f t="shared" si="2"/>
        <v>BILBAO</v>
      </c>
      <c r="F46" s="42">
        <f t="shared" si="7"/>
        <v>2574.75</v>
      </c>
      <c r="G46" s="42">
        <f t="shared" si="8"/>
        <v>8013</v>
      </c>
    </row>
    <row r="47" spans="1:9" x14ac:dyDescent="0.25">
      <c r="A47" s="42" t="str">
        <f t="shared" si="3"/>
        <v>CARTAGENA</v>
      </c>
      <c r="B47" s="41">
        <f t="shared" si="4"/>
        <v>310</v>
      </c>
      <c r="C47" s="41">
        <f t="shared" si="5"/>
        <v>0</v>
      </c>
      <c r="D47" s="41">
        <f t="shared" si="6"/>
        <v>12</v>
      </c>
      <c r="E47" s="42" t="str">
        <f t="shared" si="2"/>
        <v>BAHIA DE CADIZ</v>
      </c>
      <c r="F47" s="42">
        <f t="shared" si="7"/>
        <v>841</v>
      </c>
      <c r="G47" s="42">
        <f t="shared" si="8"/>
        <v>728</v>
      </c>
    </row>
    <row r="48" spans="1:9" x14ac:dyDescent="0.25">
      <c r="A48" s="42" t="str">
        <f t="shared" si="3"/>
        <v>CASTELLON</v>
      </c>
      <c r="B48" s="41">
        <f t="shared" si="4"/>
        <v>2</v>
      </c>
      <c r="C48" s="41">
        <f t="shared" si="5"/>
        <v>297</v>
      </c>
      <c r="D48" s="41">
        <f t="shared" si="6"/>
        <v>18</v>
      </c>
      <c r="E48" s="42" t="str">
        <f t="shared" si="2"/>
        <v>VILAGARCIA</v>
      </c>
      <c r="F48" s="42">
        <f t="shared" si="7"/>
        <v>619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2</v>
      </c>
      <c r="C49" s="41">
        <f t="shared" si="5"/>
        <v>0</v>
      </c>
      <c r="D49" s="41">
        <f t="shared" si="6"/>
        <v>18</v>
      </c>
      <c r="E49" s="42" t="str">
        <f t="shared" si="2"/>
        <v>CARTAGENA</v>
      </c>
      <c r="F49" s="42">
        <f t="shared" si="7"/>
        <v>310</v>
      </c>
      <c r="G49" s="42">
        <f t="shared" si="8"/>
        <v>0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127</v>
      </c>
      <c r="G50" s="42">
        <f t="shared" si="8"/>
        <v>128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ALICANTE</v>
      </c>
      <c r="F51" s="42">
        <f t="shared" si="7"/>
        <v>76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17</v>
      </c>
      <c r="G52" s="42">
        <f t="shared" si="8"/>
        <v>102</v>
      </c>
    </row>
    <row r="53" spans="1:7" x14ac:dyDescent="0.25">
      <c r="A53" s="42" t="str">
        <f t="shared" si="3"/>
        <v>LAS PALMAS</v>
      </c>
      <c r="B53" s="41">
        <f t="shared" si="4"/>
        <v>289874</v>
      </c>
      <c r="C53" s="41">
        <f t="shared" si="5"/>
        <v>394840</v>
      </c>
      <c r="D53" s="41">
        <f t="shared" si="6"/>
        <v>4</v>
      </c>
      <c r="E53" s="42" t="str">
        <f t="shared" si="2"/>
        <v>SEVILLA</v>
      </c>
      <c r="F53" s="42">
        <f t="shared" si="7"/>
        <v>4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88363</v>
      </c>
      <c r="C54" s="41">
        <f t="shared" si="5"/>
        <v>175199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17</v>
      </c>
      <c r="C55" s="41">
        <f t="shared" si="5"/>
        <v>102</v>
      </c>
      <c r="D55" s="41">
        <f t="shared" si="6"/>
        <v>15</v>
      </c>
      <c r="E55" s="42" t="str">
        <f t="shared" si="2"/>
        <v>CASTELLON</v>
      </c>
      <c r="F55" s="42">
        <f t="shared" ref="F55:F65" si="9">LOOKUP(E55,$A$38:$A$65,$B$38:$B$65)</f>
        <v>2</v>
      </c>
      <c r="G55" s="42">
        <f t="shared" si="8"/>
        <v>297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7827</v>
      </c>
      <c r="C59" s="41">
        <f t="shared" si="5"/>
        <v>5112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</v>
      </c>
      <c r="C61" s="41">
        <f t="shared" si="5"/>
        <v>0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50569</v>
      </c>
      <c r="C62" s="41">
        <f t="shared" si="5"/>
        <v>558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907192</v>
      </c>
      <c r="C63" s="41">
        <f t="shared" si="5"/>
        <v>700636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2851</v>
      </c>
      <c r="C64" s="41">
        <f t="shared" si="5"/>
        <v>1903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0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">
        <v>39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180</v>
      </c>
      <c r="E7" s="9">
        <v>156</v>
      </c>
      <c r="F7" s="10">
        <f>((E7*100)/D7)-100</f>
        <v>-13.333333333333329</v>
      </c>
      <c r="G7" s="1"/>
      <c r="H7" s="1"/>
      <c r="I7" s="1"/>
    </row>
    <row r="8" spans="1:12" x14ac:dyDescent="0.25">
      <c r="A8" s="11" t="s">
        <v>44</v>
      </c>
      <c r="B8" s="12">
        <v>11624</v>
      </c>
      <c r="C8" s="12">
        <v>9324</v>
      </c>
      <c r="D8" s="12">
        <v>73998</v>
      </c>
      <c r="E8" s="12">
        <v>54757</v>
      </c>
      <c r="F8" s="13">
        <f t="shared" ref="F8:F35" si="0">((E8*100)/D8)-100</f>
        <v>-26.002054109570523</v>
      </c>
      <c r="G8" s="1"/>
      <c r="H8" s="1"/>
      <c r="I8" s="1"/>
    </row>
    <row r="9" spans="1:12" x14ac:dyDescent="0.25">
      <c r="A9" s="8" t="s">
        <v>45</v>
      </c>
      <c r="B9" s="9">
        <v>71</v>
      </c>
      <c r="C9" s="9">
        <v>8</v>
      </c>
      <c r="D9" s="9">
        <v>93</v>
      </c>
      <c r="E9" s="9">
        <v>31</v>
      </c>
      <c r="F9" s="10">
        <f t="shared" si="0"/>
        <v>-66.666666666666657</v>
      </c>
      <c r="G9" s="1"/>
      <c r="H9" s="1"/>
      <c r="I9" s="1"/>
    </row>
    <row r="10" spans="1:12" x14ac:dyDescent="0.25">
      <c r="A10" s="11" t="s">
        <v>46</v>
      </c>
      <c r="B10" s="12">
        <v>561</v>
      </c>
      <c r="C10" s="12">
        <v>62</v>
      </c>
      <c r="D10" s="12">
        <v>3942</v>
      </c>
      <c r="E10" s="12">
        <v>2384</v>
      </c>
      <c r="F10" s="17">
        <f t="shared" si="0"/>
        <v>-39.523084728564179</v>
      </c>
      <c r="G10" s="1"/>
      <c r="H10" s="1"/>
      <c r="I10" s="1"/>
    </row>
    <row r="11" spans="1:12" x14ac:dyDescent="0.25">
      <c r="A11" s="8" t="s">
        <v>47</v>
      </c>
      <c r="B11" s="9">
        <v>836</v>
      </c>
      <c r="C11" s="9">
        <v>1073</v>
      </c>
      <c r="D11" s="9">
        <v>5958</v>
      </c>
      <c r="E11" s="9">
        <v>5347</v>
      </c>
      <c r="F11" s="10">
        <f t="shared" si="0"/>
        <v>-10.255119167505867</v>
      </c>
      <c r="G11" s="1"/>
      <c r="H11" s="1"/>
      <c r="I11" s="1"/>
    </row>
    <row r="12" spans="1:12" x14ac:dyDescent="0.25">
      <c r="A12" s="11" t="s">
        <v>48</v>
      </c>
      <c r="B12" s="12">
        <v>4238.5</v>
      </c>
      <c r="C12" s="12">
        <v>5656.5</v>
      </c>
      <c r="D12" s="12">
        <v>31820.5</v>
      </c>
      <c r="E12" s="12">
        <v>27608</v>
      </c>
      <c r="F12" s="13">
        <f t="shared" si="0"/>
        <v>-13.238321208026278</v>
      </c>
      <c r="G12" s="1"/>
      <c r="H12" s="1"/>
      <c r="I12" s="1"/>
    </row>
    <row r="13" spans="1:12" x14ac:dyDescent="0.25">
      <c r="A13" s="8" t="s">
        <v>49</v>
      </c>
      <c r="B13" s="9">
        <v>16112</v>
      </c>
      <c r="C13" s="9">
        <v>13581</v>
      </c>
      <c r="D13" s="9">
        <v>91434</v>
      </c>
      <c r="E13" s="9">
        <v>70212</v>
      </c>
      <c r="F13" s="10">
        <f t="shared" si="0"/>
        <v>-23.210184395301525</v>
      </c>
      <c r="G13" s="1"/>
      <c r="H13" s="1"/>
      <c r="I13" s="1"/>
    </row>
    <row r="14" spans="1:12" x14ac:dyDescent="0.25">
      <c r="A14" s="11" t="s">
        <v>50</v>
      </c>
      <c r="B14" s="12">
        <v>24171.5</v>
      </c>
      <c r="C14" s="12">
        <v>19423</v>
      </c>
      <c r="D14" s="12">
        <v>158352</v>
      </c>
      <c r="E14" s="12">
        <v>115346.5</v>
      </c>
      <c r="F14" s="13">
        <f t="shared" si="0"/>
        <v>-27.158166616146303</v>
      </c>
      <c r="G14" s="1"/>
      <c r="H14" s="1"/>
      <c r="I14" s="1"/>
    </row>
    <row r="15" spans="1:12" x14ac:dyDescent="0.25">
      <c r="A15" s="8" t="s">
        <v>51</v>
      </c>
      <c r="B15" s="9">
        <v>7444.75</v>
      </c>
      <c r="C15" s="9">
        <v>5103</v>
      </c>
      <c r="D15" s="9">
        <v>40387</v>
      </c>
      <c r="E15" s="9">
        <v>28553.25</v>
      </c>
      <c r="F15" s="10">
        <f t="shared" si="0"/>
        <v>-29.300888899893536</v>
      </c>
      <c r="G15" s="1"/>
      <c r="H15" s="1"/>
      <c r="I15" s="1"/>
    </row>
    <row r="16" spans="1:12" x14ac:dyDescent="0.25">
      <c r="A16" s="11" t="s">
        <v>52</v>
      </c>
      <c r="B16" s="12">
        <v>1404</v>
      </c>
      <c r="C16" s="12">
        <v>2664</v>
      </c>
      <c r="D16" s="12">
        <v>10837</v>
      </c>
      <c r="E16" s="12">
        <v>10462</v>
      </c>
      <c r="F16" s="13">
        <f t="shared" si="0"/>
        <v>-3.460367260311898</v>
      </c>
      <c r="G16" s="1"/>
      <c r="H16" s="1"/>
      <c r="I16" s="1"/>
    </row>
    <row r="17" spans="1:9" x14ac:dyDescent="0.25">
      <c r="A17" s="8" t="s">
        <v>53</v>
      </c>
      <c r="B17" s="9">
        <v>96</v>
      </c>
      <c r="C17" s="9">
        <v>154</v>
      </c>
      <c r="D17" s="9">
        <v>1198</v>
      </c>
      <c r="E17" s="9">
        <v>312</v>
      </c>
      <c r="F17" s="10">
        <f t="shared" si="0"/>
        <v>-73.956594323873119</v>
      </c>
      <c r="G17" s="1"/>
      <c r="H17" s="1"/>
      <c r="I17" s="1"/>
    </row>
    <row r="18" spans="1:9" x14ac:dyDescent="0.25">
      <c r="A18" s="11" t="s">
        <v>54</v>
      </c>
      <c r="B18" s="12">
        <v>1023</v>
      </c>
      <c r="C18" s="12">
        <v>1090</v>
      </c>
      <c r="D18" s="12">
        <v>6973</v>
      </c>
      <c r="E18" s="12">
        <v>6611</v>
      </c>
      <c r="F18" s="13">
        <f t="shared" si="0"/>
        <v>-5.1914527463071778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526</v>
      </c>
      <c r="C20" s="12">
        <v>698</v>
      </c>
      <c r="D20" s="12">
        <v>4451</v>
      </c>
      <c r="E20" s="12">
        <v>4806</v>
      </c>
      <c r="F20" s="13">
        <f t="shared" si="0"/>
        <v>7.9757357897101713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28658</v>
      </c>
      <c r="C22" s="12">
        <v>25701</v>
      </c>
      <c r="D22" s="12">
        <v>198232</v>
      </c>
      <c r="E22" s="12">
        <v>155088</v>
      </c>
      <c r="F22" s="13">
        <f t="shared" si="0"/>
        <v>-21.764397271883453</v>
      </c>
      <c r="G22" s="1"/>
      <c r="H22" s="1"/>
      <c r="I22" s="1"/>
    </row>
    <row r="23" spans="1:9" x14ac:dyDescent="0.25">
      <c r="A23" s="8" t="s">
        <v>59</v>
      </c>
      <c r="B23" s="9">
        <v>888</v>
      </c>
      <c r="C23" s="9">
        <v>1046</v>
      </c>
      <c r="D23" s="9">
        <v>3685</v>
      </c>
      <c r="E23" s="9">
        <v>6149</v>
      </c>
      <c r="F23" s="10">
        <f t="shared" si="0"/>
        <v>66.865671641791039</v>
      </c>
      <c r="G23" s="1"/>
      <c r="H23" s="1"/>
      <c r="I23" s="1"/>
    </row>
    <row r="24" spans="1:9" x14ac:dyDescent="0.25">
      <c r="A24" s="11" t="s">
        <v>60</v>
      </c>
      <c r="B24" s="12">
        <v>1601</v>
      </c>
      <c r="C24" s="12">
        <v>1216</v>
      </c>
      <c r="D24" s="12">
        <v>15564</v>
      </c>
      <c r="E24" s="12">
        <v>4322</v>
      </c>
      <c r="F24" s="13">
        <f t="shared" si="0"/>
        <v>-72.230789000257005</v>
      </c>
      <c r="G24" s="1"/>
      <c r="H24" s="1"/>
      <c r="I24" s="1"/>
    </row>
    <row r="25" spans="1:9" x14ac:dyDescent="0.25">
      <c r="A25" s="8" t="s">
        <v>61</v>
      </c>
      <c r="B25" s="9">
        <v>1516</v>
      </c>
      <c r="C25" s="9">
        <v>874</v>
      </c>
      <c r="D25" s="9">
        <v>8972</v>
      </c>
      <c r="E25" s="9">
        <v>6091</v>
      </c>
      <c r="F25" s="10">
        <f t="shared" si="0"/>
        <v>-32.111012037449839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27007</v>
      </c>
      <c r="C28" s="12">
        <v>22859</v>
      </c>
      <c r="D28" s="12">
        <v>178330</v>
      </c>
      <c r="E28" s="12">
        <v>137092</v>
      </c>
      <c r="F28" s="13">
        <f t="shared" si="0"/>
        <v>-23.12454438400718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8030</v>
      </c>
      <c r="C30" s="12">
        <v>7264</v>
      </c>
      <c r="D30" s="12">
        <v>52908</v>
      </c>
      <c r="E30" s="12">
        <v>50807</v>
      </c>
      <c r="F30" s="13">
        <f t="shared" si="0"/>
        <v>-3.971044076510168</v>
      </c>
      <c r="G30" s="1"/>
      <c r="H30" s="1"/>
      <c r="I30" s="1"/>
    </row>
    <row r="31" spans="1:9" x14ac:dyDescent="0.25">
      <c r="A31" s="8" t="s">
        <v>67</v>
      </c>
      <c r="B31" s="9">
        <v>1399</v>
      </c>
      <c r="C31" s="9">
        <v>1539</v>
      </c>
      <c r="D31" s="9">
        <v>11479</v>
      </c>
      <c r="E31" s="9">
        <v>7363</v>
      </c>
      <c r="F31" s="10">
        <f t="shared" si="0"/>
        <v>-35.856781949647186</v>
      </c>
      <c r="G31" s="1"/>
      <c r="H31" s="1"/>
      <c r="I31" s="1"/>
    </row>
    <row r="32" spans="1:9" x14ac:dyDescent="0.25">
      <c r="A32" s="11" t="s">
        <v>68</v>
      </c>
      <c r="B32" s="12">
        <v>14482</v>
      </c>
      <c r="C32" s="12">
        <v>14420</v>
      </c>
      <c r="D32" s="12">
        <v>88148</v>
      </c>
      <c r="E32" s="12">
        <v>78378</v>
      </c>
      <c r="F32" s="13">
        <f t="shared" si="0"/>
        <v>-11.083632073331216</v>
      </c>
      <c r="G32" s="1"/>
      <c r="H32" s="1"/>
      <c r="I32" s="1"/>
    </row>
    <row r="33" spans="1:9" x14ac:dyDescent="0.25">
      <c r="A33" s="8" t="s">
        <v>69</v>
      </c>
      <c r="B33" s="9">
        <v>5372</v>
      </c>
      <c r="C33" s="9">
        <v>4800</v>
      </c>
      <c r="D33" s="9">
        <v>29760</v>
      </c>
      <c r="E33" s="9">
        <v>19799</v>
      </c>
      <c r="F33" s="10">
        <f t="shared" si="0"/>
        <v>-33.471102150537632</v>
      </c>
      <c r="G33" s="1"/>
      <c r="H33" s="1"/>
      <c r="I33" s="1"/>
    </row>
    <row r="34" spans="1:9" x14ac:dyDescent="0.25">
      <c r="A34" s="11" t="s">
        <v>70</v>
      </c>
      <c r="B34" s="12">
        <v>605</v>
      </c>
      <c r="C34" s="12">
        <v>356</v>
      </c>
      <c r="D34" s="12">
        <v>605</v>
      </c>
      <c r="E34" s="12">
        <v>9576</v>
      </c>
      <c r="F34" s="13">
        <f t="shared" si="0"/>
        <v>1482.8099173553719</v>
      </c>
      <c r="G34" s="1"/>
      <c r="H34" s="1"/>
      <c r="I34" s="1"/>
    </row>
    <row r="35" spans="1:9" x14ac:dyDescent="0.25">
      <c r="A35" s="14" t="s">
        <v>71</v>
      </c>
      <c r="B35" s="15">
        <f>SUM(B7:B34)</f>
        <v>157665.75</v>
      </c>
      <c r="C35" s="15">
        <f t="shared" ref="C35:E35" si="1">SUM(C7:C34)</f>
        <v>138911.5</v>
      </c>
      <c r="D35" s="15">
        <f t="shared" si="1"/>
        <v>1017527.5</v>
      </c>
      <c r="E35" s="15">
        <f t="shared" si="1"/>
        <v>801250.75</v>
      </c>
      <c r="F35" s="16">
        <f t="shared" si="0"/>
        <v>-21.255125782841247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156</v>
      </c>
      <c r="C38" s="41">
        <f>D7</f>
        <v>180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155088</v>
      </c>
      <c r="G38" s="42">
        <f>LOOKUP(E38,$A$38:$A$65,$C$38:$C$65)</f>
        <v>198232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54757</v>
      </c>
      <c r="C39" s="41">
        <f t="shared" ref="C39:C65" si="5">D8</f>
        <v>73998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137092</v>
      </c>
      <c r="G39" s="42">
        <f t="shared" ref="G39:G65" si="8">LOOKUP(E39,$A$38:$A$65,$C$38:$C$65)</f>
        <v>178330</v>
      </c>
    </row>
    <row r="40" spans="1:9" x14ac:dyDescent="0.25">
      <c r="A40" s="42" t="str">
        <f t="shared" si="3"/>
        <v>ALMERIA</v>
      </c>
      <c r="B40" s="41">
        <f t="shared" si="4"/>
        <v>31</v>
      </c>
      <c r="C40" s="41">
        <f t="shared" si="5"/>
        <v>93</v>
      </c>
      <c r="D40" s="41">
        <f t="shared" si="6"/>
        <v>23</v>
      </c>
      <c r="E40" s="42" t="str">
        <f t="shared" si="2"/>
        <v>BARCELONA</v>
      </c>
      <c r="F40" s="42">
        <f t="shared" si="7"/>
        <v>115346.5</v>
      </c>
      <c r="G40" s="42">
        <f t="shared" si="8"/>
        <v>158352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3942</v>
      </c>
      <c r="D41" s="41">
        <f t="shared" si="6"/>
        <v>20</v>
      </c>
      <c r="E41" s="42" t="str">
        <f t="shared" si="2"/>
        <v>VALENCIA</v>
      </c>
      <c r="F41" s="42">
        <f t="shared" si="7"/>
        <v>78378</v>
      </c>
      <c r="G41" s="42">
        <f t="shared" si="8"/>
        <v>88148</v>
      </c>
    </row>
    <row r="42" spans="1:9" x14ac:dyDescent="0.25">
      <c r="A42" s="42" t="str">
        <f t="shared" si="3"/>
        <v>BAHIA DE ALGECIRAS</v>
      </c>
      <c r="B42" s="41">
        <f t="shared" si="4"/>
        <v>5347</v>
      </c>
      <c r="C42" s="41">
        <f t="shared" si="5"/>
        <v>5958</v>
      </c>
      <c r="D42" s="41">
        <f t="shared" si="6"/>
        <v>17</v>
      </c>
      <c r="E42" s="42" t="str">
        <f t="shared" si="2"/>
        <v>BALEARES</v>
      </c>
      <c r="F42" s="42">
        <f t="shared" si="7"/>
        <v>70212</v>
      </c>
      <c r="G42" s="42">
        <f t="shared" si="8"/>
        <v>91434</v>
      </c>
    </row>
    <row r="43" spans="1:9" x14ac:dyDescent="0.25">
      <c r="A43" s="42" t="str">
        <f t="shared" si="3"/>
        <v>BAHIA DE CADIZ</v>
      </c>
      <c r="B43" s="41">
        <f t="shared" si="4"/>
        <v>27608</v>
      </c>
      <c r="C43" s="41">
        <f t="shared" si="5"/>
        <v>31820.5</v>
      </c>
      <c r="D43" s="41">
        <f t="shared" si="6"/>
        <v>9</v>
      </c>
      <c r="E43" s="42" t="str">
        <f t="shared" si="2"/>
        <v>ALICANTE</v>
      </c>
      <c r="F43" s="42">
        <f t="shared" si="7"/>
        <v>54757</v>
      </c>
      <c r="G43" s="42">
        <f t="shared" si="8"/>
        <v>73998</v>
      </c>
    </row>
    <row r="44" spans="1:9" x14ac:dyDescent="0.25">
      <c r="A44" s="42" t="str">
        <f t="shared" si="3"/>
        <v>BALEARES</v>
      </c>
      <c r="B44" s="41">
        <f t="shared" si="4"/>
        <v>70212</v>
      </c>
      <c r="C44" s="41">
        <f t="shared" si="5"/>
        <v>91434</v>
      </c>
      <c r="D44" s="41">
        <f t="shared" si="6"/>
        <v>5</v>
      </c>
      <c r="E44" s="42" t="str">
        <f t="shared" si="2"/>
        <v>SEVILLA</v>
      </c>
      <c r="F44" s="42">
        <f t="shared" si="7"/>
        <v>50807</v>
      </c>
      <c r="G44" s="42">
        <f t="shared" si="8"/>
        <v>52908</v>
      </c>
    </row>
    <row r="45" spans="1:9" x14ac:dyDescent="0.25">
      <c r="A45" s="42" t="str">
        <f t="shared" si="3"/>
        <v>BARCELONA</v>
      </c>
      <c r="B45" s="41">
        <f t="shared" si="4"/>
        <v>115346.5</v>
      </c>
      <c r="C45" s="41">
        <f t="shared" si="5"/>
        <v>158352</v>
      </c>
      <c r="D45" s="41">
        <f t="shared" si="6"/>
        <v>3</v>
      </c>
      <c r="E45" s="42" t="str">
        <f t="shared" si="2"/>
        <v>BILBAO</v>
      </c>
      <c r="F45" s="42">
        <f t="shared" si="7"/>
        <v>28553.25</v>
      </c>
      <c r="G45" s="42">
        <f t="shared" si="8"/>
        <v>40387</v>
      </c>
    </row>
    <row r="46" spans="1:9" x14ac:dyDescent="0.25">
      <c r="A46" s="42" t="str">
        <f t="shared" si="3"/>
        <v>BILBAO</v>
      </c>
      <c r="B46" s="41">
        <f t="shared" si="4"/>
        <v>28553.25</v>
      </c>
      <c r="C46" s="41">
        <f t="shared" si="5"/>
        <v>40387</v>
      </c>
      <c r="D46" s="41">
        <f t="shared" si="6"/>
        <v>8</v>
      </c>
      <c r="E46" s="42" t="str">
        <f t="shared" si="2"/>
        <v>BAHIA DE CADIZ</v>
      </c>
      <c r="F46" s="42">
        <f t="shared" si="7"/>
        <v>27608</v>
      </c>
      <c r="G46" s="42">
        <f t="shared" si="8"/>
        <v>31820.5</v>
      </c>
    </row>
    <row r="47" spans="1:9" x14ac:dyDescent="0.25">
      <c r="A47" s="42" t="str">
        <f t="shared" si="3"/>
        <v>CARTAGENA</v>
      </c>
      <c r="B47" s="41">
        <f t="shared" si="4"/>
        <v>10462</v>
      </c>
      <c r="C47" s="41">
        <f t="shared" si="5"/>
        <v>10837</v>
      </c>
      <c r="D47" s="41">
        <f t="shared" si="6"/>
        <v>11</v>
      </c>
      <c r="E47" s="42" t="str">
        <f t="shared" si="2"/>
        <v>VIGO</v>
      </c>
      <c r="F47" s="42">
        <f t="shared" si="7"/>
        <v>19799</v>
      </c>
      <c r="G47" s="42">
        <f t="shared" si="8"/>
        <v>29760</v>
      </c>
    </row>
    <row r="48" spans="1:9" x14ac:dyDescent="0.25">
      <c r="A48" s="42" t="str">
        <f t="shared" si="3"/>
        <v>CASTELLON</v>
      </c>
      <c r="B48" s="41">
        <f t="shared" si="4"/>
        <v>312</v>
      </c>
      <c r="C48" s="41">
        <f t="shared" si="5"/>
        <v>1198</v>
      </c>
      <c r="D48" s="41">
        <f t="shared" si="6"/>
        <v>21</v>
      </c>
      <c r="E48" s="42" t="str">
        <f t="shared" si="2"/>
        <v>CARTAGENA</v>
      </c>
      <c r="F48" s="42">
        <f t="shared" si="7"/>
        <v>10462</v>
      </c>
      <c r="G48" s="42">
        <f t="shared" si="8"/>
        <v>10837</v>
      </c>
    </row>
    <row r="49" spans="1:7" x14ac:dyDescent="0.25">
      <c r="A49" s="42" t="str">
        <f t="shared" si="3"/>
        <v>CEUTA</v>
      </c>
      <c r="B49" s="41">
        <f t="shared" si="4"/>
        <v>6611</v>
      </c>
      <c r="C49" s="41">
        <f t="shared" si="5"/>
        <v>6973</v>
      </c>
      <c r="D49" s="41">
        <f t="shared" si="6"/>
        <v>14</v>
      </c>
      <c r="E49" s="42" t="str">
        <f t="shared" si="2"/>
        <v>VILAGARCIA</v>
      </c>
      <c r="F49" s="42">
        <f t="shared" si="7"/>
        <v>9576</v>
      </c>
      <c r="G49" s="42">
        <f t="shared" si="8"/>
        <v>605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TARRAGONA</v>
      </c>
      <c r="F50" s="42">
        <f t="shared" si="7"/>
        <v>7363</v>
      </c>
      <c r="G50" s="42">
        <f t="shared" si="8"/>
        <v>11479</v>
      </c>
    </row>
    <row r="51" spans="1:7" x14ac:dyDescent="0.25">
      <c r="A51" s="42" t="str">
        <f t="shared" si="3"/>
        <v>GIJON</v>
      </c>
      <c r="B51" s="41">
        <f t="shared" si="4"/>
        <v>4806</v>
      </c>
      <c r="C51" s="41">
        <f t="shared" si="5"/>
        <v>4451</v>
      </c>
      <c r="D51" s="41">
        <f t="shared" si="6"/>
        <v>18</v>
      </c>
      <c r="E51" s="42" t="str">
        <f t="shared" si="2"/>
        <v>CEUTA</v>
      </c>
      <c r="F51" s="42">
        <f t="shared" si="7"/>
        <v>6611</v>
      </c>
      <c r="G51" s="42">
        <f t="shared" si="8"/>
        <v>6973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MALAGA</v>
      </c>
      <c r="F52" s="42">
        <f t="shared" si="7"/>
        <v>6149</v>
      </c>
      <c r="G52" s="42">
        <f t="shared" si="8"/>
        <v>3685</v>
      </c>
    </row>
    <row r="53" spans="1:7" x14ac:dyDescent="0.25">
      <c r="A53" s="42" t="str">
        <f t="shared" si="3"/>
        <v>LAS PALMAS</v>
      </c>
      <c r="B53" s="41">
        <f t="shared" si="4"/>
        <v>155088</v>
      </c>
      <c r="C53" s="41">
        <f t="shared" si="5"/>
        <v>198232</v>
      </c>
      <c r="D53" s="41">
        <f t="shared" si="6"/>
        <v>1</v>
      </c>
      <c r="E53" s="42" t="str">
        <f t="shared" si="2"/>
        <v>MELILLA</v>
      </c>
      <c r="F53" s="42">
        <f t="shared" si="7"/>
        <v>6091</v>
      </c>
      <c r="G53" s="42">
        <f t="shared" si="8"/>
        <v>8972</v>
      </c>
    </row>
    <row r="54" spans="1:7" x14ac:dyDescent="0.25">
      <c r="A54" s="42" t="str">
        <f t="shared" si="3"/>
        <v>MALAGA</v>
      </c>
      <c r="B54" s="41">
        <f t="shared" si="4"/>
        <v>6149</v>
      </c>
      <c r="C54" s="41">
        <f t="shared" si="5"/>
        <v>3685</v>
      </c>
      <c r="D54" s="41">
        <f t="shared" si="6"/>
        <v>15</v>
      </c>
      <c r="E54" s="42" t="str">
        <f t="shared" si="2"/>
        <v>BAHIA DE ALGECIRAS</v>
      </c>
      <c r="F54" s="42">
        <f t="shared" si="7"/>
        <v>5347</v>
      </c>
      <c r="G54" s="42">
        <f t="shared" si="8"/>
        <v>5958</v>
      </c>
    </row>
    <row r="55" spans="1:7" x14ac:dyDescent="0.25">
      <c r="A55" s="42" t="str">
        <f t="shared" si="3"/>
        <v>MARIN Y RIA DE PONTEVEDRA</v>
      </c>
      <c r="B55" s="41">
        <f t="shared" si="4"/>
        <v>4322</v>
      </c>
      <c r="C55" s="41">
        <f t="shared" si="5"/>
        <v>15564</v>
      </c>
      <c r="D55" s="41">
        <f t="shared" si="6"/>
        <v>19</v>
      </c>
      <c r="E55" s="42" t="str">
        <f t="shared" si="2"/>
        <v>GIJON</v>
      </c>
      <c r="F55" s="42">
        <f t="shared" si="7"/>
        <v>4806</v>
      </c>
      <c r="G55" s="42">
        <f t="shared" si="8"/>
        <v>4451</v>
      </c>
    </row>
    <row r="56" spans="1:7" x14ac:dyDescent="0.25">
      <c r="A56" s="42" t="str">
        <f t="shared" si="3"/>
        <v>MELILLA</v>
      </c>
      <c r="B56" s="41">
        <f t="shared" si="4"/>
        <v>6091</v>
      </c>
      <c r="C56" s="41">
        <f t="shared" si="5"/>
        <v>8972</v>
      </c>
      <c r="D56" s="41">
        <f t="shared" si="6"/>
        <v>16</v>
      </c>
      <c r="E56" s="42" t="str">
        <f t="shared" si="2"/>
        <v>MARIN Y RIA DE PONTEVEDRA</v>
      </c>
      <c r="F56" s="42">
        <f t="shared" si="7"/>
        <v>4322</v>
      </c>
      <c r="G56" s="42">
        <f t="shared" si="8"/>
        <v>15564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AVILES</v>
      </c>
      <c r="F57" s="42">
        <f t="shared" si="7"/>
        <v>2384</v>
      </c>
      <c r="G57" s="42">
        <f t="shared" si="8"/>
        <v>3942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312</v>
      </c>
      <c r="G58" s="42">
        <f t="shared" si="8"/>
        <v>1198</v>
      </c>
    </row>
    <row r="59" spans="1:7" x14ac:dyDescent="0.25">
      <c r="A59" s="42" t="str">
        <f t="shared" si="3"/>
        <v>SANTA CRUZ DE TENERIFE</v>
      </c>
      <c r="B59" s="41">
        <f t="shared" si="4"/>
        <v>137092</v>
      </c>
      <c r="C59" s="41">
        <f t="shared" si="5"/>
        <v>178330</v>
      </c>
      <c r="D59" s="41">
        <f t="shared" si="6"/>
        <v>2</v>
      </c>
      <c r="E59" s="42" t="str">
        <f t="shared" si="2"/>
        <v>A CORUÑA</v>
      </c>
      <c r="F59" s="42">
        <f t="shared" si="7"/>
        <v>156</v>
      </c>
      <c r="G59" s="42">
        <f t="shared" si="8"/>
        <v>180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31</v>
      </c>
      <c r="G60" s="42">
        <f t="shared" si="8"/>
        <v>93</v>
      </c>
    </row>
    <row r="61" spans="1:7" x14ac:dyDescent="0.25">
      <c r="A61" s="42" t="str">
        <f t="shared" si="3"/>
        <v>SEVILLA</v>
      </c>
      <c r="B61" s="41">
        <f t="shared" si="4"/>
        <v>50807</v>
      </c>
      <c r="C61" s="41">
        <f t="shared" si="5"/>
        <v>52908</v>
      </c>
      <c r="D61" s="41">
        <f t="shared" si="6"/>
        <v>7</v>
      </c>
      <c r="E61" s="42" t="e">
        <f t="shared" si="2"/>
        <v>#N/A</v>
      </c>
      <c r="F61" s="42" t="e">
        <f t="shared" si="7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7363</v>
      </c>
      <c r="C62" s="41">
        <f t="shared" si="5"/>
        <v>11479</v>
      </c>
      <c r="D62" s="41">
        <f t="shared" si="6"/>
        <v>13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78378</v>
      </c>
      <c r="C63" s="41">
        <f t="shared" si="5"/>
        <v>88148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19799</v>
      </c>
      <c r="C64" s="41">
        <f t="shared" si="5"/>
        <v>29760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9576</v>
      </c>
      <c r="C65" s="41">
        <f t="shared" si="5"/>
        <v>605</v>
      </c>
      <c r="D65" s="41">
        <f t="shared" si="6"/>
        <v>12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94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">
        <v>39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703</v>
      </c>
      <c r="C7" s="9">
        <v>616</v>
      </c>
      <c r="D7" s="9">
        <v>3819</v>
      </c>
      <c r="E7" s="9">
        <v>3708</v>
      </c>
      <c r="F7" s="10">
        <f>((E7*100)/D7)-100</f>
        <v>-2.9065200314218345</v>
      </c>
      <c r="G7" s="1"/>
      <c r="H7" s="1"/>
      <c r="I7" s="1"/>
    </row>
    <row r="8" spans="1:12" x14ac:dyDescent="0.25">
      <c r="A8" s="11" t="s">
        <v>44</v>
      </c>
      <c r="B8" s="12">
        <v>1083</v>
      </c>
      <c r="C8" s="12">
        <v>1255</v>
      </c>
      <c r="D8" s="12">
        <v>6621</v>
      </c>
      <c r="E8" s="12">
        <v>4791</v>
      </c>
      <c r="F8" s="13">
        <f t="shared" ref="F8:F35" si="0">((E8*100)/D8)-100</f>
        <v>-27.639329406434072</v>
      </c>
      <c r="G8" s="1"/>
      <c r="H8" s="1"/>
      <c r="I8" s="1"/>
    </row>
    <row r="9" spans="1:12" x14ac:dyDescent="0.25">
      <c r="A9" s="8" t="s">
        <v>45</v>
      </c>
      <c r="B9" s="9">
        <v>1</v>
      </c>
      <c r="C9" s="9">
        <v>0</v>
      </c>
      <c r="D9" s="9">
        <v>1</v>
      </c>
      <c r="E9" s="9">
        <v>317.5</v>
      </c>
      <c r="F9" s="10">
        <f t="shared" si="0"/>
        <v>31650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72</v>
      </c>
      <c r="D10" s="12">
        <v>47</v>
      </c>
      <c r="E10" s="12">
        <v>191</v>
      </c>
      <c r="F10" s="17">
        <f t="shared" si="0"/>
        <v>306.38297872340428</v>
      </c>
      <c r="G10" s="1"/>
      <c r="H10" s="1"/>
      <c r="I10" s="1"/>
    </row>
    <row r="11" spans="1:12" x14ac:dyDescent="0.25">
      <c r="A11" s="8" t="s">
        <v>47</v>
      </c>
      <c r="B11" s="9">
        <v>12220</v>
      </c>
      <c r="C11" s="9">
        <v>11535</v>
      </c>
      <c r="D11" s="9">
        <v>73726</v>
      </c>
      <c r="E11" s="9">
        <v>64759</v>
      </c>
      <c r="F11" s="10">
        <f t="shared" si="0"/>
        <v>-12.162602067113369</v>
      </c>
      <c r="G11" s="1"/>
      <c r="H11" s="1"/>
      <c r="I11" s="1"/>
    </row>
    <row r="12" spans="1:12" x14ac:dyDescent="0.25">
      <c r="A12" s="11" t="s">
        <v>48</v>
      </c>
      <c r="B12" s="12">
        <v>5286</v>
      </c>
      <c r="C12" s="12">
        <v>5400</v>
      </c>
      <c r="D12" s="12">
        <v>35176</v>
      </c>
      <c r="E12" s="12">
        <v>24521</v>
      </c>
      <c r="F12" s="13">
        <f t="shared" si="0"/>
        <v>-30.290539003866272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0</v>
      </c>
      <c r="E13" s="9">
        <v>2</v>
      </c>
      <c r="F13" s="10" t="e">
        <f t="shared" si="0"/>
        <v>#DIV/0!</v>
      </c>
      <c r="G13" s="1"/>
      <c r="H13" s="1"/>
      <c r="I13" s="1"/>
    </row>
    <row r="14" spans="1:12" x14ac:dyDescent="0.25">
      <c r="A14" s="11" t="s">
        <v>50</v>
      </c>
      <c r="B14" s="12">
        <v>107629.5</v>
      </c>
      <c r="C14" s="12">
        <v>78626</v>
      </c>
      <c r="D14" s="12">
        <v>634886</v>
      </c>
      <c r="E14" s="12">
        <v>462920</v>
      </c>
      <c r="F14" s="13">
        <f t="shared" si="0"/>
        <v>-27.086122547984999</v>
      </c>
      <c r="G14" s="1"/>
      <c r="H14" s="1"/>
      <c r="I14" s="1"/>
    </row>
    <row r="15" spans="1:12" x14ac:dyDescent="0.25">
      <c r="A15" s="8" t="s">
        <v>51</v>
      </c>
      <c r="B15" s="9">
        <v>37640</v>
      </c>
      <c r="C15" s="9">
        <v>32251.75</v>
      </c>
      <c r="D15" s="9">
        <v>228350.5</v>
      </c>
      <c r="E15" s="9">
        <v>176382.5</v>
      </c>
      <c r="F15" s="10">
        <f t="shared" si="0"/>
        <v>-22.757997026500931</v>
      </c>
      <c r="G15" s="1"/>
      <c r="H15" s="1"/>
      <c r="I15" s="1"/>
    </row>
    <row r="16" spans="1:12" x14ac:dyDescent="0.25">
      <c r="A16" s="11" t="s">
        <v>52</v>
      </c>
      <c r="B16" s="12">
        <v>1883</v>
      </c>
      <c r="C16" s="12">
        <v>2268</v>
      </c>
      <c r="D16" s="12">
        <v>13492</v>
      </c>
      <c r="E16" s="12">
        <v>11606</v>
      </c>
      <c r="F16" s="13">
        <f t="shared" si="0"/>
        <v>-13.978654017195382</v>
      </c>
      <c r="G16" s="1"/>
      <c r="H16" s="1"/>
      <c r="I16" s="1"/>
    </row>
    <row r="17" spans="1:9" x14ac:dyDescent="0.25">
      <c r="A17" s="8" t="s">
        <v>53</v>
      </c>
      <c r="B17" s="9">
        <v>7577</v>
      </c>
      <c r="C17" s="9">
        <v>5798</v>
      </c>
      <c r="D17" s="9">
        <v>45461</v>
      </c>
      <c r="E17" s="9">
        <v>29422</v>
      </c>
      <c r="F17" s="10">
        <f t="shared" si="0"/>
        <v>-35.280790127801851</v>
      </c>
      <c r="G17" s="1"/>
      <c r="H17" s="1"/>
      <c r="I17" s="1"/>
    </row>
    <row r="18" spans="1:9" x14ac:dyDescent="0.25">
      <c r="A18" s="11" t="s">
        <v>54</v>
      </c>
      <c r="B18" s="12">
        <v>60</v>
      </c>
      <c r="C18" s="12">
        <v>129</v>
      </c>
      <c r="D18" s="12">
        <v>503</v>
      </c>
      <c r="E18" s="12">
        <v>411</v>
      </c>
      <c r="F18" s="13">
        <f t="shared" si="0"/>
        <v>-18.290258449304176</v>
      </c>
      <c r="G18" s="1"/>
      <c r="H18" s="1"/>
      <c r="I18" s="1"/>
    </row>
    <row r="19" spans="1:9" x14ac:dyDescent="0.25">
      <c r="A19" s="8" t="s">
        <v>55</v>
      </c>
      <c r="B19" s="9">
        <v>12</v>
      </c>
      <c r="C19" s="9">
        <v>38</v>
      </c>
      <c r="D19" s="9">
        <v>132</v>
      </c>
      <c r="E19" s="9">
        <v>153</v>
      </c>
      <c r="F19" s="10">
        <f t="shared" si="0"/>
        <v>15.909090909090907</v>
      </c>
      <c r="G19" s="1"/>
      <c r="H19" s="1"/>
      <c r="I19" s="1"/>
    </row>
    <row r="20" spans="1:9" x14ac:dyDescent="0.25">
      <c r="A20" s="11" t="s">
        <v>56</v>
      </c>
      <c r="B20" s="12">
        <v>1155</v>
      </c>
      <c r="C20" s="12">
        <v>1058</v>
      </c>
      <c r="D20" s="12">
        <v>7785</v>
      </c>
      <c r="E20" s="12">
        <v>7366</v>
      </c>
      <c r="F20" s="13">
        <f t="shared" si="0"/>
        <v>-5.3821451509312794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6629</v>
      </c>
      <c r="C22" s="12">
        <v>6141</v>
      </c>
      <c r="D22" s="12">
        <v>47839</v>
      </c>
      <c r="E22" s="12">
        <v>45239</v>
      </c>
      <c r="F22" s="13">
        <f t="shared" si="0"/>
        <v>-5.4348962143857591</v>
      </c>
      <c r="G22" s="1"/>
      <c r="H22" s="1"/>
      <c r="I22" s="1"/>
    </row>
    <row r="23" spans="1:9" x14ac:dyDescent="0.25">
      <c r="A23" s="8" t="s">
        <v>59</v>
      </c>
      <c r="B23" s="9">
        <v>294</v>
      </c>
      <c r="C23" s="9">
        <v>319</v>
      </c>
      <c r="D23" s="9">
        <v>3243</v>
      </c>
      <c r="E23" s="9">
        <v>1867</v>
      </c>
      <c r="F23" s="10">
        <f t="shared" si="0"/>
        <v>-42.429848905334566</v>
      </c>
      <c r="G23" s="1"/>
      <c r="H23" s="1"/>
      <c r="I23" s="1"/>
    </row>
    <row r="24" spans="1:9" x14ac:dyDescent="0.25">
      <c r="A24" s="11" t="s">
        <v>60</v>
      </c>
      <c r="B24" s="12">
        <v>620</v>
      </c>
      <c r="C24" s="12">
        <v>1383</v>
      </c>
      <c r="D24" s="12">
        <v>3694</v>
      </c>
      <c r="E24" s="12">
        <v>6880</v>
      </c>
      <c r="F24" s="13">
        <f t="shared" si="0"/>
        <v>86.247969680563074</v>
      </c>
      <c r="G24" s="1"/>
      <c r="H24" s="1"/>
      <c r="I24" s="1"/>
    </row>
    <row r="25" spans="1:9" x14ac:dyDescent="0.25">
      <c r="A25" s="8" t="s">
        <v>61</v>
      </c>
      <c r="B25" s="9">
        <v>409</v>
      </c>
      <c r="C25" s="9">
        <v>1212</v>
      </c>
      <c r="D25" s="9">
        <v>1691</v>
      </c>
      <c r="E25" s="9">
        <v>6547</v>
      </c>
      <c r="F25" s="10">
        <f t="shared" si="0"/>
        <v>287.16735659373154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2</v>
      </c>
      <c r="D26" s="12">
        <v>0</v>
      </c>
      <c r="E26" s="12">
        <v>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2.5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3889</v>
      </c>
      <c r="C28" s="12">
        <v>3005</v>
      </c>
      <c r="D28" s="12">
        <v>24337</v>
      </c>
      <c r="E28" s="12">
        <v>18842</v>
      </c>
      <c r="F28" s="13">
        <f t="shared" si="0"/>
        <v>-22.578789497472982</v>
      </c>
      <c r="G28" s="1"/>
      <c r="H28" s="1"/>
      <c r="I28" s="1"/>
    </row>
    <row r="29" spans="1:9" x14ac:dyDescent="0.25">
      <c r="A29" s="8" t="s">
        <v>65</v>
      </c>
      <c r="B29" s="9">
        <v>130</v>
      </c>
      <c r="C29" s="9">
        <v>183</v>
      </c>
      <c r="D29" s="9">
        <v>798</v>
      </c>
      <c r="E29" s="9">
        <v>902</v>
      </c>
      <c r="F29" s="10">
        <f t="shared" si="0"/>
        <v>13.03258145363408</v>
      </c>
      <c r="G29" s="1"/>
      <c r="H29" s="1"/>
      <c r="I29" s="1"/>
    </row>
    <row r="30" spans="1:9" x14ac:dyDescent="0.25">
      <c r="A30" s="11" t="s">
        <v>66</v>
      </c>
      <c r="B30" s="12">
        <v>1626</v>
      </c>
      <c r="C30" s="12">
        <v>1416</v>
      </c>
      <c r="D30" s="12">
        <v>7945</v>
      </c>
      <c r="E30" s="12">
        <v>7810</v>
      </c>
      <c r="F30" s="13">
        <f t="shared" si="0"/>
        <v>-1.6991818753933359</v>
      </c>
      <c r="G30" s="1"/>
      <c r="H30" s="1"/>
      <c r="I30" s="1"/>
    </row>
    <row r="31" spans="1:9" x14ac:dyDescent="0.25">
      <c r="A31" s="8" t="s">
        <v>67</v>
      </c>
      <c r="B31" s="9">
        <v>1533</v>
      </c>
      <c r="C31" s="9">
        <v>4626</v>
      </c>
      <c r="D31" s="9">
        <v>12245</v>
      </c>
      <c r="E31" s="9">
        <v>24221</v>
      </c>
      <c r="F31" s="10">
        <f t="shared" si="0"/>
        <v>97.803184973458542</v>
      </c>
      <c r="G31" s="1"/>
      <c r="H31" s="1"/>
      <c r="I31" s="1"/>
    </row>
    <row r="32" spans="1:9" x14ac:dyDescent="0.25">
      <c r="A32" s="11" t="s">
        <v>68</v>
      </c>
      <c r="B32" s="12">
        <v>162479</v>
      </c>
      <c r="C32" s="12">
        <v>125617</v>
      </c>
      <c r="D32" s="12">
        <v>929360</v>
      </c>
      <c r="E32" s="12">
        <v>812736</v>
      </c>
      <c r="F32" s="13">
        <f t="shared" si="0"/>
        <v>-12.548850822071103</v>
      </c>
      <c r="G32" s="1"/>
      <c r="H32" s="1"/>
      <c r="I32" s="1"/>
    </row>
    <row r="33" spans="1:9" x14ac:dyDescent="0.25">
      <c r="A33" s="8" t="s">
        <v>69</v>
      </c>
      <c r="B33" s="9">
        <v>18218</v>
      </c>
      <c r="C33" s="9">
        <v>12766</v>
      </c>
      <c r="D33" s="9">
        <v>104751</v>
      </c>
      <c r="E33" s="9">
        <v>68753</v>
      </c>
      <c r="F33" s="10">
        <f t="shared" si="0"/>
        <v>-34.365304388502253</v>
      </c>
      <c r="G33" s="1"/>
      <c r="H33" s="1"/>
      <c r="I33" s="1"/>
    </row>
    <row r="34" spans="1:9" x14ac:dyDescent="0.25">
      <c r="A34" s="11" t="s">
        <v>70</v>
      </c>
      <c r="B34" s="12">
        <v>467</v>
      </c>
      <c r="C34" s="12">
        <v>475</v>
      </c>
      <c r="D34" s="12">
        <v>467</v>
      </c>
      <c r="E34" s="12">
        <v>2866</v>
      </c>
      <c r="F34" s="13">
        <f t="shared" si="0"/>
        <v>513.70449678800856</v>
      </c>
      <c r="G34" s="1"/>
      <c r="H34" s="1"/>
      <c r="I34" s="1"/>
    </row>
    <row r="35" spans="1:9" x14ac:dyDescent="0.25">
      <c r="A35" s="14" t="s">
        <v>71</v>
      </c>
      <c r="B35" s="15">
        <f>SUM(B7:B34)</f>
        <v>371543.5</v>
      </c>
      <c r="C35" s="15">
        <f t="shared" ref="C35:E35" si="1">SUM(C7:C34)</f>
        <v>296191.75</v>
      </c>
      <c r="D35" s="15">
        <f t="shared" si="1"/>
        <v>2186372</v>
      </c>
      <c r="E35" s="15">
        <f t="shared" si="1"/>
        <v>1783215</v>
      </c>
      <c r="F35" s="16">
        <f t="shared" si="0"/>
        <v>-18.43954276765345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3708</v>
      </c>
      <c r="C38" s="41">
        <f>D7</f>
        <v>3819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812736</v>
      </c>
      <c r="G38" s="42">
        <f>LOOKUP(E38,$A$38:$A$65,$C$38:$C$65)</f>
        <v>929360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4791</v>
      </c>
      <c r="C39" s="41">
        <f t="shared" ref="C39:C65" si="5">D8</f>
        <v>6621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462920</v>
      </c>
      <c r="G39" s="42">
        <f t="shared" ref="G39:G65" si="8">LOOKUP(E39,$A$38:$A$65,$C$38:$C$65)</f>
        <v>634886</v>
      </c>
    </row>
    <row r="40" spans="1:9" x14ac:dyDescent="0.25">
      <c r="A40" s="42" t="str">
        <f t="shared" si="3"/>
        <v>ALMERIA</v>
      </c>
      <c r="B40" s="41">
        <f t="shared" si="4"/>
        <v>317.5</v>
      </c>
      <c r="C40" s="41">
        <f t="shared" si="5"/>
        <v>1</v>
      </c>
      <c r="D40" s="41">
        <f t="shared" si="6"/>
        <v>22</v>
      </c>
      <c r="E40" s="42" t="str">
        <f t="shared" si="2"/>
        <v>BILBAO</v>
      </c>
      <c r="F40" s="42">
        <f t="shared" si="7"/>
        <v>176382.5</v>
      </c>
      <c r="G40" s="42">
        <f t="shared" si="8"/>
        <v>228350.5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47</v>
      </c>
      <c r="D41" s="41">
        <f t="shared" si="6"/>
        <v>23</v>
      </c>
      <c r="E41" s="42" t="str">
        <f t="shared" si="2"/>
        <v>VIGO</v>
      </c>
      <c r="F41" s="42">
        <f t="shared" si="7"/>
        <v>68753</v>
      </c>
      <c r="G41" s="42">
        <f t="shared" si="8"/>
        <v>104751</v>
      </c>
    </row>
    <row r="42" spans="1:9" x14ac:dyDescent="0.25">
      <c r="A42" s="42" t="str">
        <f t="shared" si="3"/>
        <v>BAHIA DE ALGECIRAS</v>
      </c>
      <c r="B42" s="41">
        <f t="shared" si="4"/>
        <v>64759</v>
      </c>
      <c r="C42" s="41">
        <f t="shared" si="5"/>
        <v>73726</v>
      </c>
      <c r="D42" s="41">
        <f t="shared" si="6"/>
        <v>5</v>
      </c>
      <c r="E42" s="42" t="str">
        <f t="shared" si="2"/>
        <v>BAHIA DE ALGECIRAS</v>
      </c>
      <c r="F42" s="42">
        <f t="shared" si="7"/>
        <v>64759</v>
      </c>
      <c r="G42" s="42">
        <f t="shared" si="8"/>
        <v>73726</v>
      </c>
    </row>
    <row r="43" spans="1:9" x14ac:dyDescent="0.25">
      <c r="A43" s="42" t="str">
        <f t="shared" si="3"/>
        <v>BAHIA DE CADIZ</v>
      </c>
      <c r="B43" s="41">
        <f t="shared" si="4"/>
        <v>24521</v>
      </c>
      <c r="C43" s="41">
        <f t="shared" si="5"/>
        <v>35176</v>
      </c>
      <c r="D43" s="41">
        <f t="shared" si="6"/>
        <v>8</v>
      </c>
      <c r="E43" s="42" t="str">
        <f t="shared" si="2"/>
        <v>LAS PALMAS</v>
      </c>
      <c r="F43" s="42">
        <f t="shared" si="7"/>
        <v>45239</v>
      </c>
      <c r="G43" s="42">
        <f t="shared" si="8"/>
        <v>47839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0</v>
      </c>
      <c r="D44" s="41">
        <f t="shared" si="6"/>
        <v>26</v>
      </c>
      <c r="E44" s="42" t="str">
        <f t="shared" si="2"/>
        <v>CASTELLON</v>
      </c>
      <c r="F44" s="42">
        <f t="shared" si="7"/>
        <v>29422</v>
      </c>
      <c r="G44" s="42">
        <f t="shared" si="8"/>
        <v>45461</v>
      </c>
    </row>
    <row r="45" spans="1:9" x14ac:dyDescent="0.25">
      <c r="A45" s="42" t="str">
        <f t="shared" si="3"/>
        <v>BARCELONA</v>
      </c>
      <c r="B45" s="41">
        <f t="shared" si="4"/>
        <v>462920</v>
      </c>
      <c r="C45" s="41">
        <f t="shared" si="5"/>
        <v>634886</v>
      </c>
      <c r="D45" s="41">
        <f t="shared" si="6"/>
        <v>2</v>
      </c>
      <c r="E45" s="42" t="str">
        <f t="shared" si="2"/>
        <v>BAHIA DE CADIZ</v>
      </c>
      <c r="F45" s="42">
        <f t="shared" si="7"/>
        <v>24521</v>
      </c>
      <c r="G45" s="42">
        <f t="shared" si="8"/>
        <v>35176</v>
      </c>
    </row>
    <row r="46" spans="1:9" x14ac:dyDescent="0.25">
      <c r="A46" s="42" t="str">
        <f t="shared" si="3"/>
        <v>BILBAO</v>
      </c>
      <c r="B46" s="41">
        <f t="shared" si="4"/>
        <v>176382.5</v>
      </c>
      <c r="C46" s="41">
        <f t="shared" si="5"/>
        <v>228350.5</v>
      </c>
      <c r="D46" s="41">
        <f t="shared" si="6"/>
        <v>3</v>
      </c>
      <c r="E46" s="42" t="str">
        <f t="shared" si="2"/>
        <v>TARRAGONA</v>
      </c>
      <c r="F46" s="42">
        <f t="shared" si="7"/>
        <v>24221</v>
      </c>
      <c r="G46" s="42">
        <f t="shared" si="8"/>
        <v>12245</v>
      </c>
    </row>
    <row r="47" spans="1:9" x14ac:dyDescent="0.25">
      <c r="A47" s="42" t="str">
        <f t="shared" si="3"/>
        <v>CARTAGENA</v>
      </c>
      <c r="B47" s="41">
        <f t="shared" si="4"/>
        <v>11606</v>
      </c>
      <c r="C47" s="41">
        <f t="shared" si="5"/>
        <v>13492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18842</v>
      </c>
      <c r="G47" s="42">
        <f t="shared" si="8"/>
        <v>24337</v>
      </c>
    </row>
    <row r="48" spans="1:9" x14ac:dyDescent="0.25">
      <c r="A48" s="42" t="str">
        <f t="shared" si="3"/>
        <v>CASTELLON</v>
      </c>
      <c r="B48" s="41">
        <f t="shared" si="4"/>
        <v>29422</v>
      </c>
      <c r="C48" s="41">
        <f t="shared" si="5"/>
        <v>45461</v>
      </c>
      <c r="D48" s="41">
        <f t="shared" si="6"/>
        <v>7</v>
      </c>
      <c r="E48" s="42" t="str">
        <f t="shared" si="2"/>
        <v>CARTAGENA</v>
      </c>
      <c r="F48" s="42">
        <f t="shared" si="7"/>
        <v>11606</v>
      </c>
      <c r="G48" s="42">
        <f t="shared" si="8"/>
        <v>13492</v>
      </c>
    </row>
    <row r="49" spans="1:7" x14ac:dyDescent="0.25">
      <c r="A49" s="42" t="str">
        <f t="shared" si="3"/>
        <v>CEUTA</v>
      </c>
      <c r="B49" s="41">
        <f t="shared" si="4"/>
        <v>411</v>
      </c>
      <c r="C49" s="41">
        <f t="shared" si="5"/>
        <v>503</v>
      </c>
      <c r="D49" s="41">
        <f t="shared" si="6"/>
        <v>21</v>
      </c>
      <c r="E49" s="42" t="str">
        <f t="shared" si="2"/>
        <v>SEVILLA</v>
      </c>
      <c r="F49" s="42">
        <f t="shared" si="7"/>
        <v>7810</v>
      </c>
      <c r="G49" s="42">
        <f t="shared" si="8"/>
        <v>7945</v>
      </c>
    </row>
    <row r="50" spans="1:7" x14ac:dyDescent="0.25">
      <c r="A50" s="42" t="str">
        <f t="shared" si="3"/>
        <v>FERROL-SAN CIBRAO</v>
      </c>
      <c r="B50" s="41">
        <f t="shared" si="4"/>
        <v>153</v>
      </c>
      <c r="C50" s="41">
        <f t="shared" si="5"/>
        <v>132</v>
      </c>
      <c r="D50" s="41">
        <f t="shared" si="6"/>
        <v>24</v>
      </c>
      <c r="E50" s="42" t="str">
        <f t="shared" si="2"/>
        <v>GIJON</v>
      </c>
      <c r="F50" s="42">
        <f t="shared" si="7"/>
        <v>7366</v>
      </c>
      <c r="G50" s="42">
        <f t="shared" si="8"/>
        <v>7785</v>
      </c>
    </row>
    <row r="51" spans="1:7" x14ac:dyDescent="0.25">
      <c r="A51" s="42" t="str">
        <f t="shared" si="3"/>
        <v>GIJON</v>
      </c>
      <c r="B51" s="41">
        <f t="shared" si="4"/>
        <v>7366</v>
      </c>
      <c r="C51" s="41">
        <f t="shared" si="5"/>
        <v>7785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6880</v>
      </c>
      <c r="G51" s="42">
        <f t="shared" si="8"/>
        <v>3694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6547</v>
      </c>
      <c r="G52" s="42">
        <f t="shared" si="8"/>
        <v>1691</v>
      </c>
    </row>
    <row r="53" spans="1:7" x14ac:dyDescent="0.25">
      <c r="A53" s="42" t="str">
        <f t="shared" si="3"/>
        <v>LAS PALMAS</v>
      </c>
      <c r="B53" s="41">
        <f t="shared" si="4"/>
        <v>45239</v>
      </c>
      <c r="C53" s="41">
        <f t="shared" si="5"/>
        <v>47839</v>
      </c>
      <c r="D53" s="41">
        <f t="shared" si="6"/>
        <v>6</v>
      </c>
      <c r="E53" s="42" t="str">
        <f t="shared" si="2"/>
        <v>ALICANTE</v>
      </c>
      <c r="F53" s="42">
        <f t="shared" si="7"/>
        <v>4791</v>
      </c>
      <c r="G53" s="42">
        <f t="shared" si="8"/>
        <v>6621</v>
      </c>
    </row>
    <row r="54" spans="1:7" x14ac:dyDescent="0.25">
      <c r="A54" s="42" t="str">
        <f t="shared" si="3"/>
        <v>MALAGA</v>
      </c>
      <c r="B54" s="41">
        <f t="shared" si="4"/>
        <v>1867</v>
      </c>
      <c r="C54" s="41">
        <f t="shared" si="5"/>
        <v>3243</v>
      </c>
      <c r="D54" s="41">
        <f t="shared" si="6"/>
        <v>19</v>
      </c>
      <c r="E54" s="42" t="str">
        <f t="shared" si="2"/>
        <v>A CORUÑA</v>
      </c>
      <c r="F54" s="42">
        <f t="shared" si="7"/>
        <v>3708</v>
      </c>
      <c r="G54" s="42">
        <f t="shared" si="8"/>
        <v>3819</v>
      </c>
    </row>
    <row r="55" spans="1:7" x14ac:dyDescent="0.25">
      <c r="A55" s="42" t="str">
        <f t="shared" si="3"/>
        <v>MARIN Y RIA DE PONTEVEDRA</v>
      </c>
      <c r="B55" s="41">
        <f t="shared" si="4"/>
        <v>6880</v>
      </c>
      <c r="C55" s="41">
        <f t="shared" si="5"/>
        <v>3694</v>
      </c>
      <c r="D55" s="41">
        <f t="shared" si="6"/>
        <v>14</v>
      </c>
      <c r="E55" s="42" t="str">
        <f t="shared" si="2"/>
        <v>VILAGARCIA</v>
      </c>
      <c r="F55" s="42">
        <f t="shared" si="7"/>
        <v>2866</v>
      </c>
      <c r="G55" s="42">
        <f t="shared" si="8"/>
        <v>467</v>
      </c>
    </row>
    <row r="56" spans="1:7" x14ac:dyDescent="0.25">
      <c r="A56" s="42" t="str">
        <f t="shared" si="3"/>
        <v>MELILLA</v>
      </c>
      <c r="B56" s="41">
        <f t="shared" si="4"/>
        <v>6547</v>
      </c>
      <c r="C56" s="41">
        <f t="shared" si="5"/>
        <v>1691</v>
      </c>
      <c r="D56" s="41">
        <f t="shared" si="6"/>
        <v>15</v>
      </c>
      <c r="E56" s="42" t="str">
        <f t="shared" si="2"/>
        <v>MALAGA</v>
      </c>
      <c r="F56" s="42">
        <f t="shared" si="7"/>
        <v>1867</v>
      </c>
      <c r="G56" s="42">
        <f t="shared" si="8"/>
        <v>3243</v>
      </c>
    </row>
    <row r="57" spans="1:7" x14ac:dyDescent="0.25">
      <c r="A57" s="42" t="str">
        <f t="shared" si="3"/>
        <v>MOTRIL</v>
      </c>
      <c r="B57" s="41">
        <f t="shared" si="4"/>
        <v>2</v>
      </c>
      <c r="C57" s="41">
        <f t="shared" si="5"/>
        <v>0</v>
      </c>
      <c r="D57" s="41">
        <f t="shared" si="6"/>
        <v>26</v>
      </c>
      <c r="E57" s="42" t="str">
        <f t="shared" si="2"/>
        <v>SANTANDER</v>
      </c>
      <c r="F57" s="42">
        <f t="shared" si="7"/>
        <v>902</v>
      </c>
      <c r="G57" s="42">
        <f t="shared" si="8"/>
        <v>798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2.5</v>
      </c>
      <c r="D58" s="41">
        <f t="shared" si="6"/>
        <v>28</v>
      </c>
      <c r="E58" s="42" t="str">
        <f t="shared" si="2"/>
        <v>CEUTA</v>
      </c>
      <c r="F58" s="42">
        <f t="shared" si="7"/>
        <v>411</v>
      </c>
      <c r="G58" s="42">
        <f t="shared" si="8"/>
        <v>503</v>
      </c>
    </row>
    <row r="59" spans="1:7" x14ac:dyDescent="0.25">
      <c r="A59" s="42" t="str">
        <f t="shared" si="3"/>
        <v>SANTA CRUZ DE TENERIFE</v>
      </c>
      <c r="B59" s="41">
        <f t="shared" si="4"/>
        <v>18842</v>
      </c>
      <c r="C59" s="41">
        <f t="shared" si="5"/>
        <v>24337</v>
      </c>
      <c r="D59" s="41">
        <f t="shared" si="6"/>
        <v>10</v>
      </c>
      <c r="E59" s="42" t="str">
        <f t="shared" si="2"/>
        <v>ALMERIA</v>
      </c>
      <c r="F59" s="42">
        <f t="shared" si="7"/>
        <v>317.5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902</v>
      </c>
      <c r="C60" s="41">
        <f t="shared" si="5"/>
        <v>798</v>
      </c>
      <c r="D60" s="41">
        <f t="shared" si="6"/>
        <v>20</v>
      </c>
      <c r="E60" s="42" t="str">
        <f t="shared" si="2"/>
        <v>AVILES</v>
      </c>
      <c r="F60" s="42">
        <f t="shared" si="7"/>
        <v>191</v>
      </c>
      <c r="G60" s="42">
        <f t="shared" si="8"/>
        <v>47</v>
      </c>
    </row>
    <row r="61" spans="1:7" x14ac:dyDescent="0.25">
      <c r="A61" s="42" t="str">
        <f t="shared" si="3"/>
        <v>SEVILLA</v>
      </c>
      <c r="B61" s="41">
        <f t="shared" si="4"/>
        <v>7810</v>
      </c>
      <c r="C61" s="41">
        <f t="shared" si="5"/>
        <v>7945</v>
      </c>
      <c r="D61" s="41">
        <f t="shared" si="6"/>
        <v>12</v>
      </c>
      <c r="E61" s="42" t="str">
        <f t="shared" si="2"/>
        <v>FERROL-SAN CIBRAO</v>
      </c>
      <c r="F61" s="42">
        <f t="shared" si="7"/>
        <v>153</v>
      </c>
      <c r="G61" s="42">
        <f t="shared" si="8"/>
        <v>132</v>
      </c>
    </row>
    <row r="62" spans="1:7" x14ac:dyDescent="0.25">
      <c r="A62" s="42" t="str">
        <f t="shared" si="3"/>
        <v>TARRAGONA</v>
      </c>
      <c r="B62" s="41">
        <f t="shared" si="4"/>
        <v>24221</v>
      </c>
      <c r="C62" s="41">
        <f t="shared" si="5"/>
        <v>12245</v>
      </c>
      <c r="D62" s="41">
        <f t="shared" si="6"/>
        <v>9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812736</v>
      </c>
      <c r="C63" s="41">
        <f t="shared" si="5"/>
        <v>929360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68753</v>
      </c>
      <c r="C64" s="41">
        <f t="shared" si="5"/>
        <v>104751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2866</v>
      </c>
      <c r="C65" s="41">
        <f t="shared" si="5"/>
        <v>467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7471</v>
      </c>
      <c r="C7" s="9">
        <v>2978</v>
      </c>
      <c r="D7" s="9">
        <v>30732</v>
      </c>
      <c r="E7" s="9">
        <v>26203</v>
      </c>
      <c r="F7" s="10">
        <f>((E7*100)/D7)-100</f>
        <v>-14.737081869061569</v>
      </c>
      <c r="G7" s="1"/>
      <c r="H7" s="1"/>
      <c r="I7" s="1"/>
    </row>
    <row r="8" spans="1:12" x14ac:dyDescent="0.25">
      <c r="A8" s="11" t="s">
        <v>44</v>
      </c>
      <c r="B8" s="12">
        <v>23133</v>
      </c>
      <c r="C8" s="12">
        <v>23910</v>
      </c>
      <c r="D8" s="12">
        <v>113362</v>
      </c>
      <c r="E8" s="12">
        <v>95650</v>
      </c>
      <c r="F8" s="13">
        <f t="shared" ref="F8:F35" si="0">((E8*100)/D8)-100</f>
        <v>-15.624283269525947</v>
      </c>
      <c r="G8" s="1"/>
      <c r="H8" s="1"/>
      <c r="I8" s="1"/>
    </row>
    <row r="9" spans="1:12" x14ac:dyDescent="0.25">
      <c r="A9" s="8" t="s">
        <v>45</v>
      </c>
      <c r="B9" s="9">
        <v>81603</v>
      </c>
      <c r="C9" s="9">
        <v>83593</v>
      </c>
      <c r="D9" s="9">
        <v>308976</v>
      </c>
      <c r="E9" s="9">
        <v>318170</v>
      </c>
      <c r="F9" s="10">
        <f t="shared" si="0"/>
        <v>2.9756356480762207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364220</v>
      </c>
      <c r="C11" s="9">
        <v>358364</v>
      </c>
      <c r="D11" s="9">
        <v>1975791</v>
      </c>
      <c r="E11" s="9">
        <v>1891906</v>
      </c>
      <c r="F11" s="10">
        <f t="shared" si="0"/>
        <v>-4.2456413659136985</v>
      </c>
      <c r="G11" s="1"/>
      <c r="H11" s="1"/>
      <c r="I11" s="1"/>
    </row>
    <row r="12" spans="1:12" x14ac:dyDescent="0.25">
      <c r="A12" s="11" t="s">
        <v>48</v>
      </c>
      <c r="B12" s="12">
        <v>17168</v>
      </c>
      <c r="C12" s="12">
        <v>20768</v>
      </c>
      <c r="D12" s="12">
        <v>116423</v>
      </c>
      <c r="E12" s="12">
        <v>116276</v>
      </c>
      <c r="F12" s="13">
        <f t="shared" si="0"/>
        <v>-0.12626371077880094</v>
      </c>
      <c r="G12" s="1"/>
      <c r="H12" s="1"/>
      <c r="I12" s="1"/>
    </row>
    <row r="13" spans="1:12" x14ac:dyDescent="0.25">
      <c r="A13" s="8" t="s">
        <v>49</v>
      </c>
      <c r="B13" s="9">
        <v>705121</v>
      </c>
      <c r="C13" s="9">
        <v>649302</v>
      </c>
      <c r="D13" s="9">
        <v>2418906</v>
      </c>
      <c r="E13" s="9">
        <v>1841046</v>
      </c>
      <c r="F13" s="10">
        <f t="shared" si="0"/>
        <v>-23.889311945152059</v>
      </c>
      <c r="G13" s="1"/>
      <c r="H13" s="1"/>
      <c r="I13" s="1"/>
    </row>
    <row r="14" spans="1:12" x14ac:dyDescent="0.25">
      <c r="A14" s="11" t="s">
        <v>50</v>
      </c>
      <c r="B14" s="12">
        <v>390185</v>
      </c>
      <c r="C14" s="12">
        <v>330362</v>
      </c>
      <c r="D14" s="12">
        <v>1223579</v>
      </c>
      <c r="E14" s="12">
        <v>1239066</v>
      </c>
      <c r="F14" s="13">
        <f t="shared" si="0"/>
        <v>1.2657131251843907</v>
      </c>
      <c r="G14" s="1"/>
      <c r="H14" s="1"/>
      <c r="I14" s="1"/>
    </row>
    <row r="15" spans="1:12" x14ac:dyDescent="0.25">
      <c r="A15" s="8" t="s">
        <v>51</v>
      </c>
      <c r="B15" s="9">
        <v>15126</v>
      </c>
      <c r="C15" s="9">
        <v>16763</v>
      </c>
      <c r="D15" s="9">
        <v>73210</v>
      </c>
      <c r="E15" s="9">
        <v>66684</v>
      </c>
      <c r="F15" s="10">
        <f t="shared" si="0"/>
        <v>-8.9140827755770999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7239</v>
      </c>
      <c r="D16" s="12">
        <v>6571</v>
      </c>
      <c r="E16" s="12">
        <v>24189</v>
      </c>
      <c r="F16" s="13">
        <f t="shared" si="0"/>
        <v>268.117485922995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199196</v>
      </c>
      <c r="C18" s="12">
        <v>166796</v>
      </c>
      <c r="D18" s="12">
        <v>1109264</v>
      </c>
      <c r="E18" s="12">
        <v>951292</v>
      </c>
      <c r="F18" s="13">
        <f t="shared" si="0"/>
        <v>-14.241154495232877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4611</v>
      </c>
      <c r="E20" s="12">
        <v>1890</v>
      </c>
      <c r="F20" s="13">
        <f t="shared" si="0"/>
        <v>-59.011060507482107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105</v>
      </c>
      <c r="F21" s="10">
        <f t="shared" si="0"/>
        <v>-47.761194029850749</v>
      </c>
      <c r="G21" s="1"/>
      <c r="H21" s="1"/>
      <c r="I21" s="1"/>
    </row>
    <row r="22" spans="1:9" x14ac:dyDescent="0.25">
      <c r="A22" s="11" t="s">
        <v>58</v>
      </c>
      <c r="B22" s="12">
        <v>65144</v>
      </c>
      <c r="C22" s="12">
        <v>72688</v>
      </c>
      <c r="D22" s="12">
        <v>543204</v>
      </c>
      <c r="E22" s="12">
        <v>613350</v>
      </c>
      <c r="F22" s="13">
        <f t="shared" si="0"/>
        <v>12.913380608390213</v>
      </c>
      <c r="G22" s="1"/>
      <c r="H22" s="1"/>
      <c r="I22" s="1"/>
    </row>
    <row r="23" spans="1:9" x14ac:dyDescent="0.25">
      <c r="A23" s="8" t="s">
        <v>59</v>
      </c>
      <c r="B23" s="9">
        <v>38176</v>
      </c>
      <c r="C23" s="9">
        <v>48524</v>
      </c>
      <c r="D23" s="9">
        <v>245941</v>
      </c>
      <c r="E23" s="9">
        <v>286497</v>
      </c>
      <c r="F23" s="10">
        <f t="shared" si="0"/>
        <v>16.490133812581064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45239</v>
      </c>
      <c r="C25" s="9">
        <v>49779</v>
      </c>
      <c r="D25" s="9">
        <v>202220</v>
      </c>
      <c r="E25" s="9">
        <v>219134</v>
      </c>
      <c r="F25" s="10">
        <f t="shared" si="0"/>
        <v>8.3641578478884355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816</v>
      </c>
      <c r="D26" s="12">
        <v>1086</v>
      </c>
      <c r="E26" s="12">
        <v>2261</v>
      </c>
      <c r="F26" s="13">
        <f t="shared" si="0"/>
        <v>108.195211786372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333447</v>
      </c>
      <c r="C28" s="12">
        <v>293260</v>
      </c>
      <c r="D28" s="12">
        <v>2268168</v>
      </c>
      <c r="E28" s="12">
        <v>1928934</v>
      </c>
      <c r="F28" s="13">
        <f t="shared" si="0"/>
        <v>-14.956299533367897</v>
      </c>
      <c r="G28" s="1"/>
      <c r="H28" s="1"/>
      <c r="I28" s="1"/>
    </row>
    <row r="29" spans="1:9" x14ac:dyDescent="0.25">
      <c r="A29" s="8" t="s">
        <v>65</v>
      </c>
      <c r="B29" s="9">
        <v>21319</v>
      </c>
      <c r="C29" s="9">
        <v>20695</v>
      </c>
      <c r="D29" s="9">
        <v>70546</v>
      </c>
      <c r="E29" s="9">
        <v>65435</v>
      </c>
      <c r="F29" s="10">
        <f t="shared" si="0"/>
        <v>-7.2449182093952942</v>
      </c>
      <c r="G29" s="1"/>
      <c r="H29" s="1"/>
      <c r="I29" s="1"/>
    </row>
    <row r="30" spans="1:9" x14ac:dyDescent="0.25">
      <c r="A30" s="11" t="s">
        <v>66</v>
      </c>
      <c r="B30" s="12">
        <v>1691</v>
      </c>
      <c r="C30" s="12">
        <v>11892</v>
      </c>
      <c r="D30" s="12">
        <v>8354</v>
      </c>
      <c r="E30" s="12">
        <v>51344</v>
      </c>
      <c r="F30" s="13">
        <f t="shared" si="0"/>
        <v>514.60378261910466</v>
      </c>
      <c r="G30" s="1"/>
      <c r="H30" s="1"/>
      <c r="I30" s="1"/>
    </row>
    <row r="31" spans="1:9" x14ac:dyDescent="0.25">
      <c r="A31" s="8" t="s">
        <v>67</v>
      </c>
      <c r="B31" s="9">
        <v>208</v>
      </c>
      <c r="C31" s="9">
        <v>192</v>
      </c>
      <c r="D31" s="9">
        <v>805</v>
      </c>
      <c r="E31" s="9">
        <v>1108</v>
      </c>
      <c r="F31" s="10">
        <f t="shared" si="0"/>
        <v>37.639751552795019</v>
      </c>
      <c r="G31" s="1"/>
      <c r="H31" s="1"/>
      <c r="I31" s="1"/>
    </row>
    <row r="32" spans="1:9" x14ac:dyDescent="0.25">
      <c r="A32" s="11" t="s">
        <v>68</v>
      </c>
      <c r="B32" s="12">
        <v>44597</v>
      </c>
      <c r="C32" s="12">
        <v>51407</v>
      </c>
      <c r="D32" s="12">
        <v>176072</v>
      </c>
      <c r="E32" s="12">
        <v>159407</v>
      </c>
      <c r="F32" s="13">
        <f t="shared" si="0"/>
        <v>-9.4648780044527285</v>
      </c>
      <c r="G32" s="1"/>
      <c r="H32" s="1"/>
      <c r="I32" s="1"/>
    </row>
    <row r="33" spans="1:9" x14ac:dyDescent="0.25">
      <c r="A33" s="8" t="s">
        <v>69</v>
      </c>
      <c r="B33" s="9">
        <v>138950</v>
      </c>
      <c r="C33" s="9">
        <v>111691</v>
      </c>
      <c r="D33" s="9">
        <v>503922</v>
      </c>
      <c r="E33" s="9">
        <v>463099</v>
      </c>
      <c r="F33" s="10">
        <f t="shared" si="0"/>
        <v>-8.10105532205381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1593</v>
      </c>
      <c r="E34" s="12">
        <v>1665</v>
      </c>
      <c r="F34" s="13">
        <f t="shared" si="0"/>
        <v>4.5197740112994325</v>
      </c>
      <c r="G34" s="1"/>
      <c r="H34" s="1"/>
      <c r="I34" s="1"/>
    </row>
    <row r="35" spans="1:9" x14ac:dyDescent="0.25">
      <c r="A35" s="14" t="s">
        <v>71</v>
      </c>
      <c r="B35" s="15">
        <f>SUM(B7:B34)</f>
        <v>2491994</v>
      </c>
      <c r="C35" s="15">
        <f t="shared" ref="C35:E35" si="1">SUM(C7:C34)</f>
        <v>2321019</v>
      </c>
      <c r="D35" s="15">
        <f t="shared" si="1"/>
        <v>11403537</v>
      </c>
      <c r="E35" s="15">
        <f t="shared" si="1"/>
        <v>10364711</v>
      </c>
      <c r="F35" s="16">
        <f t="shared" si="0"/>
        <v>-9.1096823731093224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26203</v>
      </c>
      <c r="C38" s="41">
        <f>D7</f>
        <v>30732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SANTA CRUZ DE TENERIFE</v>
      </c>
      <c r="F38" s="42">
        <f>LOOKUP(E38,$A$38:$A$65,$B$38:$B$65)</f>
        <v>1928934</v>
      </c>
      <c r="G38" s="42">
        <f>LOOKUP(E38,$A$38:$A$65,$C$38:$C$65)</f>
        <v>2268168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95650</v>
      </c>
      <c r="C39" s="41">
        <f t="shared" ref="C39:C65" si="5">D8</f>
        <v>113362</v>
      </c>
      <c r="D39" s="41">
        <f t="shared" ref="D39:D65" si="6">_xlfn.RANK.EQ(B39,$B$38:$B$65)+COUNTIF($B$38:$B$65,B39)-1</f>
        <v>13</v>
      </c>
      <c r="E39" s="42" t="str">
        <f t="shared" si="2"/>
        <v>BAHIA DE ALGECIRAS</v>
      </c>
      <c r="F39" s="42">
        <f t="shared" ref="F39:F54" si="7">LOOKUP(E39,$A$38:$A$65,$B$38:$B$65)</f>
        <v>1891906</v>
      </c>
      <c r="G39" s="42">
        <f t="shared" ref="G39:G65" si="8">LOOKUP(E39,$A$38:$A$65,$C$38:$C$65)</f>
        <v>1975791</v>
      </c>
    </row>
    <row r="40" spans="1:9" x14ac:dyDescent="0.25">
      <c r="A40" s="42" t="str">
        <f t="shared" si="3"/>
        <v>ALMERIA</v>
      </c>
      <c r="B40" s="41">
        <f t="shared" si="4"/>
        <v>318170</v>
      </c>
      <c r="C40" s="41">
        <f t="shared" si="5"/>
        <v>308976</v>
      </c>
      <c r="D40" s="41">
        <f t="shared" si="6"/>
        <v>8</v>
      </c>
      <c r="E40" s="42" t="str">
        <f t="shared" si="2"/>
        <v>BALEARES</v>
      </c>
      <c r="F40" s="42">
        <f t="shared" si="7"/>
        <v>1841046</v>
      </c>
      <c r="G40" s="42">
        <f t="shared" si="8"/>
        <v>2418906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1239066</v>
      </c>
      <c r="G41" s="42">
        <f t="shared" si="8"/>
        <v>1223579</v>
      </c>
    </row>
    <row r="42" spans="1:9" x14ac:dyDescent="0.25">
      <c r="A42" s="42" t="str">
        <f t="shared" si="3"/>
        <v>BAHIA DE ALGECIRAS</v>
      </c>
      <c r="B42" s="41">
        <f t="shared" si="4"/>
        <v>1891906</v>
      </c>
      <c r="C42" s="41">
        <f t="shared" si="5"/>
        <v>1975791</v>
      </c>
      <c r="D42" s="41">
        <f t="shared" si="6"/>
        <v>2</v>
      </c>
      <c r="E42" s="42" t="str">
        <f t="shared" si="2"/>
        <v>CEUTA</v>
      </c>
      <c r="F42" s="42">
        <f t="shared" si="7"/>
        <v>951292</v>
      </c>
      <c r="G42" s="42">
        <f t="shared" si="8"/>
        <v>1109264</v>
      </c>
    </row>
    <row r="43" spans="1:9" x14ac:dyDescent="0.25">
      <c r="A43" s="42" t="str">
        <f t="shared" si="3"/>
        <v>BAHIA DE CADIZ</v>
      </c>
      <c r="B43" s="41">
        <f t="shared" si="4"/>
        <v>116276</v>
      </c>
      <c r="C43" s="41">
        <f t="shared" si="5"/>
        <v>116423</v>
      </c>
      <c r="D43" s="41">
        <f t="shared" si="6"/>
        <v>12</v>
      </c>
      <c r="E43" s="42" t="str">
        <f t="shared" si="2"/>
        <v>LAS PALMAS</v>
      </c>
      <c r="F43" s="42">
        <f t="shared" si="7"/>
        <v>613350</v>
      </c>
      <c r="G43" s="42">
        <f t="shared" si="8"/>
        <v>543204</v>
      </c>
    </row>
    <row r="44" spans="1:9" x14ac:dyDescent="0.25">
      <c r="A44" s="42" t="str">
        <f t="shared" si="3"/>
        <v>BALEARES</v>
      </c>
      <c r="B44" s="41">
        <f t="shared" si="4"/>
        <v>1841046</v>
      </c>
      <c r="C44" s="41">
        <f t="shared" si="5"/>
        <v>2418906</v>
      </c>
      <c r="D44" s="41">
        <f t="shared" si="6"/>
        <v>3</v>
      </c>
      <c r="E44" s="42" t="str">
        <f t="shared" si="2"/>
        <v>VIGO</v>
      </c>
      <c r="F44" s="42">
        <f t="shared" si="7"/>
        <v>463099</v>
      </c>
      <c r="G44" s="42">
        <f t="shared" si="8"/>
        <v>503922</v>
      </c>
    </row>
    <row r="45" spans="1:9" x14ac:dyDescent="0.25">
      <c r="A45" s="42" t="str">
        <f t="shared" si="3"/>
        <v>BARCELONA</v>
      </c>
      <c r="B45" s="41">
        <f t="shared" si="4"/>
        <v>1239066</v>
      </c>
      <c r="C45" s="41">
        <f t="shared" si="5"/>
        <v>1223579</v>
      </c>
      <c r="D45" s="41">
        <f t="shared" si="6"/>
        <v>4</v>
      </c>
      <c r="E45" s="42" t="str">
        <f t="shared" si="2"/>
        <v>ALMERIA</v>
      </c>
      <c r="F45" s="42">
        <f t="shared" si="7"/>
        <v>318170</v>
      </c>
      <c r="G45" s="42">
        <f t="shared" si="8"/>
        <v>308976</v>
      </c>
    </row>
    <row r="46" spans="1:9" x14ac:dyDescent="0.25">
      <c r="A46" s="42" t="str">
        <f t="shared" si="3"/>
        <v>BILBAO</v>
      </c>
      <c r="B46" s="41">
        <f t="shared" si="4"/>
        <v>66684</v>
      </c>
      <c r="C46" s="41">
        <f t="shared" si="5"/>
        <v>73210</v>
      </c>
      <c r="D46" s="41">
        <f t="shared" si="6"/>
        <v>14</v>
      </c>
      <c r="E46" s="42" t="str">
        <f t="shared" si="2"/>
        <v>MALAGA</v>
      </c>
      <c r="F46" s="42">
        <f t="shared" si="7"/>
        <v>286497</v>
      </c>
      <c r="G46" s="42">
        <f t="shared" si="8"/>
        <v>245941</v>
      </c>
    </row>
    <row r="47" spans="1:9" x14ac:dyDescent="0.25">
      <c r="A47" s="42" t="str">
        <f t="shared" si="3"/>
        <v>CARTAGENA</v>
      </c>
      <c r="B47" s="41">
        <f t="shared" si="4"/>
        <v>24189</v>
      </c>
      <c r="C47" s="41">
        <f t="shared" si="5"/>
        <v>6571</v>
      </c>
      <c r="D47" s="41">
        <f t="shared" si="6"/>
        <v>18</v>
      </c>
      <c r="E47" s="42" t="str">
        <f t="shared" si="2"/>
        <v>MELILLA</v>
      </c>
      <c r="F47" s="42">
        <f t="shared" si="7"/>
        <v>219134</v>
      </c>
      <c r="G47" s="42">
        <f t="shared" si="8"/>
        <v>202220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159407</v>
      </c>
      <c r="G48" s="42">
        <f t="shared" si="8"/>
        <v>176072</v>
      </c>
    </row>
    <row r="49" spans="1:7" x14ac:dyDescent="0.25">
      <c r="A49" s="42" t="str">
        <f t="shared" si="3"/>
        <v>CEUTA</v>
      </c>
      <c r="B49" s="41">
        <f t="shared" si="4"/>
        <v>951292</v>
      </c>
      <c r="C49" s="41">
        <f t="shared" si="5"/>
        <v>1109264</v>
      </c>
      <c r="D49" s="41">
        <f t="shared" si="6"/>
        <v>5</v>
      </c>
      <c r="E49" s="42" t="str">
        <f t="shared" si="2"/>
        <v>BAHIA DE CADIZ</v>
      </c>
      <c r="F49" s="42">
        <f t="shared" si="7"/>
        <v>116276</v>
      </c>
      <c r="G49" s="42">
        <f t="shared" si="8"/>
        <v>116423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95650</v>
      </c>
      <c r="G50" s="42">
        <f t="shared" si="8"/>
        <v>113362</v>
      </c>
    </row>
    <row r="51" spans="1:7" x14ac:dyDescent="0.25">
      <c r="A51" s="42" t="str">
        <f t="shared" si="3"/>
        <v>GIJON</v>
      </c>
      <c r="B51" s="41">
        <f t="shared" si="4"/>
        <v>1890</v>
      </c>
      <c r="C51" s="41">
        <f t="shared" si="5"/>
        <v>4611</v>
      </c>
      <c r="D51" s="41">
        <f t="shared" si="6"/>
        <v>20</v>
      </c>
      <c r="E51" s="42" t="str">
        <f t="shared" si="2"/>
        <v>BILBAO</v>
      </c>
      <c r="F51" s="42">
        <f t="shared" si="7"/>
        <v>66684</v>
      </c>
      <c r="G51" s="42">
        <f t="shared" si="8"/>
        <v>73210</v>
      </c>
    </row>
    <row r="52" spans="1:7" x14ac:dyDescent="0.25">
      <c r="A52" s="42" t="str">
        <f t="shared" si="3"/>
        <v>HUELVA</v>
      </c>
      <c r="B52" s="41">
        <f t="shared" si="4"/>
        <v>105</v>
      </c>
      <c r="C52" s="41">
        <f t="shared" si="5"/>
        <v>201</v>
      </c>
      <c r="D52" s="41">
        <f t="shared" si="6"/>
        <v>23</v>
      </c>
      <c r="E52" s="42" t="str">
        <f t="shared" si="2"/>
        <v>SANTANDER</v>
      </c>
      <c r="F52" s="42">
        <f t="shared" si="7"/>
        <v>65435</v>
      </c>
      <c r="G52" s="42">
        <f t="shared" si="8"/>
        <v>70546</v>
      </c>
    </row>
    <row r="53" spans="1:7" x14ac:dyDescent="0.25">
      <c r="A53" s="42" t="str">
        <f t="shared" si="3"/>
        <v>LAS PALMAS</v>
      </c>
      <c r="B53" s="41">
        <f t="shared" si="4"/>
        <v>613350</v>
      </c>
      <c r="C53" s="41">
        <f t="shared" si="5"/>
        <v>543204</v>
      </c>
      <c r="D53" s="41">
        <f t="shared" si="6"/>
        <v>6</v>
      </c>
      <c r="E53" s="42" t="str">
        <f t="shared" si="2"/>
        <v>SEVILLA</v>
      </c>
      <c r="F53" s="42">
        <f t="shared" si="7"/>
        <v>51344</v>
      </c>
      <c r="G53" s="42">
        <f t="shared" si="8"/>
        <v>8354</v>
      </c>
    </row>
    <row r="54" spans="1:7" x14ac:dyDescent="0.25">
      <c r="A54" s="42" t="str">
        <f t="shared" si="3"/>
        <v>MALAGA</v>
      </c>
      <c r="B54" s="41">
        <f t="shared" si="4"/>
        <v>286497</v>
      </c>
      <c r="C54" s="41">
        <f t="shared" si="5"/>
        <v>245941</v>
      </c>
      <c r="D54" s="41">
        <f t="shared" si="6"/>
        <v>9</v>
      </c>
      <c r="E54" s="42" t="str">
        <f t="shared" si="2"/>
        <v>A CORUÑA</v>
      </c>
      <c r="F54" s="42">
        <f t="shared" si="7"/>
        <v>26203</v>
      </c>
      <c r="G54" s="42">
        <f t="shared" si="8"/>
        <v>30732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CARTAGENA</v>
      </c>
      <c r="F55" s="42">
        <f t="shared" ref="F55:F65" si="9">LOOKUP(E55,$A$38:$A$65,$B$38:$B$65)</f>
        <v>24189</v>
      </c>
      <c r="G55" s="42">
        <f t="shared" si="8"/>
        <v>6571</v>
      </c>
    </row>
    <row r="56" spans="1:7" x14ac:dyDescent="0.25">
      <c r="A56" s="42" t="str">
        <f t="shared" si="3"/>
        <v>MELILLA</v>
      </c>
      <c r="B56" s="41">
        <f t="shared" si="4"/>
        <v>219134</v>
      </c>
      <c r="C56" s="41">
        <f t="shared" si="5"/>
        <v>202220</v>
      </c>
      <c r="D56" s="41">
        <f t="shared" si="6"/>
        <v>10</v>
      </c>
      <c r="E56" s="42" t="str">
        <f t="shared" si="2"/>
        <v>MOTRIL</v>
      </c>
      <c r="F56" s="42">
        <f t="shared" si="9"/>
        <v>2261</v>
      </c>
      <c r="G56" s="42">
        <f t="shared" si="8"/>
        <v>1086</v>
      </c>
    </row>
    <row r="57" spans="1:7" x14ac:dyDescent="0.25">
      <c r="A57" s="42" t="str">
        <f t="shared" si="3"/>
        <v>MOTRIL</v>
      </c>
      <c r="B57" s="41">
        <f t="shared" si="4"/>
        <v>2261</v>
      </c>
      <c r="C57" s="41">
        <f t="shared" si="5"/>
        <v>1086</v>
      </c>
      <c r="D57" s="41">
        <f t="shared" si="6"/>
        <v>19</v>
      </c>
      <c r="E57" s="42" t="str">
        <f t="shared" si="2"/>
        <v>GIJON</v>
      </c>
      <c r="F57" s="42">
        <f t="shared" si="9"/>
        <v>1890</v>
      </c>
      <c r="G57" s="42">
        <f t="shared" si="8"/>
        <v>4611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VILAGARCIA</v>
      </c>
      <c r="F58" s="42">
        <f t="shared" si="9"/>
        <v>1665</v>
      </c>
      <c r="G58" s="42">
        <f t="shared" si="8"/>
        <v>1593</v>
      </c>
    </row>
    <row r="59" spans="1:7" x14ac:dyDescent="0.25">
      <c r="A59" s="42" t="str">
        <f t="shared" si="3"/>
        <v>SANTA CRUZ DE TENERIFE</v>
      </c>
      <c r="B59" s="41">
        <f t="shared" si="4"/>
        <v>1928934</v>
      </c>
      <c r="C59" s="41">
        <f t="shared" si="5"/>
        <v>2268168</v>
      </c>
      <c r="D59" s="41">
        <f t="shared" si="6"/>
        <v>1</v>
      </c>
      <c r="E59" s="42" t="str">
        <f t="shared" si="2"/>
        <v>TARRAGONA</v>
      </c>
      <c r="F59" s="42">
        <f t="shared" si="9"/>
        <v>1108</v>
      </c>
      <c r="G59" s="42">
        <f t="shared" si="8"/>
        <v>805</v>
      </c>
    </row>
    <row r="60" spans="1:7" x14ac:dyDescent="0.25">
      <c r="A60" s="42" t="str">
        <f t="shared" si="3"/>
        <v>SANTANDER</v>
      </c>
      <c r="B60" s="41">
        <f t="shared" si="4"/>
        <v>65435</v>
      </c>
      <c r="C60" s="41">
        <f t="shared" si="5"/>
        <v>70546</v>
      </c>
      <c r="D60" s="41">
        <f t="shared" si="6"/>
        <v>15</v>
      </c>
      <c r="E60" s="42" t="str">
        <f t="shared" si="2"/>
        <v>HUELVA</v>
      </c>
      <c r="F60" s="42">
        <f t="shared" si="9"/>
        <v>105</v>
      </c>
      <c r="G60" s="42">
        <f t="shared" si="8"/>
        <v>201</v>
      </c>
    </row>
    <row r="61" spans="1:7" x14ac:dyDescent="0.25">
      <c r="A61" s="42" t="str">
        <f t="shared" si="3"/>
        <v>SEVILLA</v>
      </c>
      <c r="B61" s="41">
        <f t="shared" si="4"/>
        <v>51344</v>
      </c>
      <c r="C61" s="41">
        <f t="shared" si="5"/>
        <v>8354</v>
      </c>
      <c r="D61" s="41">
        <f t="shared" si="6"/>
        <v>16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1108</v>
      </c>
      <c r="C62" s="41">
        <f t="shared" si="5"/>
        <v>805</v>
      </c>
      <c r="D62" s="41">
        <f t="shared" si="6"/>
        <v>22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159407</v>
      </c>
      <c r="C63" s="41">
        <f t="shared" si="5"/>
        <v>176072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463099</v>
      </c>
      <c r="C64" s="41">
        <f t="shared" si="5"/>
        <v>503922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1665</v>
      </c>
      <c r="C65" s="41">
        <f t="shared" si="5"/>
        <v>1593</v>
      </c>
      <c r="D65" s="41">
        <f t="shared" si="6"/>
        <v>21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557</v>
      </c>
      <c r="C7" s="9">
        <v>2978</v>
      </c>
      <c r="D7" s="9">
        <v>23562</v>
      </c>
      <c r="E7" s="9">
        <v>26203</v>
      </c>
      <c r="F7" s="10">
        <f>((E7*100)/D7)-100</f>
        <v>11.208725914608266</v>
      </c>
      <c r="G7" s="1"/>
      <c r="H7" s="1"/>
      <c r="I7" s="1"/>
    </row>
    <row r="8" spans="1:12" x14ac:dyDescent="0.25">
      <c r="A8" s="11" t="s">
        <v>44</v>
      </c>
      <c r="B8" s="12">
        <v>3676</v>
      </c>
      <c r="C8" s="12">
        <v>6050</v>
      </c>
      <c r="D8" s="12">
        <v>41788</v>
      </c>
      <c r="E8" s="12">
        <v>21939</v>
      </c>
      <c r="F8" s="13">
        <f t="shared" ref="F8:F35" si="0">((E8*100)/D8)-100</f>
        <v>-47.499282090552313</v>
      </c>
      <c r="G8" s="1"/>
      <c r="H8" s="1"/>
      <c r="I8" s="1"/>
    </row>
    <row r="9" spans="1:12" x14ac:dyDescent="0.25">
      <c r="A9" s="8" t="s">
        <v>45</v>
      </c>
      <c r="B9" s="9">
        <v>9607</v>
      </c>
      <c r="C9" s="9">
        <v>1916</v>
      </c>
      <c r="D9" s="9">
        <v>25842</v>
      </c>
      <c r="E9" s="9">
        <v>9242</v>
      </c>
      <c r="F9" s="10">
        <f t="shared" si="0"/>
        <v>-64.236514201687186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14344</v>
      </c>
      <c r="C12" s="12">
        <v>18312</v>
      </c>
      <c r="D12" s="12">
        <v>103665</v>
      </c>
      <c r="E12" s="12">
        <v>107030</v>
      </c>
      <c r="F12" s="13">
        <f t="shared" si="0"/>
        <v>3.2460328944195282</v>
      </c>
      <c r="G12" s="1"/>
      <c r="H12" s="1"/>
      <c r="I12" s="1"/>
    </row>
    <row r="13" spans="1:12" x14ac:dyDescent="0.25">
      <c r="A13" s="8" t="s">
        <v>49</v>
      </c>
      <c r="B13" s="9">
        <v>162722</v>
      </c>
      <c r="C13" s="9">
        <v>156491</v>
      </c>
      <c r="D13" s="9">
        <v>504575</v>
      </c>
      <c r="E13" s="9">
        <v>448580</v>
      </c>
      <c r="F13" s="10">
        <f t="shared" si="0"/>
        <v>-11.097458256948912</v>
      </c>
      <c r="G13" s="1"/>
      <c r="H13" s="1"/>
      <c r="I13" s="1"/>
    </row>
    <row r="14" spans="1:12" x14ac:dyDescent="0.25">
      <c r="A14" s="11" t="s">
        <v>50</v>
      </c>
      <c r="B14" s="12">
        <v>269836</v>
      </c>
      <c r="C14" s="12">
        <v>218959</v>
      </c>
      <c r="D14" s="12">
        <v>760587</v>
      </c>
      <c r="E14" s="12">
        <v>795262</v>
      </c>
      <c r="F14" s="13">
        <f t="shared" si="0"/>
        <v>4.5589787887513182</v>
      </c>
      <c r="G14" s="1"/>
      <c r="H14" s="1"/>
      <c r="I14" s="1"/>
    </row>
    <row r="15" spans="1:12" x14ac:dyDescent="0.25">
      <c r="A15" s="8" t="s">
        <v>51</v>
      </c>
      <c r="B15" s="9">
        <v>2963</v>
      </c>
      <c r="C15" s="9">
        <v>5019</v>
      </c>
      <c r="D15" s="9">
        <v>21621</v>
      </c>
      <c r="E15" s="9">
        <v>16741</v>
      </c>
      <c r="F15" s="10">
        <f t="shared" si="0"/>
        <v>-22.570648906156052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7239</v>
      </c>
      <c r="D16" s="12">
        <v>6571</v>
      </c>
      <c r="E16" s="12">
        <v>24189</v>
      </c>
      <c r="F16" s="13">
        <f t="shared" si="0"/>
        <v>268.117485922995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5274</v>
      </c>
      <c r="C18" s="12">
        <v>0</v>
      </c>
      <c r="D18" s="12">
        <v>10286</v>
      </c>
      <c r="E18" s="12">
        <v>2576</v>
      </c>
      <c r="F18" s="13">
        <f t="shared" si="0"/>
        <v>-74.956251215244023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4611</v>
      </c>
      <c r="E20" s="12">
        <v>1890</v>
      </c>
      <c r="F20" s="13">
        <f t="shared" si="0"/>
        <v>-59.011060507482107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105</v>
      </c>
      <c r="F21" s="18">
        <f t="shared" si="0"/>
        <v>-47.761194029850749</v>
      </c>
      <c r="G21" s="1"/>
      <c r="H21" s="1"/>
      <c r="I21" s="1"/>
    </row>
    <row r="22" spans="1:9" x14ac:dyDescent="0.25">
      <c r="A22" s="11" t="s">
        <v>58</v>
      </c>
      <c r="B22" s="12">
        <v>9498</v>
      </c>
      <c r="C22" s="12">
        <v>15082</v>
      </c>
      <c r="D22" s="12">
        <v>264787</v>
      </c>
      <c r="E22" s="12">
        <v>310617</v>
      </c>
      <c r="F22" s="13">
        <f t="shared" si="0"/>
        <v>17.308251538028685</v>
      </c>
      <c r="G22" s="1"/>
      <c r="H22" s="1"/>
      <c r="I22" s="1"/>
    </row>
    <row r="23" spans="1:9" x14ac:dyDescent="0.25">
      <c r="A23" s="8" t="s">
        <v>59</v>
      </c>
      <c r="B23" s="9">
        <v>13771</v>
      </c>
      <c r="C23" s="9">
        <v>22908</v>
      </c>
      <c r="D23" s="9">
        <v>133921</v>
      </c>
      <c r="E23" s="9">
        <v>177513</v>
      </c>
      <c r="F23" s="10">
        <f t="shared" si="0"/>
        <v>32.550533523495204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206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816</v>
      </c>
      <c r="D26" s="12">
        <v>1086</v>
      </c>
      <c r="E26" s="12">
        <v>2261</v>
      </c>
      <c r="F26" s="13">
        <f t="shared" si="0"/>
        <v>108.195211786372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9435</v>
      </c>
      <c r="C28" s="12">
        <v>3237</v>
      </c>
      <c r="D28" s="12">
        <v>292727</v>
      </c>
      <c r="E28" s="12">
        <v>262182</v>
      </c>
      <c r="F28" s="13">
        <f t="shared" si="0"/>
        <v>-10.434637050904087</v>
      </c>
      <c r="G28" s="1"/>
      <c r="H28" s="1"/>
      <c r="I28" s="1"/>
    </row>
    <row r="29" spans="1:9" x14ac:dyDescent="0.25">
      <c r="A29" s="8" t="s">
        <v>65</v>
      </c>
      <c r="B29" s="9">
        <v>1781</v>
      </c>
      <c r="C29" s="9">
        <v>926</v>
      </c>
      <c r="D29" s="9">
        <v>11238</v>
      </c>
      <c r="E29" s="9">
        <v>7825</v>
      </c>
      <c r="F29" s="10">
        <f t="shared" si="0"/>
        <v>-30.370172628581599</v>
      </c>
      <c r="G29" s="1"/>
      <c r="H29" s="1"/>
      <c r="I29" s="1"/>
    </row>
    <row r="30" spans="1:9" x14ac:dyDescent="0.25">
      <c r="A30" s="11" t="s">
        <v>66</v>
      </c>
      <c r="B30" s="12">
        <v>1691</v>
      </c>
      <c r="C30" s="12">
        <v>2022</v>
      </c>
      <c r="D30" s="12">
        <v>8354</v>
      </c>
      <c r="E30" s="12">
        <v>8924</v>
      </c>
      <c r="F30" s="13">
        <f t="shared" si="0"/>
        <v>6.8230787646636344</v>
      </c>
      <c r="G30" s="1"/>
      <c r="H30" s="1"/>
      <c r="I30" s="1"/>
    </row>
    <row r="31" spans="1:9" x14ac:dyDescent="0.25">
      <c r="A31" s="8" t="s">
        <v>67</v>
      </c>
      <c r="B31" s="9">
        <v>208</v>
      </c>
      <c r="C31" s="9">
        <v>192</v>
      </c>
      <c r="D31" s="9">
        <v>805</v>
      </c>
      <c r="E31" s="9">
        <v>1108</v>
      </c>
      <c r="F31" s="10">
        <f t="shared" si="0"/>
        <v>37.639751552795019</v>
      </c>
      <c r="G31" s="1"/>
      <c r="H31" s="1"/>
      <c r="I31" s="1"/>
    </row>
    <row r="32" spans="1:9" x14ac:dyDescent="0.25">
      <c r="A32" s="11" t="s">
        <v>68</v>
      </c>
      <c r="B32" s="12">
        <v>23321</v>
      </c>
      <c r="C32" s="12">
        <v>27821</v>
      </c>
      <c r="D32" s="12">
        <v>77298</v>
      </c>
      <c r="E32" s="12">
        <v>74122</v>
      </c>
      <c r="F32" s="13">
        <f t="shared" si="0"/>
        <v>-4.1087738363217738</v>
      </c>
      <c r="G32" s="1"/>
      <c r="H32" s="1"/>
      <c r="I32" s="1"/>
    </row>
    <row r="33" spans="1:9" x14ac:dyDescent="0.25">
      <c r="A33" s="8" t="s">
        <v>69</v>
      </c>
      <c r="B33" s="9">
        <v>27975</v>
      </c>
      <c r="C33" s="9">
        <v>16175</v>
      </c>
      <c r="D33" s="9">
        <v>87976</v>
      </c>
      <c r="E33" s="9">
        <v>91257</v>
      </c>
      <c r="F33" s="10">
        <f t="shared" si="0"/>
        <v>3.729426207147398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1593</v>
      </c>
      <c r="E34" s="12">
        <v>1665</v>
      </c>
      <c r="F34" s="13">
        <f t="shared" si="0"/>
        <v>4.5197740112994325</v>
      </c>
      <c r="G34" s="1"/>
      <c r="H34" s="1"/>
      <c r="I34" s="1"/>
    </row>
    <row r="35" spans="1:9" x14ac:dyDescent="0.25">
      <c r="A35" s="14" t="s">
        <v>71</v>
      </c>
      <c r="B35" s="15">
        <f>SUM(B7:B34)</f>
        <v>556659</v>
      </c>
      <c r="C35" s="15">
        <f t="shared" ref="C35:E35" si="1">SUM(C7:C34)</f>
        <v>506143</v>
      </c>
      <c r="D35" s="15">
        <f t="shared" si="1"/>
        <v>2383462</v>
      </c>
      <c r="E35" s="15">
        <f t="shared" si="1"/>
        <v>2391231</v>
      </c>
      <c r="F35" s="16">
        <f t="shared" si="0"/>
        <v>0.3259544309915583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26203</v>
      </c>
      <c r="C38" s="41">
        <f>D7</f>
        <v>23562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795262</v>
      </c>
      <c r="G38" s="42">
        <f>LOOKUP(E38,$A$38:$A$65,$C$38:$C$65)</f>
        <v>760587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21939</v>
      </c>
      <c r="C39" s="41">
        <f t="shared" ref="C39:C65" si="5">D8</f>
        <v>41788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448580</v>
      </c>
      <c r="G39" s="42">
        <f t="shared" ref="G39:G65" si="8">LOOKUP(E39,$A$38:$A$65,$C$38:$C$65)</f>
        <v>504575</v>
      </c>
    </row>
    <row r="40" spans="1:9" x14ac:dyDescent="0.25">
      <c r="A40" s="42" t="str">
        <f t="shared" si="3"/>
        <v>ALMERIA</v>
      </c>
      <c r="B40" s="41">
        <f t="shared" si="4"/>
        <v>9242</v>
      </c>
      <c r="C40" s="41">
        <f t="shared" si="5"/>
        <v>25842</v>
      </c>
      <c r="D40" s="41">
        <f t="shared" si="6"/>
        <v>13</v>
      </c>
      <c r="E40" s="42" t="str">
        <f t="shared" si="2"/>
        <v>LAS PALMAS</v>
      </c>
      <c r="F40" s="42">
        <f t="shared" si="7"/>
        <v>310617</v>
      </c>
      <c r="G40" s="42">
        <f t="shared" si="8"/>
        <v>264787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262182</v>
      </c>
      <c r="G41" s="42">
        <f t="shared" si="8"/>
        <v>292727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177513</v>
      </c>
      <c r="G42" s="42">
        <f t="shared" si="8"/>
        <v>133921</v>
      </c>
    </row>
    <row r="43" spans="1:9" x14ac:dyDescent="0.25">
      <c r="A43" s="42" t="str">
        <f t="shared" si="3"/>
        <v>BAHIA DE CADIZ</v>
      </c>
      <c r="B43" s="41">
        <f t="shared" si="4"/>
        <v>107030</v>
      </c>
      <c r="C43" s="41">
        <f t="shared" si="5"/>
        <v>103665</v>
      </c>
      <c r="D43" s="41">
        <f t="shared" si="6"/>
        <v>6</v>
      </c>
      <c r="E43" s="42" t="str">
        <f t="shared" si="2"/>
        <v>BAHIA DE CADIZ</v>
      </c>
      <c r="F43" s="42">
        <f t="shared" si="7"/>
        <v>107030</v>
      </c>
      <c r="G43" s="42">
        <f t="shared" si="8"/>
        <v>103665</v>
      </c>
    </row>
    <row r="44" spans="1:9" x14ac:dyDescent="0.25">
      <c r="A44" s="42" t="str">
        <f t="shared" si="3"/>
        <v>BALEARES</v>
      </c>
      <c r="B44" s="41">
        <f t="shared" si="4"/>
        <v>448580</v>
      </c>
      <c r="C44" s="41">
        <f t="shared" si="5"/>
        <v>504575</v>
      </c>
      <c r="D44" s="41">
        <f t="shared" si="6"/>
        <v>2</v>
      </c>
      <c r="E44" s="42" t="str">
        <f t="shared" si="2"/>
        <v>VIGO</v>
      </c>
      <c r="F44" s="42">
        <f t="shared" si="7"/>
        <v>91257</v>
      </c>
      <c r="G44" s="42">
        <f t="shared" si="8"/>
        <v>87976</v>
      </c>
    </row>
    <row r="45" spans="1:9" x14ac:dyDescent="0.25">
      <c r="A45" s="42" t="str">
        <f t="shared" si="3"/>
        <v>BARCELONA</v>
      </c>
      <c r="B45" s="41">
        <f t="shared" si="4"/>
        <v>795262</v>
      </c>
      <c r="C45" s="41">
        <f t="shared" si="5"/>
        <v>760587</v>
      </c>
      <c r="D45" s="41">
        <f t="shared" si="6"/>
        <v>1</v>
      </c>
      <c r="E45" s="42" t="str">
        <f t="shared" si="2"/>
        <v>VALENCIA</v>
      </c>
      <c r="F45" s="42">
        <f t="shared" si="7"/>
        <v>74122</v>
      </c>
      <c r="G45" s="42">
        <f t="shared" si="8"/>
        <v>77298</v>
      </c>
    </row>
    <row r="46" spans="1:9" x14ac:dyDescent="0.25">
      <c r="A46" s="42" t="str">
        <f t="shared" si="3"/>
        <v>BILBAO</v>
      </c>
      <c r="B46" s="41">
        <f t="shared" si="4"/>
        <v>16741</v>
      </c>
      <c r="C46" s="41">
        <f t="shared" si="5"/>
        <v>21621</v>
      </c>
      <c r="D46" s="41">
        <f t="shared" si="6"/>
        <v>12</v>
      </c>
      <c r="E46" s="42" t="str">
        <f t="shared" si="2"/>
        <v>A CORUÑA</v>
      </c>
      <c r="F46" s="42">
        <f t="shared" si="7"/>
        <v>26203</v>
      </c>
      <c r="G46" s="42">
        <f t="shared" si="8"/>
        <v>23562</v>
      </c>
    </row>
    <row r="47" spans="1:9" x14ac:dyDescent="0.25">
      <c r="A47" s="42" t="str">
        <f t="shared" si="3"/>
        <v>CARTAGENA</v>
      </c>
      <c r="B47" s="41">
        <f t="shared" si="4"/>
        <v>24189</v>
      </c>
      <c r="C47" s="41">
        <f t="shared" si="5"/>
        <v>6571</v>
      </c>
      <c r="D47" s="41">
        <f t="shared" si="6"/>
        <v>10</v>
      </c>
      <c r="E47" s="42" t="str">
        <f t="shared" si="2"/>
        <v>CARTAGENA</v>
      </c>
      <c r="F47" s="42">
        <f t="shared" si="7"/>
        <v>24189</v>
      </c>
      <c r="G47" s="42">
        <f t="shared" si="8"/>
        <v>6571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21939</v>
      </c>
      <c r="G48" s="42">
        <f t="shared" si="8"/>
        <v>41788</v>
      </c>
    </row>
    <row r="49" spans="1:7" x14ac:dyDescent="0.25">
      <c r="A49" s="42" t="str">
        <f t="shared" si="3"/>
        <v>CEUTA</v>
      </c>
      <c r="B49" s="41">
        <f t="shared" si="4"/>
        <v>2576</v>
      </c>
      <c r="C49" s="41">
        <f t="shared" si="5"/>
        <v>10286</v>
      </c>
      <c r="D49" s="41">
        <f t="shared" si="6"/>
        <v>16</v>
      </c>
      <c r="E49" s="42" t="str">
        <f t="shared" si="2"/>
        <v>BILBAO</v>
      </c>
      <c r="F49" s="42">
        <f t="shared" si="7"/>
        <v>16741</v>
      </c>
      <c r="G49" s="42">
        <f t="shared" si="8"/>
        <v>21621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ALMERIA</v>
      </c>
      <c r="F50" s="42">
        <f t="shared" si="7"/>
        <v>9242</v>
      </c>
      <c r="G50" s="42">
        <f t="shared" si="8"/>
        <v>25842</v>
      </c>
    </row>
    <row r="51" spans="1:7" x14ac:dyDescent="0.25">
      <c r="A51" s="42" t="str">
        <f t="shared" si="3"/>
        <v>GIJON</v>
      </c>
      <c r="B51" s="41">
        <f t="shared" si="4"/>
        <v>1890</v>
      </c>
      <c r="C51" s="41">
        <f t="shared" si="5"/>
        <v>4611</v>
      </c>
      <c r="D51" s="41">
        <f t="shared" si="6"/>
        <v>18</v>
      </c>
      <c r="E51" s="42" t="str">
        <f t="shared" si="2"/>
        <v>SEVILLA</v>
      </c>
      <c r="F51" s="42">
        <f t="shared" si="7"/>
        <v>8924</v>
      </c>
      <c r="G51" s="42">
        <f t="shared" si="8"/>
        <v>8354</v>
      </c>
    </row>
    <row r="52" spans="1:7" x14ac:dyDescent="0.25">
      <c r="A52" s="42" t="str">
        <f t="shared" si="3"/>
        <v>HUELVA</v>
      </c>
      <c r="B52" s="41">
        <f t="shared" si="4"/>
        <v>105</v>
      </c>
      <c r="C52" s="41">
        <f t="shared" si="5"/>
        <v>201</v>
      </c>
      <c r="D52" s="41">
        <f t="shared" si="6"/>
        <v>21</v>
      </c>
      <c r="E52" s="42" t="str">
        <f t="shared" si="2"/>
        <v>SANTANDER</v>
      </c>
      <c r="F52" s="42">
        <f t="shared" si="7"/>
        <v>7825</v>
      </c>
      <c r="G52" s="42">
        <f t="shared" si="8"/>
        <v>11238</v>
      </c>
    </row>
    <row r="53" spans="1:7" x14ac:dyDescent="0.25">
      <c r="A53" s="42" t="str">
        <f t="shared" si="3"/>
        <v>LAS PALMAS</v>
      </c>
      <c r="B53" s="41">
        <f t="shared" si="4"/>
        <v>310617</v>
      </c>
      <c r="C53" s="41">
        <f t="shared" si="5"/>
        <v>264787</v>
      </c>
      <c r="D53" s="41">
        <f t="shared" si="6"/>
        <v>3</v>
      </c>
      <c r="E53" s="42" t="str">
        <f t="shared" si="2"/>
        <v>CEUTA</v>
      </c>
      <c r="F53" s="42">
        <f t="shared" si="7"/>
        <v>2576</v>
      </c>
      <c r="G53" s="42">
        <f t="shared" si="8"/>
        <v>10286</v>
      </c>
    </row>
    <row r="54" spans="1:7" x14ac:dyDescent="0.25">
      <c r="A54" s="42" t="str">
        <f t="shared" si="3"/>
        <v>MALAGA</v>
      </c>
      <c r="B54" s="41">
        <f t="shared" si="4"/>
        <v>177513</v>
      </c>
      <c r="C54" s="41">
        <f t="shared" si="5"/>
        <v>133921</v>
      </c>
      <c r="D54" s="41">
        <f t="shared" si="6"/>
        <v>5</v>
      </c>
      <c r="E54" s="42" t="str">
        <f t="shared" si="2"/>
        <v>MOTRIL</v>
      </c>
      <c r="F54" s="42">
        <f t="shared" si="7"/>
        <v>2261</v>
      </c>
      <c r="G54" s="42">
        <f t="shared" si="8"/>
        <v>1086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GIJON</v>
      </c>
      <c r="F55" s="42">
        <f t="shared" ref="F55:F65" si="9">LOOKUP(E55,$A$38:$A$65,$B$38:$B$65)</f>
        <v>1890</v>
      </c>
      <c r="G55" s="42">
        <f t="shared" si="8"/>
        <v>4611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206</v>
      </c>
      <c r="D56" s="41">
        <f t="shared" si="6"/>
        <v>28</v>
      </c>
      <c r="E56" s="42" t="str">
        <f t="shared" si="2"/>
        <v>VILAGARCIA</v>
      </c>
      <c r="F56" s="42">
        <f t="shared" si="9"/>
        <v>1665</v>
      </c>
      <c r="G56" s="42">
        <f t="shared" si="8"/>
        <v>1593</v>
      </c>
    </row>
    <row r="57" spans="1:7" x14ac:dyDescent="0.25">
      <c r="A57" s="42" t="str">
        <f t="shared" si="3"/>
        <v>MOTRIL</v>
      </c>
      <c r="B57" s="41">
        <f t="shared" si="4"/>
        <v>2261</v>
      </c>
      <c r="C57" s="41">
        <f t="shared" si="5"/>
        <v>1086</v>
      </c>
      <c r="D57" s="41">
        <f t="shared" si="6"/>
        <v>17</v>
      </c>
      <c r="E57" s="42" t="str">
        <f t="shared" si="2"/>
        <v>TARRAGONA</v>
      </c>
      <c r="F57" s="42">
        <f t="shared" si="9"/>
        <v>1108</v>
      </c>
      <c r="G57" s="42">
        <f t="shared" si="8"/>
        <v>805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HUELVA</v>
      </c>
      <c r="F58" s="42">
        <f t="shared" si="9"/>
        <v>105</v>
      </c>
      <c r="G58" s="42">
        <f t="shared" si="8"/>
        <v>201</v>
      </c>
    </row>
    <row r="59" spans="1:7" x14ac:dyDescent="0.25">
      <c r="A59" s="42" t="str">
        <f t="shared" si="3"/>
        <v>SANTA CRUZ DE TENERIFE</v>
      </c>
      <c r="B59" s="41">
        <f t="shared" si="4"/>
        <v>262182</v>
      </c>
      <c r="C59" s="41">
        <f t="shared" si="5"/>
        <v>292727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7825</v>
      </c>
      <c r="C60" s="41">
        <f t="shared" si="5"/>
        <v>11238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8924</v>
      </c>
      <c r="C61" s="41">
        <f t="shared" si="5"/>
        <v>8354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1108</v>
      </c>
      <c r="C62" s="41">
        <f t="shared" si="5"/>
        <v>805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74122</v>
      </c>
      <c r="C63" s="41">
        <f t="shared" si="5"/>
        <v>77298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91257</v>
      </c>
      <c r="C64" s="41">
        <f t="shared" si="5"/>
        <v>87976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1665</v>
      </c>
      <c r="C65" s="41">
        <f t="shared" si="5"/>
        <v>1593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4237</v>
      </c>
      <c r="C8" s="12">
        <v>4256</v>
      </c>
      <c r="D8" s="12">
        <v>15042</v>
      </c>
      <c r="E8" s="12">
        <v>16292</v>
      </c>
      <c r="F8" s="13">
        <f t="shared" ref="F8:F35" si="0">((E8*100)/D8)-100</f>
        <v>8.3100651509107877</v>
      </c>
      <c r="G8" s="1"/>
      <c r="H8" s="1"/>
      <c r="I8" s="1"/>
    </row>
    <row r="9" spans="1:12" x14ac:dyDescent="0.25">
      <c r="A9" s="8" t="s">
        <v>45</v>
      </c>
      <c r="B9" s="9">
        <v>15351</v>
      </c>
      <c r="C9" s="9">
        <v>18616</v>
      </c>
      <c r="D9" s="9">
        <v>58333</v>
      </c>
      <c r="E9" s="9">
        <v>68888</v>
      </c>
      <c r="F9" s="10">
        <f t="shared" si="0"/>
        <v>18.094389110794921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85059</v>
      </c>
      <c r="C11" s="9">
        <v>80629</v>
      </c>
      <c r="D11" s="9">
        <v>496725</v>
      </c>
      <c r="E11" s="9">
        <v>436105</v>
      </c>
      <c r="F11" s="10">
        <f t="shared" si="0"/>
        <v>-12.203935779354779</v>
      </c>
      <c r="G11" s="1"/>
      <c r="H11" s="1"/>
      <c r="I11" s="1"/>
    </row>
    <row r="12" spans="1:12" x14ac:dyDescent="0.25">
      <c r="A12" s="11" t="s">
        <v>48</v>
      </c>
      <c r="B12" s="12">
        <v>1791</v>
      </c>
      <c r="C12" s="12">
        <v>1404</v>
      </c>
      <c r="D12" s="12">
        <v>7872</v>
      </c>
      <c r="E12" s="12">
        <v>5618</v>
      </c>
      <c r="F12" s="13">
        <f t="shared" si="0"/>
        <v>-28.63313008130082</v>
      </c>
      <c r="G12" s="1"/>
      <c r="H12" s="1"/>
      <c r="I12" s="1"/>
    </row>
    <row r="13" spans="1:12" x14ac:dyDescent="0.25">
      <c r="A13" s="8" t="s">
        <v>49</v>
      </c>
      <c r="B13" s="9">
        <v>43834</v>
      </c>
      <c r="C13" s="9">
        <v>36831</v>
      </c>
      <c r="D13" s="9">
        <v>193811</v>
      </c>
      <c r="E13" s="9">
        <v>148032</v>
      </c>
      <c r="F13" s="10">
        <f t="shared" si="0"/>
        <v>-23.620434340672105</v>
      </c>
      <c r="G13" s="1"/>
      <c r="H13" s="1"/>
      <c r="I13" s="1"/>
    </row>
    <row r="14" spans="1:12" x14ac:dyDescent="0.25">
      <c r="A14" s="11" t="s">
        <v>50</v>
      </c>
      <c r="B14" s="12">
        <v>24057</v>
      </c>
      <c r="C14" s="12">
        <v>23826</v>
      </c>
      <c r="D14" s="12">
        <v>92014</v>
      </c>
      <c r="E14" s="12">
        <v>87641</v>
      </c>
      <c r="F14" s="13">
        <f t="shared" si="0"/>
        <v>-4.7525376573130131</v>
      </c>
      <c r="G14" s="1"/>
      <c r="H14" s="1"/>
      <c r="I14" s="1"/>
    </row>
    <row r="15" spans="1:12" x14ac:dyDescent="0.25">
      <c r="A15" s="8" t="s">
        <v>51</v>
      </c>
      <c r="B15" s="9">
        <v>3443</v>
      </c>
      <c r="C15" s="9">
        <v>3556</v>
      </c>
      <c r="D15" s="9">
        <v>13842</v>
      </c>
      <c r="E15" s="9">
        <v>14087</v>
      </c>
      <c r="F15" s="10">
        <f t="shared" si="0"/>
        <v>1.7699754370755727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46481</v>
      </c>
      <c r="C18" s="12">
        <v>32082</v>
      </c>
      <c r="D18" s="12">
        <v>301626</v>
      </c>
      <c r="E18" s="12">
        <v>203181</v>
      </c>
      <c r="F18" s="13">
        <f t="shared" si="0"/>
        <v>-32.638101489924608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15451</v>
      </c>
      <c r="C22" s="12">
        <v>15715</v>
      </c>
      <c r="D22" s="12">
        <v>91648</v>
      </c>
      <c r="E22" s="12">
        <v>83385</v>
      </c>
      <c r="F22" s="13">
        <f t="shared" si="0"/>
        <v>-9.0160178072625712</v>
      </c>
      <c r="G22" s="1"/>
      <c r="H22" s="1"/>
      <c r="I22" s="1"/>
    </row>
    <row r="23" spans="1:9" x14ac:dyDescent="0.25">
      <c r="A23" s="8" t="s">
        <v>59</v>
      </c>
      <c r="B23" s="9">
        <v>2912</v>
      </c>
      <c r="C23" s="9">
        <v>2788</v>
      </c>
      <c r="D23" s="9">
        <v>14132</v>
      </c>
      <c r="E23" s="9">
        <v>12412</v>
      </c>
      <c r="F23" s="10">
        <f t="shared" si="0"/>
        <v>-12.170959524483436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7150</v>
      </c>
      <c r="C25" s="9">
        <v>7651</v>
      </c>
      <c r="D25" s="9">
        <v>32356</v>
      </c>
      <c r="E25" s="9">
        <v>34721</v>
      </c>
      <c r="F25" s="10">
        <f t="shared" si="0"/>
        <v>7.309308938064035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55221</v>
      </c>
      <c r="C28" s="12">
        <v>55889</v>
      </c>
      <c r="D28" s="12">
        <v>320220</v>
      </c>
      <c r="E28" s="12">
        <v>293007</v>
      </c>
      <c r="F28" s="13">
        <f t="shared" si="0"/>
        <v>-8.4982199737680304</v>
      </c>
      <c r="G28" s="1"/>
      <c r="H28" s="1"/>
      <c r="I28" s="1"/>
    </row>
    <row r="29" spans="1:9" x14ac:dyDescent="0.25">
      <c r="A29" s="8" t="s">
        <v>65</v>
      </c>
      <c r="B29" s="9">
        <v>7521</v>
      </c>
      <c r="C29" s="9">
        <v>8016</v>
      </c>
      <c r="D29" s="9">
        <v>22961</v>
      </c>
      <c r="E29" s="9">
        <v>23100</v>
      </c>
      <c r="F29" s="10">
        <f t="shared" si="0"/>
        <v>0.6053743303863115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84</v>
      </c>
      <c r="C31" s="9">
        <v>0</v>
      </c>
      <c r="D31" s="9">
        <v>84</v>
      </c>
      <c r="E31" s="9">
        <v>36</v>
      </c>
      <c r="F31" s="10">
        <f t="shared" si="0"/>
        <v>-57.142857142857146</v>
      </c>
      <c r="G31" s="1"/>
      <c r="H31" s="1"/>
      <c r="I31" s="1"/>
    </row>
    <row r="32" spans="1:9" x14ac:dyDescent="0.25">
      <c r="A32" s="11" t="s">
        <v>68</v>
      </c>
      <c r="B32" s="12">
        <v>4781</v>
      </c>
      <c r="C32" s="12">
        <v>4776</v>
      </c>
      <c r="D32" s="12">
        <v>28855</v>
      </c>
      <c r="E32" s="12">
        <v>23175</v>
      </c>
      <c r="F32" s="13">
        <f t="shared" si="0"/>
        <v>-19.684630046785657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317373</v>
      </c>
      <c r="C35" s="15">
        <f t="shared" ref="C35:E35" si="1">SUM(C7:C34)</f>
        <v>296035</v>
      </c>
      <c r="D35" s="15">
        <f t="shared" si="1"/>
        <v>1689521</v>
      </c>
      <c r="E35" s="15">
        <f t="shared" si="1"/>
        <v>1449680</v>
      </c>
      <c r="F35" s="16">
        <f t="shared" si="0"/>
        <v>-14.195798690871555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436105</v>
      </c>
      <c r="G38" s="42">
        <f>LOOKUP(E38,$A$38:$A$65,$C$38:$C$65)</f>
        <v>496725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16292</v>
      </c>
      <c r="C39" s="41">
        <f t="shared" ref="C39:C65" si="5">D8</f>
        <v>15042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293007</v>
      </c>
      <c r="G39" s="42">
        <f t="shared" ref="G39:G65" si="8">LOOKUP(E39,$A$38:$A$65,$C$38:$C$65)</f>
        <v>320220</v>
      </c>
    </row>
    <row r="40" spans="1:9" x14ac:dyDescent="0.25">
      <c r="A40" s="42" t="str">
        <f t="shared" si="3"/>
        <v>ALMERIA</v>
      </c>
      <c r="B40" s="41">
        <f t="shared" si="4"/>
        <v>68888</v>
      </c>
      <c r="C40" s="41">
        <f t="shared" si="5"/>
        <v>58333</v>
      </c>
      <c r="D40" s="41">
        <f t="shared" si="6"/>
        <v>7</v>
      </c>
      <c r="E40" s="42" t="str">
        <f t="shared" si="2"/>
        <v>CEUTA</v>
      </c>
      <c r="F40" s="42">
        <f t="shared" si="7"/>
        <v>203181</v>
      </c>
      <c r="G40" s="42">
        <f t="shared" si="8"/>
        <v>301626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148032</v>
      </c>
      <c r="G41" s="42">
        <f t="shared" si="8"/>
        <v>193811</v>
      </c>
    </row>
    <row r="42" spans="1:9" x14ac:dyDescent="0.25">
      <c r="A42" s="42" t="str">
        <f t="shared" si="3"/>
        <v>BAHIA DE ALGECIRAS</v>
      </c>
      <c r="B42" s="41">
        <f t="shared" si="4"/>
        <v>436105</v>
      </c>
      <c r="C42" s="41">
        <f t="shared" si="5"/>
        <v>496725</v>
      </c>
      <c r="D42" s="41">
        <f t="shared" si="6"/>
        <v>1</v>
      </c>
      <c r="E42" s="42" t="str">
        <f t="shared" si="2"/>
        <v>BARCELONA</v>
      </c>
      <c r="F42" s="42">
        <f t="shared" si="7"/>
        <v>87641</v>
      </c>
      <c r="G42" s="42">
        <f t="shared" si="8"/>
        <v>92014</v>
      </c>
    </row>
    <row r="43" spans="1:9" x14ac:dyDescent="0.25">
      <c r="A43" s="42" t="str">
        <f t="shared" si="3"/>
        <v>BAHIA DE CADIZ</v>
      </c>
      <c r="B43" s="41">
        <f t="shared" si="4"/>
        <v>5618</v>
      </c>
      <c r="C43" s="41">
        <f t="shared" si="5"/>
        <v>7872</v>
      </c>
      <c r="D43" s="41">
        <f t="shared" si="6"/>
        <v>14</v>
      </c>
      <c r="E43" s="42" t="str">
        <f t="shared" si="2"/>
        <v>LAS PALMAS</v>
      </c>
      <c r="F43" s="42">
        <f t="shared" si="7"/>
        <v>83385</v>
      </c>
      <c r="G43" s="42">
        <f t="shared" si="8"/>
        <v>91648</v>
      </c>
    </row>
    <row r="44" spans="1:9" x14ac:dyDescent="0.25">
      <c r="A44" s="42" t="str">
        <f t="shared" si="3"/>
        <v>BALEARES</v>
      </c>
      <c r="B44" s="41">
        <f t="shared" si="4"/>
        <v>148032</v>
      </c>
      <c r="C44" s="41">
        <f t="shared" si="5"/>
        <v>193811</v>
      </c>
      <c r="D44" s="41">
        <f t="shared" si="6"/>
        <v>4</v>
      </c>
      <c r="E44" s="42" t="str">
        <f t="shared" si="2"/>
        <v>ALMERIA</v>
      </c>
      <c r="F44" s="42">
        <f t="shared" si="7"/>
        <v>68888</v>
      </c>
      <c r="G44" s="42">
        <f t="shared" si="8"/>
        <v>58333</v>
      </c>
    </row>
    <row r="45" spans="1:9" x14ac:dyDescent="0.25">
      <c r="A45" s="42" t="str">
        <f t="shared" si="3"/>
        <v>BARCELONA</v>
      </c>
      <c r="B45" s="41">
        <f t="shared" si="4"/>
        <v>87641</v>
      </c>
      <c r="C45" s="41">
        <f t="shared" si="5"/>
        <v>92014</v>
      </c>
      <c r="D45" s="41">
        <f t="shared" si="6"/>
        <v>5</v>
      </c>
      <c r="E45" s="42" t="str">
        <f t="shared" si="2"/>
        <v>MELILLA</v>
      </c>
      <c r="F45" s="42">
        <f t="shared" si="7"/>
        <v>34721</v>
      </c>
      <c r="G45" s="42">
        <f t="shared" si="8"/>
        <v>32356</v>
      </c>
    </row>
    <row r="46" spans="1:9" x14ac:dyDescent="0.25">
      <c r="A46" s="42" t="str">
        <f t="shared" si="3"/>
        <v>BILBAO</v>
      </c>
      <c r="B46" s="41">
        <f t="shared" si="4"/>
        <v>14087</v>
      </c>
      <c r="C46" s="41">
        <f t="shared" si="5"/>
        <v>13842</v>
      </c>
      <c r="D46" s="41">
        <f t="shared" si="6"/>
        <v>12</v>
      </c>
      <c r="E46" s="42" t="str">
        <f t="shared" si="2"/>
        <v>VALENCIA</v>
      </c>
      <c r="F46" s="42">
        <f t="shared" si="7"/>
        <v>23175</v>
      </c>
      <c r="G46" s="42">
        <f t="shared" si="8"/>
        <v>28855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23100</v>
      </c>
      <c r="G47" s="42">
        <f t="shared" si="8"/>
        <v>22961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16292</v>
      </c>
      <c r="G48" s="42">
        <f t="shared" si="8"/>
        <v>15042</v>
      </c>
    </row>
    <row r="49" spans="1:7" x14ac:dyDescent="0.25">
      <c r="A49" s="42" t="str">
        <f t="shared" si="3"/>
        <v>CEUTA</v>
      </c>
      <c r="B49" s="41">
        <f t="shared" si="4"/>
        <v>203181</v>
      </c>
      <c r="C49" s="41">
        <f t="shared" si="5"/>
        <v>301626</v>
      </c>
      <c r="D49" s="41">
        <f t="shared" si="6"/>
        <v>3</v>
      </c>
      <c r="E49" s="42" t="str">
        <f t="shared" si="2"/>
        <v>BILBAO</v>
      </c>
      <c r="F49" s="42">
        <f t="shared" si="7"/>
        <v>14087</v>
      </c>
      <c r="G49" s="42">
        <f t="shared" si="8"/>
        <v>13842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12412</v>
      </c>
      <c r="G50" s="42">
        <f t="shared" si="8"/>
        <v>14132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5618</v>
      </c>
      <c r="G51" s="42">
        <f t="shared" si="8"/>
        <v>7872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36</v>
      </c>
      <c r="G52" s="42">
        <f t="shared" si="8"/>
        <v>84</v>
      </c>
    </row>
    <row r="53" spans="1:7" x14ac:dyDescent="0.25">
      <c r="A53" s="42" t="str">
        <f t="shared" si="3"/>
        <v>LAS PALMAS</v>
      </c>
      <c r="B53" s="41">
        <f t="shared" si="4"/>
        <v>83385</v>
      </c>
      <c r="C53" s="41">
        <f t="shared" si="5"/>
        <v>91648</v>
      </c>
      <c r="D53" s="41">
        <f t="shared" si="6"/>
        <v>6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12412</v>
      </c>
      <c r="C54" s="41">
        <f t="shared" si="5"/>
        <v>14132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34721</v>
      </c>
      <c r="C56" s="41">
        <f t="shared" si="5"/>
        <v>32356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293007</v>
      </c>
      <c r="C59" s="41">
        <f t="shared" si="5"/>
        <v>320220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23100</v>
      </c>
      <c r="C60" s="41">
        <f t="shared" si="5"/>
        <v>22961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36</v>
      </c>
      <c r="C62" s="41">
        <f t="shared" si="5"/>
        <v>84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23175</v>
      </c>
      <c r="C63" s="41">
        <f t="shared" si="5"/>
        <v>28855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115</v>
      </c>
      <c r="C7" s="9">
        <v>111</v>
      </c>
      <c r="D7" s="9">
        <v>756</v>
      </c>
      <c r="E7" s="9">
        <v>693</v>
      </c>
      <c r="F7" s="10">
        <f>((E7*100)/D7)-100</f>
        <v>-8.3333333333333286</v>
      </c>
      <c r="G7" s="1"/>
      <c r="H7" s="1"/>
      <c r="I7" s="1"/>
    </row>
    <row r="8" spans="1:12" x14ac:dyDescent="0.25">
      <c r="A8" s="11" t="s">
        <v>44</v>
      </c>
      <c r="B8" s="12">
        <v>100</v>
      </c>
      <c r="C8" s="12">
        <v>67</v>
      </c>
      <c r="D8" s="12">
        <v>551</v>
      </c>
      <c r="E8" s="12">
        <v>491</v>
      </c>
      <c r="F8" s="13">
        <f t="shared" ref="F8:F35" si="0">((E8*100)/D8)-100</f>
        <v>-10.889292196007261</v>
      </c>
      <c r="G8" s="1"/>
      <c r="H8" s="1"/>
      <c r="I8" s="1"/>
    </row>
    <row r="9" spans="1:12" x14ac:dyDescent="0.25">
      <c r="A9" s="8" t="s">
        <v>45</v>
      </c>
      <c r="B9" s="9">
        <v>204</v>
      </c>
      <c r="C9" s="9">
        <v>172</v>
      </c>
      <c r="D9" s="9">
        <v>1018</v>
      </c>
      <c r="E9" s="9">
        <v>797</v>
      </c>
      <c r="F9" s="10">
        <f t="shared" si="0"/>
        <v>-21.709233791748531</v>
      </c>
      <c r="G9" s="1"/>
      <c r="H9" s="1"/>
      <c r="I9" s="1"/>
    </row>
    <row r="10" spans="1:12" x14ac:dyDescent="0.25">
      <c r="A10" s="11" t="s">
        <v>46</v>
      </c>
      <c r="B10" s="12">
        <v>88</v>
      </c>
      <c r="C10" s="12">
        <v>51</v>
      </c>
      <c r="D10" s="12">
        <v>471</v>
      </c>
      <c r="E10" s="12">
        <v>333</v>
      </c>
      <c r="F10" s="13">
        <f t="shared" si="0"/>
        <v>-29.29936305732484</v>
      </c>
      <c r="G10" s="1"/>
      <c r="H10" s="1"/>
      <c r="I10" s="1"/>
    </row>
    <row r="11" spans="1:12" x14ac:dyDescent="0.25">
      <c r="A11" s="8" t="s">
        <v>47</v>
      </c>
      <c r="B11" s="9">
        <v>1698</v>
      </c>
      <c r="C11" s="9">
        <v>2044</v>
      </c>
      <c r="D11" s="9">
        <v>11233</v>
      </c>
      <c r="E11" s="9">
        <v>11762</v>
      </c>
      <c r="F11" s="10">
        <f t="shared" si="0"/>
        <v>4.7093385560402368</v>
      </c>
      <c r="G11" s="1"/>
      <c r="H11" s="1"/>
      <c r="I11" s="1"/>
    </row>
    <row r="12" spans="1:12" x14ac:dyDescent="0.25">
      <c r="A12" s="11" t="s">
        <v>48</v>
      </c>
      <c r="B12" s="12">
        <v>128</v>
      </c>
      <c r="C12" s="12">
        <v>146</v>
      </c>
      <c r="D12" s="12">
        <v>880</v>
      </c>
      <c r="E12" s="12">
        <v>905</v>
      </c>
      <c r="F12" s="13">
        <f t="shared" si="0"/>
        <v>2.8409090909090935</v>
      </c>
      <c r="G12" s="1"/>
      <c r="H12" s="1"/>
      <c r="I12" s="1"/>
    </row>
    <row r="13" spans="1:12" x14ac:dyDescent="0.25">
      <c r="A13" s="8" t="s">
        <v>49</v>
      </c>
      <c r="B13" s="9">
        <v>893</v>
      </c>
      <c r="C13" s="9">
        <v>771</v>
      </c>
      <c r="D13" s="9">
        <v>4929</v>
      </c>
      <c r="E13" s="9">
        <v>3706</v>
      </c>
      <c r="F13" s="10">
        <f t="shared" si="0"/>
        <v>-24.812335159261508</v>
      </c>
      <c r="G13" s="1"/>
      <c r="H13" s="1"/>
      <c r="I13" s="1"/>
    </row>
    <row r="14" spans="1:12" x14ac:dyDescent="0.25">
      <c r="A14" s="11" t="s">
        <v>50</v>
      </c>
      <c r="B14" s="12">
        <v>872</v>
      </c>
      <c r="C14" s="12">
        <v>732</v>
      </c>
      <c r="D14" s="12">
        <v>4790</v>
      </c>
      <c r="E14" s="12">
        <v>4016</v>
      </c>
      <c r="F14" s="13">
        <f t="shared" si="0"/>
        <v>-16.158663883089773</v>
      </c>
      <c r="G14" s="1"/>
      <c r="H14" s="1"/>
      <c r="I14" s="1"/>
    </row>
    <row r="15" spans="1:12" x14ac:dyDescent="0.25">
      <c r="A15" s="8" t="s">
        <v>51</v>
      </c>
      <c r="B15" s="9">
        <v>324</v>
      </c>
      <c r="C15" s="9">
        <v>256</v>
      </c>
      <c r="D15" s="9">
        <v>1862</v>
      </c>
      <c r="E15" s="9">
        <v>1489</v>
      </c>
      <c r="F15" s="10">
        <f t="shared" si="0"/>
        <v>-20.032223415682068</v>
      </c>
      <c r="G15" s="1"/>
      <c r="H15" s="1"/>
      <c r="I15" s="1"/>
    </row>
    <row r="16" spans="1:12" x14ac:dyDescent="0.25">
      <c r="A16" s="11" t="s">
        <v>52</v>
      </c>
      <c r="B16" s="12">
        <v>100</v>
      </c>
      <c r="C16" s="12">
        <v>147</v>
      </c>
      <c r="D16" s="12">
        <v>710</v>
      </c>
      <c r="E16" s="12">
        <v>670</v>
      </c>
      <c r="F16" s="13">
        <f t="shared" si="0"/>
        <v>-5.6338028169014081</v>
      </c>
      <c r="G16" s="1"/>
      <c r="H16" s="1"/>
      <c r="I16" s="1"/>
    </row>
    <row r="17" spans="1:9" x14ac:dyDescent="0.25">
      <c r="A17" s="8" t="s">
        <v>53</v>
      </c>
      <c r="B17" s="9">
        <v>103</v>
      </c>
      <c r="C17" s="9">
        <v>102</v>
      </c>
      <c r="D17" s="9">
        <v>725</v>
      </c>
      <c r="E17" s="9">
        <v>584</v>
      </c>
      <c r="F17" s="10">
        <f t="shared" si="0"/>
        <v>-19.448275862068968</v>
      </c>
      <c r="G17" s="1"/>
      <c r="H17" s="1"/>
      <c r="I17" s="1"/>
    </row>
    <row r="18" spans="1:9" x14ac:dyDescent="0.25">
      <c r="A18" s="11" t="s">
        <v>54</v>
      </c>
      <c r="B18" s="12">
        <v>898</v>
      </c>
      <c r="C18" s="12">
        <v>1068</v>
      </c>
      <c r="D18" s="12">
        <v>5899</v>
      </c>
      <c r="E18" s="12">
        <v>6146</v>
      </c>
      <c r="F18" s="13">
        <f t="shared" si="0"/>
        <v>4.1871503644685504</v>
      </c>
      <c r="G18" s="1"/>
      <c r="H18" s="1"/>
      <c r="I18" s="1"/>
    </row>
    <row r="19" spans="1:9" x14ac:dyDescent="0.25">
      <c r="A19" s="8" t="s">
        <v>55</v>
      </c>
      <c r="B19" s="9">
        <v>106</v>
      </c>
      <c r="C19" s="9">
        <v>85</v>
      </c>
      <c r="D19" s="9">
        <v>618</v>
      </c>
      <c r="E19" s="9">
        <v>520</v>
      </c>
      <c r="F19" s="10">
        <f t="shared" si="0"/>
        <v>-15.857605177993534</v>
      </c>
      <c r="G19" s="1"/>
      <c r="H19" s="1"/>
      <c r="I19" s="1"/>
    </row>
    <row r="20" spans="1:9" x14ac:dyDescent="0.25">
      <c r="A20" s="11" t="s">
        <v>56</v>
      </c>
      <c r="B20" s="12">
        <v>104</v>
      </c>
      <c r="C20" s="12">
        <v>77</v>
      </c>
      <c r="D20" s="12">
        <v>627</v>
      </c>
      <c r="E20" s="12">
        <v>451</v>
      </c>
      <c r="F20" s="13">
        <f t="shared" si="0"/>
        <v>-28.070175438596493</v>
      </c>
      <c r="G20" s="1"/>
      <c r="H20" s="1"/>
      <c r="I20" s="1"/>
    </row>
    <row r="21" spans="1:9" x14ac:dyDescent="0.25">
      <c r="A21" s="8" t="s">
        <v>57</v>
      </c>
      <c r="B21" s="9">
        <v>122</v>
      </c>
      <c r="C21" s="9">
        <v>123</v>
      </c>
      <c r="D21" s="9">
        <v>857</v>
      </c>
      <c r="E21" s="9">
        <v>700</v>
      </c>
      <c r="F21" s="10">
        <f t="shared" si="0"/>
        <v>-18.31971995332556</v>
      </c>
      <c r="G21" s="1"/>
      <c r="H21" s="1"/>
      <c r="I21" s="1"/>
    </row>
    <row r="22" spans="1:9" x14ac:dyDescent="0.25">
      <c r="A22" s="11" t="s">
        <v>58</v>
      </c>
      <c r="B22" s="12">
        <v>771</v>
      </c>
      <c r="C22" s="12">
        <v>850</v>
      </c>
      <c r="D22" s="12">
        <v>5372</v>
      </c>
      <c r="E22" s="12">
        <v>5128</v>
      </c>
      <c r="F22" s="13">
        <f t="shared" si="0"/>
        <v>-4.5420699925539907</v>
      </c>
      <c r="G22" s="1"/>
      <c r="H22" s="1"/>
      <c r="I22" s="1"/>
    </row>
    <row r="23" spans="1:9" x14ac:dyDescent="0.25">
      <c r="A23" s="8" t="s">
        <v>59</v>
      </c>
      <c r="B23" s="9">
        <v>166</v>
      </c>
      <c r="C23" s="9">
        <v>156</v>
      </c>
      <c r="D23" s="9">
        <v>907</v>
      </c>
      <c r="E23" s="9">
        <v>804</v>
      </c>
      <c r="F23" s="10">
        <f t="shared" si="0"/>
        <v>-11.356119073869905</v>
      </c>
      <c r="G23" s="1"/>
      <c r="H23" s="1"/>
      <c r="I23" s="1"/>
    </row>
    <row r="24" spans="1:9" x14ac:dyDescent="0.25">
      <c r="A24" s="11" t="s">
        <v>60</v>
      </c>
      <c r="B24" s="12">
        <v>64</v>
      </c>
      <c r="C24" s="12">
        <v>101</v>
      </c>
      <c r="D24" s="12">
        <v>411</v>
      </c>
      <c r="E24" s="12">
        <v>479</v>
      </c>
      <c r="F24" s="13">
        <f t="shared" si="0"/>
        <v>16.545012165450117</v>
      </c>
      <c r="G24" s="1"/>
      <c r="H24" s="1"/>
      <c r="I24" s="1"/>
    </row>
    <row r="25" spans="1:9" x14ac:dyDescent="0.25">
      <c r="A25" s="8" t="s">
        <v>61</v>
      </c>
      <c r="B25" s="9">
        <v>118</v>
      </c>
      <c r="C25" s="9">
        <v>120</v>
      </c>
      <c r="D25" s="9">
        <v>578</v>
      </c>
      <c r="E25" s="9">
        <v>575</v>
      </c>
      <c r="F25" s="10">
        <f t="shared" si="0"/>
        <v>-0.51903114186850985</v>
      </c>
      <c r="G25" s="1"/>
      <c r="H25" s="1"/>
      <c r="I25" s="1"/>
    </row>
    <row r="26" spans="1:9" x14ac:dyDescent="0.25">
      <c r="A26" s="11" t="s">
        <v>62</v>
      </c>
      <c r="B26" s="12">
        <v>27</v>
      </c>
      <c r="C26" s="12">
        <v>35</v>
      </c>
      <c r="D26" s="12">
        <v>203</v>
      </c>
      <c r="E26" s="12">
        <v>169</v>
      </c>
      <c r="F26" s="13">
        <f t="shared" si="0"/>
        <v>-16.748768472906406</v>
      </c>
      <c r="G26" s="1"/>
      <c r="H26" s="1"/>
      <c r="I26" s="1"/>
    </row>
    <row r="27" spans="1:9" x14ac:dyDescent="0.25">
      <c r="A27" s="8" t="s">
        <v>63</v>
      </c>
      <c r="B27" s="9">
        <v>135</v>
      </c>
      <c r="C27" s="9">
        <v>72</v>
      </c>
      <c r="D27" s="9">
        <v>714</v>
      </c>
      <c r="E27" s="9">
        <v>426</v>
      </c>
      <c r="F27" s="10">
        <f t="shared" si="0"/>
        <v>-40.336134453781511</v>
      </c>
      <c r="G27" s="1"/>
      <c r="H27" s="1"/>
      <c r="I27" s="1"/>
    </row>
    <row r="28" spans="1:9" x14ac:dyDescent="0.25">
      <c r="A28" s="11" t="s">
        <v>64</v>
      </c>
      <c r="B28" s="12">
        <v>1470</v>
      </c>
      <c r="C28" s="12">
        <v>1306</v>
      </c>
      <c r="D28" s="12">
        <v>8950</v>
      </c>
      <c r="E28" s="12">
        <v>7241</v>
      </c>
      <c r="F28" s="13">
        <f t="shared" si="0"/>
        <v>-19.094972067039109</v>
      </c>
      <c r="G28" s="1"/>
      <c r="H28" s="1"/>
      <c r="I28" s="1"/>
    </row>
    <row r="29" spans="1:9" x14ac:dyDescent="0.25">
      <c r="A29" s="8" t="s">
        <v>65</v>
      </c>
      <c r="B29" s="9">
        <v>116</v>
      </c>
      <c r="C29" s="9">
        <v>104</v>
      </c>
      <c r="D29" s="9">
        <v>694</v>
      </c>
      <c r="E29" s="9">
        <v>580</v>
      </c>
      <c r="F29" s="10">
        <f t="shared" si="0"/>
        <v>-16.426512968299718</v>
      </c>
      <c r="G29" s="1"/>
      <c r="H29" s="1"/>
      <c r="I29" s="1"/>
    </row>
    <row r="30" spans="1:9" x14ac:dyDescent="0.25">
      <c r="A30" s="11" t="s">
        <v>66</v>
      </c>
      <c r="B30" s="12">
        <v>103</v>
      </c>
      <c r="C30" s="12">
        <v>101</v>
      </c>
      <c r="D30" s="12">
        <v>651</v>
      </c>
      <c r="E30" s="12">
        <v>596</v>
      </c>
      <c r="F30" s="13">
        <f t="shared" si="0"/>
        <v>-8.4485407066052289</v>
      </c>
      <c r="G30" s="1"/>
      <c r="H30" s="1"/>
      <c r="I30" s="1"/>
    </row>
    <row r="31" spans="1:9" x14ac:dyDescent="0.25">
      <c r="A31" s="8" t="s">
        <v>67</v>
      </c>
      <c r="B31" s="9">
        <v>209</v>
      </c>
      <c r="C31" s="9">
        <v>292</v>
      </c>
      <c r="D31" s="9">
        <v>1400</v>
      </c>
      <c r="E31" s="9">
        <v>1473</v>
      </c>
      <c r="F31" s="10">
        <f t="shared" si="0"/>
        <v>5.2142857142857082</v>
      </c>
      <c r="G31" s="1"/>
      <c r="H31" s="1"/>
      <c r="I31" s="1"/>
    </row>
    <row r="32" spans="1:9" x14ac:dyDescent="0.25">
      <c r="A32" s="11" t="s">
        <v>68</v>
      </c>
      <c r="B32" s="12">
        <v>607</v>
      </c>
      <c r="C32" s="12">
        <v>493</v>
      </c>
      <c r="D32" s="12">
        <v>3586</v>
      </c>
      <c r="E32" s="12">
        <v>3181</v>
      </c>
      <c r="F32" s="13">
        <f t="shared" si="0"/>
        <v>-11.293920803123257</v>
      </c>
      <c r="G32" s="1"/>
      <c r="H32" s="1"/>
      <c r="I32" s="1"/>
    </row>
    <row r="33" spans="1:9" x14ac:dyDescent="0.25">
      <c r="A33" s="8" t="s">
        <v>69</v>
      </c>
      <c r="B33" s="9">
        <v>241</v>
      </c>
      <c r="C33" s="9">
        <v>197</v>
      </c>
      <c r="D33" s="9">
        <v>1332</v>
      </c>
      <c r="E33" s="9">
        <v>1095</v>
      </c>
      <c r="F33" s="10">
        <f t="shared" si="0"/>
        <v>-17.792792792792795</v>
      </c>
      <c r="G33" s="1"/>
      <c r="H33" s="1"/>
      <c r="I33" s="1"/>
    </row>
    <row r="34" spans="1:9" x14ac:dyDescent="0.25">
      <c r="A34" s="11" t="s">
        <v>70</v>
      </c>
      <c r="B34" s="12">
        <v>23</v>
      </c>
      <c r="C34" s="12">
        <v>22</v>
      </c>
      <c r="D34" s="12">
        <v>140</v>
      </c>
      <c r="E34" s="12">
        <v>145</v>
      </c>
      <c r="F34" s="13">
        <f t="shared" si="0"/>
        <v>3.5714285714285694</v>
      </c>
      <c r="G34" s="1"/>
      <c r="H34" s="1"/>
      <c r="I34" s="1"/>
    </row>
    <row r="35" spans="1:9" x14ac:dyDescent="0.25">
      <c r="A35" s="14" t="s">
        <v>71</v>
      </c>
      <c r="B35" s="15">
        <f>SUM(B7:B34)</f>
        <v>9905</v>
      </c>
      <c r="C35" s="15">
        <f t="shared" ref="C35:E35" si="1">SUM(C7:C34)</f>
        <v>9801</v>
      </c>
      <c r="D35" s="15">
        <f t="shared" si="1"/>
        <v>60864</v>
      </c>
      <c r="E35" s="15">
        <f t="shared" si="1"/>
        <v>55155</v>
      </c>
      <c r="F35" s="16">
        <f t="shared" si="0"/>
        <v>-9.3799290220820239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693</v>
      </c>
      <c r="C38" s="41">
        <f>D7</f>
        <v>756</v>
      </c>
      <c r="D38" s="41">
        <f>_xlfn.RANK.EQ(B38,$B$38:$B$65)+COUNTIF($B$38:$B$65,B38)-1</f>
        <v>15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11762</v>
      </c>
      <c r="G38" s="42">
        <f>LOOKUP(E38,$A$38:$A$65,$C$38:$C$65)</f>
        <v>11233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491</v>
      </c>
      <c r="C39" s="41">
        <f t="shared" ref="C39:C65" si="5">D8</f>
        <v>551</v>
      </c>
      <c r="D39" s="41">
        <f t="shared" ref="D39:D65" si="6">_xlfn.RANK.EQ(B39,$B$38:$B$65)+COUNTIF($B$38:$B$65,B39)-1</f>
        <v>22</v>
      </c>
      <c r="E39" s="42" t="str">
        <f t="shared" si="2"/>
        <v>SANTA CRUZ DE TENERIFE</v>
      </c>
      <c r="F39" s="42">
        <f t="shared" ref="F39:F54" si="7">LOOKUP(E39,$A$38:$A$65,$B$38:$B$65)</f>
        <v>7241</v>
      </c>
      <c r="G39" s="42">
        <f t="shared" ref="G39:G65" si="8">LOOKUP(E39,$A$38:$A$65,$C$38:$C$65)</f>
        <v>8950</v>
      </c>
    </row>
    <row r="40" spans="1:9" x14ac:dyDescent="0.25">
      <c r="A40" s="42" t="str">
        <f t="shared" si="3"/>
        <v>ALMERIA</v>
      </c>
      <c r="B40" s="41">
        <f t="shared" si="4"/>
        <v>797</v>
      </c>
      <c r="C40" s="41">
        <f t="shared" si="5"/>
        <v>1018</v>
      </c>
      <c r="D40" s="41">
        <f t="shared" si="6"/>
        <v>13</v>
      </c>
      <c r="E40" s="42" t="str">
        <f t="shared" si="2"/>
        <v>CEUTA</v>
      </c>
      <c r="F40" s="42">
        <f t="shared" si="7"/>
        <v>6146</v>
      </c>
      <c r="G40" s="42">
        <f t="shared" si="8"/>
        <v>5899</v>
      </c>
    </row>
    <row r="41" spans="1:9" x14ac:dyDescent="0.25">
      <c r="A41" s="42" t="str">
        <f t="shared" si="3"/>
        <v>AVILES</v>
      </c>
      <c r="B41" s="41">
        <f t="shared" si="4"/>
        <v>333</v>
      </c>
      <c r="C41" s="41">
        <f t="shared" si="5"/>
        <v>471</v>
      </c>
      <c r="D41" s="41">
        <f t="shared" si="6"/>
        <v>26</v>
      </c>
      <c r="E41" s="42" t="str">
        <f t="shared" si="2"/>
        <v>LAS PALMAS</v>
      </c>
      <c r="F41" s="42">
        <f t="shared" si="7"/>
        <v>5128</v>
      </c>
      <c r="G41" s="42">
        <f t="shared" si="8"/>
        <v>5372</v>
      </c>
    </row>
    <row r="42" spans="1:9" x14ac:dyDescent="0.25">
      <c r="A42" s="42" t="str">
        <f t="shared" si="3"/>
        <v>BAHIA DE ALGECIRAS</v>
      </c>
      <c r="B42" s="41">
        <f t="shared" si="4"/>
        <v>11762</v>
      </c>
      <c r="C42" s="41">
        <f t="shared" si="5"/>
        <v>11233</v>
      </c>
      <c r="D42" s="41">
        <f t="shared" si="6"/>
        <v>1</v>
      </c>
      <c r="E42" s="42" t="str">
        <f t="shared" si="2"/>
        <v>BARCELONA</v>
      </c>
      <c r="F42" s="42">
        <f t="shared" si="7"/>
        <v>4016</v>
      </c>
      <c r="G42" s="42">
        <f t="shared" si="8"/>
        <v>4790</v>
      </c>
    </row>
    <row r="43" spans="1:9" x14ac:dyDescent="0.25">
      <c r="A43" s="42" t="str">
        <f t="shared" si="3"/>
        <v>BAHIA DE CADIZ</v>
      </c>
      <c r="B43" s="41">
        <f t="shared" si="4"/>
        <v>905</v>
      </c>
      <c r="C43" s="41">
        <f t="shared" si="5"/>
        <v>880</v>
      </c>
      <c r="D43" s="41">
        <f t="shared" si="6"/>
        <v>11</v>
      </c>
      <c r="E43" s="42" t="str">
        <f t="shared" si="2"/>
        <v>BALEARES</v>
      </c>
      <c r="F43" s="42">
        <f t="shared" si="7"/>
        <v>3706</v>
      </c>
      <c r="G43" s="42">
        <f t="shared" si="8"/>
        <v>4929</v>
      </c>
    </row>
    <row r="44" spans="1:9" x14ac:dyDescent="0.25">
      <c r="A44" s="42" t="str">
        <f t="shared" si="3"/>
        <v>BALEARES</v>
      </c>
      <c r="B44" s="41">
        <f t="shared" si="4"/>
        <v>3706</v>
      </c>
      <c r="C44" s="41">
        <f t="shared" si="5"/>
        <v>4929</v>
      </c>
      <c r="D44" s="41">
        <f t="shared" si="6"/>
        <v>6</v>
      </c>
      <c r="E44" s="42" t="str">
        <f t="shared" si="2"/>
        <v>VALENCIA</v>
      </c>
      <c r="F44" s="42">
        <f t="shared" si="7"/>
        <v>3181</v>
      </c>
      <c r="G44" s="42">
        <f t="shared" si="8"/>
        <v>3586</v>
      </c>
    </row>
    <row r="45" spans="1:9" x14ac:dyDescent="0.25">
      <c r="A45" s="42" t="str">
        <f t="shared" si="3"/>
        <v>BARCELONA</v>
      </c>
      <c r="B45" s="41">
        <f t="shared" si="4"/>
        <v>4016</v>
      </c>
      <c r="C45" s="41">
        <f t="shared" si="5"/>
        <v>4790</v>
      </c>
      <c r="D45" s="41">
        <f t="shared" si="6"/>
        <v>5</v>
      </c>
      <c r="E45" s="42" t="str">
        <f t="shared" si="2"/>
        <v>BILBAO</v>
      </c>
      <c r="F45" s="42">
        <f t="shared" si="7"/>
        <v>1489</v>
      </c>
      <c r="G45" s="42">
        <f t="shared" si="8"/>
        <v>1862</v>
      </c>
    </row>
    <row r="46" spans="1:9" x14ac:dyDescent="0.25">
      <c r="A46" s="42" t="str">
        <f t="shared" si="3"/>
        <v>BILBAO</v>
      </c>
      <c r="B46" s="41">
        <f t="shared" si="4"/>
        <v>1489</v>
      </c>
      <c r="C46" s="41">
        <f t="shared" si="5"/>
        <v>1862</v>
      </c>
      <c r="D46" s="41">
        <f t="shared" si="6"/>
        <v>8</v>
      </c>
      <c r="E46" s="42" t="str">
        <f t="shared" si="2"/>
        <v>TARRAGONA</v>
      </c>
      <c r="F46" s="42">
        <f t="shared" si="7"/>
        <v>1473</v>
      </c>
      <c r="G46" s="42">
        <f t="shared" si="8"/>
        <v>1400</v>
      </c>
    </row>
    <row r="47" spans="1:9" x14ac:dyDescent="0.25">
      <c r="A47" s="42" t="str">
        <f t="shared" si="3"/>
        <v>CARTAGENA</v>
      </c>
      <c r="B47" s="41">
        <f t="shared" si="4"/>
        <v>670</v>
      </c>
      <c r="C47" s="41">
        <f t="shared" si="5"/>
        <v>710</v>
      </c>
      <c r="D47" s="41">
        <f t="shared" si="6"/>
        <v>16</v>
      </c>
      <c r="E47" s="42" t="str">
        <f t="shared" si="2"/>
        <v>VIGO</v>
      </c>
      <c r="F47" s="42">
        <f t="shared" si="7"/>
        <v>1095</v>
      </c>
      <c r="G47" s="42">
        <f t="shared" si="8"/>
        <v>1332</v>
      </c>
    </row>
    <row r="48" spans="1:9" x14ac:dyDescent="0.25">
      <c r="A48" s="42" t="str">
        <f t="shared" si="3"/>
        <v>CASTELLON</v>
      </c>
      <c r="B48" s="41">
        <f t="shared" si="4"/>
        <v>584</v>
      </c>
      <c r="C48" s="41">
        <f t="shared" si="5"/>
        <v>725</v>
      </c>
      <c r="D48" s="41">
        <f t="shared" si="6"/>
        <v>18</v>
      </c>
      <c r="E48" s="42" t="str">
        <f t="shared" si="2"/>
        <v>BAHIA DE CADIZ</v>
      </c>
      <c r="F48" s="42">
        <f t="shared" si="7"/>
        <v>905</v>
      </c>
      <c r="G48" s="42">
        <f t="shared" si="8"/>
        <v>880</v>
      </c>
    </row>
    <row r="49" spans="1:7" x14ac:dyDescent="0.25">
      <c r="A49" s="42" t="str">
        <f t="shared" si="3"/>
        <v>CEUTA</v>
      </c>
      <c r="B49" s="41">
        <f t="shared" si="4"/>
        <v>6146</v>
      </c>
      <c r="C49" s="41">
        <f t="shared" si="5"/>
        <v>5899</v>
      </c>
      <c r="D49" s="41">
        <f t="shared" si="6"/>
        <v>3</v>
      </c>
      <c r="E49" s="42" t="str">
        <f t="shared" si="2"/>
        <v>MALAGA</v>
      </c>
      <c r="F49" s="42">
        <f t="shared" si="7"/>
        <v>804</v>
      </c>
      <c r="G49" s="42">
        <f t="shared" si="8"/>
        <v>907</v>
      </c>
    </row>
    <row r="50" spans="1:7" x14ac:dyDescent="0.25">
      <c r="A50" s="42" t="str">
        <f t="shared" si="3"/>
        <v>FERROL-SAN CIBRAO</v>
      </c>
      <c r="B50" s="41">
        <f t="shared" si="4"/>
        <v>520</v>
      </c>
      <c r="C50" s="41">
        <f t="shared" si="5"/>
        <v>618</v>
      </c>
      <c r="D50" s="41">
        <f t="shared" si="6"/>
        <v>21</v>
      </c>
      <c r="E50" s="42" t="str">
        <f t="shared" si="2"/>
        <v>ALMERIA</v>
      </c>
      <c r="F50" s="42">
        <f t="shared" si="7"/>
        <v>797</v>
      </c>
      <c r="G50" s="42">
        <f t="shared" si="8"/>
        <v>1018</v>
      </c>
    </row>
    <row r="51" spans="1:7" x14ac:dyDescent="0.25">
      <c r="A51" s="42" t="str">
        <f t="shared" si="3"/>
        <v>GIJON</v>
      </c>
      <c r="B51" s="41">
        <f t="shared" si="4"/>
        <v>451</v>
      </c>
      <c r="C51" s="41">
        <f t="shared" si="5"/>
        <v>627</v>
      </c>
      <c r="D51" s="41">
        <f t="shared" si="6"/>
        <v>24</v>
      </c>
      <c r="E51" s="42" t="str">
        <f t="shared" si="2"/>
        <v>HUELVA</v>
      </c>
      <c r="F51" s="42">
        <f t="shared" si="7"/>
        <v>700</v>
      </c>
      <c r="G51" s="42">
        <f t="shared" si="8"/>
        <v>857</v>
      </c>
    </row>
    <row r="52" spans="1:7" x14ac:dyDescent="0.25">
      <c r="A52" s="42" t="str">
        <f t="shared" si="3"/>
        <v>HUELVA</v>
      </c>
      <c r="B52" s="41">
        <f t="shared" si="4"/>
        <v>700</v>
      </c>
      <c r="C52" s="41">
        <f t="shared" si="5"/>
        <v>857</v>
      </c>
      <c r="D52" s="41">
        <f t="shared" si="6"/>
        <v>14</v>
      </c>
      <c r="E52" s="42" t="str">
        <f t="shared" si="2"/>
        <v>A CORUÑA</v>
      </c>
      <c r="F52" s="42">
        <f t="shared" si="7"/>
        <v>693</v>
      </c>
      <c r="G52" s="42">
        <f t="shared" si="8"/>
        <v>756</v>
      </c>
    </row>
    <row r="53" spans="1:7" x14ac:dyDescent="0.25">
      <c r="A53" s="42" t="str">
        <f t="shared" si="3"/>
        <v>LAS PALMAS</v>
      </c>
      <c r="B53" s="41">
        <f t="shared" si="4"/>
        <v>5128</v>
      </c>
      <c r="C53" s="41">
        <f t="shared" si="5"/>
        <v>5372</v>
      </c>
      <c r="D53" s="41">
        <f t="shared" si="6"/>
        <v>4</v>
      </c>
      <c r="E53" s="42" t="str">
        <f t="shared" si="2"/>
        <v>CARTAGENA</v>
      </c>
      <c r="F53" s="42">
        <f t="shared" si="7"/>
        <v>670</v>
      </c>
      <c r="G53" s="42">
        <f t="shared" si="8"/>
        <v>710</v>
      </c>
    </row>
    <row r="54" spans="1:7" x14ac:dyDescent="0.25">
      <c r="A54" s="42" t="str">
        <f t="shared" si="3"/>
        <v>MALAGA</v>
      </c>
      <c r="B54" s="41">
        <f t="shared" si="4"/>
        <v>804</v>
      </c>
      <c r="C54" s="41">
        <f t="shared" si="5"/>
        <v>907</v>
      </c>
      <c r="D54" s="41">
        <f t="shared" si="6"/>
        <v>12</v>
      </c>
      <c r="E54" s="42" t="str">
        <f t="shared" si="2"/>
        <v>SEVILLA</v>
      </c>
      <c r="F54" s="42">
        <f t="shared" si="7"/>
        <v>596</v>
      </c>
      <c r="G54" s="42">
        <f t="shared" si="8"/>
        <v>651</v>
      </c>
    </row>
    <row r="55" spans="1:7" x14ac:dyDescent="0.25">
      <c r="A55" s="42" t="str">
        <f t="shared" si="3"/>
        <v>MARIN Y RIA DE PONTEVEDRA</v>
      </c>
      <c r="B55" s="41">
        <f t="shared" si="4"/>
        <v>479</v>
      </c>
      <c r="C55" s="41">
        <f t="shared" si="5"/>
        <v>411</v>
      </c>
      <c r="D55" s="41">
        <f t="shared" si="6"/>
        <v>23</v>
      </c>
      <c r="E55" s="42" t="str">
        <f t="shared" si="2"/>
        <v>CASTELLON</v>
      </c>
      <c r="F55" s="42">
        <f t="shared" ref="F55:F65" si="9">LOOKUP(E55,$A$38:$A$65,$B$38:$B$65)</f>
        <v>584</v>
      </c>
      <c r="G55" s="42">
        <f t="shared" si="8"/>
        <v>725</v>
      </c>
    </row>
    <row r="56" spans="1:7" x14ac:dyDescent="0.25">
      <c r="A56" s="42" t="str">
        <f t="shared" si="3"/>
        <v>MELILLA</v>
      </c>
      <c r="B56" s="41">
        <f t="shared" si="4"/>
        <v>575</v>
      </c>
      <c r="C56" s="41">
        <f t="shared" si="5"/>
        <v>578</v>
      </c>
      <c r="D56" s="41">
        <f t="shared" si="6"/>
        <v>20</v>
      </c>
      <c r="E56" s="42" t="str">
        <f t="shared" si="2"/>
        <v>SANTANDER</v>
      </c>
      <c r="F56" s="42">
        <f t="shared" si="9"/>
        <v>580</v>
      </c>
      <c r="G56" s="42">
        <f t="shared" si="8"/>
        <v>694</v>
      </c>
    </row>
    <row r="57" spans="1:7" x14ac:dyDescent="0.25">
      <c r="A57" s="42" t="str">
        <f t="shared" si="3"/>
        <v>MOTRIL</v>
      </c>
      <c r="B57" s="41">
        <f t="shared" si="4"/>
        <v>169</v>
      </c>
      <c r="C57" s="41">
        <f t="shared" si="5"/>
        <v>203</v>
      </c>
      <c r="D57" s="41">
        <f t="shared" si="6"/>
        <v>27</v>
      </c>
      <c r="E57" s="42" t="str">
        <f t="shared" si="2"/>
        <v>MELILLA</v>
      </c>
      <c r="F57" s="42">
        <f t="shared" si="9"/>
        <v>575</v>
      </c>
      <c r="G57" s="42">
        <f t="shared" si="8"/>
        <v>578</v>
      </c>
    </row>
    <row r="58" spans="1:7" x14ac:dyDescent="0.25">
      <c r="A58" s="42" t="str">
        <f t="shared" si="3"/>
        <v>PASAIA</v>
      </c>
      <c r="B58" s="41">
        <f t="shared" si="4"/>
        <v>426</v>
      </c>
      <c r="C58" s="41">
        <f t="shared" si="5"/>
        <v>714</v>
      </c>
      <c r="D58" s="41">
        <f t="shared" si="6"/>
        <v>25</v>
      </c>
      <c r="E58" s="42" t="str">
        <f t="shared" si="2"/>
        <v>FERROL-SAN CIBRAO</v>
      </c>
      <c r="F58" s="42">
        <f t="shared" si="9"/>
        <v>520</v>
      </c>
      <c r="G58" s="42">
        <f t="shared" si="8"/>
        <v>618</v>
      </c>
    </row>
    <row r="59" spans="1:7" x14ac:dyDescent="0.25">
      <c r="A59" s="42" t="str">
        <f t="shared" si="3"/>
        <v>SANTA CRUZ DE TENERIFE</v>
      </c>
      <c r="B59" s="41">
        <f t="shared" si="4"/>
        <v>7241</v>
      </c>
      <c r="C59" s="41">
        <f t="shared" si="5"/>
        <v>8950</v>
      </c>
      <c r="D59" s="41">
        <f t="shared" si="6"/>
        <v>2</v>
      </c>
      <c r="E59" s="42" t="str">
        <f t="shared" si="2"/>
        <v>ALICANTE</v>
      </c>
      <c r="F59" s="42">
        <f t="shared" si="9"/>
        <v>491</v>
      </c>
      <c r="G59" s="42">
        <f t="shared" si="8"/>
        <v>551</v>
      </c>
    </row>
    <row r="60" spans="1:7" x14ac:dyDescent="0.25">
      <c r="A60" s="42" t="str">
        <f t="shared" si="3"/>
        <v>SANTANDER</v>
      </c>
      <c r="B60" s="41">
        <f t="shared" si="4"/>
        <v>580</v>
      </c>
      <c r="C60" s="41">
        <f t="shared" si="5"/>
        <v>694</v>
      </c>
      <c r="D60" s="41">
        <f t="shared" si="6"/>
        <v>19</v>
      </c>
      <c r="E60" s="42" t="str">
        <f t="shared" si="2"/>
        <v>MARIN Y RIA DE PONTEVEDRA</v>
      </c>
      <c r="F60" s="42">
        <f t="shared" si="9"/>
        <v>479</v>
      </c>
      <c r="G60" s="42">
        <f t="shared" si="8"/>
        <v>411</v>
      </c>
    </row>
    <row r="61" spans="1:7" x14ac:dyDescent="0.25">
      <c r="A61" s="42" t="str">
        <f t="shared" si="3"/>
        <v>SEVILLA</v>
      </c>
      <c r="B61" s="41">
        <f t="shared" si="4"/>
        <v>596</v>
      </c>
      <c r="C61" s="41">
        <f t="shared" si="5"/>
        <v>651</v>
      </c>
      <c r="D61" s="41">
        <f t="shared" si="6"/>
        <v>17</v>
      </c>
      <c r="E61" s="42" t="str">
        <f t="shared" si="2"/>
        <v>GIJON</v>
      </c>
      <c r="F61" s="42">
        <f t="shared" si="9"/>
        <v>451</v>
      </c>
      <c r="G61" s="42">
        <f t="shared" si="8"/>
        <v>627</v>
      </c>
    </row>
    <row r="62" spans="1:7" x14ac:dyDescent="0.25">
      <c r="A62" s="42" t="str">
        <f t="shared" si="3"/>
        <v>TARRAGONA</v>
      </c>
      <c r="B62" s="41">
        <f t="shared" si="4"/>
        <v>1473</v>
      </c>
      <c r="C62" s="41">
        <f t="shared" si="5"/>
        <v>1400</v>
      </c>
      <c r="D62" s="41">
        <f t="shared" si="6"/>
        <v>9</v>
      </c>
      <c r="E62" s="42" t="str">
        <f t="shared" si="2"/>
        <v>PASAIA</v>
      </c>
      <c r="F62" s="42">
        <f t="shared" si="9"/>
        <v>426</v>
      </c>
      <c r="G62" s="42">
        <f t="shared" si="8"/>
        <v>714</v>
      </c>
    </row>
    <row r="63" spans="1:7" x14ac:dyDescent="0.25">
      <c r="A63" s="42" t="str">
        <f t="shared" si="3"/>
        <v>VALENCIA</v>
      </c>
      <c r="B63" s="41">
        <f t="shared" si="4"/>
        <v>3181</v>
      </c>
      <c r="C63" s="41">
        <f t="shared" si="5"/>
        <v>3586</v>
      </c>
      <c r="D63" s="41">
        <f t="shared" si="6"/>
        <v>7</v>
      </c>
      <c r="E63" s="42" t="str">
        <f t="shared" si="2"/>
        <v>AVILES</v>
      </c>
      <c r="F63" s="42">
        <f t="shared" si="9"/>
        <v>333</v>
      </c>
      <c r="G63" s="42">
        <f t="shared" si="8"/>
        <v>471</v>
      </c>
    </row>
    <row r="64" spans="1:7" x14ac:dyDescent="0.25">
      <c r="A64" s="42" t="str">
        <f t="shared" si="3"/>
        <v>VIGO</v>
      </c>
      <c r="B64" s="41">
        <f t="shared" si="4"/>
        <v>1095</v>
      </c>
      <c r="C64" s="41">
        <f t="shared" si="5"/>
        <v>1332</v>
      </c>
      <c r="D64" s="41">
        <f t="shared" si="6"/>
        <v>10</v>
      </c>
      <c r="E64" s="42" t="str">
        <f t="shared" si="2"/>
        <v>MOTRIL</v>
      </c>
      <c r="F64" s="42">
        <f t="shared" si="9"/>
        <v>169</v>
      </c>
      <c r="G64" s="42">
        <f t="shared" si="8"/>
        <v>203</v>
      </c>
    </row>
    <row r="65" spans="1:7" x14ac:dyDescent="0.25">
      <c r="A65" s="42" t="str">
        <f t="shared" si="3"/>
        <v>VILAGARCIA</v>
      </c>
      <c r="B65" s="41">
        <f t="shared" si="4"/>
        <v>145</v>
      </c>
      <c r="C65" s="41">
        <f t="shared" si="5"/>
        <v>140</v>
      </c>
      <c r="D65" s="41">
        <f t="shared" si="6"/>
        <v>28</v>
      </c>
      <c r="E65" s="42" t="str">
        <f t="shared" si="2"/>
        <v>VILAGARCIA</v>
      </c>
      <c r="F65" s="42">
        <f t="shared" si="9"/>
        <v>145</v>
      </c>
      <c r="G65" s="42">
        <f t="shared" si="8"/>
        <v>140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853584</v>
      </c>
      <c r="C7" s="9">
        <v>1138441</v>
      </c>
      <c r="D7" s="9">
        <v>7154383</v>
      </c>
      <c r="E7" s="9">
        <v>6414723</v>
      </c>
      <c r="F7" s="10">
        <f>((E7*100)/D7)-100</f>
        <v>-10.338557496851934</v>
      </c>
      <c r="G7" s="1"/>
      <c r="H7" s="1"/>
      <c r="I7" s="1"/>
    </row>
    <row r="8" spans="1:12" x14ac:dyDescent="0.25">
      <c r="A8" s="11" t="s">
        <v>44</v>
      </c>
      <c r="B8" s="12">
        <v>1179251</v>
      </c>
      <c r="C8" s="12">
        <v>1146590</v>
      </c>
      <c r="D8" s="12">
        <v>6821706</v>
      </c>
      <c r="E8" s="12">
        <v>6022552</v>
      </c>
      <c r="F8" s="13">
        <f t="shared" ref="F8:F35" si="0">((E8*100)/D8)-100</f>
        <v>-11.714870151249556</v>
      </c>
      <c r="G8" s="1"/>
      <c r="H8" s="1"/>
      <c r="I8" s="1"/>
    </row>
    <row r="9" spans="1:12" x14ac:dyDescent="0.25">
      <c r="A9" s="8" t="s">
        <v>45</v>
      </c>
      <c r="B9" s="9">
        <v>2682304</v>
      </c>
      <c r="C9" s="9">
        <v>2453446</v>
      </c>
      <c r="D9" s="9">
        <v>13369952</v>
      </c>
      <c r="E9" s="9">
        <v>11008588</v>
      </c>
      <c r="F9" s="10">
        <f t="shared" si="0"/>
        <v>-17.661723841641319</v>
      </c>
      <c r="G9" s="1"/>
      <c r="H9" s="1"/>
      <c r="I9" s="1"/>
    </row>
    <row r="10" spans="1:12" x14ac:dyDescent="0.25">
      <c r="A10" s="11" t="s">
        <v>46</v>
      </c>
      <c r="B10" s="12">
        <v>486454</v>
      </c>
      <c r="C10" s="12">
        <v>343265</v>
      </c>
      <c r="D10" s="12">
        <v>2506384</v>
      </c>
      <c r="E10" s="12">
        <v>2192526</v>
      </c>
      <c r="F10" s="13">
        <f t="shared" si="0"/>
        <v>-12.522342945055513</v>
      </c>
      <c r="G10" s="1"/>
      <c r="H10" s="1"/>
      <c r="I10" s="1"/>
    </row>
    <row r="11" spans="1:12" x14ac:dyDescent="0.25">
      <c r="A11" s="8" t="s">
        <v>47</v>
      </c>
      <c r="B11" s="9">
        <v>18801793</v>
      </c>
      <c r="C11" s="9">
        <v>22048684</v>
      </c>
      <c r="D11" s="9">
        <v>122786504</v>
      </c>
      <c r="E11" s="9">
        <v>132917005</v>
      </c>
      <c r="F11" s="10">
        <f t="shared" si="0"/>
        <v>8.2505003970143207</v>
      </c>
      <c r="G11" s="1"/>
      <c r="H11" s="1"/>
      <c r="I11" s="1"/>
    </row>
    <row r="12" spans="1:12" x14ac:dyDescent="0.25">
      <c r="A12" s="11" t="s">
        <v>48</v>
      </c>
      <c r="B12" s="12">
        <v>1830728</v>
      </c>
      <c r="C12" s="12">
        <v>2077336</v>
      </c>
      <c r="D12" s="12">
        <v>12288411</v>
      </c>
      <c r="E12" s="12">
        <v>12481302</v>
      </c>
      <c r="F12" s="13">
        <f t="shared" si="0"/>
        <v>1.5696984744406706</v>
      </c>
      <c r="G12" s="1"/>
      <c r="H12" s="1"/>
      <c r="I12" s="1"/>
    </row>
    <row r="13" spans="1:12" x14ac:dyDescent="0.25">
      <c r="A13" s="8" t="s">
        <v>49</v>
      </c>
      <c r="B13" s="9">
        <v>12836849</v>
      </c>
      <c r="C13" s="9">
        <v>12701602</v>
      </c>
      <c r="D13" s="9">
        <v>65408695</v>
      </c>
      <c r="E13" s="9">
        <v>62771980</v>
      </c>
      <c r="F13" s="10">
        <f t="shared" si="0"/>
        <v>-4.0311383677659336</v>
      </c>
      <c r="G13" s="1"/>
      <c r="H13" s="1"/>
      <c r="I13" s="1"/>
    </row>
    <row r="14" spans="1:12" x14ac:dyDescent="0.25">
      <c r="A14" s="11" t="s">
        <v>50</v>
      </c>
      <c r="B14" s="12">
        <v>24000613</v>
      </c>
      <c r="C14" s="12">
        <v>21254767</v>
      </c>
      <c r="D14" s="12">
        <v>122051082</v>
      </c>
      <c r="E14" s="12">
        <v>114453095</v>
      </c>
      <c r="F14" s="13">
        <f t="shared" si="0"/>
        <v>-6.2252516532381037</v>
      </c>
      <c r="G14" s="1"/>
      <c r="H14" s="1"/>
      <c r="I14" s="1"/>
    </row>
    <row r="15" spans="1:12" x14ac:dyDescent="0.25">
      <c r="A15" s="8" t="s">
        <v>51</v>
      </c>
      <c r="B15" s="9">
        <v>4507650</v>
      </c>
      <c r="C15" s="9">
        <v>3684396</v>
      </c>
      <c r="D15" s="9">
        <v>24730013</v>
      </c>
      <c r="E15" s="9">
        <v>21322817</v>
      </c>
      <c r="F15" s="10">
        <f t="shared" si="0"/>
        <v>-13.77757464179254</v>
      </c>
      <c r="G15" s="1"/>
      <c r="H15" s="1"/>
      <c r="I15" s="1"/>
    </row>
    <row r="16" spans="1:12" x14ac:dyDescent="0.25">
      <c r="A16" s="11" t="s">
        <v>52</v>
      </c>
      <c r="B16" s="12">
        <v>2304301</v>
      </c>
      <c r="C16" s="12">
        <v>2492023</v>
      </c>
      <c r="D16" s="12">
        <v>14494336</v>
      </c>
      <c r="E16" s="12">
        <v>13062970</v>
      </c>
      <c r="F16" s="13">
        <f t="shared" si="0"/>
        <v>-9.8753471700945852</v>
      </c>
      <c r="G16" s="1"/>
      <c r="H16" s="1"/>
      <c r="I16" s="1"/>
    </row>
    <row r="17" spans="1:9" x14ac:dyDescent="0.25">
      <c r="A17" s="8" t="s">
        <v>53</v>
      </c>
      <c r="B17" s="9">
        <v>1110519</v>
      </c>
      <c r="C17" s="9">
        <v>1107819</v>
      </c>
      <c r="D17" s="9">
        <v>7347292</v>
      </c>
      <c r="E17" s="9">
        <v>6621053</v>
      </c>
      <c r="F17" s="10">
        <f t="shared" si="0"/>
        <v>-9.8844445000960945</v>
      </c>
      <c r="G17" s="1"/>
      <c r="H17" s="1"/>
      <c r="I17" s="1"/>
    </row>
    <row r="18" spans="1:9" x14ac:dyDescent="0.25">
      <c r="A18" s="11" t="s">
        <v>54</v>
      </c>
      <c r="B18" s="12">
        <v>5235436</v>
      </c>
      <c r="C18" s="12">
        <v>5345713</v>
      </c>
      <c r="D18" s="12">
        <v>31844368</v>
      </c>
      <c r="E18" s="12">
        <v>31060430</v>
      </c>
      <c r="F18" s="13">
        <f t="shared" si="0"/>
        <v>-2.4617791127146944</v>
      </c>
      <c r="G18" s="1"/>
      <c r="H18" s="1"/>
      <c r="I18" s="1"/>
    </row>
    <row r="19" spans="1:9" x14ac:dyDescent="0.25">
      <c r="A19" s="8" t="s">
        <v>55</v>
      </c>
      <c r="B19" s="9">
        <v>1464800</v>
      </c>
      <c r="C19" s="9">
        <v>1393803</v>
      </c>
      <c r="D19" s="9">
        <v>7390119</v>
      </c>
      <c r="E19" s="9">
        <v>6855541</v>
      </c>
      <c r="F19" s="10">
        <f t="shared" si="0"/>
        <v>-7.2336859528243025</v>
      </c>
      <c r="G19" s="1"/>
      <c r="H19" s="1"/>
      <c r="I19" s="1"/>
    </row>
    <row r="20" spans="1:9" x14ac:dyDescent="0.25">
      <c r="A20" s="11" t="s">
        <v>56</v>
      </c>
      <c r="B20" s="12">
        <v>1348610</v>
      </c>
      <c r="C20" s="12">
        <v>531973</v>
      </c>
      <c r="D20" s="12">
        <v>8182170</v>
      </c>
      <c r="E20" s="12">
        <v>5474534</v>
      </c>
      <c r="F20" s="13">
        <f t="shared" si="0"/>
        <v>-33.0919059369336</v>
      </c>
      <c r="G20" s="1"/>
      <c r="H20" s="1"/>
      <c r="I20" s="1"/>
    </row>
    <row r="21" spans="1:9" x14ac:dyDescent="0.25">
      <c r="A21" s="8" t="s">
        <v>57</v>
      </c>
      <c r="B21" s="9">
        <v>1486149</v>
      </c>
      <c r="C21" s="9">
        <v>1902652</v>
      </c>
      <c r="D21" s="9">
        <v>11098074</v>
      </c>
      <c r="E21" s="9">
        <v>9781924</v>
      </c>
      <c r="F21" s="10">
        <f t="shared" si="0"/>
        <v>-11.85926494993636</v>
      </c>
      <c r="G21" s="1"/>
      <c r="H21" s="1"/>
      <c r="I21" s="1"/>
    </row>
    <row r="22" spans="1:9" x14ac:dyDescent="0.25">
      <c r="A22" s="11" t="s">
        <v>58</v>
      </c>
      <c r="B22" s="12">
        <v>10910745</v>
      </c>
      <c r="C22" s="12">
        <v>12061755</v>
      </c>
      <c r="D22" s="12">
        <v>77547879</v>
      </c>
      <c r="E22" s="12">
        <v>83082582</v>
      </c>
      <c r="F22" s="13">
        <f t="shared" si="0"/>
        <v>7.1371429771792947</v>
      </c>
      <c r="G22" s="1"/>
      <c r="H22" s="1"/>
      <c r="I22" s="1"/>
    </row>
    <row r="23" spans="1:9" x14ac:dyDescent="0.25">
      <c r="A23" s="8" t="s">
        <v>59</v>
      </c>
      <c r="B23" s="9">
        <v>2644968</v>
      </c>
      <c r="C23" s="9">
        <v>2273434</v>
      </c>
      <c r="D23" s="9">
        <v>17030392</v>
      </c>
      <c r="E23" s="9">
        <v>15355850</v>
      </c>
      <c r="F23" s="10">
        <f t="shared" si="0"/>
        <v>-9.8326685610055193</v>
      </c>
      <c r="G23" s="1"/>
      <c r="H23" s="1"/>
      <c r="I23" s="1"/>
    </row>
    <row r="24" spans="1:9" x14ac:dyDescent="0.25">
      <c r="A24" s="11" t="s">
        <v>60</v>
      </c>
      <c r="B24" s="12">
        <v>244261</v>
      </c>
      <c r="C24" s="12">
        <v>402918</v>
      </c>
      <c r="D24" s="12">
        <v>1388628</v>
      </c>
      <c r="E24" s="12">
        <v>1827263</v>
      </c>
      <c r="F24" s="13">
        <f t="shared" si="0"/>
        <v>31.587653424819308</v>
      </c>
      <c r="G24" s="1"/>
      <c r="H24" s="1"/>
      <c r="I24" s="1"/>
    </row>
    <row r="25" spans="1:9" x14ac:dyDescent="0.25">
      <c r="A25" s="8" t="s">
        <v>61</v>
      </c>
      <c r="B25" s="9">
        <v>1328230</v>
      </c>
      <c r="C25" s="9">
        <v>1349372</v>
      </c>
      <c r="D25" s="9">
        <v>6976427</v>
      </c>
      <c r="E25" s="9">
        <v>6913021</v>
      </c>
      <c r="F25" s="10">
        <f t="shared" si="0"/>
        <v>-0.908860653168162</v>
      </c>
      <c r="G25" s="1"/>
      <c r="H25" s="1"/>
      <c r="I25" s="1"/>
    </row>
    <row r="26" spans="1:9" x14ac:dyDescent="0.25">
      <c r="A26" s="11" t="s">
        <v>62</v>
      </c>
      <c r="B26" s="12">
        <v>241376</v>
      </c>
      <c r="C26" s="12">
        <v>266922</v>
      </c>
      <c r="D26" s="12">
        <v>1681134</v>
      </c>
      <c r="E26" s="12">
        <v>1389851</v>
      </c>
      <c r="F26" s="13">
        <f t="shared" si="0"/>
        <v>-17.326578369124647</v>
      </c>
      <c r="G26" s="1"/>
      <c r="H26" s="1"/>
      <c r="I26" s="1"/>
    </row>
    <row r="27" spans="1:9" x14ac:dyDescent="0.25">
      <c r="A27" s="8" t="s">
        <v>63</v>
      </c>
      <c r="B27" s="9">
        <v>720296</v>
      </c>
      <c r="C27" s="9">
        <v>469687</v>
      </c>
      <c r="D27" s="9">
        <v>4056382</v>
      </c>
      <c r="E27" s="9">
        <v>2803194</v>
      </c>
      <c r="F27" s="10">
        <f t="shared" si="0"/>
        <v>-30.894230375738772</v>
      </c>
      <c r="G27" s="1"/>
      <c r="H27" s="1"/>
      <c r="I27" s="1"/>
    </row>
    <row r="28" spans="1:9" x14ac:dyDescent="0.25">
      <c r="A28" s="11" t="s">
        <v>64</v>
      </c>
      <c r="B28" s="12">
        <v>13882857</v>
      </c>
      <c r="C28" s="12">
        <v>13122594</v>
      </c>
      <c r="D28" s="12">
        <v>88623518</v>
      </c>
      <c r="E28" s="12">
        <v>86858439</v>
      </c>
      <c r="F28" s="13">
        <f t="shared" si="0"/>
        <v>-1.9916598210420915</v>
      </c>
      <c r="G28" s="1"/>
      <c r="H28" s="1"/>
      <c r="I28" s="1"/>
    </row>
    <row r="29" spans="1:9" x14ac:dyDescent="0.25">
      <c r="A29" s="8" t="s">
        <v>65</v>
      </c>
      <c r="B29" s="9">
        <v>1880727</v>
      </c>
      <c r="C29" s="9">
        <v>1442912</v>
      </c>
      <c r="D29" s="9">
        <v>11316895</v>
      </c>
      <c r="E29" s="9">
        <v>7625640</v>
      </c>
      <c r="F29" s="10">
        <f t="shared" si="0"/>
        <v>-32.617206398044686</v>
      </c>
      <c r="G29" s="1"/>
      <c r="H29" s="1"/>
      <c r="I29" s="1"/>
    </row>
    <row r="30" spans="1:9" x14ac:dyDescent="0.25">
      <c r="A30" s="11" t="s">
        <v>66</v>
      </c>
      <c r="B30" s="12">
        <v>412335</v>
      </c>
      <c r="C30" s="12">
        <v>436513</v>
      </c>
      <c r="D30" s="12">
        <v>2760079</v>
      </c>
      <c r="E30" s="12">
        <v>2651292</v>
      </c>
      <c r="F30" s="13">
        <f t="shared" si="0"/>
        <v>-3.9414451542872513</v>
      </c>
      <c r="G30" s="1"/>
      <c r="H30" s="1"/>
      <c r="I30" s="1"/>
    </row>
    <row r="31" spans="1:9" x14ac:dyDescent="0.25">
      <c r="A31" s="8" t="s">
        <v>67</v>
      </c>
      <c r="B31" s="9">
        <v>2793619</v>
      </c>
      <c r="C31" s="9">
        <v>3999523</v>
      </c>
      <c r="D31" s="9">
        <v>19777308</v>
      </c>
      <c r="E31" s="9">
        <v>21191982</v>
      </c>
      <c r="F31" s="10">
        <f t="shared" si="0"/>
        <v>7.1530159716377995</v>
      </c>
      <c r="G31" s="1"/>
      <c r="H31" s="1"/>
      <c r="I31" s="1"/>
    </row>
    <row r="32" spans="1:9" x14ac:dyDescent="0.25">
      <c r="A32" s="11" t="s">
        <v>68</v>
      </c>
      <c r="B32" s="12">
        <v>14092390</v>
      </c>
      <c r="C32" s="12">
        <v>10538782</v>
      </c>
      <c r="D32" s="12">
        <v>79538021</v>
      </c>
      <c r="E32" s="12">
        <v>80085622</v>
      </c>
      <c r="F32" s="13">
        <f t="shared" si="0"/>
        <v>0.68847702408889688</v>
      </c>
      <c r="G32" s="1"/>
      <c r="H32" s="1"/>
      <c r="I32" s="1"/>
    </row>
    <row r="33" spans="1:9" x14ac:dyDescent="0.25">
      <c r="A33" s="8" t="s">
        <v>69</v>
      </c>
      <c r="B33" s="9">
        <v>3866296</v>
      </c>
      <c r="C33" s="9">
        <v>2754701</v>
      </c>
      <c r="D33" s="9">
        <v>19368164</v>
      </c>
      <c r="E33" s="9">
        <v>15839823</v>
      </c>
      <c r="F33" s="10">
        <f t="shared" si="0"/>
        <v>-18.217219763318809</v>
      </c>
      <c r="G33" s="1"/>
      <c r="H33" s="1"/>
      <c r="I33" s="1"/>
    </row>
    <row r="34" spans="1:9" x14ac:dyDescent="0.25">
      <c r="A34" s="11" t="s">
        <v>70</v>
      </c>
      <c r="B34" s="12">
        <v>123419</v>
      </c>
      <c r="C34" s="12">
        <v>103349</v>
      </c>
      <c r="D34" s="12">
        <v>819893</v>
      </c>
      <c r="E34" s="12">
        <v>967415</v>
      </c>
      <c r="F34" s="13">
        <f t="shared" si="0"/>
        <v>17.992835650505612</v>
      </c>
      <c r="G34" s="1"/>
      <c r="H34" s="1"/>
      <c r="I34" s="1"/>
    </row>
    <row r="35" spans="1:9" x14ac:dyDescent="0.25">
      <c r="A35" s="14" t="s">
        <v>71</v>
      </c>
      <c r="B35" s="15">
        <f>SUM(B7:B34)</f>
        <v>133270560</v>
      </c>
      <c r="C35" s="15">
        <f t="shared" ref="C35:E35" si="1">SUM(C7:C34)</f>
        <v>128844972</v>
      </c>
      <c r="D35" s="15">
        <f t="shared" si="1"/>
        <v>788358209</v>
      </c>
      <c r="E35" s="15">
        <f t="shared" si="1"/>
        <v>769033014</v>
      </c>
      <c r="F35" s="16">
        <f t="shared" si="0"/>
        <v>-2.4513215920606939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6414723</v>
      </c>
      <c r="C38" s="41">
        <f>D7</f>
        <v>7154383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132917005</v>
      </c>
      <c r="G38" s="42">
        <f>LOOKUP(E38,$A$38:$A$65,$C$38:$C$65)</f>
        <v>122786504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6022552</v>
      </c>
      <c r="C39" s="41">
        <f t="shared" ref="C39:C65" si="5">D8</f>
        <v>6821706</v>
      </c>
      <c r="D39" s="41">
        <f t="shared" ref="D39:D65" si="6">_xlfn.RANK.EQ(B39,$B$38:$B$65)+COUNTIF($B$38:$B$65,B39)-1</f>
        <v>21</v>
      </c>
      <c r="E39" s="42" t="str">
        <f t="shared" si="2"/>
        <v>BARCELONA</v>
      </c>
      <c r="F39" s="42">
        <f t="shared" ref="F39:F54" si="7">LOOKUP(E39,$A$38:$A$65,$B$38:$B$65)</f>
        <v>114453095</v>
      </c>
      <c r="G39" s="42">
        <f t="shared" ref="G39:G65" si="8">LOOKUP(E39,$A$38:$A$65,$C$38:$C$65)</f>
        <v>122051082</v>
      </c>
    </row>
    <row r="40" spans="1:9" x14ac:dyDescent="0.25">
      <c r="A40" s="42" t="str">
        <f t="shared" si="3"/>
        <v>ALMERIA</v>
      </c>
      <c r="B40" s="41">
        <f t="shared" si="4"/>
        <v>11008588</v>
      </c>
      <c r="C40" s="41">
        <f t="shared" si="5"/>
        <v>13369952</v>
      </c>
      <c r="D40" s="41">
        <f t="shared" si="6"/>
        <v>14</v>
      </c>
      <c r="E40" s="42" t="str">
        <f t="shared" si="2"/>
        <v>SANTA CRUZ DE TENERIFE</v>
      </c>
      <c r="F40" s="42">
        <f t="shared" si="7"/>
        <v>86858439</v>
      </c>
      <c r="G40" s="42">
        <f t="shared" si="8"/>
        <v>88623518</v>
      </c>
    </row>
    <row r="41" spans="1:9" x14ac:dyDescent="0.25">
      <c r="A41" s="42" t="str">
        <f t="shared" si="3"/>
        <v>AVILES</v>
      </c>
      <c r="B41" s="41">
        <f t="shared" si="4"/>
        <v>2192526</v>
      </c>
      <c r="C41" s="41">
        <f t="shared" si="5"/>
        <v>2506384</v>
      </c>
      <c r="D41" s="41">
        <f t="shared" si="6"/>
        <v>25</v>
      </c>
      <c r="E41" s="42" t="str">
        <f t="shared" si="2"/>
        <v>LAS PALMAS</v>
      </c>
      <c r="F41" s="42">
        <f t="shared" si="7"/>
        <v>83082582</v>
      </c>
      <c r="G41" s="42">
        <f t="shared" si="8"/>
        <v>77547879</v>
      </c>
    </row>
    <row r="42" spans="1:9" x14ac:dyDescent="0.25">
      <c r="A42" s="42" t="str">
        <f t="shared" si="3"/>
        <v>BAHIA DE ALGECIRAS</v>
      </c>
      <c r="B42" s="41">
        <f t="shared" si="4"/>
        <v>132917005</v>
      </c>
      <c r="C42" s="41">
        <f t="shared" si="5"/>
        <v>122786504</v>
      </c>
      <c r="D42" s="41">
        <f t="shared" si="6"/>
        <v>1</v>
      </c>
      <c r="E42" s="42" t="str">
        <f t="shared" si="2"/>
        <v>VALENCIA</v>
      </c>
      <c r="F42" s="42">
        <f t="shared" si="7"/>
        <v>80085622</v>
      </c>
      <c r="G42" s="42">
        <f t="shared" si="8"/>
        <v>79538021</v>
      </c>
    </row>
    <row r="43" spans="1:9" x14ac:dyDescent="0.25">
      <c r="A43" s="42" t="str">
        <f t="shared" si="3"/>
        <v>BAHIA DE CADIZ</v>
      </c>
      <c r="B43" s="41">
        <f t="shared" si="4"/>
        <v>12481302</v>
      </c>
      <c r="C43" s="41">
        <f t="shared" si="5"/>
        <v>12288411</v>
      </c>
      <c r="D43" s="41">
        <f t="shared" si="6"/>
        <v>13</v>
      </c>
      <c r="E43" s="42" t="str">
        <f t="shared" si="2"/>
        <v>BALEARES</v>
      </c>
      <c r="F43" s="42">
        <f t="shared" si="7"/>
        <v>62771980</v>
      </c>
      <c r="G43" s="42">
        <f t="shared" si="8"/>
        <v>65408695</v>
      </c>
    </row>
    <row r="44" spans="1:9" x14ac:dyDescent="0.25">
      <c r="A44" s="42" t="str">
        <f t="shared" si="3"/>
        <v>BALEARES</v>
      </c>
      <c r="B44" s="41">
        <f t="shared" si="4"/>
        <v>62771980</v>
      </c>
      <c r="C44" s="41">
        <f t="shared" si="5"/>
        <v>65408695</v>
      </c>
      <c r="D44" s="41">
        <f t="shared" si="6"/>
        <v>6</v>
      </c>
      <c r="E44" s="42" t="str">
        <f t="shared" si="2"/>
        <v>CEUTA</v>
      </c>
      <c r="F44" s="42">
        <f t="shared" si="7"/>
        <v>31060430</v>
      </c>
      <c r="G44" s="42">
        <f t="shared" si="8"/>
        <v>31844368</v>
      </c>
    </row>
    <row r="45" spans="1:9" x14ac:dyDescent="0.25">
      <c r="A45" s="42" t="str">
        <f t="shared" si="3"/>
        <v>BARCELONA</v>
      </c>
      <c r="B45" s="41">
        <f t="shared" si="4"/>
        <v>114453095</v>
      </c>
      <c r="C45" s="41">
        <f t="shared" si="5"/>
        <v>122051082</v>
      </c>
      <c r="D45" s="41">
        <f t="shared" si="6"/>
        <v>2</v>
      </c>
      <c r="E45" s="42" t="str">
        <f t="shared" si="2"/>
        <v>BILBAO</v>
      </c>
      <c r="F45" s="42">
        <f t="shared" si="7"/>
        <v>21322817</v>
      </c>
      <c r="G45" s="42">
        <f t="shared" si="8"/>
        <v>24730013</v>
      </c>
    </row>
    <row r="46" spans="1:9" x14ac:dyDescent="0.25">
      <c r="A46" s="42" t="str">
        <f t="shared" si="3"/>
        <v>BILBAO</v>
      </c>
      <c r="B46" s="41">
        <f t="shared" si="4"/>
        <v>21322817</v>
      </c>
      <c r="C46" s="41">
        <f t="shared" si="5"/>
        <v>24730013</v>
      </c>
      <c r="D46" s="41">
        <f t="shared" si="6"/>
        <v>8</v>
      </c>
      <c r="E46" s="42" t="str">
        <f t="shared" si="2"/>
        <v>TARRAGONA</v>
      </c>
      <c r="F46" s="42">
        <f t="shared" si="7"/>
        <v>21191982</v>
      </c>
      <c r="G46" s="42">
        <f t="shared" si="8"/>
        <v>19777308</v>
      </c>
    </row>
    <row r="47" spans="1:9" x14ac:dyDescent="0.25">
      <c r="A47" s="42" t="str">
        <f t="shared" si="3"/>
        <v>CARTAGENA</v>
      </c>
      <c r="B47" s="41">
        <f t="shared" si="4"/>
        <v>13062970</v>
      </c>
      <c r="C47" s="41">
        <f t="shared" si="5"/>
        <v>14494336</v>
      </c>
      <c r="D47" s="41">
        <f t="shared" si="6"/>
        <v>12</v>
      </c>
      <c r="E47" s="42" t="str">
        <f t="shared" si="2"/>
        <v>VIGO</v>
      </c>
      <c r="F47" s="42">
        <f t="shared" si="7"/>
        <v>15839823</v>
      </c>
      <c r="G47" s="42">
        <f t="shared" si="8"/>
        <v>19368164</v>
      </c>
    </row>
    <row r="48" spans="1:9" x14ac:dyDescent="0.25">
      <c r="A48" s="42" t="str">
        <f t="shared" si="3"/>
        <v>CASTELLON</v>
      </c>
      <c r="B48" s="41">
        <f t="shared" si="4"/>
        <v>6621053</v>
      </c>
      <c r="C48" s="41">
        <f t="shared" si="5"/>
        <v>7347292</v>
      </c>
      <c r="D48" s="41">
        <f t="shared" si="6"/>
        <v>19</v>
      </c>
      <c r="E48" s="42" t="str">
        <f t="shared" si="2"/>
        <v>MALAGA</v>
      </c>
      <c r="F48" s="42">
        <f t="shared" si="7"/>
        <v>15355850</v>
      </c>
      <c r="G48" s="42">
        <f t="shared" si="8"/>
        <v>17030392</v>
      </c>
    </row>
    <row r="49" spans="1:7" x14ac:dyDescent="0.25">
      <c r="A49" s="42" t="str">
        <f t="shared" si="3"/>
        <v>CEUTA</v>
      </c>
      <c r="B49" s="41">
        <f t="shared" si="4"/>
        <v>31060430</v>
      </c>
      <c r="C49" s="41">
        <f t="shared" si="5"/>
        <v>31844368</v>
      </c>
      <c r="D49" s="41">
        <f t="shared" si="6"/>
        <v>7</v>
      </c>
      <c r="E49" s="42" t="str">
        <f t="shared" si="2"/>
        <v>CARTAGENA</v>
      </c>
      <c r="F49" s="42">
        <f t="shared" si="7"/>
        <v>13062970</v>
      </c>
      <c r="G49" s="42">
        <f t="shared" si="8"/>
        <v>14494336</v>
      </c>
    </row>
    <row r="50" spans="1:7" x14ac:dyDescent="0.25">
      <c r="A50" s="42" t="str">
        <f t="shared" si="3"/>
        <v>FERROL-SAN CIBRAO</v>
      </c>
      <c r="B50" s="41">
        <f t="shared" si="4"/>
        <v>6855541</v>
      </c>
      <c r="C50" s="41">
        <f t="shared" si="5"/>
        <v>7390119</v>
      </c>
      <c r="D50" s="41">
        <f t="shared" si="6"/>
        <v>18</v>
      </c>
      <c r="E50" s="42" t="str">
        <f t="shared" si="2"/>
        <v>BAHIA DE CADIZ</v>
      </c>
      <c r="F50" s="42">
        <f t="shared" si="7"/>
        <v>12481302</v>
      </c>
      <c r="G50" s="42">
        <f t="shared" si="8"/>
        <v>12288411</v>
      </c>
    </row>
    <row r="51" spans="1:7" x14ac:dyDescent="0.25">
      <c r="A51" s="42" t="str">
        <f t="shared" si="3"/>
        <v>GIJON</v>
      </c>
      <c r="B51" s="41">
        <f t="shared" si="4"/>
        <v>5474534</v>
      </c>
      <c r="C51" s="41">
        <f t="shared" si="5"/>
        <v>8182170</v>
      </c>
      <c r="D51" s="41">
        <f t="shared" si="6"/>
        <v>22</v>
      </c>
      <c r="E51" s="42" t="str">
        <f t="shared" si="2"/>
        <v>ALMERIA</v>
      </c>
      <c r="F51" s="42">
        <f t="shared" si="7"/>
        <v>11008588</v>
      </c>
      <c r="G51" s="42">
        <f t="shared" si="8"/>
        <v>13369952</v>
      </c>
    </row>
    <row r="52" spans="1:7" x14ac:dyDescent="0.25">
      <c r="A52" s="42" t="str">
        <f t="shared" si="3"/>
        <v>HUELVA</v>
      </c>
      <c r="B52" s="41">
        <f t="shared" si="4"/>
        <v>9781924</v>
      </c>
      <c r="C52" s="41">
        <f t="shared" si="5"/>
        <v>11098074</v>
      </c>
      <c r="D52" s="41">
        <f t="shared" si="6"/>
        <v>15</v>
      </c>
      <c r="E52" s="42" t="str">
        <f t="shared" si="2"/>
        <v>HUELVA</v>
      </c>
      <c r="F52" s="42">
        <f t="shared" si="7"/>
        <v>9781924</v>
      </c>
      <c r="G52" s="42">
        <f t="shared" si="8"/>
        <v>11098074</v>
      </c>
    </row>
    <row r="53" spans="1:7" x14ac:dyDescent="0.25">
      <c r="A53" s="42" t="str">
        <f t="shared" si="3"/>
        <v>LAS PALMAS</v>
      </c>
      <c r="B53" s="41">
        <f t="shared" si="4"/>
        <v>83082582</v>
      </c>
      <c r="C53" s="41">
        <f t="shared" si="5"/>
        <v>77547879</v>
      </c>
      <c r="D53" s="41">
        <f t="shared" si="6"/>
        <v>4</v>
      </c>
      <c r="E53" s="42" t="str">
        <f t="shared" si="2"/>
        <v>SANTANDER</v>
      </c>
      <c r="F53" s="42">
        <f t="shared" si="7"/>
        <v>7625640</v>
      </c>
      <c r="G53" s="42">
        <f t="shared" si="8"/>
        <v>11316895</v>
      </c>
    </row>
    <row r="54" spans="1:7" x14ac:dyDescent="0.25">
      <c r="A54" s="42" t="str">
        <f t="shared" si="3"/>
        <v>MALAGA</v>
      </c>
      <c r="B54" s="41">
        <f t="shared" si="4"/>
        <v>15355850</v>
      </c>
      <c r="C54" s="41">
        <f t="shared" si="5"/>
        <v>17030392</v>
      </c>
      <c r="D54" s="41">
        <f t="shared" si="6"/>
        <v>11</v>
      </c>
      <c r="E54" s="42" t="str">
        <f t="shared" si="2"/>
        <v>MELILLA</v>
      </c>
      <c r="F54" s="42">
        <f t="shared" si="7"/>
        <v>6913021</v>
      </c>
      <c r="G54" s="42">
        <f t="shared" si="8"/>
        <v>6976427</v>
      </c>
    </row>
    <row r="55" spans="1:7" x14ac:dyDescent="0.25">
      <c r="A55" s="42" t="str">
        <f t="shared" si="3"/>
        <v>MARIN Y RIA DE PONTEVEDRA</v>
      </c>
      <c r="B55" s="41">
        <f t="shared" si="4"/>
        <v>1827263</v>
      </c>
      <c r="C55" s="41">
        <f t="shared" si="5"/>
        <v>1388628</v>
      </c>
      <c r="D55" s="41">
        <f t="shared" si="6"/>
        <v>26</v>
      </c>
      <c r="E55" s="42" t="str">
        <f t="shared" si="2"/>
        <v>FERROL-SAN CIBRAO</v>
      </c>
      <c r="F55" s="42">
        <f t="shared" ref="F55:F65" si="9">LOOKUP(E55,$A$38:$A$65,$B$38:$B$65)</f>
        <v>6855541</v>
      </c>
      <c r="G55" s="42">
        <f t="shared" si="8"/>
        <v>7390119</v>
      </c>
    </row>
    <row r="56" spans="1:7" x14ac:dyDescent="0.25">
      <c r="A56" s="42" t="str">
        <f t="shared" si="3"/>
        <v>MELILLA</v>
      </c>
      <c r="B56" s="41">
        <f t="shared" si="4"/>
        <v>6913021</v>
      </c>
      <c r="C56" s="41">
        <f t="shared" si="5"/>
        <v>6976427</v>
      </c>
      <c r="D56" s="41">
        <f t="shared" si="6"/>
        <v>17</v>
      </c>
      <c r="E56" s="42" t="str">
        <f t="shared" si="2"/>
        <v>CASTELLON</v>
      </c>
      <c r="F56" s="42">
        <f t="shared" si="9"/>
        <v>6621053</v>
      </c>
      <c r="G56" s="42">
        <f t="shared" si="8"/>
        <v>7347292</v>
      </c>
    </row>
    <row r="57" spans="1:7" x14ac:dyDescent="0.25">
      <c r="A57" s="42" t="str">
        <f t="shared" si="3"/>
        <v>MOTRIL</v>
      </c>
      <c r="B57" s="41">
        <f t="shared" si="4"/>
        <v>1389851</v>
      </c>
      <c r="C57" s="41">
        <f t="shared" si="5"/>
        <v>1681134</v>
      </c>
      <c r="D57" s="41">
        <f t="shared" si="6"/>
        <v>27</v>
      </c>
      <c r="E57" s="42" t="str">
        <f t="shared" si="2"/>
        <v>A CORUÑA</v>
      </c>
      <c r="F57" s="42">
        <f t="shared" si="9"/>
        <v>6414723</v>
      </c>
      <c r="G57" s="42">
        <f t="shared" si="8"/>
        <v>7154383</v>
      </c>
    </row>
    <row r="58" spans="1:7" x14ac:dyDescent="0.25">
      <c r="A58" s="42" t="str">
        <f t="shared" si="3"/>
        <v>PASAIA</v>
      </c>
      <c r="B58" s="41">
        <f t="shared" si="4"/>
        <v>2803194</v>
      </c>
      <c r="C58" s="41">
        <f t="shared" si="5"/>
        <v>4056382</v>
      </c>
      <c r="D58" s="41">
        <f t="shared" si="6"/>
        <v>23</v>
      </c>
      <c r="E58" s="42" t="str">
        <f t="shared" si="2"/>
        <v>ALICANTE</v>
      </c>
      <c r="F58" s="42">
        <f t="shared" si="9"/>
        <v>6022552</v>
      </c>
      <c r="G58" s="42">
        <f t="shared" si="8"/>
        <v>6821706</v>
      </c>
    </row>
    <row r="59" spans="1:7" x14ac:dyDescent="0.25">
      <c r="A59" s="42" t="str">
        <f t="shared" si="3"/>
        <v>SANTA CRUZ DE TENERIFE</v>
      </c>
      <c r="B59" s="41">
        <f t="shared" si="4"/>
        <v>86858439</v>
      </c>
      <c r="C59" s="41">
        <f t="shared" si="5"/>
        <v>88623518</v>
      </c>
      <c r="D59" s="41">
        <f t="shared" si="6"/>
        <v>3</v>
      </c>
      <c r="E59" s="42" t="str">
        <f t="shared" si="2"/>
        <v>GIJON</v>
      </c>
      <c r="F59" s="42">
        <f t="shared" si="9"/>
        <v>5474534</v>
      </c>
      <c r="G59" s="42">
        <f t="shared" si="8"/>
        <v>8182170</v>
      </c>
    </row>
    <row r="60" spans="1:7" x14ac:dyDescent="0.25">
      <c r="A60" s="42" t="str">
        <f t="shared" si="3"/>
        <v>SANTANDER</v>
      </c>
      <c r="B60" s="41">
        <f t="shared" si="4"/>
        <v>7625640</v>
      </c>
      <c r="C60" s="41">
        <f t="shared" si="5"/>
        <v>11316895</v>
      </c>
      <c r="D60" s="41">
        <f t="shared" si="6"/>
        <v>16</v>
      </c>
      <c r="E60" s="42" t="str">
        <f t="shared" si="2"/>
        <v>PASAIA</v>
      </c>
      <c r="F60" s="42">
        <f t="shared" si="9"/>
        <v>2803194</v>
      </c>
      <c r="G60" s="42">
        <f t="shared" si="8"/>
        <v>4056382</v>
      </c>
    </row>
    <row r="61" spans="1:7" x14ac:dyDescent="0.25">
      <c r="A61" s="42" t="str">
        <f t="shared" si="3"/>
        <v>SEVILLA</v>
      </c>
      <c r="B61" s="41">
        <f t="shared" si="4"/>
        <v>2651292</v>
      </c>
      <c r="C61" s="41">
        <f t="shared" si="5"/>
        <v>2760079</v>
      </c>
      <c r="D61" s="41">
        <f t="shared" si="6"/>
        <v>24</v>
      </c>
      <c r="E61" s="42" t="str">
        <f t="shared" si="2"/>
        <v>SEVILLA</v>
      </c>
      <c r="F61" s="42">
        <f t="shared" si="9"/>
        <v>2651292</v>
      </c>
      <c r="G61" s="42">
        <f t="shared" si="8"/>
        <v>2760079</v>
      </c>
    </row>
    <row r="62" spans="1:7" x14ac:dyDescent="0.25">
      <c r="A62" s="42" t="str">
        <f t="shared" si="3"/>
        <v>TARRAGONA</v>
      </c>
      <c r="B62" s="41">
        <f t="shared" si="4"/>
        <v>21191982</v>
      </c>
      <c r="C62" s="41">
        <f t="shared" si="5"/>
        <v>19777308</v>
      </c>
      <c r="D62" s="41">
        <f t="shared" si="6"/>
        <v>9</v>
      </c>
      <c r="E62" s="42" t="str">
        <f t="shared" si="2"/>
        <v>AVILES</v>
      </c>
      <c r="F62" s="42">
        <f t="shared" si="9"/>
        <v>2192526</v>
      </c>
      <c r="G62" s="42">
        <f t="shared" si="8"/>
        <v>2506384</v>
      </c>
    </row>
    <row r="63" spans="1:7" x14ac:dyDescent="0.25">
      <c r="A63" s="42" t="str">
        <f t="shared" si="3"/>
        <v>VALENCIA</v>
      </c>
      <c r="B63" s="41">
        <f t="shared" si="4"/>
        <v>80085622</v>
      </c>
      <c r="C63" s="41">
        <f t="shared" si="5"/>
        <v>79538021</v>
      </c>
      <c r="D63" s="41">
        <f t="shared" si="6"/>
        <v>5</v>
      </c>
      <c r="E63" s="42" t="str">
        <f t="shared" si="2"/>
        <v>MARIN Y RIA DE PONTEVEDRA</v>
      </c>
      <c r="F63" s="42">
        <f t="shared" si="9"/>
        <v>1827263</v>
      </c>
      <c r="G63" s="42">
        <f t="shared" si="8"/>
        <v>1388628</v>
      </c>
    </row>
    <row r="64" spans="1:7" x14ac:dyDescent="0.25">
      <c r="A64" s="42" t="str">
        <f t="shared" si="3"/>
        <v>VIGO</v>
      </c>
      <c r="B64" s="41">
        <f t="shared" si="4"/>
        <v>15839823</v>
      </c>
      <c r="C64" s="41">
        <f t="shared" si="5"/>
        <v>19368164</v>
      </c>
      <c r="D64" s="41">
        <f t="shared" si="6"/>
        <v>10</v>
      </c>
      <c r="E64" s="42" t="str">
        <f t="shared" si="2"/>
        <v>MOTRIL</v>
      </c>
      <c r="F64" s="42">
        <f t="shared" si="9"/>
        <v>1389851</v>
      </c>
      <c r="G64" s="42">
        <f t="shared" si="8"/>
        <v>1681134</v>
      </c>
    </row>
    <row r="65" spans="1:7" x14ac:dyDescent="0.25">
      <c r="A65" s="42" t="str">
        <f t="shared" si="3"/>
        <v>VILAGARCIA</v>
      </c>
      <c r="B65" s="41">
        <f t="shared" si="4"/>
        <v>967415</v>
      </c>
      <c r="C65" s="41">
        <f t="shared" si="5"/>
        <v>819893</v>
      </c>
      <c r="D65" s="41">
        <f t="shared" si="6"/>
        <v>28</v>
      </c>
      <c r="E65" s="42" t="str">
        <f t="shared" si="2"/>
        <v>VILAGARCIA</v>
      </c>
      <c r="F65" s="42">
        <f t="shared" si="9"/>
        <v>967415</v>
      </c>
      <c r="G65" s="42">
        <f t="shared" si="8"/>
        <v>819893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47" t="s">
        <v>72</v>
      </c>
      <c r="B5" s="45" t="str">
        <f>'Resumen general'!D6</f>
        <v>Mes Junio</v>
      </c>
      <c r="C5" s="46"/>
      <c r="D5" s="45" t="str">
        <f>'Resumen general'!F6</f>
        <v>Acumulado desde Enero</v>
      </c>
      <c r="E5" s="46"/>
      <c r="F5" s="46"/>
      <c r="L5" s="39">
        <f>'Resumen general'!I4</f>
        <v>40045</v>
      </c>
    </row>
    <row r="6" spans="1:12" x14ac:dyDescent="0.25">
      <c r="A6" s="48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</v>
      </c>
      <c r="C7" s="9">
        <v>5</v>
      </c>
      <c r="D7" s="9">
        <v>24</v>
      </c>
      <c r="E7" s="9">
        <v>30</v>
      </c>
      <c r="F7" s="10">
        <f>((E7*100)/D7)-100</f>
        <v>25</v>
      </c>
      <c r="G7" s="1"/>
      <c r="H7" s="1"/>
      <c r="I7" s="1"/>
    </row>
    <row r="8" spans="1:12" x14ac:dyDescent="0.25">
      <c r="A8" s="11" t="s">
        <v>44</v>
      </c>
      <c r="B8" s="12">
        <v>2</v>
      </c>
      <c r="C8" s="12">
        <v>2</v>
      </c>
      <c r="D8" s="12">
        <v>34</v>
      </c>
      <c r="E8" s="12">
        <v>18</v>
      </c>
      <c r="F8" s="13">
        <f t="shared" ref="F8:F35" si="0">((E8*100)/D8)-100</f>
        <v>-47.058823529411768</v>
      </c>
      <c r="G8" s="1"/>
      <c r="H8" s="1"/>
      <c r="I8" s="1"/>
    </row>
    <row r="9" spans="1:12" x14ac:dyDescent="0.25">
      <c r="A9" s="8" t="s">
        <v>45</v>
      </c>
      <c r="B9" s="9">
        <v>9</v>
      </c>
      <c r="C9" s="9">
        <v>4</v>
      </c>
      <c r="D9" s="9">
        <v>27</v>
      </c>
      <c r="E9" s="9">
        <v>18</v>
      </c>
      <c r="F9" s="10">
        <f t="shared" si="0"/>
        <v>-33.333333333333329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16</v>
      </c>
      <c r="C12" s="12">
        <v>19</v>
      </c>
      <c r="D12" s="12">
        <v>119</v>
      </c>
      <c r="E12" s="12">
        <v>108</v>
      </c>
      <c r="F12" s="13">
        <f t="shared" si="0"/>
        <v>-9.2436974789915922</v>
      </c>
      <c r="G12" s="1"/>
      <c r="H12" s="1"/>
      <c r="I12" s="1"/>
    </row>
    <row r="13" spans="1:12" x14ac:dyDescent="0.25">
      <c r="A13" s="8" t="s">
        <v>49</v>
      </c>
      <c r="B13" s="9">
        <v>99</v>
      </c>
      <c r="C13" s="9">
        <v>87</v>
      </c>
      <c r="D13" s="9">
        <v>314</v>
      </c>
      <c r="E13" s="9">
        <v>255</v>
      </c>
      <c r="F13" s="10">
        <f t="shared" si="0"/>
        <v>-18.789808917197448</v>
      </c>
      <c r="G13" s="1"/>
      <c r="H13" s="1"/>
      <c r="I13" s="1"/>
    </row>
    <row r="14" spans="1:12" x14ac:dyDescent="0.25">
      <c r="A14" s="11" t="s">
        <v>50</v>
      </c>
      <c r="B14" s="12">
        <v>108</v>
      </c>
      <c r="C14" s="12">
        <v>76</v>
      </c>
      <c r="D14" s="12">
        <v>361</v>
      </c>
      <c r="E14" s="12">
        <v>317</v>
      </c>
      <c r="F14" s="13">
        <f t="shared" si="0"/>
        <v>-12.18836565096953</v>
      </c>
      <c r="G14" s="1"/>
      <c r="H14" s="1"/>
      <c r="I14" s="1"/>
    </row>
    <row r="15" spans="1:12" x14ac:dyDescent="0.25">
      <c r="A15" s="8" t="s">
        <v>51</v>
      </c>
      <c r="B15" s="9">
        <v>3</v>
      </c>
      <c r="C15" s="9">
        <v>4</v>
      </c>
      <c r="D15" s="9">
        <v>20</v>
      </c>
      <c r="E15" s="9">
        <v>15</v>
      </c>
      <c r="F15" s="10">
        <f t="shared" si="0"/>
        <v>-25</v>
      </c>
      <c r="G15" s="1"/>
      <c r="H15" s="1"/>
      <c r="I15" s="1"/>
    </row>
    <row r="16" spans="1:12" x14ac:dyDescent="0.25">
      <c r="A16" s="11" t="s">
        <v>52</v>
      </c>
      <c r="B16" s="12">
        <v>1</v>
      </c>
      <c r="C16" s="12">
        <v>5</v>
      </c>
      <c r="D16" s="12">
        <v>16</v>
      </c>
      <c r="E16" s="12">
        <v>21</v>
      </c>
      <c r="F16" s="13">
        <f t="shared" si="0"/>
        <v>31.25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2</v>
      </c>
      <c r="C18" s="12">
        <v>0</v>
      </c>
      <c r="D18" s="12">
        <v>5</v>
      </c>
      <c r="E18" s="12">
        <v>4</v>
      </c>
      <c r="F18" s="13">
        <f t="shared" si="0"/>
        <v>-20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3</v>
      </c>
      <c r="E20" s="12">
        <v>1</v>
      </c>
      <c r="F20" s="13">
        <f t="shared" si="0"/>
        <v>-66.666666666666657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1</v>
      </c>
      <c r="E21" s="9">
        <v>1</v>
      </c>
      <c r="F21" s="18">
        <f t="shared" si="0"/>
        <v>0</v>
      </c>
      <c r="G21" s="1"/>
      <c r="H21" s="1"/>
      <c r="I21" s="1"/>
    </row>
    <row r="22" spans="1:9" x14ac:dyDescent="0.25">
      <c r="A22" s="11" t="s">
        <v>58</v>
      </c>
      <c r="B22" s="12">
        <v>4</v>
      </c>
      <c r="C22" s="12">
        <v>8</v>
      </c>
      <c r="D22" s="12">
        <v>220</v>
      </c>
      <c r="E22" s="12">
        <v>195</v>
      </c>
      <c r="F22" s="13">
        <f t="shared" si="0"/>
        <v>-11.36363636363636</v>
      </c>
      <c r="G22" s="1"/>
      <c r="H22" s="1"/>
      <c r="I22" s="1"/>
    </row>
    <row r="23" spans="1:9" x14ac:dyDescent="0.25">
      <c r="A23" s="8" t="s">
        <v>59</v>
      </c>
      <c r="B23" s="9">
        <v>12</v>
      </c>
      <c r="C23" s="9">
        <v>16</v>
      </c>
      <c r="D23" s="9">
        <v>106</v>
      </c>
      <c r="E23" s="9">
        <v>121</v>
      </c>
      <c r="F23" s="10">
        <f t="shared" si="0"/>
        <v>14.15094339622641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1</v>
      </c>
      <c r="E24" s="12">
        <v>0</v>
      </c>
      <c r="F24" s="17">
        <f t="shared" si="0"/>
        <v>-100</v>
      </c>
      <c r="G24" s="1"/>
      <c r="H24" s="1"/>
      <c r="I24" s="1"/>
    </row>
    <row r="25" spans="1:9" x14ac:dyDescent="0.25">
      <c r="A25" s="8" t="s">
        <v>61</v>
      </c>
      <c r="B25" s="9">
        <v>0</v>
      </c>
      <c r="C25" s="9">
        <v>0</v>
      </c>
      <c r="D25" s="9">
        <v>1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2</v>
      </c>
      <c r="D26" s="12">
        <v>14</v>
      </c>
      <c r="E26" s="12">
        <v>9</v>
      </c>
      <c r="F26" s="13">
        <f t="shared" si="0"/>
        <v>-35.714285714285708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</v>
      </c>
      <c r="C28" s="12">
        <v>2</v>
      </c>
      <c r="D28" s="12">
        <v>151</v>
      </c>
      <c r="E28" s="12">
        <v>166</v>
      </c>
      <c r="F28" s="13">
        <f t="shared" si="0"/>
        <v>9.933774834437088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1</v>
      </c>
      <c r="D29" s="9">
        <v>4</v>
      </c>
      <c r="E29" s="9">
        <v>5</v>
      </c>
      <c r="F29" s="10">
        <f t="shared" si="0"/>
        <v>25</v>
      </c>
      <c r="G29" s="1"/>
      <c r="H29" s="1"/>
      <c r="I29" s="1"/>
    </row>
    <row r="30" spans="1:9" x14ac:dyDescent="0.25">
      <c r="A30" s="11" t="s">
        <v>66</v>
      </c>
      <c r="B30" s="12">
        <v>8</v>
      </c>
      <c r="C30" s="12">
        <v>10</v>
      </c>
      <c r="D30" s="12">
        <v>41</v>
      </c>
      <c r="E30" s="12">
        <v>46</v>
      </c>
      <c r="F30" s="13">
        <f t="shared" si="0"/>
        <v>12.195121951219505</v>
      </c>
      <c r="G30" s="1"/>
      <c r="H30" s="1"/>
      <c r="I30" s="1"/>
    </row>
    <row r="31" spans="1:9" x14ac:dyDescent="0.25">
      <c r="A31" s="8" t="s">
        <v>67</v>
      </c>
      <c r="B31" s="9">
        <v>1</v>
      </c>
      <c r="C31" s="9">
        <v>1</v>
      </c>
      <c r="D31" s="9">
        <v>5</v>
      </c>
      <c r="E31" s="9">
        <v>5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68</v>
      </c>
      <c r="B32" s="12">
        <v>17</v>
      </c>
      <c r="C32" s="12">
        <v>16</v>
      </c>
      <c r="D32" s="12">
        <v>70</v>
      </c>
      <c r="E32" s="12">
        <v>56</v>
      </c>
      <c r="F32" s="13">
        <f t="shared" si="0"/>
        <v>-20</v>
      </c>
      <c r="G32" s="1"/>
      <c r="H32" s="1"/>
      <c r="I32" s="1"/>
    </row>
    <row r="33" spans="1:9" x14ac:dyDescent="0.25">
      <c r="A33" s="8" t="s">
        <v>69</v>
      </c>
      <c r="B33" s="9">
        <v>12</v>
      </c>
      <c r="C33" s="9">
        <v>6</v>
      </c>
      <c r="D33" s="9">
        <v>49</v>
      </c>
      <c r="E33" s="9">
        <v>44</v>
      </c>
      <c r="F33" s="10">
        <f t="shared" si="0"/>
        <v>-10.204081632653057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4</v>
      </c>
      <c r="E34" s="12">
        <v>8</v>
      </c>
      <c r="F34" s="13">
        <f t="shared" si="0"/>
        <v>100</v>
      </c>
      <c r="G34" s="1"/>
      <c r="H34" s="1"/>
      <c r="I34" s="1"/>
    </row>
    <row r="35" spans="1:9" x14ac:dyDescent="0.25">
      <c r="A35" s="14" t="s">
        <v>71</v>
      </c>
      <c r="B35" s="15">
        <f>SUM(B7:B34)</f>
        <v>301</v>
      </c>
      <c r="C35" s="15">
        <f t="shared" ref="C35:E35" si="1">SUM(C7:C34)</f>
        <v>264</v>
      </c>
      <c r="D35" s="15">
        <f t="shared" si="1"/>
        <v>1592</v>
      </c>
      <c r="E35" s="15">
        <f t="shared" si="1"/>
        <v>1443</v>
      </c>
      <c r="F35" s="16">
        <f t="shared" si="0"/>
        <v>-9.3592964824120628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</v>
      </c>
      <c r="C38" s="41">
        <f>D7</f>
        <v>24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317</v>
      </c>
      <c r="G38" s="42">
        <f>LOOKUP(E38,$A$38:$A$65,$C$38:$C$65)</f>
        <v>361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18</v>
      </c>
      <c r="C39" s="41">
        <f t="shared" ref="C39:C65" si="5">D8</f>
        <v>34</v>
      </c>
      <c r="D39" s="41">
        <f t="shared" ref="D39:D65" si="6">_xlfn.RANK.EQ(B39,$B$38:$B$65)+COUNTIF($B$38:$B$65,B39)-1</f>
        <v>13</v>
      </c>
      <c r="E39" s="42" t="str">
        <f t="shared" si="2"/>
        <v>BALEARES</v>
      </c>
      <c r="F39" s="42">
        <f t="shared" ref="F39:F54" si="7">LOOKUP(E39,$A$38:$A$65,$B$38:$B$65)</f>
        <v>255</v>
      </c>
      <c r="G39" s="42">
        <f t="shared" ref="G39:G65" si="8">LOOKUP(E39,$A$38:$A$65,$C$38:$C$65)</f>
        <v>314</v>
      </c>
    </row>
    <row r="40" spans="1:9" x14ac:dyDescent="0.25">
      <c r="A40" s="42" t="str">
        <f t="shared" si="3"/>
        <v>ALMERIA</v>
      </c>
      <c r="B40" s="41">
        <f t="shared" si="4"/>
        <v>18</v>
      </c>
      <c r="C40" s="41">
        <f t="shared" si="5"/>
        <v>27</v>
      </c>
      <c r="D40" s="41">
        <f t="shared" si="6"/>
        <v>13</v>
      </c>
      <c r="E40" s="42" t="str">
        <f t="shared" si="2"/>
        <v>LAS PALMAS</v>
      </c>
      <c r="F40" s="42">
        <f t="shared" si="7"/>
        <v>195</v>
      </c>
      <c r="G40" s="42">
        <f t="shared" si="8"/>
        <v>220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166</v>
      </c>
      <c r="G41" s="42">
        <f t="shared" si="8"/>
        <v>151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MALAGA</v>
      </c>
      <c r="F42" s="42">
        <f t="shared" si="7"/>
        <v>121</v>
      </c>
      <c r="G42" s="42">
        <f t="shared" si="8"/>
        <v>106</v>
      </c>
    </row>
    <row r="43" spans="1:9" x14ac:dyDescent="0.25">
      <c r="A43" s="42" t="str">
        <f t="shared" si="3"/>
        <v>BAHIA DE CADIZ</v>
      </c>
      <c r="B43" s="41">
        <f t="shared" si="4"/>
        <v>108</v>
      </c>
      <c r="C43" s="41">
        <f t="shared" si="5"/>
        <v>119</v>
      </c>
      <c r="D43" s="41">
        <f t="shared" si="6"/>
        <v>6</v>
      </c>
      <c r="E43" s="42" t="str">
        <f t="shared" si="2"/>
        <v>BAHIA DE CADIZ</v>
      </c>
      <c r="F43" s="42">
        <f t="shared" si="7"/>
        <v>108</v>
      </c>
      <c r="G43" s="42">
        <f t="shared" si="8"/>
        <v>119</v>
      </c>
    </row>
    <row r="44" spans="1:9" x14ac:dyDescent="0.25">
      <c r="A44" s="42" t="str">
        <f t="shared" si="3"/>
        <v>BALEARES</v>
      </c>
      <c r="B44" s="41">
        <f t="shared" si="4"/>
        <v>255</v>
      </c>
      <c r="C44" s="41">
        <f t="shared" si="5"/>
        <v>314</v>
      </c>
      <c r="D44" s="41">
        <f t="shared" si="6"/>
        <v>2</v>
      </c>
      <c r="E44" s="42" t="str">
        <f t="shared" si="2"/>
        <v>VALENCIA</v>
      </c>
      <c r="F44" s="42">
        <f t="shared" si="7"/>
        <v>56</v>
      </c>
      <c r="G44" s="42">
        <f t="shared" si="8"/>
        <v>70</v>
      </c>
    </row>
    <row r="45" spans="1:9" x14ac:dyDescent="0.25">
      <c r="A45" s="42" t="str">
        <f t="shared" si="3"/>
        <v>BARCELONA</v>
      </c>
      <c r="B45" s="41">
        <f t="shared" si="4"/>
        <v>317</v>
      </c>
      <c r="C45" s="41">
        <f t="shared" si="5"/>
        <v>361</v>
      </c>
      <c r="D45" s="41">
        <f t="shared" si="6"/>
        <v>1</v>
      </c>
      <c r="E45" s="42" t="str">
        <f t="shared" si="2"/>
        <v>SEVILLA</v>
      </c>
      <c r="F45" s="42">
        <f t="shared" si="7"/>
        <v>46</v>
      </c>
      <c r="G45" s="42">
        <f t="shared" si="8"/>
        <v>41</v>
      </c>
    </row>
    <row r="46" spans="1:9" x14ac:dyDescent="0.25">
      <c r="A46" s="42" t="str">
        <f t="shared" si="3"/>
        <v>BILBAO</v>
      </c>
      <c r="B46" s="41">
        <f t="shared" si="4"/>
        <v>15</v>
      </c>
      <c r="C46" s="41">
        <f t="shared" si="5"/>
        <v>20</v>
      </c>
      <c r="D46" s="41">
        <f t="shared" si="6"/>
        <v>14</v>
      </c>
      <c r="E46" s="42" t="str">
        <f t="shared" si="2"/>
        <v>VIGO</v>
      </c>
      <c r="F46" s="42">
        <f t="shared" si="7"/>
        <v>44</v>
      </c>
      <c r="G46" s="42">
        <f t="shared" si="8"/>
        <v>49</v>
      </c>
    </row>
    <row r="47" spans="1:9" x14ac:dyDescent="0.25">
      <c r="A47" s="42" t="str">
        <f t="shared" si="3"/>
        <v>CARTAGENA</v>
      </c>
      <c r="B47" s="41">
        <f t="shared" si="4"/>
        <v>21</v>
      </c>
      <c r="C47" s="41">
        <f t="shared" si="5"/>
        <v>16</v>
      </c>
      <c r="D47" s="41">
        <f t="shared" si="6"/>
        <v>11</v>
      </c>
      <c r="E47" s="42" t="str">
        <f t="shared" si="2"/>
        <v>A CORUÑA</v>
      </c>
      <c r="F47" s="42">
        <f t="shared" si="7"/>
        <v>30</v>
      </c>
      <c r="G47" s="42">
        <f t="shared" si="8"/>
        <v>24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21</v>
      </c>
      <c r="G48" s="42">
        <f t="shared" si="8"/>
        <v>16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5</v>
      </c>
      <c r="D49" s="41">
        <f t="shared" si="6"/>
        <v>19</v>
      </c>
      <c r="E49" s="42" t="e">
        <f t="shared" si="2"/>
        <v>#N/A</v>
      </c>
      <c r="F49" s="42" t="e">
        <f t="shared" si="7"/>
        <v>#N/A</v>
      </c>
      <c r="G49" s="42" t="e">
        <f t="shared" si="8"/>
        <v>#N/A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18</v>
      </c>
      <c r="G50" s="42">
        <f t="shared" si="8"/>
        <v>34</v>
      </c>
    </row>
    <row r="51" spans="1:7" x14ac:dyDescent="0.25">
      <c r="A51" s="42" t="str">
        <f t="shared" si="3"/>
        <v>GIJON</v>
      </c>
      <c r="B51" s="41">
        <f t="shared" si="4"/>
        <v>1</v>
      </c>
      <c r="C51" s="41">
        <f t="shared" si="5"/>
        <v>3</v>
      </c>
      <c r="D51" s="41">
        <f t="shared" si="6"/>
        <v>21</v>
      </c>
      <c r="E51" s="42" t="str">
        <f t="shared" si="2"/>
        <v>BILBAO</v>
      </c>
      <c r="F51" s="42">
        <f t="shared" si="7"/>
        <v>15</v>
      </c>
      <c r="G51" s="42">
        <f t="shared" si="8"/>
        <v>20</v>
      </c>
    </row>
    <row r="52" spans="1:7" x14ac:dyDescent="0.25">
      <c r="A52" s="42" t="str">
        <f t="shared" si="3"/>
        <v>HUELVA</v>
      </c>
      <c r="B52" s="41">
        <f t="shared" si="4"/>
        <v>1</v>
      </c>
      <c r="C52" s="41">
        <f t="shared" si="5"/>
        <v>1</v>
      </c>
      <c r="D52" s="41">
        <f t="shared" si="6"/>
        <v>21</v>
      </c>
      <c r="E52" s="42" t="str">
        <f t="shared" si="2"/>
        <v>MOTRIL</v>
      </c>
      <c r="F52" s="42">
        <f t="shared" si="7"/>
        <v>9</v>
      </c>
      <c r="G52" s="42">
        <f t="shared" si="8"/>
        <v>14</v>
      </c>
    </row>
    <row r="53" spans="1:7" x14ac:dyDescent="0.25">
      <c r="A53" s="42" t="str">
        <f t="shared" si="3"/>
        <v>LAS PALMAS</v>
      </c>
      <c r="B53" s="41">
        <f t="shared" si="4"/>
        <v>195</v>
      </c>
      <c r="C53" s="41">
        <f t="shared" si="5"/>
        <v>220</v>
      </c>
      <c r="D53" s="41">
        <f t="shared" si="6"/>
        <v>3</v>
      </c>
      <c r="E53" s="42" t="str">
        <f t="shared" si="2"/>
        <v>VILAGARCIA</v>
      </c>
      <c r="F53" s="42">
        <f t="shared" si="7"/>
        <v>8</v>
      </c>
      <c r="G53" s="42">
        <f t="shared" si="8"/>
        <v>4</v>
      </c>
    </row>
    <row r="54" spans="1:7" x14ac:dyDescent="0.25">
      <c r="A54" s="42" t="str">
        <f t="shared" si="3"/>
        <v>MALAGA</v>
      </c>
      <c r="B54" s="41">
        <f t="shared" si="4"/>
        <v>121</v>
      </c>
      <c r="C54" s="41">
        <f t="shared" si="5"/>
        <v>106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1</v>
      </c>
      <c r="D55" s="41">
        <f t="shared" si="6"/>
        <v>28</v>
      </c>
      <c r="E55" s="42" t="str">
        <f t="shared" si="2"/>
        <v>SANTANDER</v>
      </c>
      <c r="F55" s="42">
        <f t="shared" ref="F55:F65" si="9">LOOKUP(E55,$A$38:$A$65,$B$38:$B$65)</f>
        <v>5</v>
      </c>
      <c r="G55" s="42">
        <f t="shared" si="8"/>
        <v>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</v>
      </c>
      <c r="D56" s="41">
        <f t="shared" si="6"/>
        <v>28</v>
      </c>
      <c r="E56" s="42" t="str">
        <f t="shared" si="2"/>
        <v>CEUTA</v>
      </c>
      <c r="F56" s="42">
        <f t="shared" si="9"/>
        <v>4</v>
      </c>
      <c r="G56" s="42">
        <f t="shared" si="8"/>
        <v>5</v>
      </c>
    </row>
    <row r="57" spans="1:7" x14ac:dyDescent="0.25">
      <c r="A57" s="42" t="str">
        <f t="shared" si="3"/>
        <v>MOTRIL</v>
      </c>
      <c r="B57" s="41">
        <f t="shared" si="4"/>
        <v>9</v>
      </c>
      <c r="C57" s="41">
        <f t="shared" si="5"/>
        <v>14</v>
      </c>
      <c r="D57" s="41">
        <f t="shared" si="6"/>
        <v>15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GIJON</v>
      </c>
      <c r="F58" s="42">
        <f t="shared" si="9"/>
        <v>1</v>
      </c>
      <c r="G58" s="42">
        <f t="shared" si="8"/>
        <v>3</v>
      </c>
    </row>
    <row r="59" spans="1:7" x14ac:dyDescent="0.25">
      <c r="A59" s="42" t="str">
        <f t="shared" si="3"/>
        <v>SANTA CRUZ DE TENERIFE</v>
      </c>
      <c r="B59" s="41">
        <f t="shared" si="4"/>
        <v>166</v>
      </c>
      <c r="C59" s="41">
        <f t="shared" si="5"/>
        <v>151</v>
      </c>
      <c r="D59" s="41">
        <f t="shared" si="6"/>
        <v>4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</v>
      </c>
      <c r="C60" s="41">
        <f t="shared" si="5"/>
        <v>4</v>
      </c>
      <c r="D60" s="41">
        <f t="shared" si="6"/>
        <v>18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</v>
      </c>
      <c r="C61" s="41">
        <f t="shared" si="5"/>
        <v>41</v>
      </c>
      <c r="D61" s="41">
        <f t="shared" si="6"/>
        <v>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5</v>
      </c>
      <c r="C62" s="41">
        <f t="shared" si="5"/>
        <v>5</v>
      </c>
      <c r="D62" s="41">
        <f t="shared" si="6"/>
        <v>18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56</v>
      </c>
      <c r="C63" s="41">
        <f t="shared" si="5"/>
        <v>70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</v>
      </c>
      <c r="C64" s="41">
        <f t="shared" si="5"/>
        <v>49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8</v>
      </c>
      <c r="C65" s="41">
        <f t="shared" si="5"/>
        <v>4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8497361B-03B4-44E2-8213-290CF87771CF}"/>
</file>

<file path=customXml/itemProps2.xml><?xml version="1.0" encoding="utf-8"?>
<ds:datastoreItem xmlns:ds="http://schemas.openxmlformats.org/officeDocument/2006/customXml" ds:itemID="{B7270470-A9B7-4528-9F02-39D780EA94A6}"/>
</file>

<file path=customXml/itemProps3.xml><?xml version="1.0" encoding="utf-8"?>
<ds:datastoreItem xmlns:ds="http://schemas.openxmlformats.org/officeDocument/2006/customXml" ds:itemID="{F5DE4520-FD0F-4C2B-A5B6-13FF0D24E3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65</vt:i4>
      </vt:variant>
    </vt:vector>
  </HeadingPairs>
  <TitlesOfParts>
    <vt:vector size="87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2017-10-02T09:53:02Z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