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worksheets/sheet3.xml" ContentType="application/vnd.openxmlformats-officedocument.spreadsheetml.worksheet+xml"/>
  <Override PartName="/xl/drawings/drawing22.xml" ContentType="application/vnd.openxmlformats-officedocument.drawing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worksheets/sheet2.xml" ContentType="application/vnd.openxmlformats-officedocument.spreadsheetml.worksheet+xml"/>
  <Override PartName="/xl/charts/colors19.xml" ContentType="application/vnd.ms-office.chartcolorstyle+xml"/>
  <Override PartName="/xl/charts/style19.xml" ContentType="application/vnd.ms-office.chartstyle+xml"/>
  <Override PartName="/xl/charts/chart19.xml" ContentType="application/vnd.openxmlformats-officedocument.drawingml.chart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5.xml" ContentType="application/vnd.ms-office.chartcolorstyle+xml"/>
  <Override PartName="/xl/charts/style15.xml" ContentType="application/vnd.ms-office.chartstyle+xml"/>
  <Override PartName="/xl/charts/chart15.xml" ContentType="application/vnd.openxmlformats-officedocument.drawingml.chart+xml"/>
  <Override PartName="/xl/worksheets/sheet1.xml" ContentType="application/vnd.openxmlformats-officedocument.spreadsheetml.worksheet+xml"/>
  <Override PartName="/xl/drawings/drawing16.xml" ContentType="application/vnd.openxmlformats-officedocument.drawing+xml"/>
  <Override PartName="/xl/charts/colors14.xml" ContentType="application/vnd.ms-office.chartcolorstyle+xml"/>
  <Override PartName="/xl/charts/colors16.xml" ContentType="application/vnd.ms-office.chartcolorstyle+xml"/>
  <Override PartName="/xl/drawings/drawing18.xml" ContentType="application/vnd.openxmlformats-officedocument.drawing+xml"/>
  <Override PartName="/xl/charts/style18.xml" ContentType="application/vnd.ms-office.chartstyle+xml"/>
  <Override PartName="/xl/charts/colors18.xml" ContentType="application/vnd.ms-office.chartcolorstyle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charts/chart17.xml" ContentType="application/vnd.openxmlformats-officedocument.drawingml.chart+xml"/>
  <Override PartName="/xl/charts/style14.xml" ContentType="application/vnd.ms-office.chart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olors5.xml" ContentType="application/vnd.ms-office.chartcolorstyle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charts/chart6.xml" ContentType="application/vnd.openxmlformats-officedocument.drawingml.chart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charts/style6.xml" ContentType="application/vnd.ms-office.chartstyl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0.xml" ContentType="application/vnd.openxmlformats-officedocument.drawingml.chart+xml"/>
  <Override PartName="/xl/charts/colors6.xml" ContentType="application/vnd.ms-office.chartcolorstyle+xml"/>
  <Override PartName="/xl/charts/colors9.xml" ContentType="application/vnd.ms-office.chartcolorstyle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charts/style9.xml" ContentType="application/vnd.ms-office.chartstyle+xml"/>
  <Override PartName="/xl/drawings/drawing11.xml" ContentType="application/vnd.openxmlformats-officedocument.drawing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9.xml" ContentType="application/vnd.openxmlformats-officedocument.drawing+xml"/>
  <Override PartName="/xl/charts/colors7.xml" ContentType="application/vnd.ms-office.chartcolorstyle+xml"/>
  <Override PartName="/xl/charts/style7.xml" ContentType="application/vnd.ms-office.chartstyle+xml"/>
  <Override PartName="/xl/charts/chart7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Pasajeros total" sheetId="21" r:id="rId17"/>
    <sheet name="Pasajeros crucero" sheetId="22" r:id="rId18"/>
    <sheet name="Vehículos régimen pasaje" sheetId="23" r:id="rId19"/>
    <sheet name="Buques número" sheetId="24" r:id="rId20"/>
    <sheet name="Buques GT" sheetId="25" r:id="rId21"/>
    <sheet name="Cruceros" sheetId="26" r:id="rId22"/>
  </sheets>
  <definedNames>
    <definedName name="_xlnm.Print_Area" localSheetId="7">Avituallamiento!$A$1:$M$35</definedName>
    <definedName name="_xlnm.Print_Area" localSheetId="20">'Buques GT'!$A$1:$M$35</definedName>
    <definedName name="_xlnm.Print_Area" localSheetId="19">'Buques número'!$A$1:$M$35</definedName>
    <definedName name="_xlnm.Print_Area" localSheetId="21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7">'Pasajeros crucero'!$A$1:$M$35</definedName>
    <definedName name="_xlnm.Print_Area" localSheetId="16">'Pasajeros total'!$A$1:$M$35</definedName>
    <definedName name="_xlnm.Print_Area" localSheetId="6">Pesca!$A$1:$M$35</definedName>
    <definedName name="_xlnm.Print_Area" localSheetId="0">'Resumen general'!$A$1:$I$33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8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B6" i="21" l="1"/>
  <c r="C6" i="21"/>
  <c r="D6" i="21"/>
  <c r="E6" i="21"/>
  <c r="E6" i="28"/>
  <c r="D6" i="28"/>
  <c r="C6" i="28"/>
  <c r="B6" i="28"/>
  <c r="E6" i="27"/>
  <c r="D6" i="27"/>
  <c r="C6" i="27"/>
  <c r="B6" i="27"/>
  <c r="I26" i="4" l="1"/>
  <c r="I27" i="4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53" i="28" l="1"/>
  <c r="D40" i="27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G65" i="27" s="1"/>
  <c r="E65" i="28"/>
  <c r="G65" i="28" s="1"/>
  <c r="E55" i="27"/>
  <c r="F55" i="27" s="1"/>
  <c r="E63" i="27"/>
  <c r="G63" i="27" s="1"/>
  <c r="E46" i="27"/>
  <c r="G46" i="27" s="1"/>
  <c r="F63" i="28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F65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F65" i="28" l="1"/>
  <c r="G55" i="27"/>
  <c r="F46" i="27"/>
  <c r="F63" i="27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B37" i="2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C37" i="2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G43" i="5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3" i="4"/>
  <c r="I14" i="4"/>
  <c r="I28" i="4"/>
  <c r="I22" i="4"/>
  <c r="I31" i="4"/>
  <c r="I24" i="4"/>
  <c r="I9" i="4"/>
  <c r="I12" i="4"/>
  <c r="I15" i="4"/>
  <c r="I32" i="4"/>
  <c r="I11" i="4"/>
  <c r="I29" i="4"/>
  <c r="I30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4" i="16" l="1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<sst xmlns="http://schemas.openxmlformats.org/spreadsheetml/2006/main" count="721" uniqueCount="96">
  <si>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</si>
  <si>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</si>
  <si>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</si>
  <si>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</si>
  <si>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</si>
  <si>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</si>
  <si>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</si>
  <si>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</si>
  <si>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</si>
  <si>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</si>
  <si>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</si>
  <si>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</si>
  <si>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</si>
  <si>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</si>
  <si>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</si>
  <si>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</si>
  <si>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</si>
  <si>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</si>
  <si>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</si>
  <si>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</si>
  <si>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</si>
  <si>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</si>
  <si>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</si>
  <si>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</si>
  <si>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</si>
  <si>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</si>
  <si>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</si>
  <si>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</si>
  <si>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</si>
  <si>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</si>
  <si>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</si>
  <si>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</si>
  <si>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</si>
  <si>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</si>
  <si>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</si>
  <si>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</si>
  <si>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</si>
  <si>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</si>
  <si>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</si>
  <si>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</si>
  <si>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</si>
  <si>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</si>
  <si>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</si>
  <si>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</si>
  <si>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</si>
  <si>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</si>
  <si>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</si>
  <si>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</si>
  <si>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</si>
  <si>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</si>
  <si>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</si>
  <si>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</si>
  <si>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</si>
  <si>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</si>
  <si>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</si>
  <si>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</si>
  <si>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</si>
  <si>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</si>
  <si>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</si>
  <si>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</si>
  <si>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</si>
  <si>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</si>
  <si>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</si>
  <si>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</si>
  <si>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</si>
  <si>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</si>
  <si>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</si>
  <si>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</si>
  <si>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</si>
  <si>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</si>
  <si>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</si>
  <si>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</si>
  <si>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</si>
  <si>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</si>
  <si>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</si>
  <si>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</si>
  <si>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</si>
  <si>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</si>
  <si>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</si>
  <si>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</si>
  <si>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</si>
  <si>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</si>
  <si>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</si>
  <si>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</si>
  <si>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</si>
  <si>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</si>
  <si>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</si>
  <si>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</si>
  <si>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</si>
  <si>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</si>
  <si>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</si>
  <si>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</si>
  <si>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</si>
  <si>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</si>
  <si>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</si>
  <si>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Mes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</si>
</sst>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80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39816906</c:v>
                </c:pt>
                <c:pt idx="1">
                  <c:v>33224278</c:v>
                </c:pt>
                <c:pt idx="2">
                  <c:v>24791688</c:v>
                </c:pt>
                <c:pt idx="3">
                  <c:v>18698406</c:v>
                </c:pt>
                <c:pt idx="4">
                  <c:v>17709416</c:v>
                </c:pt>
                <c:pt idx="5">
                  <c:v>12752118</c:v>
                </c:pt>
                <c:pt idx="6">
                  <c:v>12155907</c:v>
                </c:pt>
                <c:pt idx="7">
                  <c:v>9890032</c:v>
                </c:pt>
                <c:pt idx="8">
                  <c:v>9292540</c:v>
                </c:pt>
                <c:pt idx="9">
                  <c:v>8112791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44270990</c:v>
                </c:pt>
                <c:pt idx="1">
                  <c:v>34677651</c:v>
                </c:pt>
                <c:pt idx="2">
                  <c:v>31825503</c:v>
                </c:pt>
                <c:pt idx="3">
                  <c:v>22781281</c:v>
                </c:pt>
                <c:pt idx="4">
                  <c:v>20654765</c:v>
                </c:pt>
                <c:pt idx="5">
                  <c:v>16266414</c:v>
                </c:pt>
                <c:pt idx="6">
                  <c:v>15471988</c:v>
                </c:pt>
                <c:pt idx="7">
                  <c:v>11635304</c:v>
                </c:pt>
                <c:pt idx="8">
                  <c:v>11046062</c:v>
                </c:pt>
                <c:pt idx="9">
                  <c:v>12219496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36506761</c:v>
                </c:pt>
                <c:pt idx="1">
                  <c:v>33049706</c:v>
                </c:pt>
                <c:pt idx="2">
                  <c:v>24085867</c:v>
                </c:pt>
                <c:pt idx="3">
                  <c:v>18392007</c:v>
                </c:pt>
                <c:pt idx="4">
                  <c:v>17497458</c:v>
                </c:pt>
                <c:pt idx="5">
                  <c:v>12715337</c:v>
                </c:pt>
                <c:pt idx="6">
                  <c:v>10871540</c:v>
                </c:pt>
                <c:pt idx="7">
                  <c:v>9865116</c:v>
                </c:pt>
                <c:pt idx="8">
                  <c:v>8717660</c:v>
                </c:pt>
                <c:pt idx="9">
                  <c:v>8038073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41441582</c:v>
                </c:pt>
                <c:pt idx="1">
                  <c:v>34499632</c:v>
                </c:pt>
                <c:pt idx="2">
                  <c:v>31097226</c:v>
                </c:pt>
                <c:pt idx="3">
                  <c:v>22256745</c:v>
                </c:pt>
                <c:pt idx="4">
                  <c:v>20528770</c:v>
                </c:pt>
                <c:pt idx="5">
                  <c:v>16205722</c:v>
                </c:pt>
                <c:pt idx="6">
                  <c:v>14192794</c:v>
                </c:pt>
                <c:pt idx="7">
                  <c:v>11606315</c:v>
                </c:pt>
                <c:pt idx="8">
                  <c:v>10375776</c:v>
                </c:pt>
                <c:pt idx="9">
                  <c:v>12140350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TARRAGONA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12592507</c:v>
                </c:pt>
                <c:pt idx="1">
                  <c:v>11148800</c:v>
                </c:pt>
                <c:pt idx="2">
                  <c:v>10592456</c:v>
                </c:pt>
                <c:pt idx="3">
                  <c:v>10298646</c:v>
                </c:pt>
                <c:pt idx="4">
                  <c:v>7453983</c:v>
                </c:pt>
                <c:pt idx="5">
                  <c:v>6934980</c:v>
                </c:pt>
                <c:pt idx="6">
                  <c:v>4888265</c:v>
                </c:pt>
                <c:pt idx="7">
                  <c:v>4760059</c:v>
                </c:pt>
                <c:pt idx="8">
                  <c:v>3978774</c:v>
                </c:pt>
                <c:pt idx="9">
                  <c:v>3439402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TARRAGONA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13484048</c:v>
                </c:pt>
                <c:pt idx="1">
                  <c:v>12095378</c:v>
                </c:pt>
                <c:pt idx="2">
                  <c:v>11678310</c:v>
                </c:pt>
                <c:pt idx="3">
                  <c:v>12448542</c:v>
                </c:pt>
                <c:pt idx="4">
                  <c:v>7724194</c:v>
                </c:pt>
                <c:pt idx="5">
                  <c:v>7377442</c:v>
                </c:pt>
                <c:pt idx="6">
                  <c:v>5514884</c:v>
                </c:pt>
                <c:pt idx="7">
                  <c:v>4724135</c:v>
                </c:pt>
                <c:pt idx="8">
                  <c:v>4602811</c:v>
                </c:pt>
                <c:pt idx="9">
                  <c:v>3598310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BARCELONA</c:v>
                </c:pt>
                <c:pt idx="5">
                  <c:v>ALMERIA</c:v>
                </c:pt>
                <c:pt idx="6">
                  <c:v>CARTAGENA</c:v>
                </c:pt>
                <c:pt idx="7">
                  <c:v>VALENCIA</c:v>
                </c:pt>
                <c:pt idx="8">
                  <c:v>BILBAO</c:v>
                </c:pt>
                <c:pt idx="9">
                  <c:v>A CORUÑA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6970096</c:v>
                </c:pt>
                <c:pt idx="1">
                  <c:v>5386088</c:v>
                </c:pt>
                <c:pt idx="2">
                  <c:v>5188153</c:v>
                </c:pt>
                <c:pt idx="3">
                  <c:v>2250812</c:v>
                </c:pt>
                <c:pt idx="4">
                  <c:v>2167520</c:v>
                </c:pt>
                <c:pt idx="5">
                  <c:v>2135199</c:v>
                </c:pt>
                <c:pt idx="6">
                  <c:v>2038415</c:v>
                </c:pt>
                <c:pt idx="7">
                  <c:v>2025204</c:v>
                </c:pt>
                <c:pt idx="8">
                  <c:v>1877451</c:v>
                </c:pt>
                <c:pt idx="9">
                  <c:v>1706593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BARCELONA</c:v>
                </c:pt>
                <c:pt idx="5">
                  <c:v>ALMERIA</c:v>
                </c:pt>
                <c:pt idx="6">
                  <c:v>CARTAGENA</c:v>
                </c:pt>
                <c:pt idx="7">
                  <c:v>VALENCIA</c:v>
                </c:pt>
                <c:pt idx="8">
                  <c:v>BILBAO</c:v>
                </c:pt>
                <c:pt idx="9">
                  <c:v>A CORUÑA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10748762</c:v>
                </c:pt>
                <c:pt idx="1">
                  <c:v>7883867</c:v>
                </c:pt>
                <c:pt idx="2">
                  <c:v>5945361</c:v>
                </c:pt>
                <c:pt idx="3">
                  <c:v>3644075</c:v>
                </c:pt>
                <c:pt idx="4">
                  <c:v>1970609</c:v>
                </c:pt>
                <c:pt idx="5">
                  <c:v>3002138</c:v>
                </c:pt>
                <c:pt idx="6">
                  <c:v>3185946</c:v>
                </c:pt>
                <c:pt idx="7">
                  <c:v>3139910</c:v>
                </c:pt>
                <c:pt idx="8">
                  <c:v>3157779</c:v>
                </c:pt>
                <c:pt idx="9">
                  <c:v>2029978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27585100</c:v>
                </c:pt>
                <c:pt idx="1">
                  <c:v>24483443</c:v>
                </c:pt>
                <c:pt idx="2">
                  <c:v>14983367</c:v>
                </c:pt>
                <c:pt idx="3">
                  <c:v>7748990</c:v>
                </c:pt>
                <c:pt idx="4">
                  <c:v>4845861</c:v>
                </c:pt>
                <c:pt idx="5">
                  <c:v>3922049</c:v>
                </c:pt>
                <c:pt idx="6">
                  <c:v>3318411</c:v>
                </c:pt>
                <c:pt idx="7">
                  <c:v>1761648</c:v>
                </c:pt>
                <c:pt idx="8">
                  <c:v>1518914</c:v>
                </c:pt>
                <c:pt idx="9">
                  <c:v>1226705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27761412</c:v>
                </c:pt>
                <c:pt idx="1">
                  <c:v>28309403</c:v>
                </c:pt>
                <c:pt idx="2">
                  <c:v>21749175</c:v>
                </c:pt>
                <c:pt idx="3">
                  <c:v>10566049</c:v>
                </c:pt>
                <c:pt idx="4">
                  <c:v>5742127</c:v>
                </c:pt>
                <c:pt idx="5">
                  <c:v>5614918</c:v>
                </c:pt>
                <c:pt idx="6">
                  <c:v>3874804</c:v>
                </c:pt>
                <c:pt idx="7">
                  <c:v>2562394</c:v>
                </c:pt>
                <c:pt idx="8">
                  <c:v>966593</c:v>
                </c:pt>
                <c:pt idx="9">
                  <c:v>1579043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SANTANDER</c:v>
                </c:pt>
                <c:pt idx="5">
                  <c:v>GIJON</c:v>
                </c:pt>
                <c:pt idx="6">
                  <c:v>PASAIA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TARRAGONA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46045</c:v>
                </c:pt>
                <c:pt idx="1">
                  <c:v>25489</c:v>
                </c:pt>
                <c:pt idx="2">
                  <c:v>11111</c:v>
                </c:pt>
                <c:pt idx="3">
                  <c:v>10047</c:v>
                </c:pt>
                <c:pt idx="4">
                  <c:v>9900</c:v>
                </c:pt>
                <c:pt idx="5">
                  <c:v>9314</c:v>
                </c:pt>
                <c:pt idx="6">
                  <c:v>9277</c:v>
                </c:pt>
                <c:pt idx="7">
                  <c:v>2746</c:v>
                </c:pt>
                <c:pt idx="8">
                  <c:v>2373</c:v>
                </c:pt>
                <c:pt idx="9">
                  <c:v>2005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SANTANDER</c:v>
                </c:pt>
                <c:pt idx="5">
                  <c:v>GIJON</c:v>
                </c:pt>
                <c:pt idx="6">
                  <c:v>PASAIA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TARRAGONA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45429</c:v>
                </c:pt>
                <c:pt idx="1">
                  <c:v>17921</c:v>
                </c:pt>
                <c:pt idx="2">
                  <c:v>9994</c:v>
                </c:pt>
                <c:pt idx="3">
                  <c:v>8508</c:v>
                </c:pt>
                <c:pt idx="4">
                  <c:v>5398</c:v>
                </c:pt>
                <c:pt idx="5">
                  <c:v>4600</c:v>
                </c:pt>
                <c:pt idx="6">
                  <c:v>7058</c:v>
                </c:pt>
                <c:pt idx="7">
                  <c:v>2328</c:v>
                </c:pt>
                <c:pt idx="8">
                  <c:v>3512</c:v>
                </c:pt>
                <c:pt idx="9">
                  <c:v>1716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2008863</c:v>
                </c:pt>
                <c:pt idx="1">
                  <c:v>1283109</c:v>
                </c:pt>
                <c:pt idx="2">
                  <c:v>704718</c:v>
                </c:pt>
                <c:pt idx="3">
                  <c:v>571444</c:v>
                </c:pt>
                <c:pt idx="4">
                  <c:v>290473</c:v>
                </c:pt>
                <c:pt idx="5">
                  <c:v>196981</c:v>
                </c:pt>
                <c:pt idx="6">
                  <c:v>173716</c:v>
                </c:pt>
                <c:pt idx="7">
                  <c:v>83897</c:v>
                </c:pt>
                <c:pt idx="8">
                  <c:v>83476</c:v>
                </c:pt>
                <c:pt idx="9">
                  <c:v>73935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1735141</c:v>
                </c:pt>
                <c:pt idx="1">
                  <c:v>1277639</c:v>
                </c:pt>
                <c:pt idx="2">
                  <c:v>727768</c:v>
                </c:pt>
                <c:pt idx="3">
                  <c:v>603312</c:v>
                </c:pt>
                <c:pt idx="4">
                  <c:v>364312</c:v>
                </c:pt>
                <c:pt idx="5">
                  <c:v>211542</c:v>
                </c:pt>
                <c:pt idx="6">
                  <c:v>177291</c:v>
                </c:pt>
                <c:pt idx="7">
                  <c:v>121396</c:v>
                </c:pt>
                <c:pt idx="8">
                  <c:v>124279</c:v>
                </c:pt>
                <c:pt idx="9">
                  <c:v>91386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BILBAO</c:v>
                </c:pt>
                <c:pt idx="7">
                  <c:v>MALAGA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21700046</c:v>
                </c:pt>
                <c:pt idx="1">
                  <c:v>15664958</c:v>
                </c:pt>
                <c:pt idx="2">
                  <c:v>4544914</c:v>
                </c:pt>
                <c:pt idx="3">
                  <c:v>4236796</c:v>
                </c:pt>
                <c:pt idx="4">
                  <c:v>2765785</c:v>
                </c:pt>
                <c:pt idx="5">
                  <c:v>463916</c:v>
                </c:pt>
                <c:pt idx="6">
                  <c:v>332291</c:v>
                </c:pt>
                <c:pt idx="7">
                  <c:v>286314</c:v>
                </c:pt>
                <c:pt idx="8">
                  <c:v>171958</c:v>
                </c:pt>
                <c:pt idx="9">
                  <c:v>163656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BILBAO</c:v>
                </c:pt>
                <c:pt idx="7">
                  <c:v>MALAGA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24206704</c:v>
                </c:pt>
                <c:pt idx="1">
                  <c:v>12413966</c:v>
                </c:pt>
                <c:pt idx="2">
                  <c:v>6694882</c:v>
                </c:pt>
                <c:pt idx="3">
                  <c:v>7854681</c:v>
                </c:pt>
                <c:pt idx="4">
                  <c:v>2521572</c:v>
                </c:pt>
                <c:pt idx="5">
                  <c:v>589902</c:v>
                </c:pt>
                <c:pt idx="6">
                  <c:v>419435</c:v>
                </c:pt>
                <c:pt idx="7">
                  <c:v>1468081</c:v>
                </c:pt>
                <c:pt idx="8">
                  <c:v>101759</c:v>
                </c:pt>
                <c:pt idx="9">
                  <c:v>302162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20651344</c:v>
                </c:pt>
                <c:pt idx="1">
                  <c:v>15798338</c:v>
                </c:pt>
                <c:pt idx="2">
                  <c:v>4448828</c:v>
                </c:pt>
                <c:pt idx="3">
                  <c:v>3946412</c:v>
                </c:pt>
                <c:pt idx="4">
                  <c:v>763407</c:v>
                </c:pt>
                <c:pt idx="5">
                  <c:v>286200</c:v>
                </c:pt>
                <c:pt idx="6">
                  <c:v>134581</c:v>
                </c:pt>
                <c:pt idx="7">
                  <c:v>59756</c:v>
                </c:pt>
                <c:pt idx="8">
                  <c:v>47755</c:v>
                </c:pt>
                <c:pt idx="9">
                  <c:v>10546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24111959</c:v>
                </c:pt>
                <c:pt idx="1">
                  <c:v>12378568</c:v>
                </c:pt>
                <c:pt idx="2">
                  <c:v>6598720</c:v>
                </c:pt>
                <c:pt idx="3">
                  <c:v>7452304</c:v>
                </c:pt>
                <c:pt idx="4">
                  <c:v>1447</c:v>
                </c:pt>
                <c:pt idx="5">
                  <c:v>1466497</c:v>
                </c:pt>
                <c:pt idx="6">
                  <c:v>71681</c:v>
                </c:pt>
                <c:pt idx="7">
                  <c:v>25827</c:v>
                </c:pt>
                <c:pt idx="8">
                  <c:v>133482</c:v>
                </c:pt>
                <c:pt idx="9">
                  <c:v>3060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TARRAGONA</c:v>
                </c:pt>
                <c:pt idx="7">
                  <c:v>VIGO</c:v>
                </c:pt>
                <c:pt idx="8">
                  <c:v>BAHIA DE CADIZ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24551090</c:v>
                </c:pt>
                <c:pt idx="1">
                  <c:v>21653701</c:v>
                </c:pt>
                <c:pt idx="2">
                  <c:v>9940651</c:v>
                </c:pt>
                <c:pt idx="3">
                  <c:v>6219474</c:v>
                </c:pt>
                <c:pt idx="4">
                  <c:v>2612775</c:v>
                </c:pt>
                <c:pt idx="5">
                  <c:v>1578819</c:v>
                </c:pt>
                <c:pt idx="6">
                  <c:v>1145008</c:v>
                </c:pt>
                <c:pt idx="7">
                  <c:v>1135479</c:v>
                </c:pt>
                <c:pt idx="8">
                  <c:v>610700</c:v>
                </c:pt>
                <c:pt idx="9">
                  <c:v>542184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TARRAGONA</c:v>
                </c:pt>
                <c:pt idx="7">
                  <c:v>VIGO</c:v>
                </c:pt>
                <c:pt idx="8">
                  <c:v>BAHIA DE CADIZ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23073299</c:v>
                </c:pt>
                <c:pt idx="1">
                  <c:v>25284574</c:v>
                </c:pt>
                <c:pt idx="2">
                  <c:v>15617428</c:v>
                </c:pt>
                <c:pt idx="3">
                  <c:v>8721409</c:v>
                </c:pt>
                <c:pt idx="4">
                  <c:v>3552611</c:v>
                </c:pt>
                <c:pt idx="5">
                  <c:v>1859803</c:v>
                </c:pt>
                <c:pt idx="6">
                  <c:v>256052</c:v>
                </c:pt>
                <c:pt idx="7">
                  <c:v>1483726</c:v>
                </c:pt>
                <c:pt idx="8">
                  <c:v>781643</c:v>
                </c:pt>
                <c:pt idx="9">
                  <c:v>560669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CEUTA</c:v>
                </c:pt>
                <c:pt idx="8">
                  <c:v>VIGO</c:v>
                </c:pt>
                <c:pt idx="9">
                  <c:v>SANTANDER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4941437</c:v>
                </c:pt>
                <c:pt idx="1">
                  <c:v>4791794</c:v>
                </c:pt>
                <c:pt idx="2">
                  <c:v>2752937</c:v>
                </c:pt>
                <c:pt idx="3">
                  <c:v>2598941</c:v>
                </c:pt>
                <c:pt idx="4">
                  <c:v>1896350</c:v>
                </c:pt>
                <c:pt idx="5">
                  <c:v>1274648</c:v>
                </c:pt>
                <c:pt idx="6">
                  <c:v>699848</c:v>
                </c:pt>
                <c:pt idx="7">
                  <c:v>545922</c:v>
                </c:pt>
                <c:pt idx="8">
                  <c:v>530887</c:v>
                </c:pt>
                <c:pt idx="9">
                  <c:v>417557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CEUTA</c:v>
                </c:pt>
                <c:pt idx="8">
                  <c:v>VIGO</c:v>
                </c:pt>
                <c:pt idx="9">
                  <c:v>SANTANDER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6472293</c:v>
                </c:pt>
                <c:pt idx="1">
                  <c:v>5664886</c:v>
                </c:pt>
                <c:pt idx="2">
                  <c:v>2837377</c:v>
                </c:pt>
                <c:pt idx="3">
                  <c:v>3030033</c:v>
                </c:pt>
                <c:pt idx="4">
                  <c:v>2130129</c:v>
                </c:pt>
                <c:pt idx="5">
                  <c:v>1530440</c:v>
                </c:pt>
                <c:pt idx="6">
                  <c:v>826710</c:v>
                </c:pt>
                <c:pt idx="7">
                  <c:v>554580</c:v>
                </c:pt>
                <c:pt idx="8">
                  <c:v>903742</c:v>
                </c:pt>
                <c:pt idx="9">
                  <c:v>647920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TARRAGONA</c:v>
                </c:pt>
                <c:pt idx="9">
                  <c:v>BALEARES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2087291</c:v>
                </c:pt>
                <c:pt idx="1">
                  <c:v>1738605</c:v>
                </c:pt>
                <c:pt idx="2">
                  <c:v>1034480.5</c:v>
                </c:pt>
                <c:pt idx="3">
                  <c:v>578260</c:v>
                </c:pt>
                <c:pt idx="4">
                  <c:v>245755.5</c:v>
                </c:pt>
                <c:pt idx="5">
                  <c:v>194533</c:v>
                </c:pt>
                <c:pt idx="6">
                  <c:v>123309</c:v>
                </c:pt>
                <c:pt idx="7">
                  <c:v>111830</c:v>
                </c:pt>
                <c:pt idx="8">
                  <c:v>105246</c:v>
                </c:pt>
                <c:pt idx="9">
                  <c:v>85410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TARRAGONA</c:v>
                </c:pt>
                <c:pt idx="9">
                  <c:v>BALEARES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2047672</c:v>
                </c:pt>
                <c:pt idx="1">
                  <c:v>1925715</c:v>
                </c:pt>
                <c:pt idx="2">
                  <c:v>1579947.5</c:v>
                </c:pt>
                <c:pt idx="3">
                  <c:v>771191</c:v>
                </c:pt>
                <c:pt idx="4">
                  <c:v>325807.25</c:v>
                </c:pt>
                <c:pt idx="5">
                  <c:v>242444</c:v>
                </c:pt>
                <c:pt idx="6">
                  <c:v>214139</c:v>
                </c:pt>
                <c:pt idx="7">
                  <c:v>158853</c:v>
                </c:pt>
                <c:pt idx="8">
                  <c:v>27929</c:v>
                </c:pt>
                <c:pt idx="9">
                  <c:v>112921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1657957</c:v>
                </c:pt>
                <c:pt idx="1">
                  <c:v>1052628</c:v>
                </c:pt>
                <c:pt idx="2">
                  <c:v>351551</c:v>
                </c:pt>
                <c:pt idx="3">
                  <c:v>341319</c:v>
                </c:pt>
                <c:pt idx="4">
                  <c:v>113564</c:v>
                </c:pt>
                <c:pt idx="5">
                  <c:v>66844</c:v>
                </c:pt>
                <c:pt idx="6">
                  <c:v>9561</c:v>
                </c:pt>
                <c:pt idx="7">
                  <c:v>3910</c:v>
                </c:pt>
                <c:pt idx="8">
                  <c:v>2832</c:v>
                </c:pt>
                <c:pt idx="9">
                  <c:v>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1832237</c:v>
                </c:pt>
                <c:pt idx="1">
                  <c:v>847023</c:v>
                </c:pt>
                <c:pt idx="2">
                  <c:v>634414</c:v>
                </c:pt>
                <c:pt idx="3">
                  <c:v>484492</c:v>
                </c:pt>
                <c:pt idx="4">
                  <c:v>205119</c:v>
                </c:pt>
                <c:pt idx="5">
                  <c:v>594</c:v>
                </c:pt>
                <c:pt idx="6">
                  <c:v>5895</c:v>
                </c:pt>
                <c:pt idx="7">
                  <c:v>2041</c:v>
                </c:pt>
                <c:pt idx="8">
                  <c:v>8798.25</c:v>
                </c:pt>
                <c:pt idx="9">
                  <c:v>756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BALEARES</c:v>
                </c:pt>
                <c:pt idx="5">
                  <c:v>ALICANTE</c:v>
                </c:pt>
                <c:pt idx="6">
                  <c:v>SEVILLA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184623</c:v>
                </c:pt>
                <c:pt idx="1">
                  <c:v>162780</c:v>
                </c:pt>
                <c:pt idx="2">
                  <c:v>136017</c:v>
                </c:pt>
                <c:pt idx="3">
                  <c:v>92021</c:v>
                </c:pt>
                <c:pt idx="4">
                  <c:v>85279</c:v>
                </c:pt>
                <c:pt idx="5">
                  <c:v>64151</c:v>
                </c:pt>
                <c:pt idx="6">
                  <c:v>60826</c:v>
                </c:pt>
                <c:pt idx="7">
                  <c:v>33510.75</c:v>
                </c:pt>
                <c:pt idx="8">
                  <c:v>32710</c:v>
                </c:pt>
                <c:pt idx="9">
                  <c:v>26011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BALEARES</c:v>
                </c:pt>
                <c:pt idx="5">
                  <c:v>ALICANTE</c:v>
                </c:pt>
                <c:pt idx="6">
                  <c:v>SEVILLA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231976</c:v>
                </c:pt>
                <c:pt idx="1">
                  <c:v>208377</c:v>
                </c:pt>
                <c:pt idx="2">
                  <c:v>186639</c:v>
                </c:pt>
                <c:pt idx="3">
                  <c:v>106103</c:v>
                </c:pt>
                <c:pt idx="4">
                  <c:v>112789</c:v>
                </c:pt>
                <c:pt idx="5">
                  <c:v>86360</c:v>
                </c:pt>
                <c:pt idx="6">
                  <c:v>63286</c:v>
                </c:pt>
                <c:pt idx="7">
                  <c:v>47942.25</c:v>
                </c:pt>
                <c:pt idx="8">
                  <c:v>36878.5</c:v>
                </c:pt>
                <c:pt idx="9">
                  <c:v>35422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VIGO</c:v>
                </c:pt>
                <c:pt idx="4">
                  <c:v>BAHIA DE ALGECIRAS</c:v>
                </c:pt>
                <c:pt idx="5">
                  <c:v>LAS PALMAS</c:v>
                </c:pt>
                <c:pt idx="6">
                  <c:v>CASTELLON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942642</c:v>
                </c:pt>
                <c:pt idx="1">
                  <c:v>546912.5</c:v>
                </c:pt>
                <c:pt idx="2">
                  <c:v>209412.75</c:v>
                </c:pt>
                <c:pt idx="3">
                  <c:v>81909</c:v>
                </c:pt>
                <c:pt idx="4">
                  <c:v>74352</c:v>
                </c:pt>
                <c:pt idx="5">
                  <c:v>52318</c:v>
                </c:pt>
                <c:pt idx="6">
                  <c:v>37123</c:v>
                </c:pt>
                <c:pt idx="7">
                  <c:v>29719</c:v>
                </c:pt>
                <c:pt idx="8">
                  <c:v>28148</c:v>
                </c:pt>
                <c:pt idx="9">
                  <c:v>22192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VIGO</c:v>
                </c:pt>
                <c:pt idx="4">
                  <c:v>BAHIA DE ALGECIRAS</c:v>
                </c:pt>
                <c:pt idx="5">
                  <c:v>LAS PALMAS</c:v>
                </c:pt>
                <c:pt idx="6">
                  <c:v>CASTELLON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1094546</c:v>
                </c:pt>
                <c:pt idx="1">
                  <c:v>758894.5</c:v>
                </c:pt>
                <c:pt idx="2">
                  <c:v>269066.75</c:v>
                </c:pt>
                <c:pt idx="3">
                  <c:v>121390</c:v>
                </c:pt>
                <c:pt idx="4">
                  <c:v>86085</c:v>
                </c:pt>
                <c:pt idx="5">
                  <c:v>54634</c:v>
                </c:pt>
                <c:pt idx="6">
                  <c:v>54005</c:v>
                </c:pt>
                <c:pt idx="7">
                  <c:v>14223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ALMERIA</c:v>
                </c:pt>
                <c:pt idx="7">
                  <c:v>VIGO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2651447</c:v>
                </c:pt>
                <c:pt idx="1">
                  <c:v>2640961</c:v>
                </c:pt>
                <c:pt idx="2">
                  <c:v>2309322</c:v>
                </c:pt>
                <c:pt idx="3">
                  <c:v>1663142</c:v>
                </c:pt>
                <c:pt idx="4">
                  <c:v>1220795</c:v>
                </c:pt>
                <c:pt idx="5">
                  <c:v>715552</c:v>
                </c:pt>
                <c:pt idx="6">
                  <c:v>624525</c:v>
                </c:pt>
                <c:pt idx="7">
                  <c:v>620511</c:v>
                </c:pt>
                <c:pt idx="8">
                  <c:v>364762</c:v>
                </c:pt>
                <c:pt idx="9">
                  <c:v>313887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ALMERIA</c:v>
                </c:pt>
                <c:pt idx="7">
                  <c:v>VIGO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3244924</c:v>
                </c:pt>
                <c:pt idx="1">
                  <c:v>2698553</c:v>
                </c:pt>
                <c:pt idx="2">
                  <c:v>2653172</c:v>
                </c:pt>
                <c:pt idx="3">
                  <c:v>1640403</c:v>
                </c:pt>
                <c:pt idx="4">
                  <c:v>1392440</c:v>
                </c:pt>
                <c:pt idx="5">
                  <c:v>636338</c:v>
                </c:pt>
                <c:pt idx="6">
                  <c:v>586082</c:v>
                </c:pt>
                <c:pt idx="7">
                  <c:v>656901</c:v>
                </c:pt>
                <c:pt idx="8">
                  <c:v>312071</c:v>
                </c:pt>
                <c:pt idx="9">
                  <c:v>290682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1056167</c:v>
                </c:pt>
                <c:pt idx="1">
                  <c:v>630790</c:v>
                </c:pt>
                <c:pt idx="2">
                  <c:v>317449</c:v>
                </c:pt>
                <c:pt idx="3">
                  <c:v>265802</c:v>
                </c:pt>
                <c:pt idx="4">
                  <c:v>203556</c:v>
                </c:pt>
                <c:pt idx="5">
                  <c:v>117679</c:v>
                </c:pt>
                <c:pt idx="6">
                  <c:v>113395</c:v>
                </c:pt>
                <c:pt idx="7">
                  <c:v>98584</c:v>
                </c:pt>
                <c:pt idx="8">
                  <c:v>31871</c:v>
                </c:pt>
                <c:pt idx="9">
                  <c:v>28529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1021179</c:v>
                </c:pt>
                <c:pt idx="1">
                  <c:v>689674</c:v>
                </c:pt>
                <c:pt idx="2">
                  <c:v>272710</c:v>
                </c:pt>
                <c:pt idx="3">
                  <c:v>303446</c:v>
                </c:pt>
                <c:pt idx="4">
                  <c:v>153265</c:v>
                </c:pt>
                <c:pt idx="5">
                  <c:v>117301</c:v>
                </c:pt>
                <c:pt idx="6">
                  <c:v>105486</c:v>
                </c:pt>
                <c:pt idx="7">
                  <c:v>107850</c:v>
                </c:pt>
                <c:pt idx="8">
                  <c:v>46747</c:v>
                </c:pt>
                <c:pt idx="9">
                  <c:v>23562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ALMERIA</c:v>
                </c:pt>
                <c:pt idx="5">
                  <c:v>BARCELONA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645215</c:v>
                </c:pt>
                <c:pt idx="1">
                  <c:v>373806</c:v>
                </c:pt>
                <c:pt idx="2">
                  <c:v>266915</c:v>
                </c:pt>
                <c:pt idx="3">
                  <c:v>212825</c:v>
                </c:pt>
                <c:pt idx="4">
                  <c:v>137656</c:v>
                </c:pt>
                <c:pt idx="5">
                  <c:v>131224</c:v>
                </c:pt>
                <c:pt idx="6">
                  <c:v>109175</c:v>
                </c:pt>
                <c:pt idx="7">
                  <c:v>50328</c:v>
                </c:pt>
                <c:pt idx="8">
                  <c:v>34247</c:v>
                </c:pt>
                <c:pt idx="9">
                  <c:v>29987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ALMERIA</c:v>
                </c:pt>
                <c:pt idx="5">
                  <c:v>BARCELONA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693679</c:v>
                </c:pt>
                <c:pt idx="1">
                  <c:v>390117</c:v>
                </c:pt>
                <c:pt idx="2">
                  <c:v>372218</c:v>
                </c:pt>
                <c:pt idx="3">
                  <c:v>260354</c:v>
                </c:pt>
                <c:pt idx="4">
                  <c:v>120711</c:v>
                </c:pt>
                <c:pt idx="5">
                  <c:v>131133</c:v>
                </c:pt>
                <c:pt idx="6">
                  <c:v>115826</c:v>
                </c:pt>
                <c:pt idx="7">
                  <c:v>47420</c:v>
                </c:pt>
                <c:pt idx="8">
                  <c:v>37781</c:v>
                </c:pt>
                <c:pt idx="9">
                  <c:v>29723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14226</c:v>
                </c:pt>
                <c:pt idx="1">
                  <c:v>8603</c:v>
                </c:pt>
                <c:pt idx="2">
                  <c:v>7297</c:v>
                </c:pt>
                <c:pt idx="3">
                  <c:v>5968</c:v>
                </c:pt>
                <c:pt idx="4">
                  <c:v>4854</c:v>
                </c:pt>
                <c:pt idx="5">
                  <c:v>4549</c:v>
                </c:pt>
                <c:pt idx="6">
                  <c:v>3810</c:v>
                </c:pt>
                <c:pt idx="7">
                  <c:v>1746</c:v>
                </c:pt>
                <c:pt idx="8">
                  <c:v>1732</c:v>
                </c:pt>
                <c:pt idx="9">
                  <c:v>1266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13623</c:v>
                </c:pt>
                <c:pt idx="1">
                  <c:v>10517</c:v>
                </c:pt>
                <c:pt idx="2">
                  <c:v>7126</c:v>
                </c:pt>
                <c:pt idx="3">
                  <c:v>6218</c:v>
                </c:pt>
                <c:pt idx="4">
                  <c:v>5722</c:v>
                </c:pt>
                <c:pt idx="5">
                  <c:v>5921</c:v>
                </c:pt>
                <c:pt idx="6">
                  <c:v>4200</c:v>
                </c:pt>
                <c:pt idx="7">
                  <c:v>2171</c:v>
                </c:pt>
                <c:pt idx="8">
                  <c:v>1647</c:v>
                </c:pt>
                <c:pt idx="9">
                  <c:v>1530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158676864</c:v>
                </c:pt>
                <c:pt idx="1">
                  <c:v>138540077</c:v>
                </c:pt>
                <c:pt idx="2">
                  <c:v>101971756</c:v>
                </c:pt>
                <c:pt idx="3">
                  <c:v>95843542</c:v>
                </c:pt>
                <c:pt idx="4">
                  <c:v>95520150</c:v>
                </c:pt>
                <c:pt idx="5">
                  <c:v>77310212</c:v>
                </c:pt>
                <c:pt idx="6">
                  <c:v>36872286</c:v>
                </c:pt>
                <c:pt idx="7">
                  <c:v>25282866</c:v>
                </c:pt>
                <c:pt idx="8">
                  <c:v>25019972</c:v>
                </c:pt>
                <c:pt idx="9">
                  <c:v>19142561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147247819</c:v>
                </c:pt>
                <c:pt idx="1">
                  <c:v>146103203</c:v>
                </c:pt>
                <c:pt idx="2">
                  <c:v>103970557</c:v>
                </c:pt>
                <c:pt idx="3">
                  <c:v>93966908</c:v>
                </c:pt>
                <c:pt idx="4">
                  <c:v>89506581</c:v>
                </c:pt>
                <c:pt idx="5">
                  <c:v>79185674</c:v>
                </c:pt>
                <c:pt idx="6">
                  <c:v>39130205</c:v>
                </c:pt>
                <c:pt idx="7">
                  <c:v>28749450</c:v>
                </c:pt>
                <c:pt idx="8">
                  <c:v>22987916</c:v>
                </c:pt>
                <c:pt idx="9">
                  <c:v>22563145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SEVILLA</c:v>
                </c:pt>
                <c:pt idx="8">
                  <c:v>VIGO</c:v>
                </c:pt>
                <c:pt idx="9">
                  <c:v>A CORUÑA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401</c:v>
                </c:pt>
                <c:pt idx="1">
                  <c:v>343</c:v>
                </c:pt>
                <c:pt idx="2">
                  <c:v>202</c:v>
                </c:pt>
                <c:pt idx="3">
                  <c:v>169</c:v>
                </c:pt>
                <c:pt idx="4">
                  <c:v>137</c:v>
                </c:pt>
                <c:pt idx="5">
                  <c:v>120</c:v>
                </c:pt>
                <c:pt idx="6">
                  <c:v>71</c:v>
                </c:pt>
                <c:pt idx="7">
                  <c:v>55</c:v>
                </c:pt>
                <c:pt idx="8">
                  <c:v>53</c:v>
                </c:pt>
                <c:pt idx="9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SEVILLA</c:v>
                </c:pt>
                <c:pt idx="8">
                  <c:v>VIGO</c:v>
                </c:pt>
                <c:pt idx="9">
                  <c:v>A CORUÑA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451</c:v>
                </c:pt>
                <c:pt idx="1">
                  <c:v>399</c:v>
                </c:pt>
                <c:pt idx="2">
                  <c:v>223</c:v>
                </c:pt>
                <c:pt idx="3">
                  <c:v>156</c:v>
                </c:pt>
                <c:pt idx="4">
                  <c:v>118</c:v>
                </c:pt>
                <c:pt idx="5">
                  <c:v>133</c:v>
                </c:pt>
                <c:pt idx="6">
                  <c:v>88</c:v>
                </c:pt>
                <c:pt idx="7">
                  <c:v>48</c:v>
                </c:pt>
                <c:pt idx="8">
                  <c:v>55</c:v>
                </c:pt>
                <c:pt idx="9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51615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workbookViewId="0">
      <selection activeCell="D21" sqref="D21:H33"/>
    </sheetView>
  </sheetViews>
  <sheetFormatPr baseColWidth="10" defaultRowHeight="15" x14ac:dyDescent="0.25"/>
  <cols>
    <col min="1" max="1" width="28.28515625" style="49" bestFit="1" customWidth="1"/>
    <col min="2" max="2" width="16.7109375" style="49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38</v>
      </c>
    </row>
    <row r="4" spans="1:9" x14ac:dyDescent="0.25">
      <c r="F4" s="51"/>
      <c r="G4" s="51"/>
      <c r="I4" s="52">
        <v>40071</v>
      </c>
    </row>
    <row r="6" spans="1:9" x14ac:dyDescent="0.25">
      <c r="A6" s="53" t="s">
        <v>41</v>
      </c>
      <c r="B6" s="54"/>
      <c r="C6" s="54"/>
      <c r="D6" s="55" t="s">
        <v>95</v>
      </c>
      <c r="E6" s="56"/>
      <c r="F6" s="55" t="s">
        <v>39</v>
      </c>
      <c r="G6" s="56"/>
      <c r="H6" s="55" t="s">
        <v>40</v>
      </c>
      <c r="I6" s="56"/>
    </row>
    <row r="7" spans="1:9" x14ac:dyDescent="0.25">
      <c r="A7" s="57"/>
      <c r="B7" s="57"/>
      <c r="C7" s="57"/>
      <c r="D7" s="58">
        <v>2008</v>
      </c>
      <c r="E7" s="58">
        <v>2009</v>
      </c>
      <c r="F7" s="58">
        <v>2008</v>
      </c>
      <c r="G7" s="58">
        <v>2009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12900566</v>
      </c>
      <c r="E8" s="61">
        <v>11929169</v>
      </c>
      <c r="F8" s="61">
        <v>92267733</v>
      </c>
      <c r="G8" s="61">
        <v>84357947</v>
      </c>
      <c r="H8" s="61">
        <v>-7909786</v>
      </c>
      <c r="I8" s="62">
        <f>((G8*100/F8)-100)</f>
        <v>-8.5726458674345025</v>
      </c>
    </row>
    <row r="9" spans="1:9" x14ac:dyDescent="0.25">
      <c r="A9" s="63"/>
      <c r="B9" s="64"/>
      <c r="C9" s="60" t="s">
        <v>15</v>
      </c>
      <c r="D9" s="61">
        <v>8783481</v>
      </c>
      <c r="E9" s="61">
        <v>6463545</v>
      </c>
      <c r="F9" s="61">
        <v>63000992</v>
      </c>
      <c r="G9" s="61">
        <v>43785341</v>
      </c>
      <c r="H9" s="61">
        <v>-19215651</v>
      </c>
      <c r="I9" s="62">
        <f t="shared" ref="I9:I19" si="0">((G9*100/F9)-100)</f>
        <v>-30.500553070656409</v>
      </c>
    </row>
    <row r="10" spans="1:9" x14ac:dyDescent="0.25">
      <c r="A10" s="63"/>
      <c r="B10" s="59" t="s">
        <v>16</v>
      </c>
      <c r="C10" s="60" t="s">
        <v>17</v>
      </c>
      <c r="D10" s="61">
        <v>5585694</v>
      </c>
      <c r="E10" s="61">
        <v>4344505</v>
      </c>
      <c r="F10" s="61">
        <v>36013754</v>
      </c>
      <c r="G10" s="61">
        <v>28292454</v>
      </c>
      <c r="H10" s="61">
        <v>-7721300</v>
      </c>
      <c r="I10" s="62">
        <f t="shared" si="0"/>
        <v>-21.439864336275519</v>
      </c>
    </row>
    <row r="11" spans="1:9" x14ac:dyDescent="0.25">
      <c r="A11" s="63"/>
      <c r="B11" s="63"/>
      <c r="C11" s="60" t="s">
        <v>18</v>
      </c>
      <c r="D11" s="61">
        <v>13100260</v>
      </c>
      <c r="E11" s="61">
        <v>11217138</v>
      </c>
      <c r="F11" s="61">
        <v>85556008</v>
      </c>
      <c r="G11" s="61">
        <v>72672874</v>
      </c>
      <c r="H11" s="61">
        <v>-12883134</v>
      </c>
      <c r="I11" s="62">
        <f t="shared" si="0"/>
        <v>-15.058128939349302</v>
      </c>
    </row>
    <row r="12" spans="1:9" x14ac:dyDescent="0.25">
      <c r="A12" s="64"/>
      <c r="B12" s="64"/>
      <c r="C12" s="60" t="s">
        <v>2</v>
      </c>
      <c r="D12" s="61">
        <v>18685954</v>
      </c>
      <c r="E12" s="61">
        <v>15561643</v>
      </c>
      <c r="F12" s="61">
        <v>121569762</v>
      </c>
      <c r="G12" s="61">
        <v>100965328</v>
      </c>
      <c r="H12" s="61">
        <v>-20604434</v>
      </c>
      <c r="I12" s="62">
        <f t="shared" si="0"/>
        <v>-16.94865043825618</v>
      </c>
    </row>
    <row r="13" spans="1:9" x14ac:dyDescent="0.25">
      <c r="A13" s="65"/>
      <c r="B13" s="65"/>
      <c r="C13" s="66" t="s">
        <v>2</v>
      </c>
      <c r="D13" s="67">
        <v>40370001</v>
      </c>
      <c r="E13" s="67">
        <v>33954357</v>
      </c>
      <c r="F13" s="67">
        <v>276838487</v>
      </c>
      <c r="G13" s="67">
        <v>229108616</v>
      </c>
      <c r="H13" s="67">
        <v>-47729871</v>
      </c>
      <c r="I13" s="68">
        <f t="shared" si="0"/>
        <v>-17.241053264389492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23618</v>
      </c>
      <c r="E14" s="61">
        <v>23038</v>
      </c>
      <c r="F14" s="61">
        <v>121505</v>
      </c>
      <c r="G14" s="61">
        <v>141196</v>
      </c>
      <c r="H14" s="61">
        <v>19691</v>
      </c>
      <c r="I14" s="62">
        <f t="shared" si="0"/>
        <v>16.205917451956708</v>
      </c>
    </row>
    <row r="15" spans="1:9" x14ac:dyDescent="0.25">
      <c r="A15" s="63"/>
      <c r="B15" s="59" t="s">
        <v>7</v>
      </c>
      <c r="C15" s="60" t="s">
        <v>8</v>
      </c>
      <c r="D15" s="61">
        <v>717558</v>
      </c>
      <c r="E15" s="61">
        <v>629683</v>
      </c>
      <c r="F15" s="61">
        <v>4270218</v>
      </c>
      <c r="G15" s="61">
        <v>4426209</v>
      </c>
      <c r="H15" s="61">
        <v>155991</v>
      </c>
      <c r="I15" s="62">
        <f t="shared" si="0"/>
        <v>3.6529985120197637</v>
      </c>
    </row>
    <row r="16" spans="1:9" x14ac:dyDescent="0.25">
      <c r="A16" s="63"/>
      <c r="B16" s="64"/>
      <c r="C16" s="60" t="s">
        <v>9</v>
      </c>
      <c r="D16" s="61">
        <v>299727</v>
      </c>
      <c r="E16" s="61">
        <v>241917</v>
      </c>
      <c r="F16" s="61">
        <v>1769418</v>
      </c>
      <c r="G16" s="61">
        <v>1515501</v>
      </c>
      <c r="H16" s="61">
        <v>-253917</v>
      </c>
      <c r="I16" s="62">
        <f t="shared" si="0"/>
        <v>-14.350311797438479</v>
      </c>
    </row>
    <row r="17" spans="1:9" x14ac:dyDescent="0.25">
      <c r="A17" s="64"/>
      <c r="B17" s="69" t="s">
        <v>10</v>
      </c>
      <c r="C17" s="60" t="s">
        <v>11</v>
      </c>
      <c r="D17" s="61">
        <v>259011</v>
      </c>
      <c r="E17" s="61">
        <v>251060</v>
      </c>
      <c r="F17" s="61">
        <v>1821955</v>
      </c>
      <c r="G17" s="61">
        <v>1834841</v>
      </c>
      <c r="H17" s="61">
        <v>12886</v>
      </c>
      <c r="I17" s="62">
        <f t="shared" si="0"/>
        <v>0.70726225400737519</v>
      </c>
    </row>
    <row r="18" spans="1:9" x14ac:dyDescent="0.25">
      <c r="A18" s="70"/>
      <c r="B18" s="70"/>
      <c r="C18" s="66" t="s">
        <v>2</v>
      </c>
      <c r="D18" s="67">
        <v>1299914</v>
      </c>
      <c r="E18" s="67">
        <v>1145698</v>
      </c>
      <c r="F18" s="67">
        <v>7983096</v>
      </c>
      <c r="G18" s="67">
        <v>7917747</v>
      </c>
      <c r="H18" s="67">
        <v>-65349</v>
      </c>
      <c r="I18" s="68">
        <f t="shared" si="0"/>
        <v>-0.81859218528751398</v>
      </c>
    </row>
    <row r="19" spans="1:9" x14ac:dyDescent="0.25">
      <c r="A19" s="71"/>
      <c r="B19" s="71"/>
      <c r="C19" s="72" t="s">
        <v>1</v>
      </c>
      <c r="D19" s="73">
        <f>+D13+D18</f>
        <v>41669915</v>
      </c>
      <c r="E19" s="73">
        <f t="shared" ref="E19:G19" si="1">+E13+E18</f>
        <v>35100055</v>
      </c>
      <c r="F19" s="73">
        <f t="shared" si="1"/>
        <v>284821583</v>
      </c>
      <c r="G19" s="73">
        <f t="shared" si="1"/>
        <v>237026363</v>
      </c>
      <c r="H19" s="73">
        <f t="shared" ref="H19" si="2">G19-F19</f>
        <v>-47795220</v>
      </c>
      <c r="I19" s="74">
        <f t="shared" si="0"/>
        <v>-16.780757798119538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8546182</v>
      </c>
      <c r="E21" s="61">
        <v>8514444</v>
      </c>
      <c r="F21" s="61">
        <v>57002715</v>
      </c>
      <c r="G21" s="61">
        <v>50562879</v>
      </c>
      <c r="H21" s="61">
        <v>-6439836</v>
      </c>
      <c r="I21" s="62">
        <f t="shared" ref="I21:I33" si="3">((G21*100/F21)-100)</f>
        <v>-11.297419780794655</v>
      </c>
    </row>
    <row r="22" spans="1:9" x14ac:dyDescent="0.25">
      <c r="A22" s="63"/>
      <c r="B22" s="64"/>
      <c r="C22" s="60" t="s">
        <v>22</v>
      </c>
      <c r="D22" s="61">
        <v>7995316</v>
      </c>
      <c r="E22" s="61">
        <v>7099807</v>
      </c>
      <c r="F22" s="61">
        <v>52252605</v>
      </c>
      <c r="G22" s="61">
        <v>46159052</v>
      </c>
      <c r="H22" s="61">
        <v>-6093553</v>
      </c>
      <c r="I22" s="62">
        <f t="shared" si="3"/>
        <v>-11.661720980226733</v>
      </c>
    </row>
    <row r="23" spans="1:9" x14ac:dyDescent="0.25">
      <c r="A23" s="63"/>
      <c r="B23" s="69" t="s">
        <v>23</v>
      </c>
      <c r="C23" s="60" t="s">
        <v>24</v>
      </c>
      <c r="D23" s="61">
        <v>4203783</v>
      </c>
      <c r="E23" s="61">
        <v>3580273</v>
      </c>
      <c r="F23" s="61">
        <v>27038162</v>
      </c>
      <c r="G23" s="61">
        <v>22578181</v>
      </c>
      <c r="H23" s="61">
        <v>-4459981</v>
      </c>
      <c r="I23" s="62">
        <f t="shared" si="3"/>
        <v>-16.495133803843615</v>
      </c>
    </row>
    <row r="24" spans="1:9" x14ac:dyDescent="0.25">
      <c r="A24" s="63"/>
      <c r="B24" s="59" t="s">
        <v>25</v>
      </c>
      <c r="C24" s="60" t="s">
        <v>26</v>
      </c>
      <c r="D24" s="61">
        <v>1202306.75</v>
      </c>
      <c r="E24" s="61">
        <v>1016415</v>
      </c>
      <c r="F24" s="61">
        <v>7805147.75</v>
      </c>
      <c r="G24" s="61">
        <v>6649124.5</v>
      </c>
      <c r="H24" s="61">
        <v>-1156023.25</v>
      </c>
      <c r="I24" s="62">
        <f t="shared" si="3"/>
        <v>-14.811036088330297</v>
      </c>
    </row>
    <row r="25" spans="1:9" x14ac:dyDescent="0.25">
      <c r="A25" s="63"/>
      <c r="B25" s="76"/>
      <c r="C25" s="60" t="s">
        <v>21</v>
      </c>
      <c r="D25" s="61">
        <v>623171.75</v>
      </c>
      <c r="E25" s="61">
        <v>553934.25</v>
      </c>
      <c r="F25" s="61">
        <v>4022026.25</v>
      </c>
      <c r="G25" s="61">
        <v>3602239</v>
      </c>
      <c r="H25" s="61">
        <v>-419787.25</v>
      </c>
      <c r="I25" s="62">
        <f t="shared" si="3"/>
        <v>-10.437208111210111</v>
      </c>
    </row>
    <row r="26" spans="1:9" x14ac:dyDescent="0.25">
      <c r="A26" s="63"/>
      <c r="B26" s="76"/>
      <c r="C26" s="60" t="s">
        <v>27</v>
      </c>
      <c r="D26" s="61">
        <v>185259.25</v>
      </c>
      <c r="E26" s="61">
        <v>152522</v>
      </c>
      <c r="F26" s="61">
        <v>1202786.75</v>
      </c>
      <c r="G26" s="61">
        <v>953745.75</v>
      </c>
      <c r="H26" s="61">
        <v>-249041</v>
      </c>
      <c r="I26" s="62">
        <f t="shared" si="3"/>
        <v>-20.705332844745755</v>
      </c>
    </row>
    <row r="27" spans="1:9" x14ac:dyDescent="0.25">
      <c r="A27" s="63"/>
      <c r="B27" s="77"/>
      <c r="C27" s="60" t="s">
        <v>28</v>
      </c>
      <c r="D27" s="61">
        <v>393873.75</v>
      </c>
      <c r="E27" s="61">
        <v>309958.75</v>
      </c>
      <c r="F27" s="61">
        <v>2580245.75</v>
      </c>
      <c r="G27" s="61">
        <v>2093133.75</v>
      </c>
      <c r="H27" s="61">
        <v>-487112</v>
      </c>
      <c r="I27" s="62">
        <f t="shared" si="3"/>
        <v>-18.878511862678195</v>
      </c>
    </row>
    <row r="28" spans="1:9" x14ac:dyDescent="0.25">
      <c r="A28" s="63"/>
      <c r="B28" s="59" t="s">
        <v>29</v>
      </c>
      <c r="C28" s="60" t="s">
        <v>30</v>
      </c>
      <c r="D28" s="61">
        <v>3503523</v>
      </c>
      <c r="E28" s="61">
        <v>3563588</v>
      </c>
      <c r="F28" s="61">
        <v>14907060</v>
      </c>
      <c r="G28" s="61">
        <v>13928301</v>
      </c>
      <c r="H28" s="61">
        <v>-978759</v>
      </c>
      <c r="I28" s="62">
        <f t="shared" si="3"/>
        <v>-6.5657413333011334</v>
      </c>
    </row>
    <row r="29" spans="1:9" x14ac:dyDescent="0.25">
      <c r="A29" s="63"/>
      <c r="B29" s="64"/>
      <c r="C29" s="60" t="s">
        <v>31</v>
      </c>
      <c r="D29" s="61">
        <v>570901</v>
      </c>
      <c r="E29" s="61">
        <v>564347</v>
      </c>
      <c r="F29" s="61">
        <v>2954363</v>
      </c>
      <c r="G29" s="61">
        <v>2955572</v>
      </c>
      <c r="H29" s="61">
        <v>1209</v>
      </c>
      <c r="I29" s="62">
        <f t="shared" si="3"/>
        <v>4.092252712344191E-2</v>
      </c>
    </row>
    <row r="30" spans="1:9" x14ac:dyDescent="0.25">
      <c r="A30" s="63"/>
      <c r="B30" s="69" t="s">
        <v>32</v>
      </c>
      <c r="C30" s="60" t="s">
        <v>33</v>
      </c>
      <c r="D30" s="61">
        <v>588693</v>
      </c>
      <c r="E30" s="61">
        <v>614897</v>
      </c>
      <c r="F30" s="61">
        <v>2278214</v>
      </c>
      <c r="G30" s="61">
        <v>2064577</v>
      </c>
      <c r="H30" s="61">
        <v>-213637</v>
      </c>
      <c r="I30" s="62">
        <f t="shared" si="3"/>
        <v>-9.3773894814095655</v>
      </c>
    </row>
    <row r="31" spans="1:9" x14ac:dyDescent="0.25">
      <c r="A31" s="63"/>
      <c r="B31" s="59" t="s">
        <v>34</v>
      </c>
      <c r="C31" s="60" t="s">
        <v>35</v>
      </c>
      <c r="D31" s="61">
        <v>11596</v>
      </c>
      <c r="E31" s="61">
        <v>10823</v>
      </c>
      <c r="F31" s="61">
        <v>72460</v>
      </c>
      <c r="G31" s="61">
        <v>65898</v>
      </c>
      <c r="H31" s="61">
        <v>-6562</v>
      </c>
      <c r="I31" s="62">
        <f t="shared" si="3"/>
        <v>-9.0560309136075006</v>
      </c>
    </row>
    <row r="32" spans="1:9" x14ac:dyDescent="0.25">
      <c r="A32" s="63"/>
      <c r="B32" s="63"/>
      <c r="C32" s="60" t="s">
        <v>36</v>
      </c>
      <c r="D32" s="61">
        <v>147270281</v>
      </c>
      <c r="E32" s="61">
        <v>148785756</v>
      </c>
      <c r="F32" s="61">
        <v>935628490</v>
      </c>
      <c r="G32" s="61">
        <v>917841235</v>
      </c>
      <c r="H32" s="61">
        <v>-17787255</v>
      </c>
      <c r="I32" s="62">
        <f t="shared" si="3"/>
        <v>-1.9011023274847076</v>
      </c>
    </row>
    <row r="33" spans="1:9" x14ac:dyDescent="0.25">
      <c r="A33" s="78"/>
      <c r="B33" s="79"/>
      <c r="C33" s="60" t="s">
        <v>37</v>
      </c>
      <c r="D33" s="61">
        <v>258</v>
      </c>
      <c r="E33" s="61">
        <v>261</v>
      </c>
      <c r="F33" s="61">
        <v>1850</v>
      </c>
      <c r="G33" s="61">
        <v>1703</v>
      </c>
      <c r="H33" s="61">
        <v>-147</v>
      </c>
      <c r="I33" s="62">
        <f t="shared" si="3"/>
        <v>-7.9459459459459509</v>
      </c>
    </row>
  </sheetData>
  <mergeCells count="14">
    <mergeCell ref="A21:A33"/>
    <mergeCell ref="B21:B22"/>
    <mergeCell ref="B28:B29"/>
    <mergeCell ref="B31:B33"/>
    <mergeCell ref="B24:B27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40071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1180510</v>
      </c>
      <c r="C7" s="37">
        <v>949533</v>
      </c>
      <c r="D7" s="37">
        <v>7788593</v>
      </c>
      <c r="E7" s="37">
        <v>6877838</v>
      </c>
      <c r="F7" s="10">
        <f>((E7*100)/D7)-100</f>
        <v>-11.693447070606979</v>
      </c>
      <c r="G7" s="1"/>
      <c r="H7" s="1"/>
      <c r="I7" s="1"/>
    </row>
    <row r="8" spans="1:12" x14ac:dyDescent="0.25">
      <c r="A8" s="11" t="s">
        <v>44</v>
      </c>
      <c r="B8" s="38">
        <v>249402</v>
      </c>
      <c r="C8" s="38">
        <v>175391</v>
      </c>
      <c r="D8" s="38">
        <v>1806316</v>
      </c>
      <c r="E8" s="38">
        <v>1335780</v>
      </c>
      <c r="F8" s="13">
        <f t="shared" ref="F8:F35" si="0">((E8*100)/D8)-100</f>
        <v>-26.049484143416763</v>
      </c>
      <c r="G8" s="1"/>
      <c r="H8" s="1"/>
      <c r="I8" s="1"/>
    </row>
    <row r="9" spans="1:12" x14ac:dyDescent="0.25">
      <c r="A9" s="8" t="s">
        <v>45</v>
      </c>
      <c r="B9" s="37">
        <v>497140</v>
      </c>
      <c r="C9" s="37">
        <v>291724</v>
      </c>
      <c r="D9" s="37">
        <v>3537496</v>
      </c>
      <c r="E9" s="37">
        <v>2524261</v>
      </c>
      <c r="F9" s="10">
        <f t="shared" si="0"/>
        <v>-28.642717899893029</v>
      </c>
      <c r="G9" s="1"/>
      <c r="H9" s="1"/>
      <c r="I9" s="1"/>
    </row>
    <row r="10" spans="1:12" x14ac:dyDescent="0.25">
      <c r="A10" s="11" t="s">
        <v>46</v>
      </c>
      <c r="B10" s="38">
        <v>396578</v>
      </c>
      <c r="C10" s="38">
        <v>417800</v>
      </c>
      <c r="D10" s="38">
        <v>2875761</v>
      </c>
      <c r="E10" s="38">
        <v>2279779</v>
      </c>
      <c r="F10" s="13">
        <f t="shared" si="0"/>
        <v>-20.724323057444622</v>
      </c>
      <c r="G10" s="1"/>
      <c r="H10" s="1"/>
      <c r="I10" s="1"/>
    </row>
    <row r="11" spans="1:12" x14ac:dyDescent="0.25">
      <c r="A11" s="8" t="s">
        <v>47</v>
      </c>
      <c r="B11" s="37">
        <v>5976520</v>
      </c>
      <c r="C11" s="37">
        <v>5945214</v>
      </c>
      <c r="D11" s="37">
        <v>44270990</v>
      </c>
      <c r="E11" s="37">
        <v>39816906</v>
      </c>
      <c r="F11" s="10">
        <f t="shared" si="0"/>
        <v>-10.060954137235242</v>
      </c>
      <c r="G11" s="1"/>
      <c r="H11" s="1"/>
      <c r="I11" s="1"/>
    </row>
    <row r="12" spans="1:12" x14ac:dyDescent="0.25">
      <c r="A12" s="11" t="s">
        <v>48</v>
      </c>
      <c r="B12" s="38">
        <v>582003</v>
      </c>
      <c r="C12" s="38">
        <v>272799</v>
      </c>
      <c r="D12" s="38">
        <v>3079530</v>
      </c>
      <c r="E12" s="38">
        <v>2283393</v>
      </c>
      <c r="F12" s="13">
        <f t="shared" si="0"/>
        <v>-25.852548927920822</v>
      </c>
      <c r="G12" s="1"/>
      <c r="H12" s="1"/>
      <c r="I12" s="1"/>
    </row>
    <row r="13" spans="1:12" x14ac:dyDescent="0.25">
      <c r="A13" s="8" t="s">
        <v>49</v>
      </c>
      <c r="B13" s="37">
        <v>1458904</v>
      </c>
      <c r="C13" s="37">
        <v>1247455</v>
      </c>
      <c r="D13" s="37">
        <v>8378339</v>
      </c>
      <c r="E13" s="37">
        <v>7106651</v>
      </c>
      <c r="F13" s="10">
        <f t="shared" si="0"/>
        <v>-15.178282950833093</v>
      </c>
      <c r="G13" s="1"/>
      <c r="H13" s="1"/>
      <c r="I13" s="1"/>
    </row>
    <row r="14" spans="1:12" x14ac:dyDescent="0.25">
      <c r="A14" s="11" t="s">
        <v>50</v>
      </c>
      <c r="B14" s="38">
        <v>4857755</v>
      </c>
      <c r="C14" s="38">
        <v>4025092</v>
      </c>
      <c r="D14" s="38">
        <v>31825503</v>
      </c>
      <c r="E14" s="38">
        <v>24791688</v>
      </c>
      <c r="F14" s="13">
        <f t="shared" si="0"/>
        <v>-22.101190356677165</v>
      </c>
      <c r="G14" s="1"/>
      <c r="H14" s="1"/>
      <c r="I14" s="1"/>
    </row>
    <row r="15" spans="1:12" x14ac:dyDescent="0.25">
      <c r="A15" s="8" t="s">
        <v>51</v>
      </c>
      <c r="B15" s="37">
        <v>3215826</v>
      </c>
      <c r="C15" s="37">
        <v>2679493</v>
      </c>
      <c r="D15" s="37">
        <v>22781281</v>
      </c>
      <c r="E15" s="37">
        <v>18698406</v>
      </c>
      <c r="F15" s="10">
        <f t="shared" si="0"/>
        <v>-17.922060660241186</v>
      </c>
      <c r="G15" s="1"/>
      <c r="H15" s="1"/>
      <c r="I15" s="1"/>
    </row>
    <row r="16" spans="1:12" x14ac:dyDescent="0.25">
      <c r="A16" s="11" t="s">
        <v>52</v>
      </c>
      <c r="B16" s="38">
        <v>1875427</v>
      </c>
      <c r="C16" s="38">
        <v>1514455</v>
      </c>
      <c r="D16" s="38">
        <v>16266414</v>
      </c>
      <c r="E16" s="38">
        <v>12752118</v>
      </c>
      <c r="F16" s="13">
        <f t="shared" si="0"/>
        <v>-21.60461426839376</v>
      </c>
      <c r="G16" s="1"/>
      <c r="H16" s="1"/>
      <c r="I16" s="1"/>
    </row>
    <row r="17" spans="1:9" x14ac:dyDescent="0.25">
      <c r="A17" s="8" t="s">
        <v>53</v>
      </c>
      <c r="B17" s="37">
        <v>1207536</v>
      </c>
      <c r="C17" s="37">
        <v>952420</v>
      </c>
      <c r="D17" s="37">
        <v>8483026</v>
      </c>
      <c r="E17" s="37">
        <v>6601809</v>
      </c>
      <c r="F17" s="10">
        <f t="shared" si="0"/>
        <v>-22.176249371391762</v>
      </c>
      <c r="G17" s="1"/>
      <c r="H17" s="1"/>
      <c r="I17" s="1"/>
    </row>
    <row r="18" spans="1:9" x14ac:dyDescent="0.25">
      <c r="A18" s="11" t="s">
        <v>54</v>
      </c>
      <c r="B18" s="38">
        <v>294287</v>
      </c>
      <c r="C18" s="38">
        <v>229171</v>
      </c>
      <c r="D18" s="38">
        <v>1623286</v>
      </c>
      <c r="E18" s="38">
        <v>1392370</v>
      </c>
      <c r="F18" s="13">
        <f t="shared" si="0"/>
        <v>-14.225219708665023</v>
      </c>
      <c r="G18" s="1"/>
      <c r="H18" s="1"/>
      <c r="I18" s="1"/>
    </row>
    <row r="19" spans="1:9" x14ac:dyDescent="0.25">
      <c r="A19" s="8" t="s">
        <v>55</v>
      </c>
      <c r="B19" s="37">
        <v>1155818</v>
      </c>
      <c r="C19" s="37">
        <v>921825</v>
      </c>
      <c r="D19" s="37">
        <v>7823097</v>
      </c>
      <c r="E19" s="37">
        <v>6809603</v>
      </c>
      <c r="F19" s="10">
        <f t="shared" si="0"/>
        <v>-12.955150626407928</v>
      </c>
      <c r="G19" s="1"/>
      <c r="H19" s="1"/>
      <c r="I19" s="1"/>
    </row>
    <row r="20" spans="1:9" x14ac:dyDescent="0.25">
      <c r="A20" s="11" t="s">
        <v>56</v>
      </c>
      <c r="B20" s="38">
        <v>1746652</v>
      </c>
      <c r="C20" s="38">
        <v>1517040</v>
      </c>
      <c r="D20" s="38">
        <v>12219496</v>
      </c>
      <c r="E20" s="38">
        <v>8112791</v>
      </c>
      <c r="F20" s="13">
        <f t="shared" si="0"/>
        <v>-33.607810011149397</v>
      </c>
      <c r="G20" s="1"/>
      <c r="H20" s="1"/>
      <c r="I20" s="1"/>
    </row>
    <row r="21" spans="1:9" x14ac:dyDescent="0.25">
      <c r="A21" s="8" t="s">
        <v>57</v>
      </c>
      <c r="B21" s="37">
        <v>1746287</v>
      </c>
      <c r="C21" s="37">
        <v>1329064</v>
      </c>
      <c r="D21" s="37">
        <v>11635304</v>
      </c>
      <c r="E21" s="37">
        <v>9890032</v>
      </c>
      <c r="F21" s="10">
        <f t="shared" si="0"/>
        <v>-14.999797169029705</v>
      </c>
      <c r="G21" s="1"/>
      <c r="H21" s="1"/>
      <c r="I21" s="1"/>
    </row>
    <row r="22" spans="1:9" x14ac:dyDescent="0.25">
      <c r="A22" s="11" t="s">
        <v>58</v>
      </c>
      <c r="B22" s="38">
        <v>2540553</v>
      </c>
      <c r="C22" s="38">
        <v>1733266</v>
      </c>
      <c r="D22" s="38">
        <v>15471988</v>
      </c>
      <c r="E22" s="38">
        <v>12155907</v>
      </c>
      <c r="F22" s="13">
        <f t="shared" si="0"/>
        <v>-21.432804885836262</v>
      </c>
      <c r="G22" s="1"/>
      <c r="H22" s="1"/>
      <c r="I22" s="1"/>
    </row>
    <row r="23" spans="1:9" x14ac:dyDescent="0.25">
      <c r="A23" s="8" t="s">
        <v>59</v>
      </c>
      <c r="B23" s="37">
        <v>265396</v>
      </c>
      <c r="C23" s="37">
        <v>222791</v>
      </c>
      <c r="D23" s="37">
        <v>2832176</v>
      </c>
      <c r="E23" s="37">
        <v>1197839</v>
      </c>
      <c r="F23" s="10">
        <f t="shared" si="0"/>
        <v>-57.70605357859116</v>
      </c>
      <c r="G23" s="1"/>
      <c r="H23" s="1"/>
      <c r="I23" s="1"/>
    </row>
    <row r="24" spans="1:9" x14ac:dyDescent="0.25">
      <c r="A24" s="11" t="s">
        <v>60</v>
      </c>
      <c r="B24" s="38">
        <v>119158</v>
      </c>
      <c r="C24" s="38">
        <v>144553</v>
      </c>
      <c r="D24" s="38">
        <v>939894</v>
      </c>
      <c r="E24" s="38">
        <v>930196</v>
      </c>
      <c r="F24" s="13">
        <f t="shared" si="0"/>
        <v>-1.0318184816585756</v>
      </c>
      <c r="G24" s="1"/>
      <c r="H24" s="1"/>
      <c r="I24" s="1"/>
    </row>
    <row r="25" spans="1:9" x14ac:dyDescent="0.25">
      <c r="A25" s="8" t="s">
        <v>61</v>
      </c>
      <c r="B25" s="37">
        <v>66736</v>
      </c>
      <c r="C25" s="37">
        <v>75520</v>
      </c>
      <c r="D25" s="37">
        <v>458478</v>
      </c>
      <c r="E25" s="37">
        <v>476320</v>
      </c>
      <c r="F25" s="10">
        <f t="shared" si="0"/>
        <v>3.8915716784665761</v>
      </c>
      <c r="G25" s="1"/>
      <c r="H25" s="1"/>
      <c r="I25" s="1"/>
    </row>
    <row r="26" spans="1:9" x14ac:dyDescent="0.25">
      <c r="A26" s="11" t="s">
        <v>62</v>
      </c>
      <c r="B26" s="38">
        <v>256069</v>
      </c>
      <c r="C26" s="38">
        <v>143761</v>
      </c>
      <c r="D26" s="38">
        <v>1521104</v>
      </c>
      <c r="E26" s="38">
        <v>1167234</v>
      </c>
      <c r="F26" s="13">
        <f t="shared" si="0"/>
        <v>-23.264024024655782</v>
      </c>
      <c r="G26" s="1"/>
      <c r="H26" s="1"/>
      <c r="I26" s="1"/>
    </row>
    <row r="27" spans="1:9" x14ac:dyDescent="0.25">
      <c r="A27" s="8" t="s">
        <v>63</v>
      </c>
      <c r="B27" s="37">
        <v>455067</v>
      </c>
      <c r="C27" s="37">
        <v>313410</v>
      </c>
      <c r="D27" s="37">
        <v>3005374</v>
      </c>
      <c r="E27" s="37">
        <v>1872408</v>
      </c>
      <c r="F27" s="10">
        <f t="shared" si="0"/>
        <v>-37.698003642807848</v>
      </c>
      <c r="G27" s="1"/>
      <c r="H27" s="1"/>
      <c r="I27" s="1"/>
    </row>
    <row r="28" spans="1:9" x14ac:dyDescent="0.25">
      <c r="A28" s="11" t="s">
        <v>64</v>
      </c>
      <c r="B28" s="38">
        <v>1455370</v>
      </c>
      <c r="C28" s="38">
        <v>1440524</v>
      </c>
      <c r="D28" s="38">
        <v>11046062</v>
      </c>
      <c r="E28" s="38">
        <v>9292540</v>
      </c>
      <c r="F28" s="13">
        <f t="shared" si="0"/>
        <v>-15.874634779344888</v>
      </c>
      <c r="G28" s="1"/>
      <c r="H28" s="1"/>
      <c r="I28" s="1"/>
    </row>
    <row r="29" spans="1:9" x14ac:dyDescent="0.25">
      <c r="A29" s="8" t="s">
        <v>65</v>
      </c>
      <c r="B29" s="37">
        <v>497386</v>
      </c>
      <c r="C29" s="37">
        <v>310089</v>
      </c>
      <c r="D29" s="37">
        <v>3333840</v>
      </c>
      <c r="E29" s="37">
        <v>2430767</v>
      </c>
      <c r="F29" s="10">
        <f t="shared" si="0"/>
        <v>-27.088072612962833</v>
      </c>
      <c r="G29" s="1"/>
      <c r="H29" s="1"/>
      <c r="I29" s="1"/>
    </row>
    <row r="30" spans="1:9" x14ac:dyDescent="0.25">
      <c r="A30" s="11" t="s">
        <v>66</v>
      </c>
      <c r="B30" s="38">
        <v>431184</v>
      </c>
      <c r="C30" s="38">
        <v>334665</v>
      </c>
      <c r="D30" s="38">
        <v>2731515</v>
      </c>
      <c r="E30" s="38">
        <v>2507302</v>
      </c>
      <c r="F30" s="13">
        <f t="shared" si="0"/>
        <v>-8.208375205700861</v>
      </c>
      <c r="G30" s="1"/>
      <c r="H30" s="1"/>
      <c r="I30" s="1"/>
    </row>
    <row r="31" spans="1:9" x14ac:dyDescent="0.25">
      <c r="A31" s="8" t="s">
        <v>67</v>
      </c>
      <c r="B31" s="37">
        <v>2957807</v>
      </c>
      <c r="C31" s="37">
        <v>2674414</v>
      </c>
      <c r="D31" s="37">
        <v>20654765</v>
      </c>
      <c r="E31" s="37">
        <v>17709416</v>
      </c>
      <c r="F31" s="10">
        <f t="shared" si="0"/>
        <v>-14.259900802550888</v>
      </c>
      <c r="G31" s="1"/>
      <c r="H31" s="1"/>
      <c r="I31" s="1"/>
    </row>
    <row r="32" spans="1:9" x14ac:dyDescent="0.25">
      <c r="A32" s="11" t="s">
        <v>68</v>
      </c>
      <c r="B32" s="38">
        <v>5575857</v>
      </c>
      <c r="C32" s="38">
        <v>4802868</v>
      </c>
      <c r="D32" s="38">
        <v>34677651</v>
      </c>
      <c r="E32" s="38">
        <v>33224278</v>
      </c>
      <c r="F32" s="13">
        <f t="shared" si="0"/>
        <v>-4.1910941430260067</v>
      </c>
      <c r="G32" s="1"/>
      <c r="H32" s="1"/>
      <c r="I32" s="1"/>
    </row>
    <row r="33" spans="1:9" x14ac:dyDescent="0.25">
      <c r="A33" s="8" t="s">
        <v>69</v>
      </c>
      <c r="B33" s="37">
        <v>469590</v>
      </c>
      <c r="C33" s="37">
        <v>368257</v>
      </c>
      <c r="D33" s="37">
        <v>3137439</v>
      </c>
      <c r="E33" s="37">
        <v>2253423</v>
      </c>
      <c r="F33" s="10">
        <f t="shared" si="0"/>
        <v>-28.176356576175664</v>
      </c>
      <c r="G33" s="1"/>
      <c r="H33" s="1"/>
      <c r="I33" s="1"/>
    </row>
    <row r="34" spans="1:9" x14ac:dyDescent="0.25">
      <c r="A34" s="11" t="s">
        <v>70</v>
      </c>
      <c r="B34" s="38">
        <v>139097</v>
      </c>
      <c r="C34" s="38">
        <v>67461</v>
      </c>
      <c r="D34" s="38">
        <v>616865</v>
      </c>
      <c r="E34" s="38">
        <v>535308</v>
      </c>
      <c r="F34" s="13">
        <f t="shared" si="0"/>
        <v>-13.221207233349276</v>
      </c>
      <c r="G34" s="1"/>
      <c r="H34" s="1"/>
      <c r="I34" s="1"/>
    </row>
    <row r="35" spans="1:9" x14ac:dyDescent="0.25">
      <c r="A35" s="14" t="s">
        <v>71</v>
      </c>
      <c r="B35" s="15">
        <f>SUM(B7:B34)</f>
        <v>41669915</v>
      </c>
      <c r="C35" s="15">
        <f t="shared" ref="C35:E35" si="1">SUM(C7:C34)</f>
        <v>35100055</v>
      </c>
      <c r="D35" s="15">
        <f t="shared" si="1"/>
        <v>284821583</v>
      </c>
      <c r="E35" s="15">
        <f t="shared" si="1"/>
        <v>237026363</v>
      </c>
      <c r="F35" s="16">
        <f t="shared" si="0"/>
        <v>-16.780757798119538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6877838</v>
      </c>
      <c r="C38" s="41">
        <f>D7</f>
        <v>7788593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39816906</v>
      </c>
      <c r="G38" s="42">
        <f>LOOKUP(E38,$A$38:$A$65,$C$38:$C$65)</f>
        <v>44270990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1335780</v>
      </c>
      <c r="C39" s="41">
        <f t="shared" ref="C39:C65" si="5">D8</f>
        <v>1806316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65" si="7">LOOKUP(E39,$A$38:$A$65,$B$38:$B$65)</f>
        <v>33224278</v>
      </c>
      <c r="G39" s="42">
        <f t="shared" ref="G39:G65" si="8">LOOKUP(E39,$A$38:$A$65,$C$38:$C$65)</f>
        <v>34677651</v>
      </c>
    </row>
    <row r="40" spans="1:9" x14ac:dyDescent="0.25">
      <c r="A40" s="42" t="str">
        <f t="shared" si="3"/>
        <v>ALMERIA</v>
      </c>
      <c r="B40" s="41">
        <f t="shared" si="4"/>
        <v>2524261</v>
      </c>
      <c r="C40" s="41">
        <f t="shared" si="5"/>
        <v>3537496</v>
      </c>
      <c r="D40" s="41">
        <f t="shared" si="6"/>
        <v>15</v>
      </c>
      <c r="E40" s="42" t="str">
        <f t="shared" si="2"/>
        <v>BARCELONA</v>
      </c>
      <c r="F40" s="42">
        <f t="shared" si="7"/>
        <v>24791688</v>
      </c>
      <c r="G40" s="42">
        <f t="shared" si="8"/>
        <v>31825503</v>
      </c>
    </row>
    <row r="41" spans="1:9" x14ac:dyDescent="0.25">
      <c r="A41" s="42" t="str">
        <f t="shared" si="3"/>
        <v>AVILES</v>
      </c>
      <c r="B41" s="41">
        <f t="shared" si="4"/>
        <v>2279779</v>
      </c>
      <c r="C41" s="41">
        <f t="shared" si="5"/>
        <v>2875761</v>
      </c>
      <c r="D41" s="41">
        <f t="shared" si="6"/>
        <v>19</v>
      </c>
      <c r="E41" s="42" t="str">
        <f t="shared" si="2"/>
        <v>BILBAO</v>
      </c>
      <c r="F41" s="42">
        <f t="shared" si="7"/>
        <v>18698406</v>
      </c>
      <c r="G41" s="42">
        <f t="shared" si="8"/>
        <v>22781281</v>
      </c>
    </row>
    <row r="42" spans="1:9" x14ac:dyDescent="0.25">
      <c r="A42" s="42" t="str">
        <f t="shared" si="3"/>
        <v>BAHIA DE ALGECIRAS</v>
      </c>
      <c r="B42" s="41">
        <f t="shared" si="4"/>
        <v>39816906</v>
      </c>
      <c r="C42" s="41">
        <f t="shared" si="5"/>
        <v>44270990</v>
      </c>
      <c r="D42" s="41">
        <f t="shared" si="6"/>
        <v>1</v>
      </c>
      <c r="E42" s="42" t="str">
        <f t="shared" si="2"/>
        <v>TARRAGONA</v>
      </c>
      <c r="F42" s="42">
        <f t="shared" si="7"/>
        <v>17709416</v>
      </c>
      <c r="G42" s="42">
        <f t="shared" si="8"/>
        <v>20654765</v>
      </c>
    </row>
    <row r="43" spans="1:9" x14ac:dyDescent="0.25">
      <c r="A43" s="42" t="str">
        <f t="shared" si="3"/>
        <v>BAHIA DE CADIZ</v>
      </c>
      <c r="B43" s="41">
        <f t="shared" si="4"/>
        <v>2283393</v>
      </c>
      <c r="C43" s="41">
        <f t="shared" si="5"/>
        <v>3079530</v>
      </c>
      <c r="D43" s="41">
        <f t="shared" si="6"/>
        <v>18</v>
      </c>
      <c r="E43" s="42" t="str">
        <f t="shared" si="2"/>
        <v>CARTAGENA</v>
      </c>
      <c r="F43" s="42">
        <f t="shared" si="7"/>
        <v>12752118</v>
      </c>
      <c r="G43" s="42">
        <f t="shared" si="8"/>
        <v>16266414</v>
      </c>
    </row>
    <row r="44" spans="1:9" x14ac:dyDescent="0.25">
      <c r="A44" s="42" t="str">
        <f t="shared" si="3"/>
        <v>BALEARES</v>
      </c>
      <c r="B44" s="41">
        <f t="shared" si="4"/>
        <v>7106651</v>
      </c>
      <c r="C44" s="41">
        <f t="shared" si="5"/>
        <v>8378339</v>
      </c>
      <c r="D44" s="41">
        <f t="shared" si="6"/>
        <v>11</v>
      </c>
      <c r="E44" s="42" t="str">
        <f t="shared" si="2"/>
        <v>LAS PALMAS</v>
      </c>
      <c r="F44" s="42">
        <f t="shared" si="7"/>
        <v>12155907</v>
      </c>
      <c r="G44" s="42">
        <f t="shared" si="8"/>
        <v>15471988</v>
      </c>
    </row>
    <row r="45" spans="1:9" x14ac:dyDescent="0.25">
      <c r="A45" s="42" t="str">
        <f t="shared" si="3"/>
        <v>BARCELONA</v>
      </c>
      <c r="B45" s="41">
        <f t="shared" si="4"/>
        <v>24791688</v>
      </c>
      <c r="C45" s="41">
        <f t="shared" si="5"/>
        <v>31825503</v>
      </c>
      <c r="D45" s="41">
        <f t="shared" si="6"/>
        <v>3</v>
      </c>
      <c r="E45" s="42" t="str">
        <f t="shared" si="2"/>
        <v>HUELVA</v>
      </c>
      <c r="F45" s="42">
        <f t="shared" si="7"/>
        <v>9890032</v>
      </c>
      <c r="G45" s="42">
        <f t="shared" si="8"/>
        <v>11635304</v>
      </c>
    </row>
    <row r="46" spans="1:9" x14ac:dyDescent="0.25">
      <c r="A46" s="42" t="str">
        <f t="shared" si="3"/>
        <v>BILBAO</v>
      </c>
      <c r="B46" s="41">
        <f t="shared" si="4"/>
        <v>18698406</v>
      </c>
      <c r="C46" s="41">
        <f t="shared" si="5"/>
        <v>22781281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9292540</v>
      </c>
      <c r="G46" s="42">
        <f t="shared" si="8"/>
        <v>11046062</v>
      </c>
    </row>
    <row r="47" spans="1:9" x14ac:dyDescent="0.25">
      <c r="A47" s="42" t="str">
        <f t="shared" si="3"/>
        <v>CARTAGENA</v>
      </c>
      <c r="B47" s="41">
        <f t="shared" si="4"/>
        <v>12752118</v>
      </c>
      <c r="C47" s="41">
        <f t="shared" si="5"/>
        <v>16266414</v>
      </c>
      <c r="D47" s="41">
        <f t="shared" si="6"/>
        <v>6</v>
      </c>
      <c r="E47" s="42" t="str">
        <f t="shared" si="2"/>
        <v>GIJON</v>
      </c>
      <c r="F47" s="42">
        <f t="shared" si="7"/>
        <v>8112791</v>
      </c>
      <c r="G47" s="42">
        <f t="shared" si="8"/>
        <v>12219496</v>
      </c>
    </row>
    <row r="48" spans="1:9" x14ac:dyDescent="0.25">
      <c r="A48" s="42" t="str">
        <f t="shared" si="3"/>
        <v>CASTELLON</v>
      </c>
      <c r="B48" s="41">
        <f t="shared" si="4"/>
        <v>6601809</v>
      </c>
      <c r="C48" s="41">
        <f t="shared" si="5"/>
        <v>8483026</v>
      </c>
      <c r="D48" s="41">
        <f t="shared" si="6"/>
        <v>14</v>
      </c>
      <c r="E48" s="42" t="str">
        <f t="shared" si="2"/>
        <v>BALEARES</v>
      </c>
      <c r="F48" s="42">
        <f t="shared" si="7"/>
        <v>7106651</v>
      </c>
      <c r="G48" s="42">
        <f t="shared" si="8"/>
        <v>8378339</v>
      </c>
    </row>
    <row r="49" spans="1:7" x14ac:dyDescent="0.25">
      <c r="A49" s="42" t="str">
        <f t="shared" si="3"/>
        <v>CEUTA</v>
      </c>
      <c r="B49" s="41">
        <f t="shared" si="4"/>
        <v>1392370</v>
      </c>
      <c r="C49" s="41">
        <f t="shared" si="5"/>
        <v>1623286</v>
      </c>
      <c r="D49" s="41">
        <f t="shared" si="6"/>
        <v>22</v>
      </c>
      <c r="E49" s="42" t="str">
        <f t="shared" si="2"/>
        <v>A CORUÑA</v>
      </c>
      <c r="F49" s="42">
        <f t="shared" si="7"/>
        <v>6877838</v>
      </c>
      <c r="G49" s="42">
        <f t="shared" si="8"/>
        <v>7788593</v>
      </c>
    </row>
    <row r="50" spans="1:7" x14ac:dyDescent="0.25">
      <c r="A50" s="42" t="str">
        <f t="shared" si="3"/>
        <v>FERROL-SAN CIBRAO</v>
      </c>
      <c r="B50" s="41">
        <f t="shared" si="4"/>
        <v>6809603</v>
      </c>
      <c r="C50" s="41">
        <f t="shared" si="5"/>
        <v>7823097</v>
      </c>
      <c r="D50" s="41">
        <f t="shared" si="6"/>
        <v>13</v>
      </c>
      <c r="E50" s="42" t="str">
        <f t="shared" si="2"/>
        <v>FERROL-SAN CIBRAO</v>
      </c>
      <c r="F50" s="42">
        <f t="shared" si="7"/>
        <v>6809603</v>
      </c>
      <c r="G50" s="42">
        <f t="shared" si="8"/>
        <v>7823097</v>
      </c>
    </row>
    <row r="51" spans="1:7" x14ac:dyDescent="0.25">
      <c r="A51" s="42" t="str">
        <f t="shared" si="3"/>
        <v>GIJON</v>
      </c>
      <c r="B51" s="41">
        <f t="shared" si="4"/>
        <v>8112791</v>
      </c>
      <c r="C51" s="41">
        <f t="shared" si="5"/>
        <v>12219496</v>
      </c>
      <c r="D51" s="41">
        <f t="shared" si="6"/>
        <v>10</v>
      </c>
      <c r="E51" s="42" t="str">
        <f t="shared" si="2"/>
        <v>CASTELLON</v>
      </c>
      <c r="F51" s="42">
        <f t="shared" si="7"/>
        <v>6601809</v>
      </c>
      <c r="G51" s="42">
        <f t="shared" si="8"/>
        <v>8483026</v>
      </c>
    </row>
    <row r="52" spans="1:7" x14ac:dyDescent="0.25">
      <c r="A52" s="42" t="str">
        <f t="shared" si="3"/>
        <v>HUELVA</v>
      </c>
      <c r="B52" s="41">
        <f t="shared" si="4"/>
        <v>9890032</v>
      </c>
      <c r="C52" s="41">
        <f t="shared" si="5"/>
        <v>11635304</v>
      </c>
      <c r="D52" s="41">
        <f t="shared" si="6"/>
        <v>8</v>
      </c>
      <c r="E52" s="42" t="str">
        <f t="shared" si="2"/>
        <v>ALMERIA</v>
      </c>
      <c r="F52" s="42">
        <f t="shared" si="7"/>
        <v>2524261</v>
      </c>
      <c r="G52" s="42">
        <f t="shared" si="8"/>
        <v>3537496</v>
      </c>
    </row>
    <row r="53" spans="1:7" x14ac:dyDescent="0.25">
      <c r="A53" s="42" t="str">
        <f t="shared" si="3"/>
        <v>LAS PALMAS</v>
      </c>
      <c r="B53" s="41">
        <f t="shared" si="4"/>
        <v>12155907</v>
      </c>
      <c r="C53" s="41">
        <f t="shared" si="5"/>
        <v>15471988</v>
      </c>
      <c r="D53" s="41">
        <f t="shared" si="6"/>
        <v>7</v>
      </c>
      <c r="E53" s="42" t="str">
        <f t="shared" si="2"/>
        <v>SEVILLA</v>
      </c>
      <c r="F53" s="42">
        <f t="shared" si="7"/>
        <v>2507302</v>
      </c>
      <c r="G53" s="42">
        <f t="shared" si="8"/>
        <v>2731515</v>
      </c>
    </row>
    <row r="54" spans="1:7" x14ac:dyDescent="0.25">
      <c r="A54" s="42" t="str">
        <f t="shared" si="3"/>
        <v>MALAGA</v>
      </c>
      <c r="B54" s="41">
        <f t="shared" si="4"/>
        <v>1197839</v>
      </c>
      <c r="C54" s="41">
        <f t="shared" si="5"/>
        <v>2832176</v>
      </c>
      <c r="D54" s="41">
        <f t="shared" si="6"/>
        <v>24</v>
      </c>
      <c r="E54" s="42" t="str">
        <f t="shared" si="2"/>
        <v>SANTANDER</v>
      </c>
      <c r="F54" s="42">
        <f t="shared" si="7"/>
        <v>2430767</v>
      </c>
      <c r="G54" s="42">
        <f t="shared" si="8"/>
        <v>3333840</v>
      </c>
    </row>
    <row r="55" spans="1:7" x14ac:dyDescent="0.25">
      <c r="A55" s="42" t="str">
        <f t="shared" si="3"/>
        <v>MARIN Y RIA DE PONTEVEDRA</v>
      </c>
      <c r="B55" s="41">
        <f t="shared" si="4"/>
        <v>930196</v>
      </c>
      <c r="C55" s="41">
        <f t="shared" si="5"/>
        <v>939894</v>
      </c>
      <c r="D55" s="41">
        <f t="shared" si="6"/>
        <v>26</v>
      </c>
      <c r="E55" s="42" t="str">
        <f t="shared" si="2"/>
        <v>BAHIA DE CADIZ</v>
      </c>
      <c r="F55" s="42">
        <f t="shared" si="7"/>
        <v>2283393</v>
      </c>
      <c r="G55" s="42">
        <f t="shared" si="8"/>
        <v>3079530</v>
      </c>
    </row>
    <row r="56" spans="1:7" x14ac:dyDescent="0.25">
      <c r="A56" s="42" t="str">
        <f t="shared" si="3"/>
        <v>MELILLA</v>
      </c>
      <c r="B56" s="41">
        <f t="shared" si="4"/>
        <v>476320</v>
      </c>
      <c r="C56" s="41">
        <f t="shared" si="5"/>
        <v>458478</v>
      </c>
      <c r="D56" s="41">
        <f t="shared" si="6"/>
        <v>28</v>
      </c>
      <c r="E56" s="42" t="str">
        <f t="shared" si="2"/>
        <v>AVILES</v>
      </c>
      <c r="F56" s="42">
        <f t="shared" si="7"/>
        <v>2279779</v>
      </c>
      <c r="G56" s="42">
        <f t="shared" si="8"/>
        <v>2875761</v>
      </c>
    </row>
    <row r="57" spans="1:7" x14ac:dyDescent="0.25">
      <c r="A57" s="42" t="str">
        <f t="shared" si="3"/>
        <v>MOTRIL</v>
      </c>
      <c r="B57" s="41">
        <f t="shared" si="4"/>
        <v>1167234</v>
      </c>
      <c r="C57" s="41">
        <f t="shared" si="5"/>
        <v>1521104</v>
      </c>
      <c r="D57" s="41">
        <f t="shared" si="6"/>
        <v>25</v>
      </c>
      <c r="E57" s="42" t="str">
        <f t="shared" si="2"/>
        <v>VIGO</v>
      </c>
      <c r="F57" s="42">
        <f t="shared" si="7"/>
        <v>2253423</v>
      </c>
      <c r="G57" s="42">
        <f t="shared" si="8"/>
        <v>3137439</v>
      </c>
    </row>
    <row r="58" spans="1:7" x14ac:dyDescent="0.25">
      <c r="A58" s="42" t="str">
        <f t="shared" si="3"/>
        <v>PASAIA</v>
      </c>
      <c r="B58" s="41">
        <f t="shared" si="4"/>
        <v>1872408</v>
      </c>
      <c r="C58" s="41">
        <f t="shared" si="5"/>
        <v>3005374</v>
      </c>
      <c r="D58" s="41">
        <f t="shared" si="6"/>
        <v>21</v>
      </c>
      <c r="E58" s="42" t="str">
        <f t="shared" si="2"/>
        <v>PASAIA</v>
      </c>
      <c r="F58" s="42">
        <f t="shared" si="7"/>
        <v>1872408</v>
      </c>
      <c r="G58" s="42">
        <f t="shared" si="8"/>
        <v>3005374</v>
      </c>
    </row>
    <row r="59" spans="1:7" x14ac:dyDescent="0.25">
      <c r="A59" s="42" t="str">
        <f t="shared" si="3"/>
        <v>SANTA CRUZ DE TENERIFE</v>
      </c>
      <c r="B59" s="41">
        <f t="shared" si="4"/>
        <v>9292540</v>
      </c>
      <c r="C59" s="41">
        <f t="shared" si="5"/>
        <v>11046062</v>
      </c>
      <c r="D59" s="41">
        <f t="shared" si="6"/>
        <v>9</v>
      </c>
      <c r="E59" s="42" t="str">
        <f t="shared" si="2"/>
        <v>CEUTA</v>
      </c>
      <c r="F59" s="42">
        <f t="shared" si="7"/>
        <v>1392370</v>
      </c>
      <c r="G59" s="42">
        <f t="shared" si="8"/>
        <v>1623286</v>
      </c>
    </row>
    <row r="60" spans="1:7" x14ac:dyDescent="0.25">
      <c r="A60" s="42" t="str">
        <f t="shared" si="3"/>
        <v>SANTANDER</v>
      </c>
      <c r="B60" s="41">
        <f t="shared" si="4"/>
        <v>2430767</v>
      </c>
      <c r="C60" s="41">
        <f t="shared" si="5"/>
        <v>3333840</v>
      </c>
      <c r="D60" s="41">
        <f t="shared" si="6"/>
        <v>17</v>
      </c>
      <c r="E60" s="42" t="str">
        <f t="shared" si="2"/>
        <v>ALICANTE</v>
      </c>
      <c r="F60" s="42">
        <f t="shared" si="7"/>
        <v>1335780</v>
      </c>
      <c r="G60" s="42">
        <f t="shared" si="8"/>
        <v>1806316</v>
      </c>
    </row>
    <row r="61" spans="1:7" x14ac:dyDescent="0.25">
      <c r="A61" s="42" t="str">
        <f t="shared" si="3"/>
        <v>SEVILLA</v>
      </c>
      <c r="B61" s="41">
        <f t="shared" si="4"/>
        <v>2507302</v>
      </c>
      <c r="C61" s="41">
        <f t="shared" si="5"/>
        <v>2731515</v>
      </c>
      <c r="D61" s="41">
        <f t="shared" si="6"/>
        <v>16</v>
      </c>
      <c r="E61" s="42" t="str">
        <f t="shared" si="2"/>
        <v>MALAGA</v>
      </c>
      <c r="F61" s="42">
        <f t="shared" si="7"/>
        <v>1197839</v>
      </c>
      <c r="G61" s="42">
        <f t="shared" si="8"/>
        <v>2832176</v>
      </c>
    </row>
    <row r="62" spans="1:7" x14ac:dyDescent="0.25">
      <c r="A62" s="42" t="str">
        <f t="shared" si="3"/>
        <v>TARRAGONA</v>
      </c>
      <c r="B62" s="41">
        <f t="shared" si="4"/>
        <v>17709416</v>
      </c>
      <c r="C62" s="41">
        <f t="shared" si="5"/>
        <v>20654765</v>
      </c>
      <c r="D62" s="41">
        <f t="shared" si="6"/>
        <v>5</v>
      </c>
      <c r="E62" s="42" t="str">
        <f t="shared" si="2"/>
        <v>MOTRIL</v>
      </c>
      <c r="F62" s="42">
        <f t="shared" si="7"/>
        <v>1167234</v>
      </c>
      <c r="G62" s="42">
        <f t="shared" si="8"/>
        <v>1521104</v>
      </c>
    </row>
    <row r="63" spans="1:7" x14ac:dyDescent="0.25">
      <c r="A63" s="42" t="str">
        <f t="shared" si="3"/>
        <v>VALENCIA</v>
      </c>
      <c r="B63" s="41">
        <f t="shared" si="4"/>
        <v>33224278</v>
      </c>
      <c r="C63" s="41">
        <f t="shared" si="5"/>
        <v>34677651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930196</v>
      </c>
      <c r="G63" s="42">
        <f t="shared" si="8"/>
        <v>939894</v>
      </c>
    </row>
    <row r="64" spans="1:7" x14ac:dyDescent="0.25">
      <c r="A64" s="42" t="str">
        <f t="shared" si="3"/>
        <v>VIGO</v>
      </c>
      <c r="B64" s="41">
        <f t="shared" si="4"/>
        <v>2253423</v>
      </c>
      <c r="C64" s="41">
        <f t="shared" si="5"/>
        <v>3137439</v>
      </c>
      <c r="D64" s="41">
        <f t="shared" si="6"/>
        <v>20</v>
      </c>
      <c r="E64" s="42" t="str">
        <f t="shared" si="2"/>
        <v>VILAGARCIA</v>
      </c>
      <c r="F64" s="42">
        <f t="shared" si="7"/>
        <v>535308</v>
      </c>
      <c r="G64" s="42">
        <f t="shared" si="8"/>
        <v>616865</v>
      </c>
    </row>
    <row r="65" spans="1:7" x14ac:dyDescent="0.25">
      <c r="A65" s="42" t="str">
        <f t="shared" si="3"/>
        <v>VILAGARCIA</v>
      </c>
      <c r="B65" s="41">
        <f t="shared" si="4"/>
        <v>535308</v>
      </c>
      <c r="C65" s="41">
        <f t="shared" si="5"/>
        <v>616865</v>
      </c>
      <c r="D65" s="41">
        <f t="shared" si="6"/>
        <v>27</v>
      </c>
      <c r="E65" s="42" t="str">
        <f t="shared" si="2"/>
        <v>MELILLA</v>
      </c>
      <c r="F65" s="42">
        <f t="shared" si="7"/>
        <v>476320</v>
      </c>
      <c r="G65" s="42">
        <f t="shared" si="8"/>
        <v>458478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75</v>
      </c>
    </row>
    <row r="5" spans="1:12" x14ac:dyDescent="0.25">
      <c r="A5" s="47" t="s">
        <v>72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40071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1149495</v>
      </c>
      <c r="C7" s="37">
        <v>914590</v>
      </c>
      <c r="D7" s="37">
        <v>7570308</v>
      </c>
      <c r="E7" s="37">
        <v>6656093</v>
      </c>
      <c r="F7" s="10">
        <f>((E7*100)/D7)-100</f>
        <v>-12.076325031953786</v>
      </c>
      <c r="G7" s="1"/>
      <c r="H7" s="1"/>
      <c r="I7" s="1"/>
    </row>
    <row r="8" spans="1:12" x14ac:dyDescent="0.25">
      <c r="A8" s="11" t="s">
        <v>44</v>
      </c>
      <c r="B8" s="38">
        <v>238461</v>
      </c>
      <c r="C8" s="38">
        <v>174215</v>
      </c>
      <c r="D8" s="38">
        <v>1780000</v>
      </c>
      <c r="E8" s="38">
        <v>1318660</v>
      </c>
      <c r="F8" s="13">
        <f t="shared" ref="F8:F35" si="0">((E8*100)/D8)-100</f>
        <v>-25.917977528089892</v>
      </c>
      <c r="G8" s="1"/>
      <c r="H8" s="1"/>
      <c r="I8" s="1"/>
    </row>
    <row r="9" spans="1:12" x14ac:dyDescent="0.25">
      <c r="A9" s="8" t="s">
        <v>45</v>
      </c>
      <c r="B9" s="37">
        <v>473148</v>
      </c>
      <c r="C9" s="37">
        <v>266553</v>
      </c>
      <c r="D9" s="37">
        <v>3380491</v>
      </c>
      <c r="E9" s="37">
        <v>2449964</v>
      </c>
      <c r="F9" s="10">
        <f t="shared" si="0"/>
        <v>-27.526385959909376</v>
      </c>
      <c r="G9" s="1"/>
      <c r="H9" s="1"/>
      <c r="I9" s="1"/>
    </row>
    <row r="10" spans="1:12" x14ac:dyDescent="0.25">
      <c r="A10" s="11" t="s">
        <v>46</v>
      </c>
      <c r="B10" s="38">
        <v>389390</v>
      </c>
      <c r="C10" s="38">
        <v>414011</v>
      </c>
      <c r="D10" s="38">
        <v>2838841</v>
      </c>
      <c r="E10" s="38">
        <v>2247760</v>
      </c>
      <c r="F10" s="13">
        <f t="shared" si="0"/>
        <v>-20.821208373417178</v>
      </c>
      <c r="G10" s="1"/>
      <c r="H10" s="1"/>
      <c r="I10" s="1"/>
    </row>
    <row r="11" spans="1:12" x14ac:dyDescent="0.25">
      <c r="A11" s="8" t="s">
        <v>47</v>
      </c>
      <c r="B11" s="37">
        <v>5439511</v>
      </c>
      <c r="C11" s="37">
        <v>5486995</v>
      </c>
      <c r="D11" s="37">
        <v>41441582</v>
      </c>
      <c r="E11" s="37">
        <v>36506761</v>
      </c>
      <c r="F11" s="10">
        <f t="shared" si="0"/>
        <v>-11.907897241953748</v>
      </c>
      <c r="G11" s="1"/>
      <c r="H11" s="1"/>
      <c r="I11" s="1"/>
    </row>
    <row r="12" spans="1:12" x14ac:dyDescent="0.25">
      <c r="A12" s="11" t="s">
        <v>48</v>
      </c>
      <c r="B12" s="38">
        <v>562271</v>
      </c>
      <c r="C12" s="38">
        <v>256700</v>
      </c>
      <c r="D12" s="38">
        <v>3010805</v>
      </c>
      <c r="E12" s="38">
        <v>2208364</v>
      </c>
      <c r="F12" s="13">
        <f t="shared" si="0"/>
        <v>-26.652041563634981</v>
      </c>
      <c r="G12" s="1"/>
      <c r="H12" s="1"/>
      <c r="I12" s="1"/>
    </row>
    <row r="13" spans="1:12" x14ac:dyDescent="0.25">
      <c r="A13" s="8" t="s">
        <v>49</v>
      </c>
      <c r="B13" s="37">
        <v>1425793</v>
      </c>
      <c r="C13" s="37">
        <v>1224950</v>
      </c>
      <c r="D13" s="37">
        <v>8255082</v>
      </c>
      <c r="E13" s="37">
        <v>7021432</v>
      </c>
      <c r="F13" s="10">
        <f t="shared" si="0"/>
        <v>-14.944127750638941</v>
      </c>
      <c r="G13" s="1"/>
      <c r="H13" s="1"/>
      <c r="I13" s="1"/>
    </row>
    <row r="14" spans="1:12" x14ac:dyDescent="0.25">
      <c r="A14" s="11" t="s">
        <v>50</v>
      </c>
      <c r="B14" s="38">
        <v>4741320</v>
      </c>
      <c r="C14" s="38">
        <v>3914268</v>
      </c>
      <c r="D14" s="38">
        <v>31097226</v>
      </c>
      <c r="E14" s="38">
        <v>24085867</v>
      </c>
      <c r="F14" s="13">
        <f t="shared" si="0"/>
        <v>-22.546573768348338</v>
      </c>
      <c r="G14" s="1"/>
      <c r="H14" s="1"/>
      <c r="I14" s="1"/>
    </row>
    <row r="15" spans="1:12" x14ac:dyDescent="0.25">
      <c r="A15" s="8" t="s">
        <v>51</v>
      </c>
      <c r="B15" s="37">
        <v>3190484</v>
      </c>
      <c r="C15" s="37">
        <v>2668348</v>
      </c>
      <c r="D15" s="37">
        <v>22256745</v>
      </c>
      <c r="E15" s="37">
        <v>18392007</v>
      </c>
      <c r="F15" s="10">
        <f t="shared" si="0"/>
        <v>-17.36434505584711</v>
      </c>
      <c r="G15" s="1"/>
      <c r="H15" s="1"/>
      <c r="I15" s="1"/>
    </row>
    <row r="16" spans="1:12" x14ac:dyDescent="0.25">
      <c r="A16" s="11" t="s">
        <v>52</v>
      </c>
      <c r="B16" s="38">
        <v>1868096</v>
      </c>
      <c r="C16" s="38">
        <v>1509451</v>
      </c>
      <c r="D16" s="38">
        <v>16205722</v>
      </c>
      <c r="E16" s="38">
        <v>12715337</v>
      </c>
      <c r="F16" s="13">
        <f t="shared" si="0"/>
        <v>-21.537978992852032</v>
      </c>
      <c r="G16" s="1"/>
      <c r="H16" s="1"/>
      <c r="I16" s="1"/>
    </row>
    <row r="17" spans="1:9" x14ac:dyDescent="0.25">
      <c r="A17" s="8" t="s">
        <v>53</v>
      </c>
      <c r="B17" s="37">
        <v>1202018</v>
      </c>
      <c r="C17" s="37">
        <v>948299</v>
      </c>
      <c r="D17" s="37">
        <v>8445461</v>
      </c>
      <c r="E17" s="37">
        <v>6578315</v>
      </c>
      <c r="F17" s="10">
        <f t="shared" si="0"/>
        <v>-22.108278044265433</v>
      </c>
      <c r="G17" s="1"/>
      <c r="H17" s="1"/>
      <c r="I17" s="1"/>
    </row>
    <row r="18" spans="1:9" x14ac:dyDescent="0.25">
      <c r="A18" s="11" t="s">
        <v>54</v>
      </c>
      <c r="B18" s="38">
        <v>209843</v>
      </c>
      <c r="C18" s="38">
        <v>178332</v>
      </c>
      <c r="D18" s="38">
        <v>1258650</v>
      </c>
      <c r="E18" s="38">
        <v>1101472</v>
      </c>
      <c r="F18" s="13">
        <f t="shared" si="0"/>
        <v>-12.487824256147462</v>
      </c>
      <c r="G18" s="1"/>
      <c r="H18" s="1"/>
      <c r="I18" s="1"/>
    </row>
    <row r="19" spans="1:9" x14ac:dyDescent="0.25">
      <c r="A19" s="8" t="s">
        <v>55</v>
      </c>
      <c r="B19" s="37">
        <v>1153506</v>
      </c>
      <c r="C19" s="37">
        <v>920231</v>
      </c>
      <c r="D19" s="37">
        <v>7805315</v>
      </c>
      <c r="E19" s="37">
        <v>6799512</v>
      </c>
      <c r="F19" s="10">
        <f t="shared" si="0"/>
        <v>-12.886129515592899</v>
      </c>
      <c r="G19" s="1"/>
      <c r="H19" s="1"/>
      <c r="I19" s="1"/>
    </row>
    <row r="20" spans="1:9" x14ac:dyDescent="0.25">
      <c r="A20" s="11" t="s">
        <v>56</v>
      </c>
      <c r="B20" s="38">
        <v>1733527</v>
      </c>
      <c r="C20" s="38">
        <v>1496055</v>
      </c>
      <c r="D20" s="38">
        <v>12140350</v>
      </c>
      <c r="E20" s="38">
        <v>8038073</v>
      </c>
      <c r="F20" s="13">
        <f t="shared" si="0"/>
        <v>-33.790434377921557</v>
      </c>
      <c r="G20" s="1"/>
      <c r="H20" s="1"/>
      <c r="I20" s="1"/>
    </row>
    <row r="21" spans="1:9" x14ac:dyDescent="0.25">
      <c r="A21" s="8" t="s">
        <v>57</v>
      </c>
      <c r="B21" s="37">
        <v>1743277</v>
      </c>
      <c r="C21" s="37">
        <v>1324051</v>
      </c>
      <c r="D21" s="37">
        <v>11606315</v>
      </c>
      <c r="E21" s="37">
        <v>9865116</v>
      </c>
      <c r="F21" s="10">
        <f t="shared" si="0"/>
        <v>-15.002169077782227</v>
      </c>
      <c r="G21" s="1"/>
      <c r="H21" s="1"/>
      <c r="I21" s="1"/>
    </row>
    <row r="22" spans="1:9" x14ac:dyDescent="0.25">
      <c r="A22" s="11" t="s">
        <v>58</v>
      </c>
      <c r="B22" s="38">
        <v>2364768</v>
      </c>
      <c r="C22" s="38">
        <v>1564395</v>
      </c>
      <c r="D22" s="38">
        <v>14192794</v>
      </c>
      <c r="E22" s="38">
        <v>10871540</v>
      </c>
      <c r="F22" s="13">
        <f t="shared" si="0"/>
        <v>-23.400987853413497</v>
      </c>
      <c r="G22" s="1"/>
      <c r="H22" s="1"/>
      <c r="I22" s="1"/>
    </row>
    <row r="23" spans="1:9" x14ac:dyDescent="0.25">
      <c r="A23" s="8" t="s">
        <v>59</v>
      </c>
      <c r="B23" s="37">
        <v>259006</v>
      </c>
      <c r="C23" s="37">
        <v>215527</v>
      </c>
      <c r="D23" s="37">
        <v>2787065</v>
      </c>
      <c r="E23" s="37">
        <v>1160723</v>
      </c>
      <c r="F23" s="10">
        <f t="shared" si="0"/>
        <v>-58.353213864764548</v>
      </c>
      <c r="G23" s="1"/>
      <c r="H23" s="1"/>
      <c r="I23" s="1"/>
    </row>
    <row r="24" spans="1:9" x14ac:dyDescent="0.25">
      <c r="A24" s="11" t="s">
        <v>60</v>
      </c>
      <c r="B24" s="38">
        <v>115618</v>
      </c>
      <c r="C24" s="38">
        <v>142873</v>
      </c>
      <c r="D24" s="38">
        <v>913580</v>
      </c>
      <c r="E24" s="38">
        <v>906659</v>
      </c>
      <c r="F24" s="13">
        <f t="shared" si="0"/>
        <v>-0.75756912366732365</v>
      </c>
      <c r="G24" s="1"/>
      <c r="H24" s="1"/>
      <c r="I24" s="1"/>
    </row>
    <row r="25" spans="1:9" x14ac:dyDescent="0.25">
      <c r="A25" s="8" t="s">
        <v>61</v>
      </c>
      <c r="B25" s="37">
        <v>66567</v>
      </c>
      <c r="C25" s="37">
        <v>75375</v>
      </c>
      <c r="D25" s="37">
        <v>445367</v>
      </c>
      <c r="E25" s="37">
        <v>474661</v>
      </c>
      <c r="F25" s="10">
        <f t="shared" si="0"/>
        <v>6.5774967610981463</v>
      </c>
      <c r="G25" s="1"/>
      <c r="H25" s="1"/>
      <c r="I25" s="1"/>
    </row>
    <row r="26" spans="1:9" x14ac:dyDescent="0.25">
      <c r="A26" s="11" t="s">
        <v>62</v>
      </c>
      <c r="B26" s="38">
        <v>254253</v>
      </c>
      <c r="C26" s="38">
        <v>140206</v>
      </c>
      <c r="D26" s="38">
        <v>1509932</v>
      </c>
      <c r="E26" s="38">
        <v>1154800</v>
      </c>
      <c r="F26" s="13">
        <f t="shared" si="0"/>
        <v>-23.519734663547766</v>
      </c>
      <c r="G26" s="1"/>
      <c r="H26" s="1"/>
      <c r="I26" s="1"/>
    </row>
    <row r="27" spans="1:9" x14ac:dyDescent="0.25">
      <c r="A27" s="8" t="s">
        <v>63</v>
      </c>
      <c r="B27" s="37">
        <v>450109</v>
      </c>
      <c r="C27" s="37">
        <v>311529</v>
      </c>
      <c r="D27" s="37">
        <v>2973282</v>
      </c>
      <c r="E27" s="37">
        <v>1844522</v>
      </c>
      <c r="F27" s="10">
        <f t="shared" si="0"/>
        <v>-37.963435691602747</v>
      </c>
      <c r="G27" s="1"/>
      <c r="H27" s="1"/>
      <c r="I27" s="1"/>
    </row>
    <row r="28" spans="1:9" x14ac:dyDescent="0.25">
      <c r="A28" s="11" t="s">
        <v>64</v>
      </c>
      <c r="B28" s="38">
        <v>1366723</v>
      </c>
      <c r="C28" s="38">
        <v>1356003</v>
      </c>
      <c r="D28" s="38">
        <v>10375776</v>
      </c>
      <c r="E28" s="38">
        <v>8717660</v>
      </c>
      <c r="F28" s="13">
        <f t="shared" si="0"/>
        <v>-15.980645688573077</v>
      </c>
      <c r="G28" s="1"/>
      <c r="H28" s="1"/>
      <c r="I28" s="1"/>
    </row>
    <row r="29" spans="1:9" x14ac:dyDescent="0.25">
      <c r="A29" s="8" t="s">
        <v>65</v>
      </c>
      <c r="B29" s="37">
        <v>491824</v>
      </c>
      <c r="C29" s="37">
        <v>307516</v>
      </c>
      <c r="D29" s="37">
        <v>3293105</v>
      </c>
      <c r="E29" s="37">
        <v>2397696</v>
      </c>
      <c r="F29" s="10">
        <f t="shared" si="0"/>
        <v>-27.190417554253514</v>
      </c>
      <c r="G29" s="1"/>
      <c r="H29" s="1"/>
      <c r="I29" s="1"/>
    </row>
    <row r="30" spans="1:9" x14ac:dyDescent="0.25">
      <c r="A30" s="11" t="s">
        <v>66</v>
      </c>
      <c r="B30" s="38">
        <v>431184</v>
      </c>
      <c r="C30" s="38">
        <v>334665</v>
      </c>
      <c r="D30" s="38">
        <v>2731515</v>
      </c>
      <c r="E30" s="38">
        <v>2507302</v>
      </c>
      <c r="F30" s="13">
        <f t="shared" si="0"/>
        <v>-8.208375205700861</v>
      </c>
      <c r="G30" s="1"/>
      <c r="H30" s="1"/>
      <c r="I30" s="1"/>
    </row>
    <row r="31" spans="1:9" x14ac:dyDescent="0.25">
      <c r="A31" s="8" t="s">
        <v>67</v>
      </c>
      <c r="B31" s="37">
        <v>2938356</v>
      </c>
      <c r="C31" s="37">
        <v>2632558</v>
      </c>
      <c r="D31" s="37">
        <v>20528770</v>
      </c>
      <c r="E31" s="37">
        <v>17497458</v>
      </c>
      <c r="F31" s="10">
        <f t="shared" si="0"/>
        <v>-14.766164753173229</v>
      </c>
      <c r="G31" s="1"/>
      <c r="H31" s="1"/>
      <c r="I31" s="1"/>
    </row>
    <row r="32" spans="1:9" x14ac:dyDescent="0.25">
      <c r="A32" s="11" t="s">
        <v>68</v>
      </c>
      <c r="B32" s="38">
        <v>5541706</v>
      </c>
      <c r="C32" s="38">
        <v>4776551</v>
      </c>
      <c r="D32" s="38">
        <v>34499632</v>
      </c>
      <c r="E32" s="38">
        <v>33049706</v>
      </c>
      <c r="F32" s="13">
        <f t="shared" si="0"/>
        <v>-4.2027288870791466</v>
      </c>
      <c r="G32" s="1"/>
      <c r="H32" s="1"/>
      <c r="I32" s="1"/>
    </row>
    <row r="33" spans="1:9" x14ac:dyDescent="0.25">
      <c r="A33" s="8" t="s">
        <v>69</v>
      </c>
      <c r="B33" s="37">
        <v>431159</v>
      </c>
      <c r="C33" s="37">
        <v>333671</v>
      </c>
      <c r="D33" s="37">
        <v>2879996</v>
      </c>
      <c r="E33" s="37">
        <v>2010100</v>
      </c>
      <c r="F33" s="10">
        <f t="shared" si="0"/>
        <v>-30.204764173283579</v>
      </c>
      <c r="G33" s="1"/>
      <c r="H33" s="1"/>
      <c r="I33" s="1"/>
    </row>
    <row r="34" spans="1:9" x14ac:dyDescent="0.25">
      <c r="A34" s="11" t="s">
        <v>70</v>
      </c>
      <c r="B34" s="38">
        <v>138588</v>
      </c>
      <c r="C34" s="38">
        <v>66439</v>
      </c>
      <c r="D34" s="38">
        <v>614780</v>
      </c>
      <c r="E34" s="38">
        <v>531056</v>
      </c>
      <c r="F34" s="13">
        <f t="shared" si="0"/>
        <v>-13.618530205927328</v>
      </c>
      <c r="G34" s="1"/>
      <c r="H34" s="1"/>
      <c r="I34" s="1"/>
    </row>
    <row r="35" spans="1:9" x14ac:dyDescent="0.25">
      <c r="A35" s="14" t="s">
        <v>71</v>
      </c>
      <c r="B35" s="15">
        <f>SUM(B7:B34)</f>
        <v>40370001</v>
      </c>
      <c r="C35" s="15">
        <f t="shared" ref="C35:E35" si="1">SUM(C7:C34)</f>
        <v>33954357</v>
      </c>
      <c r="D35" s="15">
        <f t="shared" si="1"/>
        <v>276838487</v>
      </c>
      <c r="E35" s="15">
        <f t="shared" si="1"/>
        <v>229108616</v>
      </c>
      <c r="F35" s="16">
        <f t="shared" si="0"/>
        <v>-17.241053264389492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6656093</v>
      </c>
      <c r="C38" s="41">
        <f>D7</f>
        <v>7570308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36506761</v>
      </c>
      <c r="G38" s="42">
        <f>LOOKUP(E38,$A$38:$A$65,$C$38:$C$65)</f>
        <v>41441582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1318660</v>
      </c>
      <c r="C39" s="41">
        <f t="shared" ref="C39:C65" si="5">D8</f>
        <v>1780000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54" si="7">LOOKUP(E39,$A$38:$A$65,$B$38:$B$65)</f>
        <v>33049706</v>
      </c>
      <c r="G39" s="42">
        <f t="shared" ref="G39:G65" si="8">LOOKUP(E39,$A$38:$A$65,$C$38:$C$65)</f>
        <v>34499632</v>
      </c>
    </row>
    <row r="40" spans="1:9" x14ac:dyDescent="0.25">
      <c r="A40" s="42" t="str">
        <f t="shared" si="3"/>
        <v>ALMERIA</v>
      </c>
      <c r="B40" s="41">
        <f t="shared" si="4"/>
        <v>2449964</v>
      </c>
      <c r="C40" s="41">
        <f t="shared" si="5"/>
        <v>3380491</v>
      </c>
      <c r="D40" s="41">
        <f t="shared" si="6"/>
        <v>16</v>
      </c>
      <c r="E40" s="42" t="str">
        <f t="shared" si="2"/>
        <v>BARCELONA</v>
      </c>
      <c r="F40" s="42">
        <f t="shared" si="7"/>
        <v>24085867</v>
      </c>
      <c r="G40" s="42">
        <f t="shared" si="8"/>
        <v>31097226</v>
      </c>
    </row>
    <row r="41" spans="1:9" x14ac:dyDescent="0.25">
      <c r="A41" s="42" t="str">
        <f t="shared" si="3"/>
        <v>AVILES</v>
      </c>
      <c r="B41" s="41">
        <f t="shared" si="4"/>
        <v>2247760</v>
      </c>
      <c r="C41" s="41">
        <f t="shared" si="5"/>
        <v>2838841</v>
      </c>
      <c r="D41" s="41">
        <f t="shared" si="6"/>
        <v>18</v>
      </c>
      <c r="E41" s="42" t="str">
        <f t="shared" si="2"/>
        <v>BILBAO</v>
      </c>
      <c r="F41" s="42">
        <f t="shared" si="7"/>
        <v>18392007</v>
      </c>
      <c r="G41" s="42">
        <f t="shared" si="8"/>
        <v>22256745</v>
      </c>
    </row>
    <row r="42" spans="1:9" x14ac:dyDescent="0.25">
      <c r="A42" s="42" t="str">
        <f t="shared" si="3"/>
        <v>BAHIA DE ALGECIRAS</v>
      </c>
      <c r="B42" s="41">
        <f t="shared" si="4"/>
        <v>36506761</v>
      </c>
      <c r="C42" s="41">
        <f t="shared" si="5"/>
        <v>41441582</v>
      </c>
      <c r="D42" s="41">
        <f t="shared" si="6"/>
        <v>1</v>
      </c>
      <c r="E42" s="42" t="str">
        <f t="shared" si="2"/>
        <v>TARRAGONA</v>
      </c>
      <c r="F42" s="42">
        <f t="shared" si="7"/>
        <v>17497458</v>
      </c>
      <c r="G42" s="42">
        <f t="shared" si="8"/>
        <v>20528770</v>
      </c>
    </row>
    <row r="43" spans="1:9" x14ac:dyDescent="0.25">
      <c r="A43" s="42" t="str">
        <f t="shared" si="3"/>
        <v>BAHIA DE CADIZ</v>
      </c>
      <c r="B43" s="41">
        <f t="shared" si="4"/>
        <v>2208364</v>
      </c>
      <c r="C43" s="41">
        <f t="shared" si="5"/>
        <v>3010805</v>
      </c>
      <c r="D43" s="41">
        <f t="shared" si="6"/>
        <v>19</v>
      </c>
      <c r="E43" s="42" t="str">
        <f t="shared" si="2"/>
        <v>CARTAGENA</v>
      </c>
      <c r="F43" s="42">
        <f t="shared" si="7"/>
        <v>12715337</v>
      </c>
      <c r="G43" s="42">
        <f t="shared" si="8"/>
        <v>16205722</v>
      </c>
    </row>
    <row r="44" spans="1:9" x14ac:dyDescent="0.25">
      <c r="A44" s="42" t="str">
        <f t="shared" si="3"/>
        <v>BALEARES</v>
      </c>
      <c r="B44" s="41">
        <f t="shared" si="4"/>
        <v>7021432</v>
      </c>
      <c r="C44" s="41">
        <f t="shared" si="5"/>
        <v>8255082</v>
      </c>
      <c r="D44" s="41">
        <f t="shared" si="6"/>
        <v>11</v>
      </c>
      <c r="E44" s="42" t="str">
        <f t="shared" si="2"/>
        <v>LAS PALMAS</v>
      </c>
      <c r="F44" s="42">
        <f t="shared" si="7"/>
        <v>10871540</v>
      </c>
      <c r="G44" s="42">
        <f t="shared" si="8"/>
        <v>14192794</v>
      </c>
    </row>
    <row r="45" spans="1:9" x14ac:dyDescent="0.25">
      <c r="A45" s="42" t="str">
        <f t="shared" si="3"/>
        <v>BARCELONA</v>
      </c>
      <c r="B45" s="41">
        <f t="shared" si="4"/>
        <v>24085867</v>
      </c>
      <c r="C45" s="41">
        <f t="shared" si="5"/>
        <v>31097226</v>
      </c>
      <c r="D45" s="41">
        <f t="shared" si="6"/>
        <v>3</v>
      </c>
      <c r="E45" s="42" t="str">
        <f t="shared" si="2"/>
        <v>HUELVA</v>
      </c>
      <c r="F45" s="42">
        <f t="shared" si="7"/>
        <v>9865116</v>
      </c>
      <c r="G45" s="42">
        <f t="shared" si="8"/>
        <v>11606315</v>
      </c>
    </row>
    <row r="46" spans="1:9" x14ac:dyDescent="0.25">
      <c r="A46" s="42" t="str">
        <f t="shared" si="3"/>
        <v>BILBAO</v>
      </c>
      <c r="B46" s="41">
        <f t="shared" si="4"/>
        <v>18392007</v>
      </c>
      <c r="C46" s="41">
        <f t="shared" si="5"/>
        <v>22256745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8717660</v>
      </c>
      <c r="G46" s="42">
        <f t="shared" si="8"/>
        <v>10375776</v>
      </c>
    </row>
    <row r="47" spans="1:9" x14ac:dyDescent="0.25">
      <c r="A47" s="42" t="str">
        <f t="shared" si="3"/>
        <v>CARTAGENA</v>
      </c>
      <c r="B47" s="41">
        <f t="shared" si="4"/>
        <v>12715337</v>
      </c>
      <c r="C47" s="41">
        <f t="shared" si="5"/>
        <v>16205722</v>
      </c>
      <c r="D47" s="41">
        <f t="shared" si="6"/>
        <v>6</v>
      </c>
      <c r="E47" s="42" t="str">
        <f t="shared" si="2"/>
        <v>GIJON</v>
      </c>
      <c r="F47" s="42">
        <f t="shared" si="7"/>
        <v>8038073</v>
      </c>
      <c r="G47" s="42">
        <f t="shared" si="8"/>
        <v>12140350</v>
      </c>
    </row>
    <row r="48" spans="1:9" x14ac:dyDescent="0.25">
      <c r="A48" s="42" t="str">
        <f t="shared" si="3"/>
        <v>CASTELLON</v>
      </c>
      <c r="B48" s="41">
        <f t="shared" si="4"/>
        <v>6578315</v>
      </c>
      <c r="C48" s="41">
        <f t="shared" si="5"/>
        <v>8445461</v>
      </c>
      <c r="D48" s="41">
        <f t="shared" si="6"/>
        <v>14</v>
      </c>
      <c r="E48" s="42" t="str">
        <f t="shared" si="2"/>
        <v>BALEARES</v>
      </c>
      <c r="F48" s="42">
        <f t="shared" si="7"/>
        <v>7021432</v>
      </c>
      <c r="G48" s="42">
        <f t="shared" si="8"/>
        <v>8255082</v>
      </c>
    </row>
    <row r="49" spans="1:7" x14ac:dyDescent="0.25">
      <c r="A49" s="42" t="str">
        <f t="shared" si="3"/>
        <v>CEUTA</v>
      </c>
      <c r="B49" s="41">
        <f t="shared" si="4"/>
        <v>1101472</v>
      </c>
      <c r="C49" s="41">
        <f t="shared" si="5"/>
        <v>1258650</v>
      </c>
      <c r="D49" s="41">
        <f t="shared" si="6"/>
        <v>25</v>
      </c>
      <c r="E49" s="42" t="str">
        <f t="shared" si="2"/>
        <v>FERROL-SAN CIBRAO</v>
      </c>
      <c r="F49" s="42">
        <f t="shared" si="7"/>
        <v>6799512</v>
      </c>
      <c r="G49" s="42">
        <f t="shared" si="8"/>
        <v>7805315</v>
      </c>
    </row>
    <row r="50" spans="1:7" x14ac:dyDescent="0.25">
      <c r="A50" s="42" t="str">
        <f t="shared" si="3"/>
        <v>FERROL-SAN CIBRAO</v>
      </c>
      <c r="B50" s="41">
        <f t="shared" si="4"/>
        <v>6799512</v>
      </c>
      <c r="C50" s="41">
        <f t="shared" si="5"/>
        <v>7805315</v>
      </c>
      <c r="D50" s="41">
        <f t="shared" si="6"/>
        <v>12</v>
      </c>
      <c r="E50" s="42" t="str">
        <f t="shared" si="2"/>
        <v>A CORUÑA</v>
      </c>
      <c r="F50" s="42">
        <f t="shared" si="7"/>
        <v>6656093</v>
      </c>
      <c r="G50" s="42">
        <f t="shared" si="8"/>
        <v>7570308</v>
      </c>
    </row>
    <row r="51" spans="1:7" x14ac:dyDescent="0.25">
      <c r="A51" s="42" t="str">
        <f t="shared" si="3"/>
        <v>GIJON</v>
      </c>
      <c r="B51" s="41">
        <f t="shared" si="4"/>
        <v>8038073</v>
      </c>
      <c r="C51" s="41">
        <f t="shared" si="5"/>
        <v>12140350</v>
      </c>
      <c r="D51" s="41">
        <f t="shared" si="6"/>
        <v>10</v>
      </c>
      <c r="E51" s="42" t="str">
        <f t="shared" si="2"/>
        <v>CASTELLON</v>
      </c>
      <c r="F51" s="42">
        <f t="shared" si="7"/>
        <v>6578315</v>
      </c>
      <c r="G51" s="42">
        <f t="shared" si="8"/>
        <v>8445461</v>
      </c>
    </row>
    <row r="52" spans="1:7" x14ac:dyDescent="0.25">
      <c r="A52" s="42" t="str">
        <f t="shared" si="3"/>
        <v>HUELVA</v>
      </c>
      <c r="B52" s="41">
        <f t="shared" si="4"/>
        <v>9865116</v>
      </c>
      <c r="C52" s="41">
        <f t="shared" si="5"/>
        <v>11606315</v>
      </c>
      <c r="D52" s="41">
        <f t="shared" si="6"/>
        <v>8</v>
      </c>
      <c r="E52" s="42" t="str">
        <f t="shared" si="2"/>
        <v>SEVILLA</v>
      </c>
      <c r="F52" s="42">
        <f t="shared" si="7"/>
        <v>2507302</v>
      </c>
      <c r="G52" s="42">
        <f t="shared" si="8"/>
        <v>2731515</v>
      </c>
    </row>
    <row r="53" spans="1:7" x14ac:dyDescent="0.25">
      <c r="A53" s="42" t="str">
        <f t="shared" si="3"/>
        <v>LAS PALMAS</v>
      </c>
      <c r="B53" s="41">
        <f t="shared" si="4"/>
        <v>10871540</v>
      </c>
      <c r="C53" s="41">
        <f t="shared" si="5"/>
        <v>14192794</v>
      </c>
      <c r="D53" s="41">
        <f t="shared" si="6"/>
        <v>7</v>
      </c>
      <c r="E53" s="42" t="str">
        <f t="shared" si="2"/>
        <v>ALMERIA</v>
      </c>
      <c r="F53" s="42">
        <f t="shared" si="7"/>
        <v>2449964</v>
      </c>
      <c r="G53" s="42">
        <f t="shared" si="8"/>
        <v>3380491</v>
      </c>
    </row>
    <row r="54" spans="1:7" x14ac:dyDescent="0.25">
      <c r="A54" s="42" t="str">
        <f t="shared" si="3"/>
        <v>MALAGA</v>
      </c>
      <c r="B54" s="41">
        <f t="shared" si="4"/>
        <v>1160723</v>
      </c>
      <c r="C54" s="41">
        <f t="shared" si="5"/>
        <v>2787065</v>
      </c>
      <c r="D54" s="41">
        <f t="shared" si="6"/>
        <v>23</v>
      </c>
      <c r="E54" s="42" t="str">
        <f t="shared" si="2"/>
        <v>SANTANDER</v>
      </c>
      <c r="F54" s="42">
        <f t="shared" si="7"/>
        <v>2397696</v>
      </c>
      <c r="G54" s="42">
        <f t="shared" si="8"/>
        <v>3293105</v>
      </c>
    </row>
    <row r="55" spans="1:7" x14ac:dyDescent="0.25">
      <c r="A55" s="42" t="str">
        <f t="shared" si="3"/>
        <v>MARIN Y RIA DE PONTEVEDRA</v>
      </c>
      <c r="B55" s="41">
        <f t="shared" si="4"/>
        <v>906659</v>
      </c>
      <c r="C55" s="41">
        <f t="shared" si="5"/>
        <v>913580</v>
      </c>
      <c r="D55" s="41">
        <f t="shared" si="6"/>
        <v>26</v>
      </c>
      <c r="E55" s="42" t="str">
        <f t="shared" si="2"/>
        <v>AVILES</v>
      </c>
      <c r="F55" s="42">
        <f t="shared" ref="F55:F65" si="9">LOOKUP(E55,$A$38:$A$65,$B$38:$B$65)</f>
        <v>2247760</v>
      </c>
      <c r="G55" s="42">
        <f t="shared" si="8"/>
        <v>2838841</v>
      </c>
    </row>
    <row r="56" spans="1:7" x14ac:dyDescent="0.25">
      <c r="A56" s="42" t="str">
        <f t="shared" si="3"/>
        <v>MELILLA</v>
      </c>
      <c r="B56" s="41">
        <f t="shared" si="4"/>
        <v>474661</v>
      </c>
      <c r="C56" s="41">
        <f t="shared" si="5"/>
        <v>445367</v>
      </c>
      <c r="D56" s="41">
        <f t="shared" si="6"/>
        <v>28</v>
      </c>
      <c r="E56" s="42" t="str">
        <f t="shared" si="2"/>
        <v>BAHIA DE CADIZ</v>
      </c>
      <c r="F56" s="42">
        <f t="shared" si="9"/>
        <v>2208364</v>
      </c>
      <c r="G56" s="42">
        <f t="shared" si="8"/>
        <v>3010805</v>
      </c>
    </row>
    <row r="57" spans="1:7" x14ac:dyDescent="0.25">
      <c r="A57" s="42" t="str">
        <f t="shared" si="3"/>
        <v>MOTRIL</v>
      </c>
      <c r="B57" s="41">
        <f t="shared" si="4"/>
        <v>1154800</v>
      </c>
      <c r="C57" s="41">
        <f t="shared" si="5"/>
        <v>1509932</v>
      </c>
      <c r="D57" s="41">
        <f t="shared" si="6"/>
        <v>24</v>
      </c>
      <c r="E57" s="42" t="str">
        <f t="shared" si="2"/>
        <v>VIGO</v>
      </c>
      <c r="F57" s="42">
        <f t="shared" si="9"/>
        <v>2010100</v>
      </c>
      <c r="G57" s="42">
        <f t="shared" si="8"/>
        <v>2879996</v>
      </c>
    </row>
    <row r="58" spans="1:7" x14ac:dyDescent="0.25">
      <c r="A58" s="42" t="str">
        <f t="shared" si="3"/>
        <v>PASAIA</v>
      </c>
      <c r="B58" s="41">
        <f t="shared" si="4"/>
        <v>1844522</v>
      </c>
      <c r="C58" s="41">
        <f t="shared" si="5"/>
        <v>2973282</v>
      </c>
      <c r="D58" s="41">
        <f t="shared" si="6"/>
        <v>21</v>
      </c>
      <c r="E58" s="42" t="str">
        <f t="shared" si="2"/>
        <v>PASAIA</v>
      </c>
      <c r="F58" s="42">
        <f t="shared" si="9"/>
        <v>1844522</v>
      </c>
      <c r="G58" s="42">
        <f t="shared" si="8"/>
        <v>2973282</v>
      </c>
    </row>
    <row r="59" spans="1:7" x14ac:dyDescent="0.25">
      <c r="A59" s="42" t="str">
        <f t="shared" si="3"/>
        <v>SANTA CRUZ DE TENERIFE</v>
      </c>
      <c r="B59" s="41">
        <f t="shared" si="4"/>
        <v>8717660</v>
      </c>
      <c r="C59" s="41">
        <f t="shared" si="5"/>
        <v>10375776</v>
      </c>
      <c r="D59" s="41">
        <f t="shared" si="6"/>
        <v>9</v>
      </c>
      <c r="E59" s="42" t="str">
        <f t="shared" si="2"/>
        <v>ALICANTE</v>
      </c>
      <c r="F59" s="42">
        <f t="shared" si="9"/>
        <v>1318660</v>
      </c>
      <c r="G59" s="42">
        <f t="shared" si="8"/>
        <v>1780000</v>
      </c>
    </row>
    <row r="60" spans="1:7" x14ac:dyDescent="0.25">
      <c r="A60" s="42" t="str">
        <f t="shared" si="3"/>
        <v>SANTANDER</v>
      </c>
      <c r="B60" s="41">
        <f t="shared" si="4"/>
        <v>2397696</v>
      </c>
      <c r="C60" s="41">
        <f t="shared" si="5"/>
        <v>3293105</v>
      </c>
      <c r="D60" s="41">
        <f t="shared" si="6"/>
        <v>17</v>
      </c>
      <c r="E60" s="42" t="str">
        <f t="shared" si="2"/>
        <v>MALAGA</v>
      </c>
      <c r="F60" s="42">
        <f t="shared" si="9"/>
        <v>1160723</v>
      </c>
      <c r="G60" s="42">
        <f t="shared" si="8"/>
        <v>2787065</v>
      </c>
    </row>
    <row r="61" spans="1:7" x14ac:dyDescent="0.25">
      <c r="A61" s="42" t="str">
        <f t="shared" si="3"/>
        <v>SEVILLA</v>
      </c>
      <c r="B61" s="41">
        <f t="shared" si="4"/>
        <v>2507302</v>
      </c>
      <c r="C61" s="41">
        <f t="shared" si="5"/>
        <v>2731515</v>
      </c>
      <c r="D61" s="41">
        <f t="shared" si="6"/>
        <v>15</v>
      </c>
      <c r="E61" s="42" t="str">
        <f t="shared" si="2"/>
        <v>MOTRIL</v>
      </c>
      <c r="F61" s="42">
        <f t="shared" si="9"/>
        <v>1154800</v>
      </c>
      <c r="G61" s="42">
        <f t="shared" si="8"/>
        <v>1509932</v>
      </c>
    </row>
    <row r="62" spans="1:7" x14ac:dyDescent="0.25">
      <c r="A62" s="42" t="str">
        <f t="shared" si="3"/>
        <v>TARRAGONA</v>
      </c>
      <c r="B62" s="41">
        <f t="shared" si="4"/>
        <v>17497458</v>
      </c>
      <c r="C62" s="41">
        <f t="shared" si="5"/>
        <v>20528770</v>
      </c>
      <c r="D62" s="41">
        <f t="shared" si="6"/>
        <v>5</v>
      </c>
      <c r="E62" s="42" t="str">
        <f t="shared" si="2"/>
        <v>CEUTA</v>
      </c>
      <c r="F62" s="42">
        <f t="shared" si="9"/>
        <v>1101472</v>
      </c>
      <c r="G62" s="42">
        <f t="shared" si="8"/>
        <v>1258650</v>
      </c>
    </row>
    <row r="63" spans="1:7" x14ac:dyDescent="0.25">
      <c r="A63" s="42" t="str">
        <f t="shared" si="3"/>
        <v>VALENCIA</v>
      </c>
      <c r="B63" s="41">
        <f t="shared" si="4"/>
        <v>33049706</v>
      </c>
      <c r="C63" s="41">
        <f t="shared" si="5"/>
        <v>34499632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906659</v>
      </c>
      <c r="G63" s="42">
        <f t="shared" si="8"/>
        <v>913580</v>
      </c>
    </row>
    <row r="64" spans="1:7" x14ac:dyDescent="0.25">
      <c r="A64" s="42" t="str">
        <f t="shared" si="3"/>
        <v>VIGO</v>
      </c>
      <c r="B64" s="41">
        <f t="shared" si="4"/>
        <v>2010100</v>
      </c>
      <c r="C64" s="41">
        <f t="shared" si="5"/>
        <v>2879996</v>
      </c>
      <c r="D64" s="41">
        <f t="shared" si="6"/>
        <v>20</v>
      </c>
      <c r="E64" s="42" t="str">
        <f t="shared" si="2"/>
        <v>VILAGARCIA</v>
      </c>
      <c r="F64" s="42">
        <f t="shared" si="9"/>
        <v>531056</v>
      </c>
      <c r="G64" s="42">
        <f t="shared" si="8"/>
        <v>614780</v>
      </c>
    </row>
    <row r="65" spans="1:7" x14ac:dyDescent="0.25">
      <c r="A65" s="42" t="str">
        <f t="shared" si="3"/>
        <v>VILAGARCIA</v>
      </c>
      <c r="B65" s="41">
        <f t="shared" si="4"/>
        <v>531056</v>
      </c>
      <c r="C65" s="41">
        <f t="shared" si="5"/>
        <v>614780</v>
      </c>
      <c r="D65" s="41">
        <f t="shared" si="6"/>
        <v>27</v>
      </c>
      <c r="E65" s="42" t="str">
        <f t="shared" si="2"/>
        <v>MELILLA</v>
      </c>
      <c r="F65" s="42">
        <f t="shared" si="9"/>
        <v>474661</v>
      </c>
      <c r="G65" s="42">
        <f t="shared" si="8"/>
        <v>445367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40071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700833</v>
      </c>
      <c r="C7" s="37">
        <v>562890</v>
      </c>
      <c r="D7" s="37">
        <v>4602811</v>
      </c>
      <c r="E7" s="37">
        <v>3978774</v>
      </c>
      <c r="F7" s="10">
        <f>((E7*100)/D7)-100</f>
        <v>-13.557736783022378</v>
      </c>
      <c r="G7" s="1"/>
      <c r="H7" s="1"/>
      <c r="I7" s="1"/>
    </row>
    <row r="8" spans="1:12" x14ac:dyDescent="0.25">
      <c r="A8" s="11" t="s">
        <v>44</v>
      </c>
      <c r="B8" s="38">
        <v>12317</v>
      </c>
      <c r="C8" s="38">
        <v>15671</v>
      </c>
      <c r="D8" s="38">
        <v>63749</v>
      </c>
      <c r="E8" s="38">
        <v>65679</v>
      </c>
      <c r="F8" s="13">
        <f t="shared" ref="F8:F35" si="0">((E8*100)/D8)-100</f>
        <v>3.0274984705642396</v>
      </c>
      <c r="G8" s="1"/>
      <c r="H8" s="1"/>
      <c r="I8" s="1"/>
    </row>
    <row r="9" spans="1:12" x14ac:dyDescent="0.25">
      <c r="A9" s="8" t="s">
        <v>45</v>
      </c>
      <c r="B9" s="37">
        <v>0</v>
      </c>
      <c r="C9" s="37">
        <v>0</v>
      </c>
      <c r="D9" s="37">
        <v>1700</v>
      </c>
      <c r="E9" s="37">
        <v>0</v>
      </c>
      <c r="F9" s="10">
        <f t="shared" si="0"/>
        <v>-100</v>
      </c>
      <c r="G9" s="1"/>
      <c r="H9" s="1"/>
      <c r="I9" s="1"/>
    </row>
    <row r="10" spans="1:12" x14ac:dyDescent="0.25">
      <c r="A10" s="11" t="s">
        <v>46</v>
      </c>
      <c r="B10" s="38">
        <v>54008</v>
      </c>
      <c r="C10" s="38">
        <v>67461</v>
      </c>
      <c r="D10" s="38">
        <v>313716</v>
      </c>
      <c r="E10" s="38">
        <v>380576</v>
      </c>
      <c r="F10" s="13">
        <f t="shared" si="0"/>
        <v>21.31226969615831</v>
      </c>
      <c r="G10" s="1"/>
      <c r="H10" s="1"/>
      <c r="I10" s="1"/>
    </row>
    <row r="11" spans="1:12" x14ac:dyDescent="0.25">
      <c r="A11" s="8" t="s">
        <v>47</v>
      </c>
      <c r="B11" s="37">
        <v>1507721</v>
      </c>
      <c r="C11" s="37">
        <v>1646885</v>
      </c>
      <c r="D11" s="37">
        <v>12095378</v>
      </c>
      <c r="E11" s="37">
        <v>11148800</v>
      </c>
      <c r="F11" s="10">
        <f t="shared" si="0"/>
        <v>-7.8259480604905463</v>
      </c>
      <c r="G11" s="1"/>
      <c r="H11" s="1"/>
      <c r="I11" s="1"/>
    </row>
    <row r="12" spans="1:12" x14ac:dyDescent="0.25">
      <c r="A12" s="11" t="s">
        <v>48</v>
      </c>
      <c r="B12" s="38">
        <v>46206</v>
      </c>
      <c r="C12" s="38">
        <v>4987</v>
      </c>
      <c r="D12" s="38">
        <v>128830</v>
      </c>
      <c r="E12" s="38">
        <v>84190</v>
      </c>
      <c r="F12" s="13">
        <f t="shared" si="0"/>
        <v>-34.650314367771486</v>
      </c>
      <c r="G12" s="1"/>
      <c r="H12" s="1"/>
      <c r="I12" s="1"/>
    </row>
    <row r="13" spans="1:12" x14ac:dyDescent="0.25">
      <c r="A13" s="8" t="s">
        <v>49</v>
      </c>
      <c r="B13" s="37">
        <v>239640</v>
      </c>
      <c r="C13" s="37">
        <v>239765</v>
      </c>
      <c r="D13" s="37">
        <v>1193097</v>
      </c>
      <c r="E13" s="37">
        <v>1170219</v>
      </c>
      <c r="F13" s="10">
        <f t="shared" si="0"/>
        <v>-1.9175305947462817</v>
      </c>
      <c r="G13" s="1"/>
      <c r="H13" s="1"/>
      <c r="I13" s="1"/>
    </row>
    <row r="14" spans="1:12" x14ac:dyDescent="0.25">
      <c r="A14" s="11" t="s">
        <v>50</v>
      </c>
      <c r="B14" s="38">
        <v>979813</v>
      </c>
      <c r="C14" s="38">
        <v>1084652</v>
      </c>
      <c r="D14" s="38">
        <v>7377442</v>
      </c>
      <c r="E14" s="38">
        <v>6934980</v>
      </c>
      <c r="F14" s="13">
        <f t="shared" si="0"/>
        <v>-5.9974988620717085</v>
      </c>
      <c r="G14" s="1"/>
      <c r="H14" s="1"/>
      <c r="I14" s="1"/>
    </row>
    <row r="15" spans="1:12" x14ac:dyDescent="0.25">
      <c r="A15" s="8" t="s">
        <v>51</v>
      </c>
      <c r="B15" s="37">
        <v>1927476</v>
      </c>
      <c r="C15" s="37">
        <v>1768732</v>
      </c>
      <c r="D15" s="37">
        <v>13484048</v>
      </c>
      <c r="E15" s="37">
        <v>12592507</v>
      </c>
      <c r="F15" s="10">
        <f t="shared" si="0"/>
        <v>-6.6118201299787671</v>
      </c>
      <c r="G15" s="1"/>
      <c r="H15" s="1"/>
      <c r="I15" s="1"/>
    </row>
    <row r="16" spans="1:12" x14ac:dyDescent="0.25">
      <c r="A16" s="11" t="s">
        <v>52</v>
      </c>
      <c r="B16" s="38">
        <v>1406877</v>
      </c>
      <c r="C16" s="38">
        <v>1118971</v>
      </c>
      <c r="D16" s="38">
        <v>12448542</v>
      </c>
      <c r="E16" s="38">
        <v>10298646</v>
      </c>
      <c r="F16" s="13">
        <f t="shared" si="0"/>
        <v>-17.270263457359107</v>
      </c>
      <c r="G16" s="1"/>
      <c r="H16" s="1"/>
      <c r="I16" s="1"/>
    </row>
    <row r="17" spans="1:9" x14ac:dyDescent="0.25">
      <c r="A17" s="8" t="s">
        <v>53</v>
      </c>
      <c r="B17" s="37">
        <v>681337</v>
      </c>
      <c r="C17" s="37">
        <v>595292</v>
      </c>
      <c r="D17" s="37">
        <v>4724135</v>
      </c>
      <c r="E17" s="37">
        <v>4760059</v>
      </c>
      <c r="F17" s="10">
        <f t="shared" si="0"/>
        <v>0.76043550829940898</v>
      </c>
      <c r="G17" s="1"/>
      <c r="H17" s="1"/>
      <c r="I17" s="1"/>
    </row>
    <row r="18" spans="1:9" x14ac:dyDescent="0.25">
      <c r="A18" s="11" t="s">
        <v>54</v>
      </c>
      <c r="B18" s="38">
        <v>104948</v>
      </c>
      <c r="C18" s="38">
        <v>77210</v>
      </c>
      <c r="D18" s="38">
        <v>647779</v>
      </c>
      <c r="E18" s="38">
        <v>503917</v>
      </c>
      <c r="F18" s="13">
        <f t="shared" si="0"/>
        <v>-22.208500121183306</v>
      </c>
      <c r="G18" s="1"/>
      <c r="H18" s="1"/>
      <c r="I18" s="1"/>
    </row>
    <row r="19" spans="1:9" x14ac:dyDescent="0.25">
      <c r="A19" s="8" t="s">
        <v>55</v>
      </c>
      <c r="B19" s="37">
        <v>253037</v>
      </c>
      <c r="C19" s="37">
        <v>219189</v>
      </c>
      <c r="D19" s="37">
        <v>1342415</v>
      </c>
      <c r="E19" s="37">
        <v>1279350</v>
      </c>
      <c r="F19" s="10">
        <f t="shared" si="0"/>
        <v>-4.6978765880893718</v>
      </c>
      <c r="G19" s="1"/>
      <c r="H19" s="1"/>
      <c r="I19" s="1"/>
    </row>
    <row r="20" spans="1:9" x14ac:dyDescent="0.25">
      <c r="A20" s="11" t="s">
        <v>56</v>
      </c>
      <c r="B20" s="38">
        <v>165841</v>
      </c>
      <c r="C20" s="38">
        <v>100132</v>
      </c>
      <c r="D20" s="38">
        <v>887314</v>
      </c>
      <c r="E20" s="38">
        <v>725017</v>
      </c>
      <c r="F20" s="13">
        <f t="shared" si="0"/>
        <v>-18.290819259022172</v>
      </c>
      <c r="G20" s="1"/>
      <c r="H20" s="1"/>
      <c r="I20" s="1"/>
    </row>
    <row r="21" spans="1:9" x14ac:dyDescent="0.25">
      <c r="A21" s="8" t="s">
        <v>57</v>
      </c>
      <c r="B21" s="37">
        <v>1128234</v>
      </c>
      <c r="C21" s="37">
        <v>1001551</v>
      </c>
      <c r="D21" s="37">
        <v>7724194</v>
      </c>
      <c r="E21" s="37">
        <v>7453983</v>
      </c>
      <c r="F21" s="10">
        <f t="shared" si="0"/>
        <v>-3.4982420172253512</v>
      </c>
      <c r="G21" s="1"/>
      <c r="H21" s="1"/>
      <c r="I21" s="1"/>
    </row>
    <row r="22" spans="1:9" x14ac:dyDescent="0.25">
      <c r="A22" s="11" t="s">
        <v>58</v>
      </c>
      <c r="B22" s="38">
        <v>484877</v>
      </c>
      <c r="C22" s="38">
        <v>288546</v>
      </c>
      <c r="D22" s="38">
        <v>2851719</v>
      </c>
      <c r="E22" s="38">
        <v>2690479</v>
      </c>
      <c r="F22" s="13">
        <f t="shared" si="0"/>
        <v>-5.6541335243759931</v>
      </c>
      <c r="G22" s="1"/>
      <c r="H22" s="1"/>
      <c r="I22" s="1"/>
    </row>
    <row r="23" spans="1:9" x14ac:dyDescent="0.25">
      <c r="A23" s="8" t="s">
        <v>59</v>
      </c>
      <c r="B23" s="37">
        <v>9739</v>
      </c>
      <c r="C23" s="37">
        <v>0</v>
      </c>
      <c r="D23" s="37">
        <v>87294</v>
      </c>
      <c r="E23" s="37">
        <v>25416</v>
      </c>
      <c r="F23" s="10">
        <f t="shared" si="0"/>
        <v>-70.884596879510624</v>
      </c>
      <c r="G23" s="1"/>
      <c r="H23" s="1"/>
      <c r="I23" s="1"/>
    </row>
    <row r="24" spans="1:9" x14ac:dyDescent="0.25">
      <c r="A24" s="11" t="s">
        <v>60</v>
      </c>
      <c r="B24" s="38">
        <v>0</v>
      </c>
      <c r="C24" s="38">
        <v>0</v>
      </c>
      <c r="D24" s="38">
        <v>0</v>
      </c>
      <c r="E24" s="38">
        <v>14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37">
        <v>4841</v>
      </c>
      <c r="C25" s="37">
        <v>2799</v>
      </c>
      <c r="D25" s="37">
        <v>43909</v>
      </c>
      <c r="E25" s="37">
        <v>43492</v>
      </c>
      <c r="F25" s="10">
        <f t="shared" si="0"/>
        <v>-0.94969140722858469</v>
      </c>
      <c r="G25" s="1"/>
      <c r="H25" s="1"/>
      <c r="I25" s="1"/>
    </row>
    <row r="26" spans="1:9" x14ac:dyDescent="0.25">
      <c r="A26" s="11" t="s">
        <v>62</v>
      </c>
      <c r="B26" s="38">
        <v>169066</v>
      </c>
      <c r="C26" s="38">
        <v>105058</v>
      </c>
      <c r="D26" s="38">
        <v>879371</v>
      </c>
      <c r="E26" s="38">
        <v>788809</v>
      </c>
      <c r="F26" s="13">
        <f t="shared" si="0"/>
        <v>-10.298497448744612</v>
      </c>
      <c r="G26" s="1"/>
      <c r="H26" s="1"/>
      <c r="I26" s="1"/>
    </row>
    <row r="27" spans="1:9" x14ac:dyDescent="0.25">
      <c r="A27" s="8" t="s">
        <v>63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8">
        <v>656457</v>
      </c>
      <c r="C28" s="38">
        <v>728395</v>
      </c>
      <c r="D28" s="38">
        <v>5514884</v>
      </c>
      <c r="E28" s="38">
        <v>4888265</v>
      </c>
      <c r="F28" s="13">
        <f t="shared" si="0"/>
        <v>-11.362324212077709</v>
      </c>
      <c r="G28" s="1"/>
      <c r="H28" s="1"/>
      <c r="I28" s="1"/>
    </row>
    <row r="29" spans="1:9" x14ac:dyDescent="0.25">
      <c r="A29" s="8" t="s">
        <v>65</v>
      </c>
      <c r="B29" s="37">
        <v>26672</v>
      </c>
      <c r="C29" s="37">
        <v>46945</v>
      </c>
      <c r="D29" s="37">
        <v>192179</v>
      </c>
      <c r="E29" s="37">
        <v>213604</v>
      </c>
      <c r="F29" s="10">
        <f t="shared" si="0"/>
        <v>11.148460549799921</v>
      </c>
      <c r="G29" s="1"/>
      <c r="H29" s="1"/>
      <c r="I29" s="1"/>
    </row>
    <row r="30" spans="1:9" x14ac:dyDescent="0.25">
      <c r="A30" s="11" t="s">
        <v>66</v>
      </c>
      <c r="B30" s="38">
        <v>9919</v>
      </c>
      <c r="C30" s="38">
        <v>11645</v>
      </c>
      <c r="D30" s="38">
        <v>152265</v>
      </c>
      <c r="E30" s="38">
        <v>127602</v>
      </c>
      <c r="F30" s="13">
        <f t="shared" si="0"/>
        <v>-16.197418973500149</v>
      </c>
      <c r="G30" s="1"/>
      <c r="H30" s="1"/>
      <c r="I30" s="1"/>
    </row>
    <row r="31" spans="1:9" x14ac:dyDescent="0.25">
      <c r="A31" s="8" t="s">
        <v>67</v>
      </c>
      <c r="B31" s="37">
        <v>1723602</v>
      </c>
      <c r="C31" s="37">
        <v>1735938</v>
      </c>
      <c r="D31" s="37">
        <v>11678310</v>
      </c>
      <c r="E31" s="37">
        <v>10592456</v>
      </c>
      <c r="F31" s="10">
        <f t="shared" si="0"/>
        <v>-9.2980405555255885</v>
      </c>
      <c r="G31" s="1"/>
      <c r="H31" s="1"/>
      <c r="I31" s="1"/>
    </row>
    <row r="32" spans="1:9" x14ac:dyDescent="0.25">
      <c r="A32" s="11" t="s">
        <v>68</v>
      </c>
      <c r="B32" s="38">
        <v>570592</v>
      </c>
      <c r="C32" s="38">
        <v>489646</v>
      </c>
      <c r="D32" s="38">
        <v>3598310</v>
      </c>
      <c r="E32" s="38">
        <v>3439402</v>
      </c>
      <c r="F32" s="13">
        <f t="shared" si="0"/>
        <v>-4.4161842642796216</v>
      </c>
      <c r="G32" s="1"/>
      <c r="H32" s="1"/>
      <c r="I32" s="1"/>
    </row>
    <row r="33" spans="1:9" x14ac:dyDescent="0.25">
      <c r="A33" s="8" t="s">
        <v>69</v>
      </c>
      <c r="B33" s="37">
        <v>3014</v>
      </c>
      <c r="C33" s="37">
        <v>2600</v>
      </c>
      <c r="D33" s="37">
        <v>33056</v>
      </c>
      <c r="E33" s="37">
        <v>45194</v>
      </c>
      <c r="F33" s="10">
        <f t="shared" si="0"/>
        <v>36.719506292352378</v>
      </c>
      <c r="G33" s="1"/>
      <c r="H33" s="1"/>
      <c r="I33" s="1"/>
    </row>
    <row r="34" spans="1:9" x14ac:dyDescent="0.25">
      <c r="A34" s="11" t="s">
        <v>70</v>
      </c>
      <c r="B34" s="38">
        <v>33499</v>
      </c>
      <c r="C34" s="38">
        <v>14209</v>
      </c>
      <c r="D34" s="38">
        <v>201286</v>
      </c>
      <c r="E34" s="38">
        <v>126517</v>
      </c>
      <c r="F34" s="13">
        <f t="shared" si="0"/>
        <v>-37.145653448327259</v>
      </c>
      <c r="G34" s="1"/>
      <c r="H34" s="1"/>
      <c r="I34" s="1"/>
    </row>
    <row r="35" spans="1:9" x14ac:dyDescent="0.25">
      <c r="A35" s="14" t="s">
        <v>71</v>
      </c>
      <c r="B35" s="15">
        <f>SUM(B7:B34)</f>
        <v>12900566</v>
      </c>
      <c r="C35" s="15">
        <f t="shared" ref="C35:E35" si="1">SUM(C7:C34)</f>
        <v>11929169</v>
      </c>
      <c r="D35" s="15">
        <f t="shared" si="1"/>
        <v>92267733</v>
      </c>
      <c r="E35" s="15">
        <f t="shared" si="1"/>
        <v>84357947</v>
      </c>
      <c r="F35" s="16">
        <f t="shared" si="0"/>
        <v>-8.5726458674345025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3978774</v>
      </c>
      <c r="C38" s="41">
        <f>D7</f>
        <v>4602811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BILBAO</v>
      </c>
      <c r="F38" s="42">
        <f>LOOKUP(E38,$A$38:$A$65,$B$38:$B$65)</f>
        <v>12592507</v>
      </c>
      <c r="G38" s="42">
        <f>LOOKUP(E38,$A$38:$A$65,$C$38:$C$65)</f>
        <v>13484048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65679</v>
      </c>
      <c r="C39" s="41">
        <f t="shared" ref="C39:C65" si="5">D8</f>
        <v>63749</v>
      </c>
      <c r="D39" s="41">
        <f t="shared" ref="D39:D65" si="6">_xlfn.RANK.EQ(B39,$B$38:$B$65)+COUNTIF($B$38:$B$65,B39)-1</f>
        <v>22</v>
      </c>
      <c r="E39" s="42" t="str">
        <f t="shared" si="2"/>
        <v>BAHIA DE ALGECIRAS</v>
      </c>
      <c r="F39" s="42">
        <f t="shared" ref="F39:F54" si="7">LOOKUP(E39,$A$38:$A$65,$B$38:$B$65)</f>
        <v>11148800</v>
      </c>
      <c r="G39" s="42">
        <f t="shared" ref="G39:G65" si="8">LOOKUP(E39,$A$38:$A$65,$C$38:$C$65)</f>
        <v>12095378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1700</v>
      </c>
      <c r="D40" s="41">
        <f t="shared" si="6"/>
        <v>28</v>
      </c>
      <c r="E40" s="42" t="str">
        <f t="shared" si="2"/>
        <v>TARRAGONA</v>
      </c>
      <c r="F40" s="42">
        <f t="shared" si="7"/>
        <v>10592456</v>
      </c>
      <c r="G40" s="42">
        <f t="shared" si="8"/>
        <v>11678310</v>
      </c>
    </row>
    <row r="41" spans="1:9" x14ac:dyDescent="0.25">
      <c r="A41" s="42" t="str">
        <f t="shared" si="3"/>
        <v>AVILES</v>
      </c>
      <c r="B41" s="41">
        <f t="shared" si="4"/>
        <v>380576</v>
      </c>
      <c r="C41" s="41">
        <f t="shared" si="5"/>
        <v>313716</v>
      </c>
      <c r="D41" s="41">
        <f t="shared" si="6"/>
        <v>17</v>
      </c>
      <c r="E41" s="42" t="str">
        <f t="shared" si="2"/>
        <v>CARTAGENA</v>
      </c>
      <c r="F41" s="42">
        <f t="shared" si="7"/>
        <v>10298646</v>
      </c>
      <c r="G41" s="42">
        <f t="shared" si="8"/>
        <v>12448542</v>
      </c>
    </row>
    <row r="42" spans="1:9" x14ac:dyDescent="0.25">
      <c r="A42" s="42" t="str">
        <f t="shared" si="3"/>
        <v>BAHIA DE ALGECIRAS</v>
      </c>
      <c r="B42" s="41">
        <f t="shared" si="4"/>
        <v>11148800</v>
      </c>
      <c r="C42" s="41">
        <f t="shared" si="5"/>
        <v>12095378</v>
      </c>
      <c r="D42" s="41">
        <f t="shared" si="6"/>
        <v>2</v>
      </c>
      <c r="E42" s="42" t="str">
        <f t="shared" si="2"/>
        <v>HUELVA</v>
      </c>
      <c r="F42" s="42">
        <f t="shared" si="7"/>
        <v>7453983</v>
      </c>
      <c r="G42" s="42">
        <f t="shared" si="8"/>
        <v>7724194</v>
      </c>
    </row>
    <row r="43" spans="1:9" x14ac:dyDescent="0.25">
      <c r="A43" s="42" t="str">
        <f t="shared" si="3"/>
        <v>BAHIA DE CADIZ</v>
      </c>
      <c r="B43" s="41">
        <f t="shared" si="4"/>
        <v>84190</v>
      </c>
      <c r="C43" s="41">
        <f t="shared" si="5"/>
        <v>128830</v>
      </c>
      <c r="D43" s="41">
        <f t="shared" si="6"/>
        <v>21</v>
      </c>
      <c r="E43" s="42" t="str">
        <f t="shared" si="2"/>
        <v>BARCELONA</v>
      </c>
      <c r="F43" s="42">
        <f t="shared" si="7"/>
        <v>6934980</v>
      </c>
      <c r="G43" s="42">
        <f t="shared" si="8"/>
        <v>7377442</v>
      </c>
    </row>
    <row r="44" spans="1:9" x14ac:dyDescent="0.25">
      <c r="A44" s="42" t="str">
        <f t="shared" si="3"/>
        <v>BALEARES</v>
      </c>
      <c r="B44" s="41">
        <f t="shared" si="4"/>
        <v>1170219</v>
      </c>
      <c r="C44" s="41">
        <f t="shared" si="5"/>
        <v>1193097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4888265</v>
      </c>
      <c r="G44" s="42">
        <f t="shared" si="8"/>
        <v>5514884</v>
      </c>
    </row>
    <row r="45" spans="1:9" x14ac:dyDescent="0.25">
      <c r="A45" s="42" t="str">
        <f t="shared" si="3"/>
        <v>BARCELONA</v>
      </c>
      <c r="B45" s="41">
        <f t="shared" si="4"/>
        <v>6934980</v>
      </c>
      <c r="C45" s="41">
        <f t="shared" si="5"/>
        <v>7377442</v>
      </c>
      <c r="D45" s="41">
        <f t="shared" si="6"/>
        <v>6</v>
      </c>
      <c r="E45" s="42" t="str">
        <f t="shared" si="2"/>
        <v>CASTELLON</v>
      </c>
      <c r="F45" s="42">
        <f t="shared" si="7"/>
        <v>4760059</v>
      </c>
      <c r="G45" s="42">
        <f t="shared" si="8"/>
        <v>4724135</v>
      </c>
    </row>
    <row r="46" spans="1:9" x14ac:dyDescent="0.25">
      <c r="A46" s="42" t="str">
        <f t="shared" si="3"/>
        <v>BILBAO</v>
      </c>
      <c r="B46" s="41">
        <f t="shared" si="4"/>
        <v>12592507</v>
      </c>
      <c r="C46" s="41">
        <f t="shared" si="5"/>
        <v>13484048</v>
      </c>
      <c r="D46" s="41">
        <f t="shared" si="6"/>
        <v>1</v>
      </c>
      <c r="E46" s="42" t="str">
        <f t="shared" si="2"/>
        <v>A CORUÑA</v>
      </c>
      <c r="F46" s="42">
        <f t="shared" si="7"/>
        <v>3978774</v>
      </c>
      <c r="G46" s="42">
        <f t="shared" si="8"/>
        <v>4602811</v>
      </c>
    </row>
    <row r="47" spans="1:9" x14ac:dyDescent="0.25">
      <c r="A47" s="42" t="str">
        <f t="shared" si="3"/>
        <v>CARTAGENA</v>
      </c>
      <c r="B47" s="41">
        <f t="shared" si="4"/>
        <v>10298646</v>
      </c>
      <c r="C47" s="41">
        <f t="shared" si="5"/>
        <v>12448542</v>
      </c>
      <c r="D47" s="41">
        <f t="shared" si="6"/>
        <v>4</v>
      </c>
      <c r="E47" s="42" t="str">
        <f t="shared" si="2"/>
        <v>VALENCIA</v>
      </c>
      <c r="F47" s="42">
        <f t="shared" si="7"/>
        <v>3439402</v>
      </c>
      <c r="G47" s="42">
        <f t="shared" si="8"/>
        <v>3598310</v>
      </c>
    </row>
    <row r="48" spans="1:9" x14ac:dyDescent="0.25">
      <c r="A48" s="42" t="str">
        <f t="shared" si="3"/>
        <v>CASTELLON</v>
      </c>
      <c r="B48" s="41">
        <f t="shared" si="4"/>
        <v>4760059</v>
      </c>
      <c r="C48" s="41">
        <f t="shared" si="5"/>
        <v>4724135</v>
      </c>
      <c r="D48" s="41">
        <f t="shared" si="6"/>
        <v>8</v>
      </c>
      <c r="E48" s="42" t="str">
        <f t="shared" si="2"/>
        <v>LAS PALMAS</v>
      </c>
      <c r="F48" s="42">
        <f t="shared" si="7"/>
        <v>2690479</v>
      </c>
      <c r="G48" s="42">
        <f t="shared" si="8"/>
        <v>2851719</v>
      </c>
    </row>
    <row r="49" spans="1:7" x14ac:dyDescent="0.25">
      <c r="A49" s="42" t="str">
        <f t="shared" si="3"/>
        <v>CEUTA</v>
      </c>
      <c r="B49" s="41">
        <f t="shared" si="4"/>
        <v>503917</v>
      </c>
      <c r="C49" s="41">
        <f t="shared" si="5"/>
        <v>647779</v>
      </c>
      <c r="D49" s="41">
        <f t="shared" si="6"/>
        <v>16</v>
      </c>
      <c r="E49" s="42" t="str">
        <f t="shared" si="2"/>
        <v>FERROL-SAN CIBRAO</v>
      </c>
      <c r="F49" s="42">
        <f t="shared" si="7"/>
        <v>1279350</v>
      </c>
      <c r="G49" s="42">
        <f t="shared" si="8"/>
        <v>1342415</v>
      </c>
    </row>
    <row r="50" spans="1:7" x14ac:dyDescent="0.25">
      <c r="A50" s="42" t="str">
        <f t="shared" si="3"/>
        <v>FERROL-SAN CIBRAO</v>
      </c>
      <c r="B50" s="41">
        <f t="shared" si="4"/>
        <v>1279350</v>
      </c>
      <c r="C50" s="41">
        <f t="shared" si="5"/>
        <v>1342415</v>
      </c>
      <c r="D50" s="41">
        <f t="shared" si="6"/>
        <v>12</v>
      </c>
      <c r="E50" s="42" t="str">
        <f t="shared" si="2"/>
        <v>BALEARES</v>
      </c>
      <c r="F50" s="42">
        <f t="shared" si="7"/>
        <v>1170219</v>
      </c>
      <c r="G50" s="42">
        <f t="shared" si="8"/>
        <v>1193097</v>
      </c>
    </row>
    <row r="51" spans="1:7" x14ac:dyDescent="0.25">
      <c r="A51" s="42" t="str">
        <f t="shared" si="3"/>
        <v>GIJON</v>
      </c>
      <c r="B51" s="41">
        <f t="shared" si="4"/>
        <v>725017</v>
      </c>
      <c r="C51" s="41">
        <f t="shared" si="5"/>
        <v>887314</v>
      </c>
      <c r="D51" s="41">
        <f t="shared" si="6"/>
        <v>15</v>
      </c>
      <c r="E51" s="42" t="str">
        <f t="shared" si="2"/>
        <v>MOTRIL</v>
      </c>
      <c r="F51" s="42">
        <f t="shared" si="7"/>
        <v>788809</v>
      </c>
      <c r="G51" s="42">
        <f t="shared" si="8"/>
        <v>879371</v>
      </c>
    </row>
    <row r="52" spans="1:7" x14ac:dyDescent="0.25">
      <c r="A52" s="42" t="str">
        <f t="shared" si="3"/>
        <v>HUELVA</v>
      </c>
      <c r="B52" s="41">
        <f t="shared" si="4"/>
        <v>7453983</v>
      </c>
      <c r="C52" s="41">
        <f t="shared" si="5"/>
        <v>7724194</v>
      </c>
      <c r="D52" s="41">
        <f t="shared" si="6"/>
        <v>5</v>
      </c>
      <c r="E52" s="42" t="str">
        <f t="shared" si="2"/>
        <v>GIJON</v>
      </c>
      <c r="F52" s="42">
        <f t="shared" si="7"/>
        <v>725017</v>
      </c>
      <c r="G52" s="42">
        <f t="shared" si="8"/>
        <v>887314</v>
      </c>
    </row>
    <row r="53" spans="1:7" x14ac:dyDescent="0.25">
      <c r="A53" s="42" t="str">
        <f t="shared" si="3"/>
        <v>LAS PALMAS</v>
      </c>
      <c r="B53" s="41">
        <f t="shared" si="4"/>
        <v>2690479</v>
      </c>
      <c r="C53" s="41">
        <f t="shared" si="5"/>
        <v>2851719</v>
      </c>
      <c r="D53" s="41">
        <f t="shared" si="6"/>
        <v>11</v>
      </c>
      <c r="E53" s="42" t="str">
        <f t="shared" si="2"/>
        <v>CEUTA</v>
      </c>
      <c r="F53" s="42">
        <f t="shared" si="7"/>
        <v>503917</v>
      </c>
      <c r="G53" s="42">
        <f t="shared" si="8"/>
        <v>647779</v>
      </c>
    </row>
    <row r="54" spans="1:7" x14ac:dyDescent="0.25">
      <c r="A54" s="42" t="str">
        <f t="shared" si="3"/>
        <v>MALAGA</v>
      </c>
      <c r="B54" s="41">
        <f t="shared" si="4"/>
        <v>25416</v>
      </c>
      <c r="C54" s="41">
        <f t="shared" si="5"/>
        <v>87294</v>
      </c>
      <c r="D54" s="41">
        <f t="shared" si="6"/>
        <v>25</v>
      </c>
      <c r="E54" s="42" t="str">
        <f t="shared" si="2"/>
        <v>AVILES</v>
      </c>
      <c r="F54" s="42">
        <f t="shared" si="7"/>
        <v>380576</v>
      </c>
      <c r="G54" s="42">
        <f t="shared" si="8"/>
        <v>313716</v>
      </c>
    </row>
    <row r="55" spans="1:7" x14ac:dyDescent="0.25">
      <c r="A55" s="42" t="str">
        <f t="shared" si="3"/>
        <v>MARIN Y RIA DE PONTEVEDRA</v>
      </c>
      <c r="B55" s="41">
        <f t="shared" si="4"/>
        <v>14</v>
      </c>
      <c r="C55" s="41">
        <f t="shared" si="5"/>
        <v>0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213604</v>
      </c>
      <c r="G55" s="42">
        <f t="shared" si="8"/>
        <v>192179</v>
      </c>
    </row>
    <row r="56" spans="1:7" x14ac:dyDescent="0.25">
      <c r="A56" s="42" t="str">
        <f t="shared" si="3"/>
        <v>MELILLA</v>
      </c>
      <c r="B56" s="41">
        <f t="shared" si="4"/>
        <v>43492</v>
      </c>
      <c r="C56" s="41">
        <f t="shared" si="5"/>
        <v>43909</v>
      </c>
      <c r="D56" s="41">
        <f t="shared" si="6"/>
        <v>24</v>
      </c>
      <c r="E56" s="42" t="str">
        <f t="shared" si="2"/>
        <v>SEVILLA</v>
      </c>
      <c r="F56" s="42">
        <f t="shared" si="9"/>
        <v>127602</v>
      </c>
      <c r="G56" s="42">
        <f t="shared" si="8"/>
        <v>152265</v>
      </c>
    </row>
    <row r="57" spans="1:7" x14ac:dyDescent="0.25">
      <c r="A57" s="42" t="str">
        <f t="shared" si="3"/>
        <v>MOTRIL</v>
      </c>
      <c r="B57" s="41">
        <f t="shared" si="4"/>
        <v>788809</v>
      </c>
      <c r="C57" s="41">
        <f t="shared" si="5"/>
        <v>879371</v>
      </c>
      <c r="D57" s="41">
        <f t="shared" si="6"/>
        <v>14</v>
      </c>
      <c r="E57" s="42" t="str">
        <f t="shared" si="2"/>
        <v>VILAGARCIA</v>
      </c>
      <c r="F57" s="42">
        <f t="shared" si="9"/>
        <v>126517</v>
      </c>
      <c r="G57" s="42">
        <f t="shared" si="8"/>
        <v>201286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BAHIA DE CADIZ</v>
      </c>
      <c r="F58" s="42">
        <f t="shared" si="9"/>
        <v>84190</v>
      </c>
      <c r="G58" s="42">
        <f t="shared" si="8"/>
        <v>128830</v>
      </c>
    </row>
    <row r="59" spans="1:7" x14ac:dyDescent="0.25">
      <c r="A59" s="42" t="str">
        <f t="shared" si="3"/>
        <v>SANTA CRUZ DE TENERIFE</v>
      </c>
      <c r="B59" s="41">
        <f t="shared" si="4"/>
        <v>4888265</v>
      </c>
      <c r="C59" s="41">
        <f t="shared" si="5"/>
        <v>5514884</v>
      </c>
      <c r="D59" s="41">
        <f t="shared" si="6"/>
        <v>7</v>
      </c>
      <c r="E59" s="42" t="str">
        <f t="shared" si="2"/>
        <v>ALICANTE</v>
      </c>
      <c r="F59" s="42">
        <f t="shared" si="9"/>
        <v>65679</v>
      </c>
      <c r="G59" s="42">
        <f t="shared" si="8"/>
        <v>63749</v>
      </c>
    </row>
    <row r="60" spans="1:7" x14ac:dyDescent="0.25">
      <c r="A60" s="42" t="str">
        <f t="shared" si="3"/>
        <v>SANTANDER</v>
      </c>
      <c r="B60" s="41">
        <f t="shared" si="4"/>
        <v>213604</v>
      </c>
      <c r="C60" s="41">
        <f t="shared" si="5"/>
        <v>192179</v>
      </c>
      <c r="D60" s="41">
        <f t="shared" si="6"/>
        <v>18</v>
      </c>
      <c r="E60" s="42" t="str">
        <f t="shared" si="2"/>
        <v>VIGO</v>
      </c>
      <c r="F60" s="42">
        <f t="shared" si="9"/>
        <v>45194</v>
      </c>
      <c r="G60" s="42">
        <f t="shared" si="8"/>
        <v>33056</v>
      </c>
    </row>
    <row r="61" spans="1:7" x14ac:dyDescent="0.25">
      <c r="A61" s="42" t="str">
        <f t="shared" si="3"/>
        <v>SEVILLA</v>
      </c>
      <c r="B61" s="41">
        <f t="shared" si="4"/>
        <v>127602</v>
      </c>
      <c r="C61" s="41">
        <f t="shared" si="5"/>
        <v>152265</v>
      </c>
      <c r="D61" s="41">
        <f t="shared" si="6"/>
        <v>19</v>
      </c>
      <c r="E61" s="42" t="str">
        <f t="shared" si="2"/>
        <v>MELILLA</v>
      </c>
      <c r="F61" s="42">
        <f t="shared" si="9"/>
        <v>43492</v>
      </c>
      <c r="G61" s="42">
        <f t="shared" si="8"/>
        <v>43909</v>
      </c>
    </row>
    <row r="62" spans="1:7" x14ac:dyDescent="0.25">
      <c r="A62" s="42" t="str">
        <f t="shared" si="3"/>
        <v>TARRAGONA</v>
      </c>
      <c r="B62" s="41">
        <f t="shared" si="4"/>
        <v>10592456</v>
      </c>
      <c r="C62" s="41">
        <f t="shared" si="5"/>
        <v>11678310</v>
      </c>
      <c r="D62" s="41">
        <f t="shared" si="6"/>
        <v>3</v>
      </c>
      <c r="E62" s="42" t="str">
        <f t="shared" si="2"/>
        <v>MALAGA</v>
      </c>
      <c r="F62" s="42">
        <f t="shared" si="9"/>
        <v>25416</v>
      </c>
      <c r="G62" s="42">
        <f t="shared" si="8"/>
        <v>87294</v>
      </c>
    </row>
    <row r="63" spans="1:7" x14ac:dyDescent="0.25">
      <c r="A63" s="42" t="str">
        <f t="shared" si="3"/>
        <v>VALENCIA</v>
      </c>
      <c r="B63" s="41">
        <f t="shared" si="4"/>
        <v>3439402</v>
      </c>
      <c r="C63" s="41">
        <f t="shared" si="5"/>
        <v>3598310</v>
      </c>
      <c r="D63" s="41">
        <f t="shared" si="6"/>
        <v>10</v>
      </c>
      <c r="E63" s="42" t="str">
        <f t="shared" si="2"/>
        <v>MARIN Y RIA DE PONTEVEDRA</v>
      </c>
      <c r="F63" s="42">
        <f t="shared" si="9"/>
        <v>14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45194</v>
      </c>
      <c r="C64" s="41">
        <f t="shared" si="5"/>
        <v>33056</v>
      </c>
      <c r="D64" s="41">
        <f t="shared" si="6"/>
        <v>23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126517</v>
      </c>
      <c r="C65" s="41">
        <f t="shared" si="5"/>
        <v>201286</v>
      </c>
      <c r="D65" s="41">
        <f t="shared" si="6"/>
        <v>20</v>
      </c>
      <c r="E65" s="42" t="str">
        <f t="shared" si="2"/>
        <v>ALMERIA</v>
      </c>
      <c r="F65" s="42">
        <f t="shared" si="9"/>
        <v>0</v>
      </c>
      <c r="G65" s="42">
        <f t="shared" si="8"/>
        <v>1700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40071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19">
        <v>276148</v>
      </c>
      <c r="C7" s="19">
        <v>202872</v>
      </c>
      <c r="D7" s="19">
        <v>2029978</v>
      </c>
      <c r="E7" s="19">
        <v>1706593</v>
      </c>
      <c r="F7" s="10">
        <f>((E7*100)/D7)-100</f>
        <v>-15.930468211970776</v>
      </c>
      <c r="G7" s="1"/>
      <c r="H7" s="1"/>
      <c r="I7" s="1"/>
    </row>
    <row r="8" spans="1:12" x14ac:dyDescent="0.25">
      <c r="A8" s="11" t="s">
        <v>44</v>
      </c>
      <c r="B8" s="20">
        <v>72752</v>
      </c>
      <c r="C8" s="20">
        <v>64849</v>
      </c>
      <c r="D8" s="20">
        <v>744164</v>
      </c>
      <c r="E8" s="20">
        <v>522025</v>
      </c>
      <c r="F8" s="13">
        <f t="shared" ref="F8:F35" si="0">((E8*100)/D8)-100</f>
        <v>-29.850812455318987</v>
      </c>
      <c r="G8" s="1"/>
      <c r="H8" s="1"/>
      <c r="I8" s="1"/>
    </row>
    <row r="9" spans="1:12" x14ac:dyDescent="0.25">
      <c r="A9" s="8" t="s">
        <v>45</v>
      </c>
      <c r="B9" s="19">
        <v>425699</v>
      </c>
      <c r="C9" s="19">
        <v>224542</v>
      </c>
      <c r="D9" s="19">
        <v>3002138</v>
      </c>
      <c r="E9" s="19">
        <v>2135199</v>
      </c>
      <c r="F9" s="10">
        <f t="shared" si="0"/>
        <v>-28.87738671573392</v>
      </c>
      <c r="G9" s="1"/>
      <c r="H9" s="1"/>
      <c r="I9" s="1"/>
    </row>
    <row r="10" spans="1:12" x14ac:dyDescent="0.25">
      <c r="A10" s="11" t="s">
        <v>46</v>
      </c>
      <c r="B10" s="20">
        <v>228789</v>
      </c>
      <c r="C10" s="20">
        <v>276660</v>
      </c>
      <c r="D10" s="20">
        <v>1761739</v>
      </c>
      <c r="E10" s="20">
        <v>1274859</v>
      </c>
      <c r="F10" s="13">
        <f t="shared" si="0"/>
        <v>-27.63632978551307</v>
      </c>
      <c r="G10" s="1"/>
      <c r="H10" s="1"/>
      <c r="I10" s="1"/>
    </row>
    <row r="11" spans="1:12" x14ac:dyDescent="0.25">
      <c r="A11" s="8" t="s">
        <v>47</v>
      </c>
      <c r="B11" s="19">
        <v>59303</v>
      </c>
      <c r="C11" s="19">
        <v>110022</v>
      </c>
      <c r="D11" s="19">
        <v>1036801</v>
      </c>
      <c r="E11" s="19">
        <v>874518</v>
      </c>
      <c r="F11" s="10">
        <f t="shared" si="0"/>
        <v>-15.652280427970268</v>
      </c>
      <c r="G11" s="1"/>
      <c r="H11" s="1"/>
      <c r="I11" s="1"/>
    </row>
    <row r="12" spans="1:12" x14ac:dyDescent="0.25">
      <c r="A12" s="11" t="s">
        <v>48</v>
      </c>
      <c r="B12" s="20">
        <v>288209</v>
      </c>
      <c r="C12" s="20">
        <v>93804</v>
      </c>
      <c r="D12" s="20">
        <v>1302932</v>
      </c>
      <c r="E12" s="20">
        <v>897469</v>
      </c>
      <c r="F12" s="13">
        <f t="shared" si="0"/>
        <v>-31.119275603024562</v>
      </c>
      <c r="G12" s="1"/>
      <c r="H12" s="1"/>
      <c r="I12" s="1"/>
    </row>
    <row r="13" spans="1:12" x14ac:dyDescent="0.25">
      <c r="A13" s="8" t="s">
        <v>49</v>
      </c>
      <c r="B13" s="19">
        <v>201288</v>
      </c>
      <c r="C13" s="19">
        <v>142152</v>
      </c>
      <c r="D13" s="19">
        <v>1319858</v>
      </c>
      <c r="E13" s="19">
        <v>1005352</v>
      </c>
      <c r="F13" s="10">
        <f t="shared" si="0"/>
        <v>-23.828775519790767</v>
      </c>
      <c r="G13" s="1"/>
      <c r="H13" s="1"/>
      <c r="I13" s="1"/>
    </row>
    <row r="14" spans="1:12" x14ac:dyDescent="0.25">
      <c r="A14" s="11" t="s">
        <v>50</v>
      </c>
      <c r="B14" s="20">
        <v>326883</v>
      </c>
      <c r="C14" s="20">
        <v>386921</v>
      </c>
      <c r="D14" s="20">
        <v>1970609</v>
      </c>
      <c r="E14" s="20">
        <v>2167520</v>
      </c>
      <c r="F14" s="13">
        <f t="shared" si="0"/>
        <v>9.9923932144834424</v>
      </c>
      <c r="G14" s="1"/>
      <c r="H14" s="1"/>
      <c r="I14" s="1"/>
    </row>
    <row r="15" spans="1:12" x14ac:dyDescent="0.25">
      <c r="A15" s="8" t="s">
        <v>51</v>
      </c>
      <c r="B15" s="19">
        <v>414933</v>
      </c>
      <c r="C15" s="19">
        <v>314441</v>
      </c>
      <c r="D15" s="19">
        <v>3157779</v>
      </c>
      <c r="E15" s="19">
        <v>1877451</v>
      </c>
      <c r="F15" s="10">
        <f t="shared" si="0"/>
        <v>-40.545205981799235</v>
      </c>
      <c r="G15" s="1"/>
      <c r="H15" s="1"/>
      <c r="I15" s="1"/>
    </row>
    <row r="16" spans="1:12" x14ac:dyDescent="0.25">
      <c r="A16" s="11" t="s">
        <v>52</v>
      </c>
      <c r="B16" s="20">
        <v>337783</v>
      </c>
      <c r="C16" s="20">
        <v>307130</v>
      </c>
      <c r="D16" s="20">
        <v>3185946</v>
      </c>
      <c r="E16" s="20">
        <v>2038415</v>
      </c>
      <c r="F16" s="13">
        <f t="shared" si="0"/>
        <v>-36.018532643051699</v>
      </c>
      <c r="G16" s="1"/>
      <c r="H16" s="1"/>
      <c r="I16" s="1"/>
    </row>
    <row r="17" spans="1:9" x14ac:dyDescent="0.25">
      <c r="A17" s="8" t="s">
        <v>53</v>
      </c>
      <c r="B17" s="19">
        <v>377482</v>
      </c>
      <c r="C17" s="19">
        <v>203394</v>
      </c>
      <c r="D17" s="19">
        <v>2664943</v>
      </c>
      <c r="E17" s="19">
        <v>1039429</v>
      </c>
      <c r="F17" s="10">
        <f t="shared" si="0"/>
        <v>-60.996201419692653</v>
      </c>
      <c r="G17" s="1"/>
      <c r="H17" s="1"/>
      <c r="I17" s="1"/>
    </row>
    <row r="18" spans="1:9" x14ac:dyDescent="0.25">
      <c r="A18" s="11" t="s">
        <v>54</v>
      </c>
      <c r="B18" s="20">
        <v>8918</v>
      </c>
      <c r="C18" s="20">
        <v>8503</v>
      </c>
      <c r="D18" s="20">
        <v>43827</v>
      </c>
      <c r="E18" s="20">
        <v>45860</v>
      </c>
      <c r="F18" s="13">
        <f t="shared" si="0"/>
        <v>4.6386930431012843</v>
      </c>
      <c r="G18" s="1"/>
      <c r="H18" s="1"/>
      <c r="I18" s="1"/>
    </row>
    <row r="19" spans="1:9" x14ac:dyDescent="0.25">
      <c r="A19" s="8" t="s">
        <v>55</v>
      </c>
      <c r="B19" s="19">
        <v>819246</v>
      </c>
      <c r="C19" s="19">
        <v>661021</v>
      </c>
      <c r="D19" s="19">
        <v>5945361</v>
      </c>
      <c r="E19" s="19">
        <v>5188153</v>
      </c>
      <c r="F19" s="10">
        <f t="shared" si="0"/>
        <v>-12.736114762417287</v>
      </c>
      <c r="G19" s="1"/>
      <c r="H19" s="1"/>
      <c r="I19" s="1"/>
    </row>
    <row r="20" spans="1:9" x14ac:dyDescent="0.25">
      <c r="A20" s="11" t="s">
        <v>56</v>
      </c>
      <c r="B20" s="20">
        <v>1511673</v>
      </c>
      <c r="C20" s="20">
        <v>1339364</v>
      </c>
      <c r="D20" s="20">
        <v>10748762</v>
      </c>
      <c r="E20" s="20">
        <v>6970096</v>
      </c>
      <c r="F20" s="13">
        <f t="shared" si="0"/>
        <v>-35.154429877598929</v>
      </c>
      <c r="G20" s="1"/>
      <c r="H20" s="1"/>
      <c r="I20" s="1"/>
    </row>
    <row r="21" spans="1:9" x14ac:dyDescent="0.25">
      <c r="A21" s="8" t="s">
        <v>57</v>
      </c>
      <c r="B21" s="19">
        <v>563064</v>
      </c>
      <c r="C21" s="19">
        <v>301529</v>
      </c>
      <c r="D21" s="19">
        <v>3644075</v>
      </c>
      <c r="E21" s="19">
        <v>2250812</v>
      </c>
      <c r="F21" s="10">
        <f t="shared" si="0"/>
        <v>-38.233653259057512</v>
      </c>
      <c r="G21" s="1"/>
      <c r="H21" s="1"/>
      <c r="I21" s="1"/>
    </row>
    <row r="22" spans="1:9" x14ac:dyDescent="0.25">
      <c r="A22" s="11" t="s">
        <v>58</v>
      </c>
      <c r="B22" s="20">
        <v>94067</v>
      </c>
      <c r="C22" s="20">
        <v>66837</v>
      </c>
      <c r="D22" s="20">
        <v>775026</v>
      </c>
      <c r="E22" s="20">
        <v>432071</v>
      </c>
      <c r="F22" s="13">
        <f t="shared" si="0"/>
        <v>-44.250773522436667</v>
      </c>
      <c r="G22" s="1"/>
      <c r="H22" s="1"/>
      <c r="I22" s="1"/>
    </row>
    <row r="23" spans="1:9" x14ac:dyDescent="0.25">
      <c r="A23" s="8" t="s">
        <v>59</v>
      </c>
      <c r="B23" s="19">
        <v>51420</v>
      </c>
      <c r="C23" s="19">
        <v>78183</v>
      </c>
      <c r="D23" s="19">
        <v>900740</v>
      </c>
      <c r="E23" s="19">
        <v>469019</v>
      </c>
      <c r="F23" s="10">
        <f t="shared" si="0"/>
        <v>-47.929591224992784</v>
      </c>
      <c r="G23" s="1"/>
      <c r="H23" s="1"/>
      <c r="I23" s="1"/>
    </row>
    <row r="24" spans="1:9" x14ac:dyDescent="0.25">
      <c r="A24" s="11" t="s">
        <v>60</v>
      </c>
      <c r="B24" s="20">
        <v>54850</v>
      </c>
      <c r="C24" s="20">
        <v>75808</v>
      </c>
      <c r="D24" s="20">
        <v>437504</v>
      </c>
      <c r="E24" s="20">
        <v>510149</v>
      </c>
      <c r="F24" s="13">
        <f t="shared" si="0"/>
        <v>16.60441961673493</v>
      </c>
      <c r="G24" s="1"/>
      <c r="H24" s="1"/>
      <c r="I24" s="1"/>
    </row>
    <row r="25" spans="1:9" x14ac:dyDescent="0.25">
      <c r="A25" s="8" t="s">
        <v>61</v>
      </c>
      <c r="B25" s="19">
        <v>2966</v>
      </c>
      <c r="C25" s="19">
        <v>3305</v>
      </c>
      <c r="D25" s="19">
        <v>23620</v>
      </c>
      <c r="E25" s="19">
        <v>17862</v>
      </c>
      <c r="F25" s="10">
        <f t="shared" si="0"/>
        <v>-24.377646062658769</v>
      </c>
      <c r="G25" s="1"/>
      <c r="H25" s="1"/>
      <c r="I25" s="1"/>
    </row>
    <row r="26" spans="1:9" x14ac:dyDescent="0.25">
      <c r="A26" s="11" t="s">
        <v>62</v>
      </c>
      <c r="B26" s="20">
        <v>64979</v>
      </c>
      <c r="C26" s="20">
        <v>13672</v>
      </c>
      <c r="D26" s="20">
        <v>502509</v>
      </c>
      <c r="E26" s="20">
        <v>267549</v>
      </c>
      <c r="F26" s="13">
        <f t="shared" si="0"/>
        <v>-46.757371509764006</v>
      </c>
      <c r="G26" s="1"/>
      <c r="H26" s="1"/>
      <c r="I26" s="1"/>
    </row>
    <row r="27" spans="1:9" x14ac:dyDescent="0.25">
      <c r="A27" s="8" t="s">
        <v>63</v>
      </c>
      <c r="B27" s="19">
        <v>214397</v>
      </c>
      <c r="C27" s="19">
        <v>165380</v>
      </c>
      <c r="D27" s="19">
        <v>1555436</v>
      </c>
      <c r="E27" s="19">
        <v>885462</v>
      </c>
      <c r="F27" s="10">
        <f t="shared" si="0"/>
        <v>-43.073067615768181</v>
      </c>
      <c r="G27" s="1"/>
      <c r="H27" s="1"/>
      <c r="I27" s="1"/>
    </row>
    <row r="28" spans="1:9" x14ac:dyDescent="0.25">
      <c r="A28" s="11" t="s">
        <v>64</v>
      </c>
      <c r="B28" s="20">
        <v>146098</v>
      </c>
      <c r="C28" s="20">
        <v>115057</v>
      </c>
      <c r="D28" s="20">
        <v>986088</v>
      </c>
      <c r="E28" s="20">
        <v>510984</v>
      </c>
      <c r="F28" s="13">
        <f t="shared" si="0"/>
        <v>-48.180689755883854</v>
      </c>
      <c r="G28" s="1"/>
      <c r="H28" s="1"/>
      <c r="I28" s="1"/>
    </row>
    <row r="29" spans="1:9" x14ac:dyDescent="0.25">
      <c r="A29" s="8" t="s">
        <v>65</v>
      </c>
      <c r="B29" s="19">
        <v>346389</v>
      </c>
      <c r="C29" s="19">
        <v>170619</v>
      </c>
      <c r="D29" s="19">
        <v>2279285</v>
      </c>
      <c r="E29" s="19">
        <v>1571432</v>
      </c>
      <c r="F29" s="10">
        <f t="shared" si="0"/>
        <v>-31.055923239085942</v>
      </c>
      <c r="G29" s="1"/>
      <c r="H29" s="1"/>
      <c r="I29" s="1"/>
    </row>
    <row r="30" spans="1:9" x14ac:dyDescent="0.25">
      <c r="A30" s="11" t="s">
        <v>66</v>
      </c>
      <c r="B30" s="20">
        <v>212109</v>
      </c>
      <c r="C30" s="20">
        <v>193109</v>
      </c>
      <c r="D30" s="20">
        <v>1400624</v>
      </c>
      <c r="E30" s="20">
        <v>1280522</v>
      </c>
      <c r="F30" s="13">
        <f t="shared" si="0"/>
        <v>-8.5748923337026923</v>
      </c>
      <c r="G30" s="1"/>
      <c r="H30" s="1"/>
      <c r="I30" s="1"/>
    </row>
    <row r="31" spans="1:9" x14ac:dyDescent="0.25">
      <c r="A31" s="8" t="s">
        <v>67</v>
      </c>
      <c r="B31" s="19">
        <v>1090311</v>
      </c>
      <c r="C31" s="19">
        <v>605280</v>
      </c>
      <c r="D31" s="19">
        <v>7883867</v>
      </c>
      <c r="E31" s="19">
        <v>5386088</v>
      </c>
      <c r="F31" s="10">
        <f t="shared" si="0"/>
        <v>-31.682155470151898</v>
      </c>
      <c r="G31" s="1"/>
      <c r="H31" s="1"/>
      <c r="I31" s="1"/>
    </row>
    <row r="32" spans="1:9" x14ac:dyDescent="0.25">
      <c r="A32" s="11" t="s">
        <v>68</v>
      </c>
      <c r="B32" s="20">
        <v>481077</v>
      </c>
      <c r="C32" s="20">
        <v>293329</v>
      </c>
      <c r="D32" s="20">
        <v>3139910</v>
      </c>
      <c r="E32" s="20">
        <v>2025204</v>
      </c>
      <c r="F32" s="13">
        <f t="shared" si="0"/>
        <v>-35.501208633368478</v>
      </c>
      <c r="G32" s="1"/>
      <c r="H32" s="1"/>
      <c r="I32" s="1"/>
    </row>
    <row r="33" spans="1:9" x14ac:dyDescent="0.25">
      <c r="A33" s="8" t="s">
        <v>69</v>
      </c>
      <c r="B33" s="19">
        <v>45425</v>
      </c>
      <c r="C33" s="19">
        <v>20718</v>
      </c>
      <c r="D33" s="19">
        <v>284546</v>
      </c>
      <c r="E33" s="19">
        <v>203258</v>
      </c>
      <c r="F33" s="10">
        <f t="shared" si="0"/>
        <v>-28.567612969432005</v>
      </c>
      <c r="G33" s="1"/>
      <c r="H33" s="1"/>
      <c r="I33" s="1"/>
    </row>
    <row r="34" spans="1:9" x14ac:dyDescent="0.25">
      <c r="A34" s="11" t="s">
        <v>70</v>
      </c>
      <c r="B34" s="20">
        <v>67223</v>
      </c>
      <c r="C34" s="20">
        <v>25044</v>
      </c>
      <c r="D34" s="20">
        <v>272925</v>
      </c>
      <c r="E34" s="20">
        <v>231990</v>
      </c>
      <c r="F34" s="13">
        <f t="shared" si="0"/>
        <v>-14.998625996152782</v>
      </c>
      <c r="G34" s="1"/>
      <c r="H34" s="1"/>
      <c r="I34" s="1"/>
    </row>
    <row r="35" spans="1:9" x14ac:dyDescent="0.25">
      <c r="A35" s="14" t="s">
        <v>71</v>
      </c>
      <c r="B35" s="15">
        <f>SUM(B7:B34)</f>
        <v>8783481</v>
      </c>
      <c r="C35" s="15">
        <f t="shared" ref="C35:E35" si="1">SUM(C7:C34)</f>
        <v>6463545</v>
      </c>
      <c r="D35" s="15">
        <f t="shared" si="1"/>
        <v>63000992</v>
      </c>
      <c r="E35" s="15">
        <f t="shared" si="1"/>
        <v>43785341</v>
      </c>
      <c r="F35" s="16">
        <f t="shared" si="0"/>
        <v>-30.500553070656409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1706593</v>
      </c>
      <c r="C38" s="41">
        <f>D7</f>
        <v>2029978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GIJON</v>
      </c>
      <c r="F38" s="42">
        <f>LOOKUP(E38,$A$38:$A$65,$B$38:$B$65)</f>
        <v>6970096</v>
      </c>
      <c r="G38" s="42">
        <f>LOOKUP(E38,$A$38:$A$65,$C$38:$C$65)</f>
        <v>10748762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522025</v>
      </c>
      <c r="C39" s="41">
        <f t="shared" ref="C39:C65" si="5">D8</f>
        <v>744164</v>
      </c>
      <c r="D39" s="41">
        <f t="shared" ref="D39:D65" si="6">_xlfn.RANK.EQ(B39,$B$38:$B$65)+COUNTIF($B$38:$B$65,B39)-1</f>
        <v>19</v>
      </c>
      <c r="E39" s="42" t="str">
        <f t="shared" si="2"/>
        <v>TARRAGONA</v>
      </c>
      <c r="F39" s="42">
        <f t="shared" ref="F39:F54" si="7">LOOKUP(E39,$A$38:$A$65,$B$38:$B$65)</f>
        <v>5386088</v>
      </c>
      <c r="G39" s="42">
        <f t="shared" ref="G39:G65" si="8">LOOKUP(E39,$A$38:$A$65,$C$38:$C$65)</f>
        <v>7883867</v>
      </c>
    </row>
    <row r="40" spans="1:9" x14ac:dyDescent="0.25">
      <c r="A40" s="42" t="str">
        <f t="shared" si="3"/>
        <v>ALMERIA</v>
      </c>
      <c r="B40" s="41">
        <f t="shared" si="4"/>
        <v>2135199</v>
      </c>
      <c r="C40" s="41">
        <f t="shared" si="5"/>
        <v>3002138</v>
      </c>
      <c r="D40" s="41">
        <f t="shared" si="6"/>
        <v>6</v>
      </c>
      <c r="E40" s="42" t="str">
        <f t="shared" si="2"/>
        <v>FERROL-SAN CIBRAO</v>
      </c>
      <c r="F40" s="42">
        <f t="shared" si="7"/>
        <v>5188153</v>
      </c>
      <c r="G40" s="42">
        <f t="shared" si="8"/>
        <v>5945361</v>
      </c>
    </row>
    <row r="41" spans="1:9" x14ac:dyDescent="0.25">
      <c r="A41" s="42" t="str">
        <f t="shared" si="3"/>
        <v>AVILES</v>
      </c>
      <c r="B41" s="41">
        <f t="shared" si="4"/>
        <v>1274859</v>
      </c>
      <c r="C41" s="41">
        <f t="shared" si="5"/>
        <v>1761739</v>
      </c>
      <c r="D41" s="41">
        <f t="shared" si="6"/>
        <v>13</v>
      </c>
      <c r="E41" s="42" t="str">
        <f t="shared" si="2"/>
        <v>HUELVA</v>
      </c>
      <c r="F41" s="42">
        <f t="shared" si="7"/>
        <v>2250812</v>
      </c>
      <c r="G41" s="42">
        <f t="shared" si="8"/>
        <v>3644075</v>
      </c>
    </row>
    <row r="42" spans="1:9" x14ac:dyDescent="0.25">
      <c r="A42" s="42" t="str">
        <f t="shared" si="3"/>
        <v>BAHIA DE ALGECIRAS</v>
      </c>
      <c r="B42" s="41">
        <f t="shared" si="4"/>
        <v>874518</v>
      </c>
      <c r="C42" s="41">
        <f t="shared" si="5"/>
        <v>1036801</v>
      </c>
      <c r="D42" s="41">
        <f t="shared" si="6"/>
        <v>18</v>
      </c>
      <c r="E42" s="42" t="str">
        <f t="shared" si="2"/>
        <v>BARCELONA</v>
      </c>
      <c r="F42" s="42">
        <f t="shared" si="7"/>
        <v>2167520</v>
      </c>
      <c r="G42" s="42">
        <f t="shared" si="8"/>
        <v>1970609</v>
      </c>
    </row>
    <row r="43" spans="1:9" x14ac:dyDescent="0.25">
      <c r="A43" s="42" t="str">
        <f t="shared" si="3"/>
        <v>BAHIA DE CADIZ</v>
      </c>
      <c r="B43" s="41">
        <f t="shared" si="4"/>
        <v>897469</v>
      </c>
      <c r="C43" s="41">
        <f t="shared" si="5"/>
        <v>1302932</v>
      </c>
      <c r="D43" s="41">
        <f t="shared" si="6"/>
        <v>16</v>
      </c>
      <c r="E43" s="42" t="str">
        <f t="shared" si="2"/>
        <v>ALMERIA</v>
      </c>
      <c r="F43" s="42">
        <f t="shared" si="7"/>
        <v>2135199</v>
      </c>
      <c r="G43" s="42">
        <f t="shared" si="8"/>
        <v>3002138</v>
      </c>
    </row>
    <row r="44" spans="1:9" x14ac:dyDescent="0.25">
      <c r="A44" s="42" t="str">
        <f t="shared" si="3"/>
        <v>BALEARES</v>
      </c>
      <c r="B44" s="41">
        <f t="shared" si="4"/>
        <v>1005352</v>
      </c>
      <c r="C44" s="41">
        <f t="shared" si="5"/>
        <v>1319858</v>
      </c>
      <c r="D44" s="41">
        <f t="shared" si="6"/>
        <v>15</v>
      </c>
      <c r="E44" s="42" t="str">
        <f t="shared" si="2"/>
        <v>CARTAGENA</v>
      </c>
      <c r="F44" s="42">
        <f t="shared" si="7"/>
        <v>2038415</v>
      </c>
      <c r="G44" s="42">
        <f t="shared" si="8"/>
        <v>3185946</v>
      </c>
    </row>
    <row r="45" spans="1:9" x14ac:dyDescent="0.25">
      <c r="A45" s="42" t="str">
        <f t="shared" si="3"/>
        <v>BARCELONA</v>
      </c>
      <c r="B45" s="41">
        <f t="shared" si="4"/>
        <v>2167520</v>
      </c>
      <c r="C45" s="41">
        <f t="shared" si="5"/>
        <v>1970609</v>
      </c>
      <c r="D45" s="41">
        <f t="shared" si="6"/>
        <v>5</v>
      </c>
      <c r="E45" s="42" t="str">
        <f t="shared" si="2"/>
        <v>VALENCIA</v>
      </c>
      <c r="F45" s="42">
        <f t="shared" si="7"/>
        <v>2025204</v>
      </c>
      <c r="G45" s="42">
        <f t="shared" si="8"/>
        <v>3139910</v>
      </c>
    </row>
    <row r="46" spans="1:9" x14ac:dyDescent="0.25">
      <c r="A46" s="42" t="str">
        <f t="shared" si="3"/>
        <v>BILBAO</v>
      </c>
      <c r="B46" s="41">
        <f t="shared" si="4"/>
        <v>1877451</v>
      </c>
      <c r="C46" s="41">
        <f t="shared" si="5"/>
        <v>3157779</v>
      </c>
      <c r="D46" s="41">
        <f t="shared" si="6"/>
        <v>9</v>
      </c>
      <c r="E46" s="42" t="str">
        <f t="shared" si="2"/>
        <v>BILBAO</v>
      </c>
      <c r="F46" s="42">
        <f t="shared" si="7"/>
        <v>1877451</v>
      </c>
      <c r="G46" s="42">
        <f t="shared" si="8"/>
        <v>3157779</v>
      </c>
    </row>
    <row r="47" spans="1:9" x14ac:dyDescent="0.25">
      <c r="A47" s="42" t="str">
        <f t="shared" si="3"/>
        <v>CARTAGENA</v>
      </c>
      <c r="B47" s="41">
        <f t="shared" si="4"/>
        <v>2038415</v>
      </c>
      <c r="C47" s="41">
        <f t="shared" si="5"/>
        <v>3185946</v>
      </c>
      <c r="D47" s="41">
        <f t="shared" si="6"/>
        <v>7</v>
      </c>
      <c r="E47" s="42" t="str">
        <f t="shared" si="2"/>
        <v>A CORUÑA</v>
      </c>
      <c r="F47" s="42">
        <f t="shared" si="7"/>
        <v>1706593</v>
      </c>
      <c r="G47" s="42">
        <f t="shared" si="8"/>
        <v>2029978</v>
      </c>
    </row>
    <row r="48" spans="1:9" x14ac:dyDescent="0.25">
      <c r="A48" s="42" t="str">
        <f t="shared" si="3"/>
        <v>CASTELLON</v>
      </c>
      <c r="B48" s="41">
        <f t="shared" si="4"/>
        <v>1039429</v>
      </c>
      <c r="C48" s="41">
        <f t="shared" si="5"/>
        <v>2664943</v>
      </c>
      <c r="D48" s="41">
        <f t="shared" si="6"/>
        <v>14</v>
      </c>
      <c r="E48" s="42" t="str">
        <f t="shared" si="2"/>
        <v>SANTANDER</v>
      </c>
      <c r="F48" s="42">
        <f t="shared" si="7"/>
        <v>1571432</v>
      </c>
      <c r="G48" s="42">
        <f t="shared" si="8"/>
        <v>2279285</v>
      </c>
    </row>
    <row r="49" spans="1:7" x14ac:dyDescent="0.25">
      <c r="A49" s="42" t="str">
        <f t="shared" si="3"/>
        <v>CEUTA</v>
      </c>
      <c r="B49" s="41">
        <f t="shared" si="4"/>
        <v>45860</v>
      </c>
      <c r="C49" s="41">
        <f t="shared" si="5"/>
        <v>43827</v>
      </c>
      <c r="D49" s="41">
        <f t="shared" si="6"/>
        <v>27</v>
      </c>
      <c r="E49" s="42" t="str">
        <f t="shared" si="2"/>
        <v>SEVILLA</v>
      </c>
      <c r="F49" s="42">
        <f t="shared" si="7"/>
        <v>1280522</v>
      </c>
      <c r="G49" s="42">
        <f t="shared" si="8"/>
        <v>1400624</v>
      </c>
    </row>
    <row r="50" spans="1:7" x14ac:dyDescent="0.25">
      <c r="A50" s="42" t="str">
        <f t="shared" si="3"/>
        <v>FERROL-SAN CIBRAO</v>
      </c>
      <c r="B50" s="41">
        <f t="shared" si="4"/>
        <v>5188153</v>
      </c>
      <c r="C50" s="41">
        <f t="shared" si="5"/>
        <v>5945361</v>
      </c>
      <c r="D50" s="41">
        <f t="shared" si="6"/>
        <v>3</v>
      </c>
      <c r="E50" s="42" t="str">
        <f t="shared" si="2"/>
        <v>AVILES</v>
      </c>
      <c r="F50" s="42">
        <f t="shared" si="7"/>
        <v>1274859</v>
      </c>
      <c r="G50" s="42">
        <f t="shared" si="8"/>
        <v>1761739</v>
      </c>
    </row>
    <row r="51" spans="1:7" x14ac:dyDescent="0.25">
      <c r="A51" s="42" t="str">
        <f t="shared" si="3"/>
        <v>GIJON</v>
      </c>
      <c r="B51" s="41">
        <f t="shared" si="4"/>
        <v>6970096</v>
      </c>
      <c r="C51" s="41">
        <f t="shared" si="5"/>
        <v>10748762</v>
      </c>
      <c r="D51" s="41">
        <f t="shared" si="6"/>
        <v>1</v>
      </c>
      <c r="E51" s="42" t="str">
        <f t="shared" si="2"/>
        <v>CASTELLON</v>
      </c>
      <c r="F51" s="42">
        <f t="shared" si="7"/>
        <v>1039429</v>
      </c>
      <c r="G51" s="42">
        <f t="shared" si="8"/>
        <v>2664943</v>
      </c>
    </row>
    <row r="52" spans="1:7" x14ac:dyDescent="0.25">
      <c r="A52" s="42" t="str">
        <f t="shared" si="3"/>
        <v>HUELVA</v>
      </c>
      <c r="B52" s="41">
        <f t="shared" si="4"/>
        <v>2250812</v>
      </c>
      <c r="C52" s="41">
        <f t="shared" si="5"/>
        <v>3644075</v>
      </c>
      <c r="D52" s="41">
        <f t="shared" si="6"/>
        <v>4</v>
      </c>
      <c r="E52" s="42" t="str">
        <f t="shared" si="2"/>
        <v>BALEARES</v>
      </c>
      <c r="F52" s="42">
        <f t="shared" si="7"/>
        <v>1005352</v>
      </c>
      <c r="G52" s="42">
        <f t="shared" si="8"/>
        <v>1319858</v>
      </c>
    </row>
    <row r="53" spans="1:7" x14ac:dyDescent="0.25">
      <c r="A53" s="42" t="str">
        <f t="shared" si="3"/>
        <v>LAS PALMAS</v>
      </c>
      <c r="B53" s="41">
        <f t="shared" si="4"/>
        <v>432071</v>
      </c>
      <c r="C53" s="41">
        <f t="shared" si="5"/>
        <v>775026</v>
      </c>
      <c r="D53" s="41">
        <f t="shared" si="6"/>
        <v>23</v>
      </c>
      <c r="E53" s="42" t="str">
        <f t="shared" si="2"/>
        <v>BAHIA DE CADIZ</v>
      </c>
      <c r="F53" s="42">
        <f t="shared" si="7"/>
        <v>897469</v>
      </c>
      <c r="G53" s="42">
        <f t="shared" si="8"/>
        <v>1302932</v>
      </c>
    </row>
    <row r="54" spans="1:7" x14ac:dyDescent="0.25">
      <c r="A54" s="42" t="str">
        <f t="shared" si="3"/>
        <v>MALAGA</v>
      </c>
      <c r="B54" s="41">
        <f t="shared" si="4"/>
        <v>469019</v>
      </c>
      <c r="C54" s="41">
        <f t="shared" si="5"/>
        <v>900740</v>
      </c>
      <c r="D54" s="41">
        <f t="shared" si="6"/>
        <v>22</v>
      </c>
      <c r="E54" s="42" t="str">
        <f t="shared" si="2"/>
        <v>PASAIA</v>
      </c>
      <c r="F54" s="42">
        <f t="shared" si="7"/>
        <v>885462</v>
      </c>
      <c r="G54" s="42">
        <f t="shared" si="8"/>
        <v>1555436</v>
      </c>
    </row>
    <row r="55" spans="1:7" x14ac:dyDescent="0.25">
      <c r="A55" s="42" t="str">
        <f t="shared" si="3"/>
        <v>MARIN Y RIA DE PONTEVEDRA</v>
      </c>
      <c r="B55" s="41">
        <f t="shared" si="4"/>
        <v>510149</v>
      </c>
      <c r="C55" s="41">
        <f t="shared" si="5"/>
        <v>437504</v>
      </c>
      <c r="D55" s="41">
        <f t="shared" si="6"/>
        <v>21</v>
      </c>
      <c r="E55" s="42" t="str">
        <f t="shared" si="2"/>
        <v>BAHIA DE ALGECIRAS</v>
      </c>
      <c r="F55" s="42">
        <f t="shared" ref="F55:F65" si="9">LOOKUP(E55,$A$38:$A$65,$B$38:$B$65)</f>
        <v>874518</v>
      </c>
      <c r="G55" s="42">
        <f t="shared" si="8"/>
        <v>1036801</v>
      </c>
    </row>
    <row r="56" spans="1:7" x14ac:dyDescent="0.25">
      <c r="A56" s="42" t="str">
        <f t="shared" si="3"/>
        <v>MELILLA</v>
      </c>
      <c r="B56" s="41">
        <f t="shared" si="4"/>
        <v>17862</v>
      </c>
      <c r="C56" s="41">
        <f t="shared" si="5"/>
        <v>23620</v>
      </c>
      <c r="D56" s="41">
        <f t="shared" si="6"/>
        <v>28</v>
      </c>
      <c r="E56" s="42" t="str">
        <f t="shared" si="2"/>
        <v>ALICANTE</v>
      </c>
      <c r="F56" s="42">
        <f t="shared" si="9"/>
        <v>522025</v>
      </c>
      <c r="G56" s="42">
        <f t="shared" si="8"/>
        <v>744164</v>
      </c>
    </row>
    <row r="57" spans="1:7" x14ac:dyDescent="0.25">
      <c r="A57" s="42" t="str">
        <f t="shared" si="3"/>
        <v>MOTRIL</v>
      </c>
      <c r="B57" s="41">
        <f t="shared" si="4"/>
        <v>267549</v>
      </c>
      <c r="C57" s="41">
        <f t="shared" si="5"/>
        <v>502509</v>
      </c>
      <c r="D57" s="41">
        <f t="shared" si="6"/>
        <v>24</v>
      </c>
      <c r="E57" s="42" t="str">
        <f t="shared" si="2"/>
        <v>SANTA CRUZ DE TENERIFE</v>
      </c>
      <c r="F57" s="42">
        <f t="shared" si="9"/>
        <v>510984</v>
      </c>
      <c r="G57" s="42">
        <f t="shared" si="8"/>
        <v>986088</v>
      </c>
    </row>
    <row r="58" spans="1:7" x14ac:dyDescent="0.25">
      <c r="A58" s="42" t="str">
        <f t="shared" si="3"/>
        <v>PASAIA</v>
      </c>
      <c r="B58" s="41">
        <f t="shared" si="4"/>
        <v>885462</v>
      </c>
      <c r="C58" s="41">
        <f t="shared" si="5"/>
        <v>1555436</v>
      </c>
      <c r="D58" s="41">
        <f t="shared" si="6"/>
        <v>17</v>
      </c>
      <c r="E58" s="42" t="str">
        <f t="shared" si="2"/>
        <v>MARIN Y RIA DE PONTEVEDRA</v>
      </c>
      <c r="F58" s="42">
        <f t="shared" si="9"/>
        <v>510149</v>
      </c>
      <c r="G58" s="42">
        <f t="shared" si="8"/>
        <v>437504</v>
      </c>
    </row>
    <row r="59" spans="1:7" x14ac:dyDescent="0.25">
      <c r="A59" s="42" t="str">
        <f t="shared" si="3"/>
        <v>SANTA CRUZ DE TENERIFE</v>
      </c>
      <c r="B59" s="41">
        <f t="shared" si="4"/>
        <v>510984</v>
      </c>
      <c r="C59" s="41">
        <f t="shared" si="5"/>
        <v>986088</v>
      </c>
      <c r="D59" s="41">
        <f t="shared" si="6"/>
        <v>20</v>
      </c>
      <c r="E59" s="42" t="str">
        <f t="shared" si="2"/>
        <v>MALAGA</v>
      </c>
      <c r="F59" s="42">
        <f t="shared" si="9"/>
        <v>469019</v>
      </c>
      <c r="G59" s="42">
        <f t="shared" si="8"/>
        <v>900740</v>
      </c>
    </row>
    <row r="60" spans="1:7" x14ac:dyDescent="0.25">
      <c r="A60" s="42" t="str">
        <f t="shared" si="3"/>
        <v>SANTANDER</v>
      </c>
      <c r="B60" s="41">
        <f t="shared" si="4"/>
        <v>1571432</v>
      </c>
      <c r="C60" s="41">
        <f t="shared" si="5"/>
        <v>2279285</v>
      </c>
      <c r="D60" s="41">
        <f t="shared" si="6"/>
        <v>11</v>
      </c>
      <c r="E60" s="42" t="str">
        <f t="shared" si="2"/>
        <v>LAS PALMAS</v>
      </c>
      <c r="F60" s="42">
        <f t="shared" si="9"/>
        <v>432071</v>
      </c>
      <c r="G60" s="42">
        <f t="shared" si="8"/>
        <v>775026</v>
      </c>
    </row>
    <row r="61" spans="1:7" x14ac:dyDescent="0.25">
      <c r="A61" s="42" t="str">
        <f t="shared" si="3"/>
        <v>SEVILLA</v>
      </c>
      <c r="B61" s="41">
        <f t="shared" si="4"/>
        <v>1280522</v>
      </c>
      <c r="C61" s="41">
        <f t="shared" si="5"/>
        <v>1400624</v>
      </c>
      <c r="D61" s="41">
        <f t="shared" si="6"/>
        <v>12</v>
      </c>
      <c r="E61" s="42" t="str">
        <f t="shared" si="2"/>
        <v>MOTRIL</v>
      </c>
      <c r="F61" s="42">
        <f t="shared" si="9"/>
        <v>267549</v>
      </c>
      <c r="G61" s="42">
        <f t="shared" si="8"/>
        <v>502509</v>
      </c>
    </row>
    <row r="62" spans="1:7" x14ac:dyDescent="0.25">
      <c r="A62" s="42" t="str">
        <f t="shared" si="3"/>
        <v>TARRAGONA</v>
      </c>
      <c r="B62" s="41">
        <f t="shared" si="4"/>
        <v>5386088</v>
      </c>
      <c r="C62" s="41">
        <f t="shared" si="5"/>
        <v>7883867</v>
      </c>
      <c r="D62" s="41">
        <f t="shared" si="6"/>
        <v>2</v>
      </c>
      <c r="E62" s="42" t="str">
        <f t="shared" si="2"/>
        <v>VILAGARCIA</v>
      </c>
      <c r="F62" s="42">
        <f t="shared" si="9"/>
        <v>231990</v>
      </c>
      <c r="G62" s="42">
        <f t="shared" si="8"/>
        <v>272925</v>
      </c>
    </row>
    <row r="63" spans="1:7" x14ac:dyDescent="0.25">
      <c r="A63" s="42" t="str">
        <f t="shared" si="3"/>
        <v>VALENCIA</v>
      </c>
      <c r="B63" s="41">
        <f t="shared" si="4"/>
        <v>2025204</v>
      </c>
      <c r="C63" s="41">
        <f t="shared" si="5"/>
        <v>3139910</v>
      </c>
      <c r="D63" s="41">
        <f t="shared" si="6"/>
        <v>8</v>
      </c>
      <c r="E63" s="42" t="str">
        <f t="shared" si="2"/>
        <v>VIGO</v>
      </c>
      <c r="F63" s="42">
        <f t="shared" si="9"/>
        <v>203258</v>
      </c>
      <c r="G63" s="42">
        <f t="shared" si="8"/>
        <v>284546</v>
      </c>
    </row>
    <row r="64" spans="1:7" x14ac:dyDescent="0.25">
      <c r="A64" s="42" t="str">
        <f t="shared" si="3"/>
        <v>VIGO</v>
      </c>
      <c r="B64" s="41">
        <f t="shared" si="4"/>
        <v>203258</v>
      </c>
      <c r="C64" s="41">
        <f t="shared" si="5"/>
        <v>284546</v>
      </c>
      <c r="D64" s="41">
        <f t="shared" si="6"/>
        <v>26</v>
      </c>
      <c r="E64" s="42" t="str">
        <f t="shared" si="2"/>
        <v>CEUTA</v>
      </c>
      <c r="F64" s="42">
        <f t="shared" si="9"/>
        <v>45860</v>
      </c>
      <c r="G64" s="42">
        <f t="shared" si="8"/>
        <v>43827</v>
      </c>
    </row>
    <row r="65" spans="1:7" x14ac:dyDescent="0.25">
      <c r="A65" s="42" t="str">
        <f t="shared" si="3"/>
        <v>VILAGARCIA</v>
      </c>
      <c r="B65" s="41">
        <f t="shared" si="4"/>
        <v>231990</v>
      </c>
      <c r="C65" s="41">
        <f t="shared" si="5"/>
        <v>272925</v>
      </c>
      <c r="D65" s="41">
        <f t="shared" si="6"/>
        <v>25</v>
      </c>
      <c r="E65" s="42" t="str">
        <f t="shared" si="2"/>
        <v>MELILLA</v>
      </c>
      <c r="F65" s="42">
        <f t="shared" si="9"/>
        <v>17862</v>
      </c>
      <c r="G65" s="42">
        <f t="shared" si="8"/>
        <v>23620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F37" sqref="F37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40071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1">
        <v>172514</v>
      </c>
      <c r="C7" s="21">
        <v>148828</v>
      </c>
      <c r="D7" s="21">
        <v>937519</v>
      </c>
      <c r="E7" s="21">
        <v>970726</v>
      </c>
      <c r="F7" s="10">
        <f>((E7*100)/D7)-100</f>
        <v>3.5420082153001715</v>
      </c>
      <c r="G7" s="1"/>
      <c r="H7" s="1"/>
      <c r="I7" s="1"/>
    </row>
    <row r="8" spans="1:12" x14ac:dyDescent="0.25">
      <c r="A8" s="11" t="s">
        <v>44</v>
      </c>
      <c r="B8" s="22">
        <v>153392</v>
      </c>
      <c r="C8" s="22">
        <v>93695</v>
      </c>
      <c r="D8" s="22">
        <v>972087</v>
      </c>
      <c r="E8" s="22">
        <v>730956</v>
      </c>
      <c r="F8" s="13">
        <f t="shared" ref="F8:F35" si="0">((E8*100)/D8)-100</f>
        <v>-24.805495804387874</v>
      </c>
      <c r="G8" s="1"/>
      <c r="H8" s="1"/>
      <c r="I8" s="1"/>
    </row>
    <row r="9" spans="1:12" x14ac:dyDescent="0.25">
      <c r="A9" s="8" t="s">
        <v>45</v>
      </c>
      <c r="B9" s="21">
        <v>47449</v>
      </c>
      <c r="C9" s="21">
        <v>42011</v>
      </c>
      <c r="D9" s="21">
        <v>376653</v>
      </c>
      <c r="E9" s="21">
        <v>314765</v>
      </c>
      <c r="F9" s="10">
        <f t="shared" si="0"/>
        <v>-16.431038648304934</v>
      </c>
      <c r="G9" s="1"/>
      <c r="H9" s="1"/>
      <c r="I9" s="1"/>
    </row>
    <row r="10" spans="1:12" x14ac:dyDescent="0.25">
      <c r="A10" s="11" t="s">
        <v>46</v>
      </c>
      <c r="B10" s="22">
        <v>106593</v>
      </c>
      <c r="C10" s="22">
        <v>69890</v>
      </c>
      <c r="D10" s="22">
        <v>763386</v>
      </c>
      <c r="E10" s="22">
        <v>592325</v>
      </c>
      <c r="F10" s="13">
        <f t="shared" si="0"/>
        <v>-22.408191923875989</v>
      </c>
      <c r="G10" s="1"/>
      <c r="H10" s="1"/>
      <c r="I10" s="1"/>
    </row>
    <row r="11" spans="1:12" x14ac:dyDescent="0.25">
      <c r="A11" s="8" t="s">
        <v>47</v>
      </c>
      <c r="B11" s="21">
        <v>3872487</v>
      </c>
      <c r="C11" s="21">
        <v>3730088</v>
      </c>
      <c r="D11" s="21">
        <v>28309403</v>
      </c>
      <c r="E11" s="21">
        <v>24483443</v>
      </c>
      <c r="F11" s="10">
        <f t="shared" si="0"/>
        <v>-13.514802837770901</v>
      </c>
      <c r="G11" s="1"/>
      <c r="H11" s="1"/>
      <c r="I11" s="1"/>
    </row>
    <row r="12" spans="1:12" x14ac:dyDescent="0.25">
      <c r="A12" s="11" t="s">
        <v>48</v>
      </c>
      <c r="B12" s="22">
        <v>227856</v>
      </c>
      <c r="C12" s="22">
        <v>157909</v>
      </c>
      <c r="D12" s="22">
        <v>1579043</v>
      </c>
      <c r="E12" s="22">
        <v>1226705</v>
      </c>
      <c r="F12" s="13">
        <f t="shared" si="0"/>
        <v>-22.313388552433338</v>
      </c>
      <c r="G12" s="1"/>
      <c r="H12" s="1"/>
      <c r="I12" s="1"/>
    </row>
    <row r="13" spans="1:12" x14ac:dyDescent="0.25">
      <c r="A13" s="8" t="s">
        <v>49</v>
      </c>
      <c r="B13" s="21">
        <v>984865</v>
      </c>
      <c r="C13" s="21">
        <v>843033</v>
      </c>
      <c r="D13" s="21">
        <v>5742127</v>
      </c>
      <c r="E13" s="21">
        <v>4845861</v>
      </c>
      <c r="F13" s="10">
        <f t="shared" si="0"/>
        <v>-15.608606357887936</v>
      </c>
      <c r="G13" s="1"/>
      <c r="H13" s="1"/>
      <c r="I13" s="1"/>
    </row>
    <row r="14" spans="1:12" x14ac:dyDescent="0.25">
      <c r="A14" s="11" t="s">
        <v>50</v>
      </c>
      <c r="B14" s="22">
        <v>3434624</v>
      </c>
      <c r="C14" s="22">
        <v>2442695</v>
      </c>
      <c r="D14" s="22">
        <v>21749175</v>
      </c>
      <c r="E14" s="22">
        <v>14983367</v>
      </c>
      <c r="F14" s="13">
        <f t="shared" si="0"/>
        <v>-31.108343190029046</v>
      </c>
      <c r="G14" s="1"/>
      <c r="H14" s="1"/>
      <c r="I14" s="1"/>
    </row>
    <row r="15" spans="1:12" x14ac:dyDescent="0.25">
      <c r="A15" s="8" t="s">
        <v>51</v>
      </c>
      <c r="B15" s="21">
        <v>848075</v>
      </c>
      <c r="C15" s="21">
        <v>585175</v>
      </c>
      <c r="D15" s="21">
        <v>5614918</v>
      </c>
      <c r="E15" s="21">
        <v>3922049</v>
      </c>
      <c r="F15" s="10">
        <f t="shared" si="0"/>
        <v>-30.14948749028926</v>
      </c>
      <c r="G15" s="1"/>
      <c r="H15" s="1"/>
      <c r="I15" s="1"/>
    </row>
    <row r="16" spans="1:12" x14ac:dyDescent="0.25">
      <c r="A16" s="11" t="s">
        <v>52</v>
      </c>
      <c r="B16" s="22">
        <v>123436</v>
      </c>
      <c r="C16" s="22">
        <v>83350</v>
      </c>
      <c r="D16" s="22">
        <v>571234</v>
      </c>
      <c r="E16" s="22">
        <v>378276</v>
      </c>
      <c r="F16" s="13">
        <f t="shared" si="0"/>
        <v>-33.779151801188306</v>
      </c>
      <c r="G16" s="1"/>
      <c r="H16" s="1"/>
      <c r="I16" s="1"/>
    </row>
    <row r="17" spans="1:9" x14ac:dyDescent="0.25">
      <c r="A17" s="8" t="s">
        <v>53</v>
      </c>
      <c r="B17" s="21">
        <v>143199</v>
      </c>
      <c r="C17" s="21">
        <v>149613</v>
      </c>
      <c r="D17" s="21">
        <v>1056383</v>
      </c>
      <c r="E17" s="21">
        <v>778827</v>
      </c>
      <c r="F17" s="10">
        <f t="shared" si="0"/>
        <v>-26.2741827537929</v>
      </c>
      <c r="G17" s="1"/>
      <c r="H17" s="1"/>
      <c r="I17" s="1"/>
    </row>
    <row r="18" spans="1:9" x14ac:dyDescent="0.25">
      <c r="A18" s="11" t="s">
        <v>54</v>
      </c>
      <c r="B18" s="22">
        <v>95977</v>
      </c>
      <c r="C18" s="22">
        <v>92619</v>
      </c>
      <c r="D18" s="22">
        <v>567044</v>
      </c>
      <c r="E18" s="22">
        <v>551695</v>
      </c>
      <c r="F18" s="13">
        <f t="shared" si="0"/>
        <v>-2.7068446187597459</v>
      </c>
      <c r="G18" s="1"/>
      <c r="H18" s="1"/>
      <c r="I18" s="1"/>
    </row>
    <row r="19" spans="1:9" x14ac:dyDescent="0.25">
      <c r="A19" s="8" t="s">
        <v>55</v>
      </c>
      <c r="B19" s="21">
        <v>81223</v>
      </c>
      <c r="C19" s="21">
        <v>40021</v>
      </c>
      <c r="D19" s="21">
        <v>517539</v>
      </c>
      <c r="E19" s="21">
        <v>332009</v>
      </c>
      <c r="F19" s="10">
        <f t="shared" si="0"/>
        <v>-35.848506102921718</v>
      </c>
      <c r="G19" s="1"/>
      <c r="H19" s="1"/>
      <c r="I19" s="1"/>
    </row>
    <row r="20" spans="1:9" x14ac:dyDescent="0.25">
      <c r="A20" s="11" t="s">
        <v>56</v>
      </c>
      <c r="B20" s="22">
        <v>56013</v>
      </c>
      <c r="C20" s="22">
        <v>56559</v>
      </c>
      <c r="D20" s="22">
        <v>504274</v>
      </c>
      <c r="E20" s="22">
        <v>342960</v>
      </c>
      <c r="F20" s="13">
        <f t="shared" si="0"/>
        <v>-31.989354993515434</v>
      </c>
      <c r="G20" s="1"/>
      <c r="H20" s="1"/>
      <c r="I20" s="1"/>
    </row>
    <row r="21" spans="1:9" x14ac:dyDescent="0.25">
      <c r="A21" s="8" t="s">
        <v>57</v>
      </c>
      <c r="B21" s="21">
        <v>51979</v>
      </c>
      <c r="C21" s="21">
        <v>20971</v>
      </c>
      <c r="D21" s="21">
        <v>238046</v>
      </c>
      <c r="E21" s="21">
        <v>160321</v>
      </c>
      <c r="F21" s="10">
        <f t="shared" si="0"/>
        <v>-32.651252278971285</v>
      </c>
      <c r="G21" s="1"/>
      <c r="H21" s="1"/>
      <c r="I21" s="1"/>
    </row>
    <row r="22" spans="1:9" x14ac:dyDescent="0.25">
      <c r="A22" s="11" t="s">
        <v>58</v>
      </c>
      <c r="B22" s="22">
        <v>1785824</v>
      </c>
      <c r="C22" s="22">
        <v>1209012</v>
      </c>
      <c r="D22" s="22">
        <v>10566049</v>
      </c>
      <c r="E22" s="22">
        <v>7748990</v>
      </c>
      <c r="F22" s="13">
        <f t="shared" si="0"/>
        <v>-26.661422827018882</v>
      </c>
      <c r="G22" s="1"/>
      <c r="H22" s="1"/>
      <c r="I22" s="1"/>
    </row>
    <row r="23" spans="1:9" x14ac:dyDescent="0.25">
      <c r="A23" s="8" t="s">
        <v>59</v>
      </c>
      <c r="B23" s="21">
        <v>197847</v>
      </c>
      <c r="C23" s="21">
        <v>137344</v>
      </c>
      <c r="D23" s="21">
        <v>1799031</v>
      </c>
      <c r="E23" s="21">
        <v>666288</v>
      </c>
      <c r="F23" s="10">
        <f t="shared" si="0"/>
        <v>-62.964062320215717</v>
      </c>
      <c r="G23" s="1"/>
      <c r="H23" s="1"/>
      <c r="I23" s="1"/>
    </row>
    <row r="24" spans="1:9" x14ac:dyDescent="0.25">
      <c r="A24" s="11" t="s">
        <v>60</v>
      </c>
      <c r="B24" s="22">
        <v>60768</v>
      </c>
      <c r="C24" s="22">
        <v>67065</v>
      </c>
      <c r="D24" s="22">
        <v>476076</v>
      </c>
      <c r="E24" s="22">
        <v>396496</v>
      </c>
      <c r="F24" s="13">
        <f t="shared" si="0"/>
        <v>-16.715818482763254</v>
      </c>
      <c r="G24" s="1"/>
      <c r="H24" s="1"/>
      <c r="I24" s="1"/>
    </row>
    <row r="25" spans="1:9" x14ac:dyDescent="0.25">
      <c r="A25" s="8" t="s">
        <v>61</v>
      </c>
      <c r="B25" s="21">
        <v>58760</v>
      </c>
      <c r="C25" s="21">
        <v>69271</v>
      </c>
      <c r="D25" s="21">
        <v>377838</v>
      </c>
      <c r="E25" s="21">
        <v>413307</v>
      </c>
      <c r="F25" s="10">
        <f t="shared" si="0"/>
        <v>9.3873564861130916</v>
      </c>
      <c r="G25" s="1"/>
      <c r="H25" s="1"/>
      <c r="I25" s="1"/>
    </row>
    <row r="26" spans="1:9" x14ac:dyDescent="0.25">
      <c r="A26" s="11" t="s">
        <v>62</v>
      </c>
      <c r="B26" s="22">
        <v>20208</v>
      </c>
      <c r="C26" s="22">
        <v>21476</v>
      </c>
      <c r="D26" s="22">
        <v>128052</v>
      </c>
      <c r="E26" s="22">
        <v>98442</v>
      </c>
      <c r="F26" s="13">
        <f t="shared" si="0"/>
        <v>-23.123418611189209</v>
      </c>
      <c r="G26" s="1"/>
      <c r="H26" s="1"/>
      <c r="I26" s="1"/>
    </row>
    <row r="27" spans="1:9" x14ac:dyDescent="0.25">
      <c r="A27" s="8" t="s">
        <v>63</v>
      </c>
      <c r="B27" s="21">
        <v>235712</v>
      </c>
      <c r="C27" s="21">
        <v>146149</v>
      </c>
      <c r="D27" s="21">
        <v>1417846</v>
      </c>
      <c r="E27" s="21">
        <v>959060</v>
      </c>
      <c r="F27" s="10">
        <f t="shared" si="0"/>
        <v>-32.357957070090833</v>
      </c>
      <c r="G27" s="1"/>
      <c r="H27" s="1"/>
      <c r="I27" s="1"/>
    </row>
    <row r="28" spans="1:9" x14ac:dyDescent="0.25">
      <c r="A28" s="11" t="s">
        <v>64</v>
      </c>
      <c r="B28" s="22">
        <v>564168</v>
      </c>
      <c r="C28" s="22">
        <v>512551</v>
      </c>
      <c r="D28" s="22">
        <v>3874804</v>
      </c>
      <c r="E28" s="22">
        <v>3318411</v>
      </c>
      <c r="F28" s="13">
        <f t="shared" si="0"/>
        <v>-14.359255332656829</v>
      </c>
      <c r="G28" s="1"/>
      <c r="H28" s="1"/>
      <c r="I28" s="1"/>
    </row>
    <row r="29" spans="1:9" x14ac:dyDescent="0.25">
      <c r="A29" s="8" t="s">
        <v>65</v>
      </c>
      <c r="B29" s="21">
        <v>118763</v>
      </c>
      <c r="C29" s="21">
        <v>89952</v>
      </c>
      <c r="D29" s="21">
        <v>821641</v>
      </c>
      <c r="E29" s="21">
        <v>612660</v>
      </c>
      <c r="F29" s="10">
        <f t="shared" si="0"/>
        <v>-25.434587611864544</v>
      </c>
      <c r="G29" s="1"/>
      <c r="H29" s="1"/>
      <c r="I29" s="1"/>
    </row>
    <row r="30" spans="1:9" x14ac:dyDescent="0.25">
      <c r="A30" s="11" t="s">
        <v>66</v>
      </c>
      <c r="B30" s="22">
        <v>209156</v>
      </c>
      <c r="C30" s="22">
        <v>129911</v>
      </c>
      <c r="D30" s="22">
        <v>1178626</v>
      </c>
      <c r="E30" s="22">
        <v>1099178</v>
      </c>
      <c r="F30" s="13">
        <f t="shared" si="0"/>
        <v>-6.7407303080027106</v>
      </c>
      <c r="G30" s="1"/>
      <c r="H30" s="1"/>
      <c r="I30" s="1"/>
    </row>
    <row r="31" spans="1:9" x14ac:dyDescent="0.25">
      <c r="A31" s="8" t="s">
        <v>67</v>
      </c>
      <c r="B31" s="21">
        <v>124443</v>
      </c>
      <c r="C31" s="21">
        <v>291340</v>
      </c>
      <c r="D31" s="21">
        <v>966593</v>
      </c>
      <c r="E31" s="21">
        <v>1518914</v>
      </c>
      <c r="F31" s="10">
        <f t="shared" si="0"/>
        <v>57.141009711429746</v>
      </c>
      <c r="G31" s="1"/>
      <c r="H31" s="1"/>
      <c r="I31" s="1"/>
    </row>
    <row r="32" spans="1:9" x14ac:dyDescent="0.25">
      <c r="A32" s="11" t="s">
        <v>68</v>
      </c>
      <c r="B32" s="22">
        <v>4490037</v>
      </c>
      <c r="C32" s="22">
        <v>3993576</v>
      </c>
      <c r="D32" s="22">
        <v>27761412</v>
      </c>
      <c r="E32" s="22">
        <v>27585100</v>
      </c>
      <c r="F32" s="13">
        <f t="shared" si="0"/>
        <v>-0.63509737905262398</v>
      </c>
      <c r="G32" s="1"/>
      <c r="H32" s="1"/>
      <c r="I32" s="1"/>
    </row>
    <row r="33" spans="1:9" x14ac:dyDescent="0.25">
      <c r="A33" s="8" t="s">
        <v>69</v>
      </c>
      <c r="B33" s="21">
        <v>382720</v>
      </c>
      <c r="C33" s="21">
        <v>310353</v>
      </c>
      <c r="D33" s="21">
        <v>2562394</v>
      </c>
      <c r="E33" s="21">
        <v>1761648</v>
      </c>
      <c r="F33" s="10">
        <f t="shared" si="0"/>
        <v>-31.249917069740249</v>
      </c>
      <c r="G33" s="1"/>
      <c r="H33" s="1"/>
      <c r="I33" s="1"/>
    </row>
    <row r="34" spans="1:9" x14ac:dyDescent="0.25">
      <c r="A34" s="11" t="s">
        <v>70</v>
      </c>
      <c r="B34" s="22">
        <v>37866</v>
      </c>
      <c r="C34" s="22">
        <v>27186</v>
      </c>
      <c r="D34" s="22">
        <v>140569</v>
      </c>
      <c r="E34" s="22">
        <v>172549</v>
      </c>
      <c r="F34" s="13">
        <f t="shared" si="0"/>
        <v>22.750393045408302</v>
      </c>
      <c r="G34" s="1"/>
      <c r="H34" s="1"/>
      <c r="I34" s="1"/>
    </row>
    <row r="35" spans="1:9" x14ac:dyDescent="0.25">
      <c r="A35" s="14" t="s">
        <v>71</v>
      </c>
      <c r="B35" s="15">
        <f>SUM(B7:B34)</f>
        <v>18685954</v>
      </c>
      <c r="C35" s="15">
        <f t="shared" ref="C35:E35" si="1">SUM(C7:C34)</f>
        <v>15561643</v>
      </c>
      <c r="D35" s="15">
        <f t="shared" si="1"/>
        <v>121569762</v>
      </c>
      <c r="E35" s="15">
        <f t="shared" si="1"/>
        <v>100965328</v>
      </c>
      <c r="F35" s="16">
        <f t="shared" si="0"/>
        <v>-16.94865043825618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970726</v>
      </c>
      <c r="C38" s="41">
        <f>D7</f>
        <v>937519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VALENCIA</v>
      </c>
      <c r="F38" s="42">
        <f>LOOKUP(E38,$A$38:$A$65,$B$38:$B$65)</f>
        <v>27585100</v>
      </c>
      <c r="G38" s="42">
        <f>LOOKUP(E38,$A$38:$A$65,$C$38:$C$65)</f>
        <v>27761412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730956</v>
      </c>
      <c r="C39" s="41">
        <f t="shared" ref="C39:C65" si="5">D8</f>
        <v>972087</v>
      </c>
      <c r="D39" s="41">
        <f t="shared" ref="D39:D65" si="6">_xlfn.RANK.EQ(B39,$B$38:$B$65)+COUNTIF($B$38:$B$65,B39)-1</f>
        <v>15</v>
      </c>
      <c r="E39" s="42" t="str">
        <f t="shared" si="2"/>
        <v>BAHIA DE ALGECIRAS</v>
      </c>
      <c r="F39" s="42">
        <f t="shared" ref="F39:F54" si="7">LOOKUP(E39,$A$38:$A$65,$B$38:$B$65)</f>
        <v>24483443</v>
      </c>
      <c r="G39" s="42">
        <f t="shared" ref="G39:G65" si="8">LOOKUP(E39,$A$38:$A$65,$C$38:$C$65)</f>
        <v>28309403</v>
      </c>
    </row>
    <row r="40" spans="1:9" x14ac:dyDescent="0.25">
      <c r="A40" s="42" t="str">
        <f t="shared" si="3"/>
        <v>ALMERIA</v>
      </c>
      <c r="B40" s="41">
        <f t="shared" si="4"/>
        <v>314765</v>
      </c>
      <c r="C40" s="41">
        <f t="shared" si="5"/>
        <v>376653</v>
      </c>
      <c r="D40" s="41">
        <f t="shared" si="6"/>
        <v>25</v>
      </c>
      <c r="E40" s="42" t="str">
        <f t="shared" si="2"/>
        <v>BARCELONA</v>
      </c>
      <c r="F40" s="42">
        <f t="shared" si="7"/>
        <v>14983367</v>
      </c>
      <c r="G40" s="42">
        <f t="shared" si="8"/>
        <v>21749175</v>
      </c>
    </row>
    <row r="41" spans="1:9" x14ac:dyDescent="0.25">
      <c r="A41" s="42" t="str">
        <f t="shared" si="3"/>
        <v>AVILES</v>
      </c>
      <c r="B41" s="41">
        <f t="shared" si="4"/>
        <v>592325</v>
      </c>
      <c r="C41" s="41">
        <f t="shared" si="5"/>
        <v>763386</v>
      </c>
      <c r="D41" s="41">
        <f t="shared" si="6"/>
        <v>18</v>
      </c>
      <c r="E41" s="42" t="str">
        <f t="shared" si="2"/>
        <v>LAS PALMAS</v>
      </c>
      <c r="F41" s="42">
        <f t="shared" si="7"/>
        <v>7748990</v>
      </c>
      <c r="G41" s="42">
        <f t="shared" si="8"/>
        <v>10566049</v>
      </c>
    </row>
    <row r="42" spans="1:9" x14ac:dyDescent="0.25">
      <c r="A42" s="42" t="str">
        <f t="shared" si="3"/>
        <v>BAHIA DE ALGECIRAS</v>
      </c>
      <c r="B42" s="41">
        <f t="shared" si="4"/>
        <v>24483443</v>
      </c>
      <c r="C42" s="41">
        <f t="shared" si="5"/>
        <v>28309403</v>
      </c>
      <c r="D42" s="41">
        <f t="shared" si="6"/>
        <v>2</v>
      </c>
      <c r="E42" s="42" t="str">
        <f t="shared" si="2"/>
        <v>BALEARES</v>
      </c>
      <c r="F42" s="42">
        <f t="shared" si="7"/>
        <v>4845861</v>
      </c>
      <c r="G42" s="42">
        <f t="shared" si="8"/>
        <v>5742127</v>
      </c>
    </row>
    <row r="43" spans="1:9" x14ac:dyDescent="0.25">
      <c r="A43" s="42" t="str">
        <f t="shared" si="3"/>
        <v>BAHIA DE CADIZ</v>
      </c>
      <c r="B43" s="41">
        <f t="shared" si="4"/>
        <v>1226705</v>
      </c>
      <c r="C43" s="41">
        <f t="shared" si="5"/>
        <v>1579043</v>
      </c>
      <c r="D43" s="41">
        <f t="shared" si="6"/>
        <v>10</v>
      </c>
      <c r="E43" s="42" t="str">
        <f t="shared" si="2"/>
        <v>BILBAO</v>
      </c>
      <c r="F43" s="42">
        <f t="shared" si="7"/>
        <v>3922049</v>
      </c>
      <c r="G43" s="42">
        <f t="shared" si="8"/>
        <v>5614918</v>
      </c>
    </row>
    <row r="44" spans="1:9" x14ac:dyDescent="0.25">
      <c r="A44" s="42" t="str">
        <f t="shared" si="3"/>
        <v>BALEARES</v>
      </c>
      <c r="B44" s="41">
        <f t="shared" si="4"/>
        <v>4845861</v>
      </c>
      <c r="C44" s="41">
        <f t="shared" si="5"/>
        <v>5742127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3318411</v>
      </c>
      <c r="G44" s="42">
        <f t="shared" si="8"/>
        <v>3874804</v>
      </c>
    </row>
    <row r="45" spans="1:9" x14ac:dyDescent="0.25">
      <c r="A45" s="42" t="str">
        <f t="shared" si="3"/>
        <v>BARCELONA</v>
      </c>
      <c r="B45" s="41">
        <f t="shared" si="4"/>
        <v>14983367</v>
      </c>
      <c r="C45" s="41">
        <f t="shared" si="5"/>
        <v>21749175</v>
      </c>
      <c r="D45" s="41">
        <f t="shared" si="6"/>
        <v>3</v>
      </c>
      <c r="E45" s="42" t="str">
        <f t="shared" si="2"/>
        <v>VIGO</v>
      </c>
      <c r="F45" s="42">
        <f t="shared" si="7"/>
        <v>1761648</v>
      </c>
      <c r="G45" s="42">
        <f t="shared" si="8"/>
        <v>2562394</v>
      </c>
    </row>
    <row r="46" spans="1:9" x14ac:dyDescent="0.25">
      <c r="A46" s="42" t="str">
        <f t="shared" si="3"/>
        <v>BILBAO</v>
      </c>
      <c r="B46" s="41">
        <f t="shared" si="4"/>
        <v>3922049</v>
      </c>
      <c r="C46" s="41">
        <f t="shared" si="5"/>
        <v>5614918</v>
      </c>
      <c r="D46" s="41">
        <f t="shared" si="6"/>
        <v>6</v>
      </c>
      <c r="E46" s="42" t="str">
        <f t="shared" si="2"/>
        <v>TARRAGONA</v>
      </c>
      <c r="F46" s="42">
        <f t="shared" si="7"/>
        <v>1518914</v>
      </c>
      <c r="G46" s="42">
        <f t="shared" si="8"/>
        <v>966593</v>
      </c>
    </row>
    <row r="47" spans="1:9" x14ac:dyDescent="0.25">
      <c r="A47" s="42" t="str">
        <f t="shared" si="3"/>
        <v>CARTAGENA</v>
      </c>
      <c r="B47" s="41">
        <f t="shared" si="4"/>
        <v>378276</v>
      </c>
      <c r="C47" s="41">
        <f t="shared" si="5"/>
        <v>571234</v>
      </c>
      <c r="D47" s="41">
        <f t="shared" si="6"/>
        <v>22</v>
      </c>
      <c r="E47" s="42" t="str">
        <f t="shared" si="2"/>
        <v>BAHIA DE CADIZ</v>
      </c>
      <c r="F47" s="42">
        <f t="shared" si="7"/>
        <v>1226705</v>
      </c>
      <c r="G47" s="42">
        <f t="shared" si="8"/>
        <v>1579043</v>
      </c>
    </row>
    <row r="48" spans="1:9" x14ac:dyDescent="0.25">
      <c r="A48" s="42" t="str">
        <f t="shared" si="3"/>
        <v>CASTELLON</v>
      </c>
      <c r="B48" s="41">
        <f t="shared" si="4"/>
        <v>778827</v>
      </c>
      <c r="C48" s="41">
        <f t="shared" si="5"/>
        <v>1056383</v>
      </c>
      <c r="D48" s="41">
        <f t="shared" si="6"/>
        <v>14</v>
      </c>
      <c r="E48" s="42" t="str">
        <f t="shared" si="2"/>
        <v>SEVILLA</v>
      </c>
      <c r="F48" s="42">
        <f t="shared" si="7"/>
        <v>1099178</v>
      </c>
      <c r="G48" s="42">
        <f t="shared" si="8"/>
        <v>1178626</v>
      </c>
    </row>
    <row r="49" spans="1:7" x14ac:dyDescent="0.25">
      <c r="A49" s="42" t="str">
        <f t="shared" si="3"/>
        <v>CEUTA</v>
      </c>
      <c r="B49" s="41">
        <f t="shared" si="4"/>
        <v>551695</v>
      </c>
      <c r="C49" s="41">
        <f t="shared" si="5"/>
        <v>567044</v>
      </c>
      <c r="D49" s="41">
        <f t="shared" si="6"/>
        <v>19</v>
      </c>
      <c r="E49" s="42" t="str">
        <f t="shared" si="2"/>
        <v>A CORUÑA</v>
      </c>
      <c r="F49" s="42">
        <f t="shared" si="7"/>
        <v>970726</v>
      </c>
      <c r="G49" s="42">
        <f t="shared" si="8"/>
        <v>937519</v>
      </c>
    </row>
    <row r="50" spans="1:7" x14ac:dyDescent="0.25">
      <c r="A50" s="42" t="str">
        <f t="shared" si="3"/>
        <v>FERROL-SAN CIBRAO</v>
      </c>
      <c r="B50" s="41">
        <f t="shared" si="4"/>
        <v>332009</v>
      </c>
      <c r="C50" s="41">
        <f t="shared" si="5"/>
        <v>517539</v>
      </c>
      <c r="D50" s="41">
        <f t="shared" si="6"/>
        <v>24</v>
      </c>
      <c r="E50" s="42" t="str">
        <f t="shared" si="2"/>
        <v>PASAIA</v>
      </c>
      <c r="F50" s="42">
        <f t="shared" si="7"/>
        <v>959060</v>
      </c>
      <c r="G50" s="42">
        <f t="shared" si="8"/>
        <v>1417846</v>
      </c>
    </row>
    <row r="51" spans="1:7" x14ac:dyDescent="0.25">
      <c r="A51" s="42" t="str">
        <f t="shared" si="3"/>
        <v>GIJON</v>
      </c>
      <c r="B51" s="41">
        <f t="shared" si="4"/>
        <v>342960</v>
      </c>
      <c r="C51" s="41">
        <f t="shared" si="5"/>
        <v>504274</v>
      </c>
      <c r="D51" s="41">
        <f t="shared" si="6"/>
        <v>23</v>
      </c>
      <c r="E51" s="42" t="str">
        <f t="shared" si="2"/>
        <v>CASTELLON</v>
      </c>
      <c r="F51" s="42">
        <f t="shared" si="7"/>
        <v>778827</v>
      </c>
      <c r="G51" s="42">
        <f t="shared" si="8"/>
        <v>1056383</v>
      </c>
    </row>
    <row r="52" spans="1:7" x14ac:dyDescent="0.25">
      <c r="A52" s="42" t="str">
        <f t="shared" si="3"/>
        <v>HUELVA</v>
      </c>
      <c r="B52" s="41">
        <f t="shared" si="4"/>
        <v>160321</v>
      </c>
      <c r="C52" s="41">
        <f t="shared" si="5"/>
        <v>238046</v>
      </c>
      <c r="D52" s="41">
        <f t="shared" si="6"/>
        <v>27</v>
      </c>
      <c r="E52" s="42" t="str">
        <f t="shared" si="2"/>
        <v>ALICANTE</v>
      </c>
      <c r="F52" s="42">
        <f t="shared" si="7"/>
        <v>730956</v>
      </c>
      <c r="G52" s="42">
        <f t="shared" si="8"/>
        <v>972087</v>
      </c>
    </row>
    <row r="53" spans="1:7" x14ac:dyDescent="0.25">
      <c r="A53" s="42" t="str">
        <f t="shared" si="3"/>
        <v>LAS PALMAS</v>
      </c>
      <c r="B53" s="41">
        <f t="shared" si="4"/>
        <v>7748990</v>
      </c>
      <c r="C53" s="41">
        <f t="shared" si="5"/>
        <v>10566049</v>
      </c>
      <c r="D53" s="41">
        <f t="shared" si="6"/>
        <v>4</v>
      </c>
      <c r="E53" s="42" t="str">
        <f t="shared" si="2"/>
        <v>MALAGA</v>
      </c>
      <c r="F53" s="42">
        <f t="shared" si="7"/>
        <v>666288</v>
      </c>
      <c r="G53" s="42">
        <f t="shared" si="8"/>
        <v>1799031</v>
      </c>
    </row>
    <row r="54" spans="1:7" x14ac:dyDescent="0.25">
      <c r="A54" s="42" t="str">
        <f t="shared" si="3"/>
        <v>MALAGA</v>
      </c>
      <c r="B54" s="41">
        <f t="shared" si="4"/>
        <v>666288</v>
      </c>
      <c r="C54" s="41">
        <f t="shared" si="5"/>
        <v>1799031</v>
      </c>
      <c r="D54" s="41">
        <f t="shared" si="6"/>
        <v>16</v>
      </c>
      <c r="E54" s="42" t="str">
        <f t="shared" si="2"/>
        <v>SANTANDER</v>
      </c>
      <c r="F54" s="42">
        <f t="shared" si="7"/>
        <v>612660</v>
      </c>
      <c r="G54" s="42">
        <f t="shared" si="8"/>
        <v>821641</v>
      </c>
    </row>
    <row r="55" spans="1:7" x14ac:dyDescent="0.25">
      <c r="A55" s="42" t="str">
        <f t="shared" si="3"/>
        <v>MARIN Y RIA DE PONTEVEDRA</v>
      </c>
      <c r="B55" s="41">
        <f t="shared" si="4"/>
        <v>396496</v>
      </c>
      <c r="C55" s="41">
        <f t="shared" si="5"/>
        <v>476076</v>
      </c>
      <c r="D55" s="41">
        <f t="shared" si="6"/>
        <v>21</v>
      </c>
      <c r="E55" s="42" t="str">
        <f t="shared" si="2"/>
        <v>AVILES</v>
      </c>
      <c r="F55" s="42">
        <f t="shared" ref="F55:F65" si="9">LOOKUP(E55,$A$38:$A$65,$B$38:$B$65)</f>
        <v>592325</v>
      </c>
      <c r="G55" s="42">
        <f t="shared" si="8"/>
        <v>763386</v>
      </c>
    </row>
    <row r="56" spans="1:7" x14ac:dyDescent="0.25">
      <c r="A56" s="42" t="str">
        <f t="shared" si="3"/>
        <v>MELILLA</v>
      </c>
      <c r="B56" s="41">
        <f t="shared" si="4"/>
        <v>413307</v>
      </c>
      <c r="C56" s="41">
        <f t="shared" si="5"/>
        <v>377838</v>
      </c>
      <c r="D56" s="41">
        <f t="shared" si="6"/>
        <v>20</v>
      </c>
      <c r="E56" s="42" t="str">
        <f t="shared" si="2"/>
        <v>CEUTA</v>
      </c>
      <c r="F56" s="42">
        <f t="shared" si="9"/>
        <v>551695</v>
      </c>
      <c r="G56" s="42">
        <f t="shared" si="8"/>
        <v>567044</v>
      </c>
    </row>
    <row r="57" spans="1:7" x14ac:dyDescent="0.25">
      <c r="A57" s="42" t="str">
        <f t="shared" si="3"/>
        <v>MOTRIL</v>
      </c>
      <c r="B57" s="41">
        <f t="shared" si="4"/>
        <v>98442</v>
      </c>
      <c r="C57" s="41">
        <f t="shared" si="5"/>
        <v>128052</v>
      </c>
      <c r="D57" s="41">
        <f t="shared" si="6"/>
        <v>28</v>
      </c>
      <c r="E57" s="42" t="str">
        <f t="shared" si="2"/>
        <v>MELILLA</v>
      </c>
      <c r="F57" s="42">
        <f t="shared" si="9"/>
        <v>413307</v>
      </c>
      <c r="G57" s="42">
        <f t="shared" si="8"/>
        <v>377838</v>
      </c>
    </row>
    <row r="58" spans="1:7" x14ac:dyDescent="0.25">
      <c r="A58" s="42" t="str">
        <f t="shared" si="3"/>
        <v>PASAIA</v>
      </c>
      <c r="B58" s="41">
        <f t="shared" si="4"/>
        <v>959060</v>
      </c>
      <c r="C58" s="41">
        <f t="shared" si="5"/>
        <v>1417846</v>
      </c>
      <c r="D58" s="41">
        <f t="shared" si="6"/>
        <v>13</v>
      </c>
      <c r="E58" s="42" t="str">
        <f t="shared" si="2"/>
        <v>MARIN Y RIA DE PONTEVEDRA</v>
      </c>
      <c r="F58" s="42">
        <f t="shared" si="9"/>
        <v>396496</v>
      </c>
      <c r="G58" s="42">
        <f t="shared" si="8"/>
        <v>476076</v>
      </c>
    </row>
    <row r="59" spans="1:7" x14ac:dyDescent="0.25">
      <c r="A59" s="42" t="str">
        <f t="shared" si="3"/>
        <v>SANTA CRUZ DE TENERIFE</v>
      </c>
      <c r="B59" s="41">
        <f t="shared" si="4"/>
        <v>3318411</v>
      </c>
      <c r="C59" s="41">
        <f t="shared" si="5"/>
        <v>3874804</v>
      </c>
      <c r="D59" s="41">
        <f t="shared" si="6"/>
        <v>7</v>
      </c>
      <c r="E59" s="42" t="str">
        <f t="shared" si="2"/>
        <v>CARTAGENA</v>
      </c>
      <c r="F59" s="42">
        <f t="shared" si="9"/>
        <v>378276</v>
      </c>
      <c r="G59" s="42">
        <f t="shared" si="8"/>
        <v>571234</v>
      </c>
    </row>
    <row r="60" spans="1:7" x14ac:dyDescent="0.25">
      <c r="A60" s="42" t="str">
        <f t="shared" si="3"/>
        <v>SANTANDER</v>
      </c>
      <c r="B60" s="41">
        <f t="shared" si="4"/>
        <v>612660</v>
      </c>
      <c r="C60" s="41">
        <f t="shared" si="5"/>
        <v>821641</v>
      </c>
      <c r="D60" s="41">
        <f t="shared" si="6"/>
        <v>17</v>
      </c>
      <c r="E60" s="42" t="str">
        <f t="shared" si="2"/>
        <v>GIJON</v>
      </c>
      <c r="F60" s="42">
        <f t="shared" si="9"/>
        <v>342960</v>
      </c>
      <c r="G60" s="42">
        <f t="shared" si="8"/>
        <v>504274</v>
      </c>
    </row>
    <row r="61" spans="1:7" x14ac:dyDescent="0.25">
      <c r="A61" s="42" t="str">
        <f t="shared" si="3"/>
        <v>SEVILLA</v>
      </c>
      <c r="B61" s="41">
        <f t="shared" si="4"/>
        <v>1099178</v>
      </c>
      <c r="C61" s="41">
        <f t="shared" si="5"/>
        <v>1178626</v>
      </c>
      <c r="D61" s="41">
        <f t="shared" si="6"/>
        <v>11</v>
      </c>
      <c r="E61" s="42" t="str">
        <f t="shared" si="2"/>
        <v>FERROL-SAN CIBRAO</v>
      </c>
      <c r="F61" s="42">
        <f t="shared" si="9"/>
        <v>332009</v>
      </c>
      <c r="G61" s="42">
        <f t="shared" si="8"/>
        <v>517539</v>
      </c>
    </row>
    <row r="62" spans="1:7" x14ac:dyDescent="0.25">
      <c r="A62" s="42" t="str">
        <f t="shared" si="3"/>
        <v>TARRAGONA</v>
      </c>
      <c r="B62" s="41">
        <f t="shared" si="4"/>
        <v>1518914</v>
      </c>
      <c r="C62" s="41">
        <f t="shared" si="5"/>
        <v>966593</v>
      </c>
      <c r="D62" s="41">
        <f t="shared" si="6"/>
        <v>9</v>
      </c>
      <c r="E62" s="42" t="str">
        <f t="shared" si="2"/>
        <v>ALMERIA</v>
      </c>
      <c r="F62" s="42">
        <f t="shared" si="9"/>
        <v>314765</v>
      </c>
      <c r="G62" s="42">
        <f t="shared" si="8"/>
        <v>376653</v>
      </c>
    </row>
    <row r="63" spans="1:7" x14ac:dyDescent="0.25">
      <c r="A63" s="42" t="str">
        <f t="shared" si="3"/>
        <v>VALENCIA</v>
      </c>
      <c r="B63" s="41">
        <f t="shared" si="4"/>
        <v>27585100</v>
      </c>
      <c r="C63" s="41">
        <f t="shared" si="5"/>
        <v>27761412</v>
      </c>
      <c r="D63" s="41">
        <f t="shared" si="6"/>
        <v>1</v>
      </c>
      <c r="E63" s="42" t="str">
        <f t="shared" si="2"/>
        <v>VILAGARCIA</v>
      </c>
      <c r="F63" s="42">
        <f t="shared" si="9"/>
        <v>172549</v>
      </c>
      <c r="G63" s="42">
        <f t="shared" si="8"/>
        <v>140569</v>
      </c>
    </row>
    <row r="64" spans="1:7" x14ac:dyDescent="0.25">
      <c r="A64" s="42" t="str">
        <f t="shared" si="3"/>
        <v>VIGO</v>
      </c>
      <c r="B64" s="41">
        <f t="shared" si="4"/>
        <v>1761648</v>
      </c>
      <c r="C64" s="41">
        <f t="shared" si="5"/>
        <v>2562394</v>
      </c>
      <c r="D64" s="41">
        <f t="shared" si="6"/>
        <v>8</v>
      </c>
      <c r="E64" s="42" t="str">
        <f t="shared" si="2"/>
        <v>HUELVA</v>
      </c>
      <c r="F64" s="42">
        <f t="shared" si="9"/>
        <v>160321</v>
      </c>
      <c r="G64" s="42">
        <f t="shared" si="8"/>
        <v>238046</v>
      </c>
    </row>
    <row r="65" spans="1:7" x14ac:dyDescent="0.25">
      <c r="A65" s="42" t="str">
        <f t="shared" si="3"/>
        <v>VILAGARCIA</v>
      </c>
      <c r="B65" s="41">
        <f t="shared" si="4"/>
        <v>172549</v>
      </c>
      <c r="C65" s="41">
        <f t="shared" si="5"/>
        <v>140569</v>
      </c>
      <c r="D65" s="41">
        <f t="shared" si="6"/>
        <v>26</v>
      </c>
      <c r="E65" s="42" t="str">
        <f t="shared" si="2"/>
        <v>MOTRIL</v>
      </c>
      <c r="F65" s="42">
        <f t="shared" si="9"/>
        <v>98442</v>
      </c>
      <c r="G65" s="42">
        <f t="shared" si="8"/>
        <v>128052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40071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3">
        <v>3830</v>
      </c>
      <c r="C7" s="23">
        <v>4854</v>
      </c>
      <c r="D7" s="23">
        <v>17921</v>
      </c>
      <c r="E7" s="23">
        <v>25489</v>
      </c>
      <c r="F7" s="10">
        <f>((E7*100)/D7)-100</f>
        <v>42.229786284247524</v>
      </c>
      <c r="G7" s="1"/>
      <c r="H7" s="1"/>
      <c r="I7" s="1"/>
    </row>
    <row r="8" spans="1:12" x14ac:dyDescent="0.25">
      <c r="A8" s="11" t="s">
        <v>44</v>
      </c>
      <c r="B8" s="24">
        <v>66</v>
      </c>
      <c r="C8" s="24">
        <v>53</v>
      </c>
      <c r="D8" s="24">
        <v>431</v>
      </c>
      <c r="E8" s="24">
        <v>333</v>
      </c>
      <c r="F8" s="13">
        <f t="shared" ref="F8:F35" si="0">((E8*100)/D8)-100</f>
        <v>-22.737819025522043</v>
      </c>
      <c r="G8" s="1"/>
      <c r="H8" s="1"/>
      <c r="I8" s="1"/>
    </row>
    <row r="9" spans="1:12" x14ac:dyDescent="0.25">
      <c r="A9" s="8" t="s">
        <v>45</v>
      </c>
      <c r="B9" s="23">
        <v>601</v>
      </c>
      <c r="C9" s="23">
        <v>423</v>
      </c>
      <c r="D9" s="23">
        <v>2371</v>
      </c>
      <c r="E9" s="23">
        <v>1719</v>
      </c>
      <c r="F9" s="10">
        <f t="shared" si="0"/>
        <v>-27.498945592576973</v>
      </c>
      <c r="G9" s="1"/>
      <c r="H9" s="1"/>
      <c r="I9" s="1"/>
    </row>
    <row r="10" spans="1:12" x14ac:dyDescent="0.25">
      <c r="A10" s="11" t="s">
        <v>46</v>
      </c>
      <c r="B10" s="24">
        <v>1445</v>
      </c>
      <c r="C10" s="24">
        <v>832</v>
      </c>
      <c r="D10" s="24">
        <v>8508</v>
      </c>
      <c r="E10" s="24">
        <v>10047</v>
      </c>
      <c r="F10" s="13">
        <f t="shared" si="0"/>
        <v>18.088857545839204</v>
      </c>
      <c r="G10" s="1"/>
      <c r="H10" s="1"/>
      <c r="I10" s="1"/>
    </row>
    <row r="11" spans="1:12" x14ac:dyDescent="0.25">
      <c r="A11" s="8" t="s">
        <v>47</v>
      </c>
      <c r="B11" s="23">
        <v>315</v>
      </c>
      <c r="C11" s="23">
        <v>339</v>
      </c>
      <c r="D11" s="23">
        <v>1278</v>
      </c>
      <c r="E11" s="23">
        <v>1282</v>
      </c>
      <c r="F11" s="10">
        <f t="shared" si="0"/>
        <v>0.31298904538341787</v>
      </c>
      <c r="G11" s="1"/>
      <c r="H11" s="1"/>
      <c r="I11" s="1"/>
    </row>
    <row r="12" spans="1:12" x14ac:dyDescent="0.25">
      <c r="A12" s="11" t="s">
        <v>48</v>
      </c>
      <c r="B12" s="24">
        <v>2088</v>
      </c>
      <c r="C12" s="24">
        <v>2143</v>
      </c>
      <c r="D12" s="24">
        <v>9994</v>
      </c>
      <c r="E12" s="24">
        <v>11111</v>
      </c>
      <c r="F12" s="13">
        <f t="shared" si="0"/>
        <v>11.176706023614173</v>
      </c>
      <c r="G12" s="1"/>
      <c r="H12" s="1"/>
      <c r="I12" s="1"/>
    </row>
    <row r="13" spans="1:12" x14ac:dyDescent="0.25">
      <c r="A13" s="8" t="s">
        <v>49</v>
      </c>
      <c r="B13" s="23">
        <v>274</v>
      </c>
      <c r="C13" s="23">
        <v>11</v>
      </c>
      <c r="D13" s="23">
        <v>1861</v>
      </c>
      <c r="E13" s="23">
        <v>622</v>
      </c>
      <c r="F13" s="10">
        <f t="shared" si="0"/>
        <v>-66.57710908113917</v>
      </c>
      <c r="G13" s="1"/>
      <c r="H13" s="1"/>
      <c r="I13" s="1"/>
    </row>
    <row r="14" spans="1:12" x14ac:dyDescent="0.25">
      <c r="A14" s="11" t="s">
        <v>50</v>
      </c>
      <c r="B14" s="24">
        <v>0</v>
      </c>
      <c r="C14" s="24">
        <v>150</v>
      </c>
      <c r="D14" s="24">
        <v>509</v>
      </c>
      <c r="E14" s="24">
        <v>1103</v>
      </c>
      <c r="F14" s="13">
        <f t="shared" si="0"/>
        <v>116.69941060903733</v>
      </c>
      <c r="G14" s="1"/>
      <c r="H14" s="1"/>
      <c r="I14" s="1"/>
    </row>
    <row r="15" spans="1:12" x14ac:dyDescent="0.25">
      <c r="A15" s="8" t="s">
        <v>51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52</v>
      </c>
      <c r="B16" s="24">
        <v>120</v>
      </c>
      <c r="C16" s="24">
        <v>0</v>
      </c>
      <c r="D16" s="24">
        <v>736</v>
      </c>
      <c r="E16" s="24">
        <v>497</v>
      </c>
      <c r="F16" s="13">
        <f t="shared" si="0"/>
        <v>-32.472826086956516</v>
      </c>
      <c r="G16" s="1"/>
      <c r="H16" s="1"/>
      <c r="I16" s="1"/>
    </row>
    <row r="17" spans="1:9" x14ac:dyDescent="0.25">
      <c r="A17" s="8" t="s">
        <v>53</v>
      </c>
      <c r="B17" s="23">
        <v>96</v>
      </c>
      <c r="C17" s="23">
        <v>495</v>
      </c>
      <c r="D17" s="23">
        <v>2328</v>
      </c>
      <c r="E17" s="23">
        <v>2746</v>
      </c>
      <c r="F17" s="10">
        <f t="shared" si="0"/>
        <v>17.955326460481103</v>
      </c>
      <c r="G17" s="1"/>
      <c r="H17" s="1"/>
      <c r="I17" s="1"/>
    </row>
    <row r="18" spans="1:9" x14ac:dyDescent="0.25">
      <c r="A18" s="11" t="s">
        <v>54</v>
      </c>
      <c r="B18" s="24">
        <v>6</v>
      </c>
      <c r="C18" s="24">
        <v>0</v>
      </c>
      <c r="D18" s="24">
        <v>57</v>
      </c>
      <c r="E18" s="24">
        <v>28</v>
      </c>
      <c r="F18" s="13">
        <f t="shared" si="0"/>
        <v>-50.877192982456137</v>
      </c>
      <c r="G18" s="1"/>
      <c r="H18" s="1"/>
      <c r="I18" s="1"/>
    </row>
    <row r="19" spans="1:9" x14ac:dyDescent="0.25">
      <c r="A19" s="8" t="s">
        <v>55</v>
      </c>
      <c r="B19" s="23">
        <v>60</v>
      </c>
      <c r="C19" s="23">
        <v>24</v>
      </c>
      <c r="D19" s="23">
        <v>83</v>
      </c>
      <c r="E19" s="23">
        <v>122</v>
      </c>
      <c r="F19" s="10">
        <f t="shared" si="0"/>
        <v>46.98795180722891</v>
      </c>
      <c r="G19" s="1"/>
      <c r="H19" s="1"/>
      <c r="I19" s="1"/>
    </row>
    <row r="20" spans="1:9" x14ac:dyDescent="0.25">
      <c r="A20" s="11" t="s">
        <v>56</v>
      </c>
      <c r="B20" s="24">
        <v>637</v>
      </c>
      <c r="C20" s="24">
        <v>877</v>
      </c>
      <c r="D20" s="24">
        <v>4600</v>
      </c>
      <c r="E20" s="24">
        <v>9314</v>
      </c>
      <c r="F20" s="13">
        <f t="shared" si="0"/>
        <v>102.47826086956522</v>
      </c>
      <c r="G20" s="1"/>
      <c r="H20" s="1"/>
      <c r="I20" s="1"/>
    </row>
    <row r="21" spans="1:9" x14ac:dyDescent="0.25">
      <c r="A21" s="8" t="s">
        <v>57</v>
      </c>
      <c r="B21" s="23">
        <v>284</v>
      </c>
      <c r="C21" s="23">
        <v>270</v>
      </c>
      <c r="D21" s="23">
        <v>1557</v>
      </c>
      <c r="E21" s="23">
        <v>1580</v>
      </c>
      <c r="F21" s="10">
        <f t="shared" si="0"/>
        <v>1.4771997430956958</v>
      </c>
      <c r="G21" s="1"/>
      <c r="H21" s="1"/>
      <c r="I21" s="1"/>
    </row>
    <row r="22" spans="1:9" x14ac:dyDescent="0.25">
      <c r="A22" s="11" t="s">
        <v>58</v>
      </c>
      <c r="B22" s="24">
        <v>314</v>
      </c>
      <c r="C22" s="24">
        <v>204</v>
      </c>
      <c r="D22" s="24">
        <v>1555</v>
      </c>
      <c r="E22" s="24">
        <v>1258</v>
      </c>
      <c r="F22" s="13">
        <f t="shared" si="0"/>
        <v>-19.099678456591633</v>
      </c>
      <c r="G22" s="1"/>
      <c r="H22" s="1"/>
      <c r="I22" s="1"/>
    </row>
    <row r="23" spans="1:9" x14ac:dyDescent="0.25">
      <c r="A23" s="8" t="s">
        <v>59</v>
      </c>
      <c r="B23" s="23">
        <v>106</v>
      </c>
      <c r="C23" s="23">
        <v>185</v>
      </c>
      <c r="D23" s="23">
        <v>545</v>
      </c>
      <c r="E23" s="23">
        <v>578</v>
      </c>
      <c r="F23" s="10">
        <f t="shared" si="0"/>
        <v>6.0550458715596278</v>
      </c>
      <c r="G23" s="1"/>
      <c r="H23" s="1"/>
      <c r="I23" s="1"/>
    </row>
    <row r="24" spans="1:9" x14ac:dyDescent="0.25">
      <c r="A24" s="11" t="s">
        <v>60</v>
      </c>
      <c r="B24" s="24">
        <v>314</v>
      </c>
      <c r="C24" s="24">
        <v>241</v>
      </c>
      <c r="D24" s="24">
        <v>1936</v>
      </c>
      <c r="E24" s="24">
        <v>1613</v>
      </c>
      <c r="F24" s="13">
        <f t="shared" si="0"/>
        <v>-16.683884297520663</v>
      </c>
      <c r="G24" s="1"/>
      <c r="H24" s="1"/>
      <c r="I24" s="1"/>
    </row>
    <row r="25" spans="1:9" x14ac:dyDescent="0.25">
      <c r="A25" s="8" t="s">
        <v>61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24">
        <v>306</v>
      </c>
      <c r="C26" s="24">
        <v>318</v>
      </c>
      <c r="D26" s="24">
        <v>1394</v>
      </c>
      <c r="E26" s="24">
        <v>1298</v>
      </c>
      <c r="F26" s="13">
        <f t="shared" si="0"/>
        <v>-6.8866571018651399</v>
      </c>
      <c r="G26" s="1"/>
      <c r="H26" s="1"/>
      <c r="I26" s="1"/>
    </row>
    <row r="27" spans="1:9" x14ac:dyDescent="0.25">
      <c r="A27" s="8" t="s">
        <v>63</v>
      </c>
      <c r="B27" s="23">
        <v>1089</v>
      </c>
      <c r="C27" s="23">
        <v>1040</v>
      </c>
      <c r="D27" s="23">
        <v>7058</v>
      </c>
      <c r="E27" s="23">
        <v>9277</v>
      </c>
      <c r="F27" s="10">
        <f t="shared" si="0"/>
        <v>31.439501275148757</v>
      </c>
      <c r="G27" s="1"/>
      <c r="H27" s="1"/>
      <c r="I27" s="1"/>
    </row>
    <row r="28" spans="1:9" x14ac:dyDescent="0.25">
      <c r="A28" s="11" t="s">
        <v>64</v>
      </c>
      <c r="B28" s="24">
        <v>636</v>
      </c>
      <c r="C28" s="24">
        <v>455</v>
      </c>
      <c r="D28" s="24">
        <v>3512</v>
      </c>
      <c r="E28" s="24">
        <v>2373</v>
      </c>
      <c r="F28" s="13">
        <f t="shared" si="0"/>
        <v>-32.431662870159457</v>
      </c>
      <c r="G28" s="1"/>
      <c r="H28" s="1"/>
      <c r="I28" s="1"/>
    </row>
    <row r="29" spans="1:9" x14ac:dyDescent="0.25">
      <c r="A29" s="8" t="s">
        <v>65</v>
      </c>
      <c r="B29" s="23">
        <v>277</v>
      </c>
      <c r="C29" s="23">
        <v>315</v>
      </c>
      <c r="D29" s="23">
        <v>5398</v>
      </c>
      <c r="E29" s="23">
        <v>9900</v>
      </c>
      <c r="F29" s="10">
        <f t="shared" si="0"/>
        <v>83.401259725824389</v>
      </c>
      <c r="G29" s="1"/>
      <c r="H29" s="1"/>
      <c r="I29" s="1"/>
    </row>
    <row r="30" spans="1:9" x14ac:dyDescent="0.25">
      <c r="A30" s="11" t="s">
        <v>66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3">
        <v>359</v>
      </c>
      <c r="C31" s="23">
        <v>500</v>
      </c>
      <c r="D31" s="23">
        <v>1716</v>
      </c>
      <c r="E31" s="23">
        <v>2005</v>
      </c>
      <c r="F31" s="10">
        <f t="shared" si="0"/>
        <v>16.841491841491845</v>
      </c>
      <c r="G31" s="1"/>
      <c r="H31" s="1"/>
      <c r="I31" s="1"/>
    </row>
    <row r="32" spans="1:9" x14ac:dyDescent="0.25">
      <c r="A32" s="11" t="s">
        <v>68</v>
      </c>
      <c r="B32" s="24">
        <v>94</v>
      </c>
      <c r="C32" s="24">
        <v>122</v>
      </c>
      <c r="D32" s="24">
        <v>728</v>
      </c>
      <c r="E32" s="24">
        <v>856</v>
      </c>
      <c r="F32" s="13">
        <f t="shared" si="0"/>
        <v>17.582417582417577</v>
      </c>
      <c r="G32" s="1"/>
      <c r="H32" s="1"/>
      <c r="I32" s="1"/>
    </row>
    <row r="33" spans="1:9" x14ac:dyDescent="0.25">
      <c r="A33" s="8" t="s">
        <v>69</v>
      </c>
      <c r="B33" s="23">
        <v>10301</v>
      </c>
      <c r="C33" s="23">
        <v>9187</v>
      </c>
      <c r="D33" s="23">
        <v>45429</v>
      </c>
      <c r="E33" s="23">
        <v>46045</v>
      </c>
      <c r="F33" s="10">
        <f t="shared" si="0"/>
        <v>1.3559620506724741</v>
      </c>
      <c r="G33" s="1"/>
      <c r="H33" s="1"/>
      <c r="I33" s="1"/>
    </row>
    <row r="34" spans="1:9" x14ac:dyDescent="0.25">
      <c r="A34" s="11" t="s">
        <v>70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23618</v>
      </c>
      <c r="C35" s="15">
        <f t="shared" ref="C35:E35" si="1">SUM(C7:C34)</f>
        <v>23038</v>
      </c>
      <c r="D35" s="15">
        <f t="shared" si="1"/>
        <v>121505</v>
      </c>
      <c r="E35" s="15">
        <f t="shared" si="1"/>
        <v>141196</v>
      </c>
      <c r="F35" s="16">
        <f t="shared" si="0"/>
        <v>16.205917451956708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25489</v>
      </c>
      <c r="C38" s="41">
        <f>D7</f>
        <v>17921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46045</v>
      </c>
      <c r="G38" s="42">
        <f>LOOKUP(E38,$A$38:$A$65,$C$38:$C$65)</f>
        <v>45429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333</v>
      </c>
      <c r="C39" s="41">
        <f t="shared" ref="C39:C65" si="5">D8</f>
        <v>431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25489</v>
      </c>
      <c r="G39" s="42">
        <f t="shared" ref="G39:G65" si="8">LOOKUP(E39,$A$38:$A$65,$C$38:$C$65)</f>
        <v>17921</v>
      </c>
    </row>
    <row r="40" spans="1:9" x14ac:dyDescent="0.25">
      <c r="A40" s="42" t="str">
        <f t="shared" si="3"/>
        <v>ALMERIA</v>
      </c>
      <c r="B40" s="41">
        <f t="shared" si="4"/>
        <v>1719</v>
      </c>
      <c r="C40" s="41">
        <f t="shared" si="5"/>
        <v>2371</v>
      </c>
      <c r="D40" s="41">
        <f t="shared" si="6"/>
        <v>11</v>
      </c>
      <c r="E40" s="42" t="str">
        <f t="shared" si="2"/>
        <v>BAHIA DE CADIZ</v>
      </c>
      <c r="F40" s="42">
        <f t="shared" si="7"/>
        <v>11111</v>
      </c>
      <c r="G40" s="42">
        <f t="shared" si="8"/>
        <v>9994</v>
      </c>
    </row>
    <row r="41" spans="1:9" x14ac:dyDescent="0.25">
      <c r="A41" s="42" t="str">
        <f t="shared" si="3"/>
        <v>AVILES</v>
      </c>
      <c r="B41" s="41">
        <f t="shared" si="4"/>
        <v>10047</v>
      </c>
      <c r="C41" s="41">
        <f t="shared" si="5"/>
        <v>8508</v>
      </c>
      <c r="D41" s="41">
        <f t="shared" si="6"/>
        <v>4</v>
      </c>
      <c r="E41" s="42" t="str">
        <f t="shared" si="2"/>
        <v>AVILES</v>
      </c>
      <c r="F41" s="42">
        <f t="shared" si="7"/>
        <v>10047</v>
      </c>
      <c r="G41" s="42">
        <f t="shared" si="8"/>
        <v>8508</v>
      </c>
    </row>
    <row r="42" spans="1:9" x14ac:dyDescent="0.25">
      <c r="A42" s="42" t="str">
        <f t="shared" si="3"/>
        <v>BAHIA DE ALGECIRAS</v>
      </c>
      <c r="B42" s="41">
        <f t="shared" si="4"/>
        <v>1282</v>
      </c>
      <c r="C42" s="41">
        <f t="shared" si="5"/>
        <v>1278</v>
      </c>
      <c r="D42" s="41">
        <f t="shared" si="6"/>
        <v>15</v>
      </c>
      <c r="E42" s="42" t="str">
        <f t="shared" si="2"/>
        <v>SANTANDER</v>
      </c>
      <c r="F42" s="42">
        <f t="shared" si="7"/>
        <v>9900</v>
      </c>
      <c r="G42" s="42">
        <f t="shared" si="8"/>
        <v>5398</v>
      </c>
    </row>
    <row r="43" spans="1:9" x14ac:dyDescent="0.25">
      <c r="A43" s="42" t="str">
        <f t="shared" si="3"/>
        <v>BAHIA DE CADIZ</v>
      </c>
      <c r="B43" s="41">
        <f t="shared" si="4"/>
        <v>11111</v>
      </c>
      <c r="C43" s="41">
        <f t="shared" si="5"/>
        <v>9994</v>
      </c>
      <c r="D43" s="41">
        <f t="shared" si="6"/>
        <v>3</v>
      </c>
      <c r="E43" s="42" t="str">
        <f t="shared" si="2"/>
        <v>GIJON</v>
      </c>
      <c r="F43" s="42">
        <f t="shared" si="7"/>
        <v>9314</v>
      </c>
      <c r="G43" s="42">
        <f t="shared" si="8"/>
        <v>4600</v>
      </c>
    </row>
    <row r="44" spans="1:9" x14ac:dyDescent="0.25">
      <c r="A44" s="42" t="str">
        <f t="shared" si="3"/>
        <v>BALEARES</v>
      </c>
      <c r="B44" s="41">
        <f t="shared" si="4"/>
        <v>622</v>
      </c>
      <c r="C44" s="41">
        <f t="shared" si="5"/>
        <v>1861</v>
      </c>
      <c r="D44" s="41">
        <f t="shared" si="6"/>
        <v>19</v>
      </c>
      <c r="E44" s="42" t="str">
        <f t="shared" si="2"/>
        <v>PASAIA</v>
      </c>
      <c r="F44" s="42">
        <f t="shared" si="7"/>
        <v>9277</v>
      </c>
      <c r="G44" s="42">
        <f t="shared" si="8"/>
        <v>7058</v>
      </c>
    </row>
    <row r="45" spans="1:9" x14ac:dyDescent="0.25">
      <c r="A45" s="42" t="str">
        <f t="shared" si="3"/>
        <v>BARCELONA</v>
      </c>
      <c r="B45" s="41">
        <f t="shared" si="4"/>
        <v>1103</v>
      </c>
      <c r="C45" s="41">
        <f t="shared" si="5"/>
        <v>509</v>
      </c>
      <c r="D45" s="41">
        <f t="shared" si="6"/>
        <v>17</v>
      </c>
      <c r="E45" s="42" t="str">
        <f t="shared" si="2"/>
        <v>CASTELLON</v>
      </c>
      <c r="F45" s="42">
        <f t="shared" si="7"/>
        <v>2746</v>
      </c>
      <c r="G45" s="42">
        <f t="shared" si="8"/>
        <v>2328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 CRUZ DE TENERIFE</v>
      </c>
      <c r="F46" s="42">
        <f t="shared" si="7"/>
        <v>2373</v>
      </c>
      <c r="G46" s="42">
        <f t="shared" si="8"/>
        <v>3512</v>
      </c>
    </row>
    <row r="47" spans="1:9" x14ac:dyDescent="0.25">
      <c r="A47" s="42" t="str">
        <f t="shared" si="3"/>
        <v>CARTAGENA</v>
      </c>
      <c r="B47" s="41">
        <f t="shared" si="4"/>
        <v>497</v>
      </c>
      <c r="C47" s="41">
        <f t="shared" si="5"/>
        <v>736</v>
      </c>
      <c r="D47" s="41">
        <f t="shared" si="6"/>
        <v>21</v>
      </c>
      <c r="E47" s="42" t="str">
        <f t="shared" si="2"/>
        <v>TARRAGONA</v>
      </c>
      <c r="F47" s="42">
        <f t="shared" si="7"/>
        <v>2005</v>
      </c>
      <c r="G47" s="42">
        <f t="shared" si="8"/>
        <v>1716</v>
      </c>
    </row>
    <row r="48" spans="1:9" x14ac:dyDescent="0.25">
      <c r="A48" s="42" t="str">
        <f t="shared" si="3"/>
        <v>CASTELLON</v>
      </c>
      <c r="B48" s="41">
        <f t="shared" si="4"/>
        <v>2746</v>
      </c>
      <c r="C48" s="41">
        <f t="shared" si="5"/>
        <v>2328</v>
      </c>
      <c r="D48" s="41">
        <f t="shared" si="6"/>
        <v>8</v>
      </c>
      <c r="E48" s="42" t="str">
        <f t="shared" si="2"/>
        <v>ALMERIA</v>
      </c>
      <c r="F48" s="42">
        <f t="shared" si="7"/>
        <v>1719</v>
      </c>
      <c r="G48" s="42">
        <f t="shared" si="8"/>
        <v>2371</v>
      </c>
    </row>
    <row r="49" spans="1:7" x14ac:dyDescent="0.25">
      <c r="A49" s="42" t="str">
        <f t="shared" si="3"/>
        <v>CEUTA</v>
      </c>
      <c r="B49" s="41">
        <f t="shared" si="4"/>
        <v>28</v>
      </c>
      <c r="C49" s="41">
        <f t="shared" si="5"/>
        <v>57</v>
      </c>
      <c r="D49" s="41">
        <f t="shared" si="6"/>
        <v>24</v>
      </c>
      <c r="E49" s="42" t="str">
        <f t="shared" si="2"/>
        <v>MARIN Y RIA DE PONTEVEDRA</v>
      </c>
      <c r="F49" s="42">
        <f t="shared" si="7"/>
        <v>1613</v>
      </c>
      <c r="G49" s="42">
        <f t="shared" si="8"/>
        <v>1936</v>
      </c>
    </row>
    <row r="50" spans="1:7" x14ac:dyDescent="0.25">
      <c r="A50" s="42" t="str">
        <f t="shared" si="3"/>
        <v>FERROL-SAN CIBRAO</v>
      </c>
      <c r="B50" s="41">
        <f t="shared" si="4"/>
        <v>122</v>
      </c>
      <c r="C50" s="41">
        <f t="shared" si="5"/>
        <v>83</v>
      </c>
      <c r="D50" s="41">
        <f t="shared" si="6"/>
        <v>23</v>
      </c>
      <c r="E50" s="42" t="str">
        <f t="shared" si="2"/>
        <v>HUELVA</v>
      </c>
      <c r="F50" s="42">
        <f t="shared" si="7"/>
        <v>1580</v>
      </c>
      <c r="G50" s="42">
        <f t="shared" si="8"/>
        <v>1557</v>
      </c>
    </row>
    <row r="51" spans="1:7" x14ac:dyDescent="0.25">
      <c r="A51" s="42" t="str">
        <f t="shared" si="3"/>
        <v>GIJON</v>
      </c>
      <c r="B51" s="41">
        <f t="shared" si="4"/>
        <v>9314</v>
      </c>
      <c r="C51" s="41">
        <f t="shared" si="5"/>
        <v>4600</v>
      </c>
      <c r="D51" s="41">
        <f t="shared" si="6"/>
        <v>6</v>
      </c>
      <c r="E51" s="42" t="str">
        <f t="shared" si="2"/>
        <v>MOTRIL</v>
      </c>
      <c r="F51" s="42">
        <f t="shared" si="7"/>
        <v>1298</v>
      </c>
      <c r="G51" s="42">
        <f t="shared" si="8"/>
        <v>1394</v>
      </c>
    </row>
    <row r="52" spans="1:7" x14ac:dyDescent="0.25">
      <c r="A52" s="42" t="str">
        <f t="shared" si="3"/>
        <v>HUELVA</v>
      </c>
      <c r="B52" s="41">
        <f t="shared" si="4"/>
        <v>1580</v>
      </c>
      <c r="C52" s="41">
        <f t="shared" si="5"/>
        <v>1557</v>
      </c>
      <c r="D52" s="41">
        <f t="shared" si="6"/>
        <v>13</v>
      </c>
      <c r="E52" s="42" t="str">
        <f t="shared" si="2"/>
        <v>BAHIA DE ALGECIRAS</v>
      </c>
      <c r="F52" s="42">
        <f t="shared" si="7"/>
        <v>1282</v>
      </c>
      <c r="G52" s="42">
        <f t="shared" si="8"/>
        <v>1278</v>
      </c>
    </row>
    <row r="53" spans="1:7" x14ac:dyDescent="0.25">
      <c r="A53" s="42" t="str">
        <f t="shared" si="3"/>
        <v>LAS PALMAS</v>
      </c>
      <c r="B53" s="41">
        <f t="shared" si="4"/>
        <v>1258</v>
      </c>
      <c r="C53" s="41">
        <f t="shared" si="5"/>
        <v>1555</v>
      </c>
      <c r="D53" s="41">
        <f t="shared" si="6"/>
        <v>16</v>
      </c>
      <c r="E53" s="42" t="str">
        <f t="shared" si="2"/>
        <v>LAS PALMAS</v>
      </c>
      <c r="F53" s="42">
        <f t="shared" si="7"/>
        <v>1258</v>
      </c>
      <c r="G53" s="42">
        <f t="shared" si="8"/>
        <v>1555</v>
      </c>
    </row>
    <row r="54" spans="1:7" x14ac:dyDescent="0.25">
      <c r="A54" s="42" t="str">
        <f t="shared" si="3"/>
        <v>MALAGA</v>
      </c>
      <c r="B54" s="41">
        <f t="shared" si="4"/>
        <v>578</v>
      </c>
      <c r="C54" s="41">
        <f t="shared" si="5"/>
        <v>545</v>
      </c>
      <c r="D54" s="41">
        <f t="shared" si="6"/>
        <v>20</v>
      </c>
      <c r="E54" s="42" t="str">
        <f t="shared" si="2"/>
        <v>BARCELONA</v>
      </c>
      <c r="F54" s="42">
        <f t="shared" si="7"/>
        <v>1103</v>
      </c>
      <c r="G54" s="42">
        <f t="shared" si="8"/>
        <v>509</v>
      </c>
    </row>
    <row r="55" spans="1:7" x14ac:dyDescent="0.25">
      <c r="A55" s="42" t="str">
        <f t="shared" si="3"/>
        <v>MARIN Y RIA DE PONTEVEDRA</v>
      </c>
      <c r="B55" s="41">
        <f t="shared" si="4"/>
        <v>1613</v>
      </c>
      <c r="C55" s="41">
        <f t="shared" si="5"/>
        <v>1936</v>
      </c>
      <c r="D55" s="41">
        <f t="shared" si="6"/>
        <v>12</v>
      </c>
      <c r="E55" s="42" t="str">
        <f t="shared" si="2"/>
        <v>VALENCIA</v>
      </c>
      <c r="F55" s="42">
        <f t="shared" ref="F55:F65" si="9">LOOKUP(E55,$A$38:$A$65,$B$38:$B$65)</f>
        <v>856</v>
      </c>
      <c r="G55" s="42">
        <f t="shared" si="8"/>
        <v>728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BALEARES</v>
      </c>
      <c r="F56" s="42">
        <f t="shared" si="9"/>
        <v>622</v>
      </c>
      <c r="G56" s="42">
        <f t="shared" si="8"/>
        <v>1861</v>
      </c>
    </row>
    <row r="57" spans="1:7" x14ac:dyDescent="0.25">
      <c r="A57" s="42" t="str">
        <f t="shared" si="3"/>
        <v>MOTRIL</v>
      </c>
      <c r="B57" s="41">
        <f t="shared" si="4"/>
        <v>1298</v>
      </c>
      <c r="C57" s="41">
        <f t="shared" si="5"/>
        <v>1394</v>
      </c>
      <c r="D57" s="41">
        <f t="shared" si="6"/>
        <v>14</v>
      </c>
      <c r="E57" s="42" t="str">
        <f t="shared" si="2"/>
        <v>MALAGA</v>
      </c>
      <c r="F57" s="42">
        <f t="shared" si="9"/>
        <v>578</v>
      </c>
      <c r="G57" s="42">
        <f t="shared" si="8"/>
        <v>545</v>
      </c>
    </row>
    <row r="58" spans="1:7" x14ac:dyDescent="0.25">
      <c r="A58" s="42" t="str">
        <f t="shared" si="3"/>
        <v>PASAIA</v>
      </c>
      <c r="B58" s="41">
        <f t="shared" si="4"/>
        <v>9277</v>
      </c>
      <c r="C58" s="41">
        <f t="shared" si="5"/>
        <v>7058</v>
      </c>
      <c r="D58" s="41">
        <f t="shared" si="6"/>
        <v>7</v>
      </c>
      <c r="E58" s="42" t="str">
        <f t="shared" si="2"/>
        <v>CARTAGENA</v>
      </c>
      <c r="F58" s="42">
        <f t="shared" si="9"/>
        <v>497</v>
      </c>
      <c r="G58" s="42">
        <f t="shared" si="8"/>
        <v>736</v>
      </c>
    </row>
    <row r="59" spans="1:7" x14ac:dyDescent="0.25">
      <c r="A59" s="42" t="str">
        <f t="shared" si="3"/>
        <v>SANTA CRUZ DE TENERIFE</v>
      </c>
      <c r="B59" s="41">
        <f t="shared" si="4"/>
        <v>2373</v>
      </c>
      <c r="C59" s="41">
        <f t="shared" si="5"/>
        <v>3512</v>
      </c>
      <c r="D59" s="41">
        <f t="shared" si="6"/>
        <v>9</v>
      </c>
      <c r="E59" s="42" t="str">
        <f t="shared" si="2"/>
        <v>ALICANTE</v>
      </c>
      <c r="F59" s="42">
        <f t="shared" si="9"/>
        <v>333</v>
      </c>
      <c r="G59" s="42">
        <f t="shared" si="8"/>
        <v>431</v>
      </c>
    </row>
    <row r="60" spans="1:7" x14ac:dyDescent="0.25">
      <c r="A60" s="42" t="str">
        <f t="shared" si="3"/>
        <v>SANTANDER</v>
      </c>
      <c r="B60" s="41">
        <f t="shared" si="4"/>
        <v>9900</v>
      </c>
      <c r="C60" s="41">
        <f t="shared" si="5"/>
        <v>5398</v>
      </c>
      <c r="D60" s="41">
        <f t="shared" si="6"/>
        <v>5</v>
      </c>
      <c r="E60" s="42" t="str">
        <f t="shared" si="2"/>
        <v>FERROL-SAN CIBRAO</v>
      </c>
      <c r="F60" s="42">
        <f t="shared" si="9"/>
        <v>122</v>
      </c>
      <c r="G60" s="42">
        <f t="shared" si="8"/>
        <v>83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28</v>
      </c>
      <c r="G61" s="42">
        <f t="shared" si="8"/>
        <v>57</v>
      </c>
    </row>
    <row r="62" spans="1:7" x14ac:dyDescent="0.25">
      <c r="A62" s="42" t="str">
        <f t="shared" si="3"/>
        <v>TARRAGONA</v>
      </c>
      <c r="B62" s="41">
        <f t="shared" si="4"/>
        <v>2005</v>
      </c>
      <c r="C62" s="41">
        <f t="shared" si="5"/>
        <v>1716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856</v>
      </c>
      <c r="C63" s="41">
        <f t="shared" si="5"/>
        <v>728</v>
      </c>
      <c r="D63" s="41">
        <f t="shared" si="6"/>
        <v>18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46045</v>
      </c>
      <c r="C64" s="41">
        <f t="shared" si="5"/>
        <v>45429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40071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5">
        <v>5743</v>
      </c>
      <c r="C7" s="25">
        <v>4622</v>
      </c>
      <c r="D7" s="25">
        <v>40492</v>
      </c>
      <c r="E7" s="25">
        <v>33572</v>
      </c>
      <c r="F7" s="10">
        <f>((E7*100)/D7)-100</f>
        <v>-17.089795515163487</v>
      </c>
      <c r="G7" s="1"/>
      <c r="H7" s="1"/>
      <c r="I7" s="1"/>
    </row>
    <row r="8" spans="1:12" x14ac:dyDescent="0.25">
      <c r="A8" s="11" t="s">
        <v>44</v>
      </c>
      <c r="B8" s="26">
        <v>10875</v>
      </c>
      <c r="C8" s="26">
        <v>1123</v>
      </c>
      <c r="D8" s="26">
        <v>25885</v>
      </c>
      <c r="E8" s="26">
        <v>16787</v>
      </c>
      <c r="F8" s="13">
        <f t="shared" ref="F8:F35" si="0">((E8*100)/D8)-100</f>
        <v>-35.147768978172692</v>
      </c>
      <c r="G8" s="1"/>
      <c r="H8" s="1"/>
      <c r="I8" s="1"/>
    </row>
    <row r="9" spans="1:12" x14ac:dyDescent="0.25">
      <c r="A9" s="8" t="s">
        <v>45</v>
      </c>
      <c r="B9" s="25">
        <v>23391</v>
      </c>
      <c r="C9" s="25">
        <v>24748</v>
      </c>
      <c r="D9" s="25">
        <v>90205</v>
      </c>
      <c r="E9" s="25">
        <v>72578</v>
      </c>
      <c r="F9" s="10">
        <f t="shared" si="0"/>
        <v>-19.541045396596644</v>
      </c>
      <c r="G9" s="1"/>
      <c r="H9" s="1"/>
      <c r="I9" s="1"/>
    </row>
    <row r="10" spans="1:12" x14ac:dyDescent="0.25">
      <c r="A10" s="11" t="s">
        <v>46</v>
      </c>
      <c r="B10" s="26">
        <v>5743</v>
      </c>
      <c r="C10" s="26">
        <v>2957</v>
      </c>
      <c r="D10" s="26">
        <v>28412</v>
      </c>
      <c r="E10" s="26">
        <v>21972</v>
      </c>
      <c r="F10" s="13">
        <f t="shared" si="0"/>
        <v>-22.666478952555252</v>
      </c>
      <c r="G10" s="1"/>
      <c r="H10" s="1"/>
      <c r="I10" s="1"/>
    </row>
    <row r="11" spans="1:12" x14ac:dyDescent="0.25">
      <c r="A11" s="8" t="s">
        <v>47</v>
      </c>
      <c r="B11" s="25">
        <v>311554</v>
      </c>
      <c r="C11" s="25">
        <v>268015</v>
      </c>
      <c r="D11" s="25">
        <v>1735141</v>
      </c>
      <c r="E11" s="25">
        <v>2008863</v>
      </c>
      <c r="F11" s="10">
        <f t="shared" si="0"/>
        <v>15.775202130547314</v>
      </c>
      <c r="G11" s="1"/>
      <c r="H11" s="1"/>
      <c r="I11" s="1"/>
    </row>
    <row r="12" spans="1:12" x14ac:dyDescent="0.25">
      <c r="A12" s="11" t="s">
        <v>48</v>
      </c>
      <c r="B12" s="26">
        <v>17644</v>
      </c>
      <c r="C12" s="26">
        <v>13947</v>
      </c>
      <c r="D12" s="26">
        <v>58731</v>
      </c>
      <c r="E12" s="26">
        <v>63812</v>
      </c>
      <c r="F12" s="13">
        <f t="shared" si="0"/>
        <v>8.6513085082835346</v>
      </c>
      <c r="G12" s="1"/>
      <c r="H12" s="1"/>
      <c r="I12" s="1"/>
    </row>
    <row r="13" spans="1:12" x14ac:dyDescent="0.25">
      <c r="A13" s="8" t="s">
        <v>49</v>
      </c>
      <c r="B13" s="25">
        <v>32837</v>
      </c>
      <c r="C13" s="25">
        <v>22494</v>
      </c>
      <c r="D13" s="25">
        <v>121396</v>
      </c>
      <c r="E13" s="25">
        <v>83897</v>
      </c>
      <c r="F13" s="10">
        <f t="shared" si="0"/>
        <v>-30.889815150416823</v>
      </c>
      <c r="G13" s="1"/>
      <c r="H13" s="1"/>
      <c r="I13" s="1"/>
    </row>
    <row r="14" spans="1:12" x14ac:dyDescent="0.25">
      <c r="A14" s="11" t="s">
        <v>50</v>
      </c>
      <c r="B14" s="26">
        <v>116435</v>
      </c>
      <c r="C14" s="26">
        <v>110674</v>
      </c>
      <c r="D14" s="26">
        <v>727768</v>
      </c>
      <c r="E14" s="26">
        <v>704718</v>
      </c>
      <c r="F14" s="13">
        <f t="shared" si="0"/>
        <v>-3.1672181244572499</v>
      </c>
      <c r="G14" s="1"/>
      <c r="H14" s="1"/>
      <c r="I14" s="1"/>
    </row>
    <row r="15" spans="1:12" x14ac:dyDescent="0.25">
      <c r="A15" s="8" t="s">
        <v>51</v>
      </c>
      <c r="B15" s="25">
        <v>13210</v>
      </c>
      <c r="C15" s="25">
        <v>10645</v>
      </c>
      <c r="D15" s="25">
        <v>91386</v>
      </c>
      <c r="E15" s="25">
        <v>73935</v>
      </c>
      <c r="F15" s="10">
        <f t="shared" si="0"/>
        <v>-19.095922789048657</v>
      </c>
      <c r="G15" s="1"/>
      <c r="H15" s="1"/>
      <c r="I15" s="1"/>
    </row>
    <row r="16" spans="1:12" x14ac:dyDescent="0.25">
      <c r="A16" s="11" t="s">
        <v>52</v>
      </c>
      <c r="B16" s="26">
        <v>7211</v>
      </c>
      <c r="C16" s="26">
        <v>3616</v>
      </c>
      <c r="D16" s="26">
        <v>56806</v>
      </c>
      <c r="E16" s="26">
        <v>30928</v>
      </c>
      <c r="F16" s="13">
        <f t="shared" si="0"/>
        <v>-45.555047002077245</v>
      </c>
      <c r="G16" s="1"/>
      <c r="H16" s="1"/>
      <c r="I16" s="1"/>
    </row>
    <row r="17" spans="1:9" x14ac:dyDescent="0.25">
      <c r="A17" s="8" t="s">
        <v>53</v>
      </c>
      <c r="B17" s="25">
        <v>5422</v>
      </c>
      <c r="C17" s="25">
        <v>3626</v>
      </c>
      <c r="D17" s="25">
        <v>35237</v>
      </c>
      <c r="E17" s="25">
        <v>20748</v>
      </c>
      <c r="F17" s="10">
        <f t="shared" si="0"/>
        <v>-41.118710446405764</v>
      </c>
      <c r="G17" s="1"/>
      <c r="H17" s="1"/>
      <c r="I17" s="1"/>
    </row>
    <row r="18" spans="1:9" x14ac:dyDescent="0.25">
      <c r="A18" s="11" t="s">
        <v>54</v>
      </c>
      <c r="B18" s="26">
        <v>84428</v>
      </c>
      <c r="C18" s="26">
        <v>50839</v>
      </c>
      <c r="D18" s="26">
        <v>364312</v>
      </c>
      <c r="E18" s="26">
        <v>290473</v>
      </c>
      <c r="F18" s="13">
        <f t="shared" si="0"/>
        <v>-20.268066931641016</v>
      </c>
      <c r="G18" s="1"/>
      <c r="H18" s="1"/>
      <c r="I18" s="1"/>
    </row>
    <row r="19" spans="1:9" x14ac:dyDescent="0.25">
      <c r="A19" s="8" t="s">
        <v>55</v>
      </c>
      <c r="B19" s="25">
        <v>2252</v>
      </c>
      <c r="C19" s="25">
        <v>1570</v>
      </c>
      <c r="D19" s="25">
        <v>17699</v>
      </c>
      <c r="E19" s="25">
        <v>9962</v>
      </c>
      <c r="F19" s="10">
        <f t="shared" si="0"/>
        <v>-43.714334143171932</v>
      </c>
      <c r="G19" s="1"/>
      <c r="H19" s="1"/>
      <c r="I19" s="1"/>
    </row>
    <row r="20" spans="1:9" x14ac:dyDescent="0.25">
      <c r="A20" s="11" t="s">
        <v>56</v>
      </c>
      <c r="B20" s="26">
        <v>12488</v>
      </c>
      <c r="C20" s="26">
        <v>19090</v>
      </c>
      <c r="D20" s="26">
        <v>74546</v>
      </c>
      <c r="E20" s="26">
        <v>64386</v>
      </c>
      <c r="F20" s="13">
        <f t="shared" si="0"/>
        <v>-13.629168567059267</v>
      </c>
      <c r="G20" s="1"/>
      <c r="H20" s="1"/>
      <c r="I20" s="1"/>
    </row>
    <row r="21" spans="1:9" x14ac:dyDescent="0.25">
      <c r="A21" s="8" t="s">
        <v>57</v>
      </c>
      <c r="B21" s="25">
        <v>2726</v>
      </c>
      <c r="C21" s="25">
        <v>4743</v>
      </c>
      <c r="D21" s="25">
        <v>23285</v>
      </c>
      <c r="E21" s="25">
        <v>19324</v>
      </c>
      <c r="F21" s="10">
        <f t="shared" si="0"/>
        <v>-17.010951256173499</v>
      </c>
      <c r="G21" s="1"/>
      <c r="H21" s="1"/>
      <c r="I21" s="1"/>
    </row>
    <row r="22" spans="1:9" x14ac:dyDescent="0.25">
      <c r="A22" s="11" t="s">
        <v>58</v>
      </c>
      <c r="B22" s="26">
        <v>175471</v>
      </c>
      <c r="C22" s="26">
        <v>168667</v>
      </c>
      <c r="D22" s="26">
        <v>1277639</v>
      </c>
      <c r="E22" s="26">
        <v>1283109</v>
      </c>
      <c r="F22" s="13">
        <f t="shared" si="0"/>
        <v>0.42813345553790327</v>
      </c>
      <c r="G22" s="1"/>
      <c r="H22" s="1"/>
      <c r="I22" s="1"/>
    </row>
    <row r="23" spans="1:9" x14ac:dyDescent="0.25">
      <c r="A23" s="8" t="s">
        <v>59</v>
      </c>
      <c r="B23" s="25">
        <v>6284</v>
      </c>
      <c r="C23" s="25">
        <v>7079</v>
      </c>
      <c r="D23" s="25">
        <v>44566</v>
      </c>
      <c r="E23" s="25">
        <v>36538</v>
      </c>
      <c r="F23" s="10">
        <f t="shared" si="0"/>
        <v>-18.013732441771751</v>
      </c>
      <c r="G23" s="1"/>
      <c r="H23" s="1"/>
      <c r="I23" s="1"/>
    </row>
    <row r="24" spans="1:9" x14ac:dyDescent="0.25">
      <c r="A24" s="11" t="s">
        <v>60</v>
      </c>
      <c r="B24" s="26">
        <v>3226</v>
      </c>
      <c r="C24" s="26">
        <v>1439</v>
      </c>
      <c r="D24" s="26">
        <v>24361</v>
      </c>
      <c r="E24" s="26">
        <v>21924</v>
      </c>
      <c r="F24" s="13">
        <f t="shared" si="0"/>
        <v>-10.00369442962112</v>
      </c>
      <c r="G24" s="1"/>
      <c r="H24" s="1"/>
      <c r="I24" s="1"/>
    </row>
    <row r="25" spans="1:9" x14ac:dyDescent="0.25">
      <c r="A25" s="8" t="s">
        <v>61</v>
      </c>
      <c r="B25" s="25">
        <v>169</v>
      </c>
      <c r="C25" s="25">
        <v>145</v>
      </c>
      <c r="D25" s="25">
        <v>13111</v>
      </c>
      <c r="E25" s="25">
        <v>1659</v>
      </c>
      <c r="F25" s="10">
        <f t="shared" si="0"/>
        <v>-87.346502936465569</v>
      </c>
      <c r="G25" s="1"/>
      <c r="H25" s="1"/>
      <c r="I25" s="1"/>
    </row>
    <row r="26" spans="1:9" x14ac:dyDescent="0.25">
      <c r="A26" s="11" t="s">
        <v>62</v>
      </c>
      <c r="B26" s="26">
        <v>1510</v>
      </c>
      <c r="C26" s="26">
        <v>3237</v>
      </c>
      <c r="D26" s="26">
        <v>9778</v>
      </c>
      <c r="E26" s="26">
        <v>11136</v>
      </c>
      <c r="F26" s="13">
        <f t="shared" si="0"/>
        <v>13.888320719983639</v>
      </c>
      <c r="G26" s="1"/>
      <c r="H26" s="1"/>
      <c r="I26" s="1"/>
    </row>
    <row r="27" spans="1:9" x14ac:dyDescent="0.25">
      <c r="A27" s="8" t="s">
        <v>63</v>
      </c>
      <c r="B27" s="25">
        <v>3869</v>
      </c>
      <c r="C27" s="25">
        <v>841</v>
      </c>
      <c r="D27" s="25">
        <v>25034</v>
      </c>
      <c r="E27" s="25">
        <v>18609</v>
      </c>
      <c r="F27" s="10">
        <f t="shared" si="0"/>
        <v>-25.66509547016058</v>
      </c>
      <c r="G27" s="1"/>
      <c r="H27" s="1"/>
      <c r="I27" s="1"/>
    </row>
    <row r="28" spans="1:9" x14ac:dyDescent="0.25">
      <c r="A28" s="11" t="s">
        <v>64</v>
      </c>
      <c r="B28" s="26">
        <v>87724</v>
      </c>
      <c r="C28" s="26">
        <v>83979</v>
      </c>
      <c r="D28" s="26">
        <v>603312</v>
      </c>
      <c r="E28" s="26">
        <v>571444</v>
      </c>
      <c r="F28" s="13">
        <f t="shared" si="0"/>
        <v>-5.2821757233405009</v>
      </c>
      <c r="G28" s="1"/>
      <c r="H28" s="1"/>
      <c r="I28" s="1"/>
    </row>
    <row r="29" spans="1:9" x14ac:dyDescent="0.25">
      <c r="A29" s="8" t="s">
        <v>65</v>
      </c>
      <c r="B29" s="25">
        <v>5285</v>
      </c>
      <c r="C29" s="25">
        <v>2258</v>
      </c>
      <c r="D29" s="25">
        <v>35337</v>
      </c>
      <c r="E29" s="25">
        <v>23171</v>
      </c>
      <c r="F29" s="10">
        <f t="shared" si="0"/>
        <v>-34.428502702549736</v>
      </c>
      <c r="G29" s="1"/>
      <c r="H29" s="1"/>
      <c r="I29" s="1"/>
    </row>
    <row r="30" spans="1:9" x14ac:dyDescent="0.25">
      <c r="A30" s="11" t="s">
        <v>66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5">
        <v>19092</v>
      </c>
      <c r="C31" s="25">
        <v>8890</v>
      </c>
      <c r="D31" s="25">
        <v>124279</v>
      </c>
      <c r="E31" s="25">
        <v>83476</v>
      </c>
      <c r="F31" s="10">
        <f t="shared" si="0"/>
        <v>-32.831773670531632</v>
      </c>
      <c r="G31" s="1"/>
      <c r="H31" s="1"/>
      <c r="I31" s="1"/>
    </row>
    <row r="32" spans="1:9" x14ac:dyDescent="0.25">
      <c r="A32" s="11" t="s">
        <v>68</v>
      </c>
      <c r="B32" s="26">
        <v>34057</v>
      </c>
      <c r="C32" s="26">
        <v>26195</v>
      </c>
      <c r="D32" s="26">
        <v>177291</v>
      </c>
      <c r="E32" s="26">
        <v>173716</v>
      </c>
      <c r="F32" s="13">
        <f t="shared" si="0"/>
        <v>-2.0164588162963781</v>
      </c>
      <c r="G32" s="1"/>
      <c r="H32" s="1"/>
      <c r="I32" s="1"/>
    </row>
    <row r="33" spans="1:9" x14ac:dyDescent="0.25">
      <c r="A33" s="8" t="s">
        <v>69</v>
      </c>
      <c r="B33" s="25">
        <v>28130</v>
      </c>
      <c r="C33" s="25">
        <v>25399</v>
      </c>
      <c r="D33" s="25">
        <v>211542</v>
      </c>
      <c r="E33" s="25">
        <v>196981</v>
      </c>
      <c r="F33" s="10">
        <f t="shared" si="0"/>
        <v>-6.8832666799028033</v>
      </c>
      <c r="G33" s="1"/>
      <c r="H33" s="1"/>
      <c r="I33" s="1"/>
    </row>
    <row r="34" spans="1:9" x14ac:dyDescent="0.25">
      <c r="A34" s="11" t="s">
        <v>70</v>
      </c>
      <c r="B34" s="26">
        <v>509</v>
      </c>
      <c r="C34" s="26">
        <v>762</v>
      </c>
      <c r="D34" s="26">
        <v>2085</v>
      </c>
      <c r="E34" s="26">
        <v>3992</v>
      </c>
      <c r="F34" s="13">
        <f t="shared" si="0"/>
        <v>91.462829736211035</v>
      </c>
      <c r="G34" s="1"/>
      <c r="H34" s="1"/>
      <c r="I34" s="1"/>
    </row>
    <row r="35" spans="1:9" x14ac:dyDescent="0.25">
      <c r="A35" s="14" t="s">
        <v>71</v>
      </c>
      <c r="B35" s="15">
        <f>SUM(B7:B34)</f>
        <v>1017285</v>
      </c>
      <c r="C35" s="15">
        <f t="shared" ref="C35:E35" si="1">SUM(C7:C34)</f>
        <v>871600</v>
      </c>
      <c r="D35" s="15">
        <f t="shared" si="1"/>
        <v>6039636</v>
      </c>
      <c r="E35" s="15">
        <f t="shared" si="1"/>
        <v>5941710</v>
      </c>
      <c r="F35" s="16">
        <f t="shared" si="0"/>
        <v>-1.621389103581734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33572</v>
      </c>
      <c r="C38" s="41">
        <f>D7</f>
        <v>40492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2008863</v>
      </c>
      <c r="G38" s="42">
        <f>LOOKUP(E38,$A$38:$A$65,$C$38:$C$65)</f>
        <v>1735141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16787</v>
      </c>
      <c r="C39" s="41">
        <f t="shared" ref="C39:C65" si="5">D8</f>
        <v>25885</v>
      </c>
      <c r="D39" s="41">
        <f t="shared" ref="D39:D65" si="6">_xlfn.RANK.EQ(B39,$B$38:$B$65)+COUNTIF($B$38:$B$65,B39)-1</f>
        <v>23</v>
      </c>
      <c r="E39" s="42" t="str">
        <f t="shared" si="2"/>
        <v>LAS PALMAS</v>
      </c>
      <c r="F39" s="42">
        <f t="shared" ref="F39:F54" si="7">LOOKUP(E39,$A$38:$A$65,$B$38:$B$65)</f>
        <v>1283109</v>
      </c>
      <c r="G39" s="42">
        <f t="shared" ref="G39:G65" si="8">LOOKUP(E39,$A$38:$A$65,$C$38:$C$65)</f>
        <v>1277639</v>
      </c>
    </row>
    <row r="40" spans="1:9" x14ac:dyDescent="0.25">
      <c r="A40" s="42" t="str">
        <f t="shared" si="3"/>
        <v>ALMERIA</v>
      </c>
      <c r="B40" s="41">
        <f t="shared" si="4"/>
        <v>72578</v>
      </c>
      <c r="C40" s="41">
        <f t="shared" si="5"/>
        <v>90205</v>
      </c>
      <c r="D40" s="41">
        <f t="shared" si="6"/>
        <v>11</v>
      </c>
      <c r="E40" s="42" t="str">
        <f t="shared" si="2"/>
        <v>BARCELONA</v>
      </c>
      <c r="F40" s="42">
        <f t="shared" si="7"/>
        <v>704718</v>
      </c>
      <c r="G40" s="42">
        <f t="shared" si="8"/>
        <v>727768</v>
      </c>
    </row>
    <row r="41" spans="1:9" x14ac:dyDescent="0.25">
      <c r="A41" s="42" t="str">
        <f t="shared" si="3"/>
        <v>AVILES</v>
      </c>
      <c r="B41" s="41">
        <f t="shared" si="4"/>
        <v>21972</v>
      </c>
      <c r="C41" s="41">
        <f t="shared" si="5"/>
        <v>28412</v>
      </c>
      <c r="D41" s="41">
        <f t="shared" si="6"/>
        <v>18</v>
      </c>
      <c r="E41" s="42" t="str">
        <f t="shared" si="2"/>
        <v>SANTA CRUZ DE TENERIFE</v>
      </c>
      <c r="F41" s="42">
        <f t="shared" si="7"/>
        <v>571444</v>
      </c>
      <c r="G41" s="42">
        <f t="shared" si="8"/>
        <v>603312</v>
      </c>
    </row>
    <row r="42" spans="1:9" x14ac:dyDescent="0.25">
      <c r="A42" s="42" t="str">
        <f t="shared" si="3"/>
        <v>BAHIA DE ALGECIRAS</v>
      </c>
      <c r="B42" s="41">
        <f t="shared" si="4"/>
        <v>2008863</v>
      </c>
      <c r="C42" s="41">
        <f t="shared" si="5"/>
        <v>1735141</v>
      </c>
      <c r="D42" s="41">
        <f t="shared" si="6"/>
        <v>1</v>
      </c>
      <c r="E42" s="42" t="str">
        <f t="shared" si="2"/>
        <v>CEUTA</v>
      </c>
      <c r="F42" s="42">
        <f t="shared" si="7"/>
        <v>290473</v>
      </c>
      <c r="G42" s="42">
        <f t="shared" si="8"/>
        <v>364312</v>
      </c>
    </row>
    <row r="43" spans="1:9" x14ac:dyDescent="0.25">
      <c r="A43" s="42" t="str">
        <f t="shared" si="3"/>
        <v>BAHIA DE CADIZ</v>
      </c>
      <c r="B43" s="41">
        <f t="shared" si="4"/>
        <v>63812</v>
      </c>
      <c r="C43" s="41">
        <f t="shared" si="5"/>
        <v>58731</v>
      </c>
      <c r="D43" s="41">
        <f t="shared" si="6"/>
        <v>13</v>
      </c>
      <c r="E43" s="42" t="str">
        <f t="shared" si="2"/>
        <v>VIGO</v>
      </c>
      <c r="F43" s="42">
        <f t="shared" si="7"/>
        <v>196981</v>
      </c>
      <c r="G43" s="42">
        <f t="shared" si="8"/>
        <v>211542</v>
      </c>
    </row>
    <row r="44" spans="1:9" x14ac:dyDescent="0.25">
      <c r="A44" s="42" t="str">
        <f t="shared" si="3"/>
        <v>BALEARES</v>
      </c>
      <c r="B44" s="41">
        <f t="shared" si="4"/>
        <v>83897</v>
      </c>
      <c r="C44" s="41">
        <f t="shared" si="5"/>
        <v>121396</v>
      </c>
      <c r="D44" s="41">
        <f t="shared" si="6"/>
        <v>8</v>
      </c>
      <c r="E44" s="42" t="str">
        <f t="shared" si="2"/>
        <v>VALENCIA</v>
      </c>
      <c r="F44" s="42">
        <f t="shared" si="7"/>
        <v>173716</v>
      </c>
      <c r="G44" s="42">
        <f t="shared" si="8"/>
        <v>177291</v>
      </c>
    </row>
    <row r="45" spans="1:9" x14ac:dyDescent="0.25">
      <c r="A45" s="42" t="str">
        <f t="shared" si="3"/>
        <v>BARCELONA</v>
      </c>
      <c r="B45" s="41">
        <f t="shared" si="4"/>
        <v>704718</v>
      </c>
      <c r="C45" s="41">
        <f t="shared" si="5"/>
        <v>727768</v>
      </c>
      <c r="D45" s="41">
        <f t="shared" si="6"/>
        <v>3</v>
      </c>
      <c r="E45" s="42" t="str">
        <f t="shared" si="2"/>
        <v>BALEARES</v>
      </c>
      <c r="F45" s="42">
        <f t="shared" si="7"/>
        <v>83897</v>
      </c>
      <c r="G45" s="42">
        <f t="shared" si="8"/>
        <v>121396</v>
      </c>
    </row>
    <row r="46" spans="1:9" x14ac:dyDescent="0.25">
      <c r="A46" s="42" t="str">
        <f t="shared" si="3"/>
        <v>BILBAO</v>
      </c>
      <c r="B46" s="41">
        <f t="shared" si="4"/>
        <v>73935</v>
      </c>
      <c r="C46" s="41">
        <f t="shared" si="5"/>
        <v>91386</v>
      </c>
      <c r="D46" s="41">
        <f t="shared" si="6"/>
        <v>10</v>
      </c>
      <c r="E46" s="42" t="str">
        <f t="shared" si="2"/>
        <v>TARRAGONA</v>
      </c>
      <c r="F46" s="42">
        <f t="shared" si="7"/>
        <v>83476</v>
      </c>
      <c r="G46" s="42">
        <f t="shared" si="8"/>
        <v>124279</v>
      </c>
    </row>
    <row r="47" spans="1:9" x14ac:dyDescent="0.25">
      <c r="A47" s="42" t="str">
        <f t="shared" si="3"/>
        <v>CARTAGENA</v>
      </c>
      <c r="B47" s="41">
        <f t="shared" si="4"/>
        <v>30928</v>
      </c>
      <c r="C47" s="41">
        <f t="shared" si="5"/>
        <v>56806</v>
      </c>
      <c r="D47" s="41">
        <f t="shared" si="6"/>
        <v>16</v>
      </c>
      <c r="E47" s="42" t="str">
        <f t="shared" si="2"/>
        <v>BILBAO</v>
      </c>
      <c r="F47" s="42">
        <f t="shared" si="7"/>
        <v>73935</v>
      </c>
      <c r="G47" s="42">
        <f t="shared" si="8"/>
        <v>91386</v>
      </c>
    </row>
    <row r="48" spans="1:9" x14ac:dyDescent="0.25">
      <c r="A48" s="42" t="str">
        <f t="shared" si="3"/>
        <v>CASTELLON</v>
      </c>
      <c r="B48" s="41">
        <f t="shared" si="4"/>
        <v>20748</v>
      </c>
      <c r="C48" s="41">
        <f t="shared" si="5"/>
        <v>35237</v>
      </c>
      <c r="D48" s="41">
        <f t="shared" si="6"/>
        <v>20</v>
      </c>
      <c r="E48" s="42" t="str">
        <f t="shared" si="2"/>
        <v>ALMERIA</v>
      </c>
      <c r="F48" s="42">
        <f t="shared" si="7"/>
        <v>72578</v>
      </c>
      <c r="G48" s="42">
        <f t="shared" si="8"/>
        <v>90205</v>
      </c>
    </row>
    <row r="49" spans="1:7" x14ac:dyDescent="0.25">
      <c r="A49" s="42" t="str">
        <f t="shared" si="3"/>
        <v>CEUTA</v>
      </c>
      <c r="B49" s="41">
        <f t="shared" si="4"/>
        <v>290473</v>
      </c>
      <c r="C49" s="41">
        <f t="shared" si="5"/>
        <v>364312</v>
      </c>
      <c r="D49" s="41">
        <f t="shared" si="6"/>
        <v>5</v>
      </c>
      <c r="E49" s="42" t="str">
        <f t="shared" si="2"/>
        <v>GIJON</v>
      </c>
      <c r="F49" s="42">
        <f t="shared" si="7"/>
        <v>64386</v>
      </c>
      <c r="G49" s="42">
        <f t="shared" si="8"/>
        <v>74546</v>
      </c>
    </row>
    <row r="50" spans="1:7" x14ac:dyDescent="0.25">
      <c r="A50" s="42" t="str">
        <f t="shared" si="3"/>
        <v>FERROL-SAN CIBRAO</v>
      </c>
      <c r="B50" s="41">
        <f t="shared" si="4"/>
        <v>9962</v>
      </c>
      <c r="C50" s="41">
        <f t="shared" si="5"/>
        <v>17699</v>
      </c>
      <c r="D50" s="41">
        <f t="shared" si="6"/>
        <v>25</v>
      </c>
      <c r="E50" s="42" t="str">
        <f t="shared" si="2"/>
        <v>BAHIA DE CADIZ</v>
      </c>
      <c r="F50" s="42">
        <f t="shared" si="7"/>
        <v>63812</v>
      </c>
      <c r="G50" s="42">
        <f t="shared" si="8"/>
        <v>58731</v>
      </c>
    </row>
    <row r="51" spans="1:7" x14ac:dyDescent="0.25">
      <c r="A51" s="42" t="str">
        <f t="shared" si="3"/>
        <v>GIJON</v>
      </c>
      <c r="B51" s="41">
        <f t="shared" si="4"/>
        <v>64386</v>
      </c>
      <c r="C51" s="41">
        <f t="shared" si="5"/>
        <v>74546</v>
      </c>
      <c r="D51" s="41">
        <f t="shared" si="6"/>
        <v>12</v>
      </c>
      <c r="E51" s="42" t="str">
        <f t="shared" si="2"/>
        <v>MALAGA</v>
      </c>
      <c r="F51" s="42">
        <f t="shared" si="7"/>
        <v>36538</v>
      </c>
      <c r="G51" s="42">
        <f t="shared" si="8"/>
        <v>44566</v>
      </c>
    </row>
    <row r="52" spans="1:7" x14ac:dyDescent="0.25">
      <c r="A52" s="42" t="str">
        <f t="shared" si="3"/>
        <v>HUELVA</v>
      </c>
      <c r="B52" s="41">
        <f t="shared" si="4"/>
        <v>19324</v>
      </c>
      <c r="C52" s="41">
        <f t="shared" si="5"/>
        <v>23285</v>
      </c>
      <c r="D52" s="41">
        <f t="shared" si="6"/>
        <v>21</v>
      </c>
      <c r="E52" s="42" t="str">
        <f t="shared" si="2"/>
        <v>A CORUÑA</v>
      </c>
      <c r="F52" s="42">
        <f t="shared" si="7"/>
        <v>33572</v>
      </c>
      <c r="G52" s="42">
        <f t="shared" si="8"/>
        <v>40492</v>
      </c>
    </row>
    <row r="53" spans="1:7" x14ac:dyDescent="0.25">
      <c r="A53" s="42" t="str">
        <f t="shared" si="3"/>
        <v>LAS PALMAS</v>
      </c>
      <c r="B53" s="41">
        <f t="shared" si="4"/>
        <v>1283109</v>
      </c>
      <c r="C53" s="41">
        <f t="shared" si="5"/>
        <v>1277639</v>
      </c>
      <c r="D53" s="41">
        <f t="shared" si="6"/>
        <v>2</v>
      </c>
      <c r="E53" s="42" t="str">
        <f t="shared" si="2"/>
        <v>CARTAGENA</v>
      </c>
      <c r="F53" s="42">
        <f t="shared" si="7"/>
        <v>30928</v>
      </c>
      <c r="G53" s="42">
        <f t="shared" si="8"/>
        <v>56806</v>
      </c>
    </row>
    <row r="54" spans="1:7" x14ac:dyDescent="0.25">
      <c r="A54" s="42" t="str">
        <f t="shared" si="3"/>
        <v>MALAGA</v>
      </c>
      <c r="B54" s="41">
        <f t="shared" si="4"/>
        <v>36538</v>
      </c>
      <c r="C54" s="41">
        <f t="shared" si="5"/>
        <v>44566</v>
      </c>
      <c r="D54" s="41">
        <f t="shared" si="6"/>
        <v>14</v>
      </c>
      <c r="E54" s="42" t="str">
        <f t="shared" si="2"/>
        <v>SANTANDER</v>
      </c>
      <c r="F54" s="42">
        <f t="shared" si="7"/>
        <v>23171</v>
      </c>
      <c r="G54" s="42">
        <f t="shared" si="8"/>
        <v>35337</v>
      </c>
    </row>
    <row r="55" spans="1:7" x14ac:dyDescent="0.25">
      <c r="A55" s="42" t="str">
        <f t="shared" si="3"/>
        <v>MARIN Y RIA DE PONTEVEDRA</v>
      </c>
      <c r="B55" s="41">
        <f t="shared" si="4"/>
        <v>21924</v>
      </c>
      <c r="C55" s="41">
        <f t="shared" si="5"/>
        <v>24361</v>
      </c>
      <c r="D55" s="41">
        <f t="shared" si="6"/>
        <v>19</v>
      </c>
      <c r="E55" s="42" t="str">
        <f t="shared" si="2"/>
        <v>AVILES</v>
      </c>
      <c r="F55" s="42">
        <f t="shared" ref="F55:F65" si="9">LOOKUP(E55,$A$38:$A$65,$B$38:$B$65)</f>
        <v>21972</v>
      </c>
      <c r="G55" s="42">
        <f t="shared" si="8"/>
        <v>28412</v>
      </c>
    </row>
    <row r="56" spans="1:7" x14ac:dyDescent="0.25">
      <c r="A56" s="42" t="str">
        <f t="shared" si="3"/>
        <v>MELILLA</v>
      </c>
      <c r="B56" s="41">
        <f t="shared" si="4"/>
        <v>1659</v>
      </c>
      <c r="C56" s="41">
        <f t="shared" si="5"/>
        <v>13111</v>
      </c>
      <c r="D56" s="41">
        <f t="shared" si="6"/>
        <v>27</v>
      </c>
      <c r="E56" s="42" t="str">
        <f t="shared" si="2"/>
        <v>MARIN Y RIA DE PONTEVEDRA</v>
      </c>
      <c r="F56" s="42">
        <f t="shared" si="9"/>
        <v>21924</v>
      </c>
      <c r="G56" s="42">
        <f t="shared" si="8"/>
        <v>24361</v>
      </c>
    </row>
    <row r="57" spans="1:7" x14ac:dyDescent="0.25">
      <c r="A57" s="42" t="str">
        <f t="shared" si="3"/>
        <v>MOTRIL</v>
      </c>
      <c r="B57" s="41">
        <f t="shared" si="4"/>
        <v>11136</v>
      </c>
      <c r="C57" s="41">
        <f t="shared" si="5"/>
        <v>9778</v>
      </c>
      <c r="D57" s="41">
        <f t="shared" si="6"/>
        <v>24</v>
      </c>
      <c r="E57" s="42" t="str">
        <f t="shared" si="2"/>
        <v>CASTELLON</v>
      </c>
      <c r="F57" s="42">
        <f t="shared" si="9"/>
        <v>20748</v>
      </c>
      <c r="G57" s="42">
        <f t="shared" si="8"/>
        <v>35237</v>
      </c>
    </row>
    <row r="58" spans="1:7" x14ac:dyDescent="0.25">
      <c r="A58" s="42" t="str">
        <f t="shared" si="3"/>
        <v>PASAIA</v>
      </c>
      <c r="B58" s="41">
        <f t="shared" si="4"/>
        <v>18609</v>
      </c>
      <c r="C58" s="41">
        <f t="shared" si="5"/>
        <v>25034</v>
      </c>
      <c r="D58" s="41">
        <f t="shared" si="6"/>
        <v>22</v>
      </c>
      <c r="E58" s="42" t="str">
        <f t="shared" si="2"/>
        <v>HUELVA</v>
      </c>
      <c r="F58" s="42">
        <f t="shared" si="9"/>
        <v>19324</v>
      </c>
      <c r="G58" s="42">
        <f t="shared" si="8"/>
        <v>23285</v>
      </c>
    </row>
    <row r="59" spans="1:7" x14ac:dyDescent="0.25">
      <c r="A59" s="42" t="str">
        <f t="shared" si="3"/>
        <v>SANTA CRUZ DE TENERIFE</v>
      </c>
      <c r="B59" s="41">
        <f t="shared" si="4"/>
        <v>571444</v>
      </c>
      <c r="C59" s="41">
        <f t="shared" si="5"/>
        <v>603312</v>
      </c>
      <c r="D59" s="41">
        <f t="shared" si="6"/>
        <v>4</v>
      </c>
      <c r="E59" s="42" t="str">
        <f t="shared" si="2"/>
        <v>PASAIA</v>
      </c>
      <c r="F59" s="42">
        <f t="shared" si="9"/>
        <v>18609</v>
      </c>
      <c r="G59" s="42">
        <f t="shared" si="8"/>
        <v>25034</v>
      </c>
    </row>
    <row r="60" spans="1:7" x14ac:dyDescent="0.25">
      <c r="A60" s="42" t="str">
        <f t="shared" si="3"/>
        <v>SANTANDER</v>
      </c>
      <c r="B60" s="41">
        <f t="shared" si="4"/>
        <v>23171</v>
      </c>
      <c r="C60" s="41">
        <f t="shared" si="5"/>
        <v>35337</v>
      </c>
      <c r="D60" s="41">
        <f t="shared" si="6"/>
        <v>17</v>
      </c>
      <c r="E60" s="42" t="str">
        <f t="shared" si="2"/>
        <v>ALICANTE</v>
      </c>
      <c r="F60" s="42">
        <f t="shared" si="9"/>
        <v>16787</v>
      </c>
      <c r="G60" s="42">
        <f t="shared" si="8"/>
        <v>25885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MOTRIL</v>
      </c>
      <c r="F61" s="42">
        <f t="shared" si="9"/>
        <v>11136</v>
      </c>
      <c r="G61" s="42">
        <f t="shared" si="8"/>
        <v>9778</v>
      </c>
    </row>
    <row r="62" spans="1:7" x14ac:dyDescent="0.25">
      <c r="A62" s="42" t="str">
        <f t="shared" si="3"/>
        <v>TARRAGONA</v>
      </c>
      <c r="B62" s="41">
        <f t="shared" si="4"/>
        <v>83476</v>
      </c>
      <c r="C62" s="41">
        <f t="shared" si="5"/>
        <v>124279</v>
      </c>
      <c r="D62" s="41">
        <f t="shared" si="6"/>
        <v>9</v>
      </c>
      <c r="E62" s="42" t="str">
        <f t="shared" si="2"/>
        <v>FERROL-SAN CIBRAO</v>
      </c>
      <c r="F62" s="42">
        <f t="shared" si="9"/>
        <v>9962</v>
      </c>
      <c r="G62" s="42">
        <f t="shared" si="8"/>
        <v>17699</v>
      </c>
    </row>
    <row r="63" spans="1:7" x14ac:dyDescent="0.25">
      <c r="A63" s="42" t="str">
        <f t="shared" si="3"/>
        <v>VALENCIA</v>
      </c>
      <c r="B63" s="41">
        <f t="shared" si="4"/>
        <v>173716</v>
      </c>
      <c r="C63" s="41">
        <f t="shared" si="5"/>
        <v>177291</v>
      </c>
      <c r="D63" s="41">
        <f t="shared" si="6"/>
        <v>7</v>
      </c>
      <c r="E63" s="42" t="str">
        <f t="shared" si="2"/>
        <v>VILAGARCIA</v>
      </c>
      <c r="F63" s="42">
        <f t="shared" si="9"/>
        <v>3992</v>
      </c>
      <c r="G63" s="42">
        <f t="shared" si="8"/>
        <v>2085</v>
      </c>
    </row>
    <row r="64" spans="1:7" x14ac:dyDescent="0.25">
      <c r="A64" s="42" t="str">
        <f t="shared" si="3"/>
        <v>VIGO</v>
      </c>
      <c r="B64" s="41">
        <f t="shared" si="4"/>
        <v>196981</v>
      </c>
      <c r="C64" s="41">
        <f t="shared" si="5"/>
        <v>211542</v>
      </c>
      <c r="D64" s="41">
        <f t="shared" si="6"/>
        <v>6</v>
      </c>
      <c r="E64" s="42" t="str">
        <f t="shared" si="2"/>
        <v>MELILLA</v>
      </c>
      <c r="F64" s="42">
        <f t="shared" si="9"/>
        <v>1659</v>
      </c>
      <c r="G64" s="42">
        <f t="shared" si="8"/>
        <v>13111</v>
      </c>
    </row>
    <row r="65" spans="1:7" x14ac:dyDescent="0.25">
      <c r="A65" s="42" t="str">
        <f t="shared" si="3"/>
        <v>VILAGARCIA</v>
      </c>
      <c r="B65" s="41">
        <f t="shared" si="4"/>
        <v>3992</v>
      </c>
      <c r="C65" s="41">
        <f t="shared" si="5"/>
        <v>2085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40071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7">
        <v>0</v>
      </c>
      <c r="C7" s="27">
        <v>0</v>
      </c>
      <c r="D7" s="27">
        <v>12885</v>
      </c>
      <c r="E7" s="27">
        <v>0</v>
      </c>
      <c r="F7" s="10">
        <f>((E7*100)/D7)-100</f>
        <v>-100</v>
      </c>
      <c r="G7" s="1"/>
      <c r="H7" s="1"/>
      <c r="I7" s="1"/>
    </row>
    <row r="8" spans="1:12" x14ac:dyDescent="0.25">
      <c r="A8" s="11" t="s">
        <v>44</v>
      </c>
      <c r="B8" s="28">
        <v>0</v>
      </c>
      <c r="C8" s="28">
        <v>0</v>
      </c>
      <c r="D8" s="28">
        <v>0</v>
      </c>
      <c r="E8" s="28">
        <v>931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27">
        <v>3372535</v>
      </c>
      <c r="C11" s="27">
        <v>4326118</v>
      </c>
      <c r="D11" s="27">
        <v>24206704</v>
      </c>
      <c r="E11" s="27">
        <v>21700046</v>
      </c>
      <c r="F11" s="10">
        <f t="shared" si="0"/>
        <v>-10.355222255785009</v>
      </c>
      <c r="G11" s="1"/>
      <c r="H11" s="1"/>
      <c r="I11" s="1"/>
    </row>
    <row r="12" spans="1:12" x14ac:dyDescent="0.25">
      <c r="A12" s="11" t="s">
        <v>48</v>
      </c>
      <c r="B12" s="28">
        <v>277</v>
      </c>
      <c r="C12" s="28">
        <v>5937</v>
      </c>
      <c r="D12" s="28">
        <v>122194</v>
      </c>
      <c r="E12" s="28">
        <v>83728</v>
      </c>
      <c r="F12" s="13">
        <f t="shared" si="0"/>
        <v>-31.47945070952747</v>
      </c>
      <c r="G12" s="1"/>
      <c r="H12" s="1"/>
      <c r="I12" s="1"/>
    </row>
    <row r="13" spans="1:12" x14ac:dyDescent="0.25">
      <c r="A13" s="8" t="s">
        <v>49</v>
      </c>
      <c r="B13" s="27">
        <v>50</v>
      </c>
      <c r="C13" s="27">
        <v>19</v>
      </c>
      <c r="D13" s="27">
        <v>4968</v>
      </c>
      <c r="E13" s="27">
        <v>6373</v>
      </c>
      <c r="F13" s="10">
        <f t="shared" si="0"/>
        <v>28.280998389694048</v>
      </c>
      <c r="G13" s="1"/>
      <c r="H13" s="1"/>
      <c r="I13" s="1"/>
    </row>
    <row r="14" spans="1:12" x14ac:dyDescent="0.25">
      <c r="A14" s="11" t="s">
        <v>50</v>
      </c>
      <c r="B14" s="28">
        <v>1208934</v>
      </c>
      <c r="C14" s="28">
        <v>704811</v>
      </c>
      <c r="D14" s="28">
        <v>7854681</v>
      </c>
      <c r="E14" s="28">
        <v>4236796</v>
      </c>
      <c r="F14" s="13">
        <f t="shared" si="0"/>
        <v>-46.06024102060924</v>
      </c>
      <c r="G14" s="1"/>
      <c r="H14" s="1"/>
      <c r="I14" s="1"/>
    </row>
    <row r="15" spans="1:12" x14ac:dyDescent="0.25">
      <c r="A15" s="8" t="s">
        <v>51</v>
      </c>
      <c r="B15" s="27">
        <v>17288</v>
      </c>
      <c r="C15" s="27">
        <v>45418</v>
      </c>
      <c r="D15" s="27">
        <v>419435</v>
      </c>
      <c r="E15" s="27">
        <v>332291</v>
      </c>
      <c r="F15" s="10">
        <f t="shared" si="0"/>
        <v>-20.776520795832482</v>
      </c>
      <c r="G15" s="1"/>
      <c r="H15" s="1"/>
      <c r="I15" s="1"/>
    </row>
    <row r="16" spans="1:12" x14ac:dyDescent="0.25">
      <c r="A16" s="11" t="s">
        <v>52</v>
      </c>
      <c r="B16" s="28">
        <v>0</v>
      </c>
      <c r="C16" s="28">
        <v>0</v>
      </c>
      <c r="D16" s="28">
        <v>127377</v>
      </c>
      <c r="E16" s="28">
        <v>4212</v>
      </c>
      <c r="F16" s="13">
        <f t="shared" si="0"/>
        <v>-96.693280576556205</v>
      </c>
      <c r="G16" s="1"/>
      <c r="H16" s="1"/>
      <c r="I16" s="1"/>
    </row>
    <row r="17" spans="1:9" x14ac:dyDescent="0.25">
      <c r="A17" s="8" t="s">
        <v>53</v>
      </c>
      <c r="B17" s="27">
        <v>0</v>
      </c>
      <c r="C17" s="27">
        <v>0</v>
      </c>
      <c r="D17" s="27">
        <v>8068</v>
      </c>
      <c r="E17" s="27">
        <v>38</v>
      </c>
      <c r="F17" s="10">
        <f t="shared" si="0"/>
        <v>-99.52900347050074</v>
      </c>
      <c r="G17" s="1"/>
      <c r="H17" s="1"/>
      <c r="I17" s="1"/>
    </row>
    <row r="18" spans="1:9" x14ac:dyDescent="0.25">
      <c r="A18" s="11" t="s">
        <v>54</v>
      </c>
      <c r="B18" s="28">
        <v>78744</v>
      </c>
      <c r="C18" s="28">
        <v>72388</v>
      </c>
      <c r="D18" s="28">
        <v>589902</v>
      </c>
      <c r="E18" s="28">
        <v>463916</v>
      </c>
      <c r="F18" s="13">
        <f t="shared" si="0"/>
        <v>-21.357106773667496</v>
      </c>
      <c r="G18" s="1"/>
      <c r="H18" s="1"/>
      <c r="I18" s="1"/>
    </row>
    <row r="19" spans="1:9" x14ac:dyDescent="0.25">
      <c r="A19" s="8" t="s">
        <v>55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28">
        <v>29163</v>
      </c>
      <c r="C20" s="28">
        <v>22978</v>
      </c>
      <c r="D20" s="28">
        <v>302162</v>
      </c>
      <c r="E20" s="28">
        <v>163656</v>
      </c>
      <c r="F20" s="13">
        <f t="shared" si="0"/>
        <v>-45.838325136847125</v>
      </c>
      <c r="G20" s="1"/>
      <c r="H20" s="1"/>
      <c r="I20" s="1"/>
    </row>
    <row r="21" spans="1:9" x14ac:dyDescent="0.25">
      <c r="A21" s="8" t="s">
        <v>57</v>
      </c>
      <c r="B21" s="27">
        <v>0</v>
      </c>
      <c r="C21" s="27">
        <v>0</v>
      </c>
      <c r="D21" s="27">
        <v>3385</v>
      </c>
      <c r="E21" s="27">
        <v>0</v>
      </c>
      <c r="F21" s="10">
        <f t="shared" si="0"/>
        <v>-100</v>
      </c>
      <c r="G21" s="1"/>
      <c r="H21" s="1"/>
      <c r="I21" s="1"/>
    </row>
    <row r="22" spans="1:9" x14ac:dyDescent="0.25">
      <c r="A22" s="11" t="s">
        <v>58</v>
      </c>
      <c r="B22" s="28">
        <v>1195504</v>
      </c>
      <c r="C22" s="28">
        <v>697050</v>
      </c>
      <c r="D22" s="28">
        <v>6694882</v>
      </c>
      <c r="E22" s="28">
        <v>4544914</v>
      </c>
      <c r="F22" s="13">
        <f t="shared" si="0"/>
        <v>-32.11360558707382</v>
      </c>
      <c r="G22" s="1"/>
      <c r="H22" s="1"/>
      <c r="I22" s="1"/>
    </row>
    <row r="23" spans="1:9" x14ac:dyDescent="0.25">
      <c r="A23" s="8" t="s">
        <v>59</v>
      </c>
      <c r="B23" s="27">
        <v>134161</v>
      </c>
      <c r="C23" s="27">
        <v>66620</v>
      </c>
      <c r="D23" s="27">
        <v>1468081</v>
      </c>
      <c r="E23" s="27">
        <v>286314</v>
      </c>
      <c r="F23" s="10">
        <f t="shared" si="0"/>
        <v>-80.497397623155678</v>
      </c>
      <c r="G23" s="1"/>
      <c r="H23" s="1"/>
      <c r="I23" s="1"/>
    </row>
    <row r="24" spans="1:9" x14ac:dyDescent="0.25">
      <c r="A24" s="11" t="s">
        <v>60</v>
      </c>
      <c r="B24" s="28">
        <v>0</v>
      </c>
      <c r="C24" s="28">
        <v>0</v>
      </c>
      <c r="D24" s="28">
        <v>1442</v>
      </c>
      <c r="E24" s="28">
        <v>248</v>
      </c>
      <c r="F24" s="13">
        <f t="shared" si="0"/>
        <v>-82.801664355062414</v>
      </c>
      <c r="G24" s="1"/>
      <c r="H24" s="1"/>
      <c r="I24" s="1"/>
    </row>
    <row r="25" spans="1:9" x14ac:dyDescent="0.25">
      <c r="A25" s="8" t="s">
        <v>61</v>
      </c>
      <c r="B25" s="27">
        <v>0</v>
      </c>
      <c r="C25" s="27">
        <v>0</v>
      </c>
      <c r="D25" s="27">
        <v>1256</v>
      </c>
      <c r="E25" s="27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28">
        <v>0</v>
      </c>
      <c r="C26" s="28">
        <v>0</v>
      </c>
      <c r="D26" s="28">
        <v>0</v>
      </c>
      <c r="E26" s="28">
        <v>3668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28">
        <v>14369</v>
      </c>
      <c r="C28" s="28">
        <v>34249</v>
      </c>
      <c r="D28" s="28">
        <v>101759</v>
      </c>
      <c r="E28" s="28">
        <v>171958</v>
      </c>
      <c r="F28" s="13">
        <f t="shared" si="0"/>
        <v>68.985544276181969</v>
      </c>
      <c r="G28" s="1"/>
      <c r="H28" s="1"/>
      <c r="I28" s="1"/>
    </row>
    <row r="29" spans="1:9" x14ac:dyDescent="0.25">
      <c r="A29" s="8" t="s">
        <v>65</v>
      </c>
      <c r="B29" s="27">
        <v>1328</v>
      </c>
      <c r="C29" s="27">
        <v>686</v>
      </c>
      <c r="D29" s="27">
        <v>3730</v>
      </c>
      <c r="E29" s="27">
        <v>1201</v>
      </c>
      <c r="F29" s="10">
        <f t="shared" si="0"/>
        <v>-67.80160857908848</v>
      </c>
      <c r="G29" s="1"/>
      <c r="H29" s="1"/>
      <c r="I29" s="1"/>
    </row>
    <row r="30" spans="1:9" x14ac:dyDescent="0.25">
      <c r="A30" s="11" t="s">
        <v>66</v>
      </c>
      <c r="B30" s="28">
        <v>0</v>
      </c>
      <c r="C30" s="28">
        <v>7749</v>
      </c>
      <c r="D30" s="28">
        <v>0</v>
      </c>
      <c r="E30" s="28">
        <v>7795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7">
        <v>307571</v>
      </c>
      <c r="C31" s="27">
        <v>332520</v>
      </c>
      <c r="D31" s="27">
        <v>2521572</v>
      </c>
      <c r="E31" s="27">
        <v>2765785</v>
      </c>
      <c r="F31" s="10">
        <f t="shared" si="0"/>
        <v>9.6849504991330804</v>
      </c>
      <c r="G31" s="1"/>
      <c r="H31" s="1"/>
      <c r="I31" s="1"/>
    </row>
    <row r="32" spans="1:9" x14ac:dyDescent="0.25">
      <c r="A32" s="11" t="s">
        <v>68</v>
      </c>
      <c r="B32" s="28">
        <v>2162550</v>
      </c>
      <c r="C32" s="28">
        <v>2169139</v>
      </c>
      <c r="D32" s="28">
        <v>12413966</v>
      </c>
      <c r="E32" s="28">
        <v>15664958</v>
      </c>
      <c r="F32" s="13">
        <f t="shared" si="0"/>
        <v>26.188181923488429</v>
      </c>
      <c r="G32" s="1"/>
      <c r="H32" s="1"/>
      <c r="I32" s="1"/>
    </row>
    <row r="33" spans="1:9" x14ac:dyDescent="0.25">
      <c r="A33" s="8" t="s">
        <v>69</v>
      </c>
      <c r="B33" s="27">
        <v>23704</v>
      </c>
      <c r="C33" s="27">
        <v>20829</v>
      </c>
      <c r="D33" s="27">
        <v>133688</v>
      </c>
      <c r="E33" s="27">
        <v>106409</v>
      </c>
      <c r="F33" s="10">
        <f t="shared" si="0"/>
        <v>-20.404972772425353</v>
      </c>
      <c r="G33" s="1"/>
      <c r="H33" s="1"/>
      <c r="I33" s="1"/>
    </row>
    <row r="34" spans="1:9" x14ac:dyDescent="0.25">
      <c r="A34" s="11" t="s">
        <v>70</v>
      </c>
      <c r="B34" s="28">
        <v>4</v>
      </c>
      <c r="C34" s="28">
        <v>7933</v>
      </c>
      <c r="D34" s="28">
        <v>10578</v>
      </c>
      <c r="E34" s="28">
        <v>17642</v>
      </c>
      <c r="F34" s="13">
        <f t="shared" si="0"/>
        <v>66.780109661561738</v>
      </c>
      <c r="G34" s="1"/>
      <c r="H34" s="1"/>
      <c r="I34" s="1"/>
    </row>
    <row r="35" spans="1:9" x14ac:dyDescent="0.25">
      <c r="A35" s="14" t="s">
        <v>71</v>
      </c>
      <c r="B35" s="15">
        <f>SUM(B7:B34)</f>
        <v>8546182</v>
      </c>
      <c r="C35" s="15">
        <f t="shared" ref="C35:E35" si="1">SUM(C7:C34)</f>
        <v>8514444</v>
      </c>
      <c r="D35" s="15">
        <f t="shared" si="1"/>
        <v>57002715</v>
      </c>
      <c r="E35" s="15">
        <f t="shared" si="1"/>
        <v>50562879</v>
      </c>
      <c r="F35" s="16">
        <f t="shared" si="0"/>
        <v>-11.297419780794655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12885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21700046</v>
      </c>
      <c r="G38" s="42">
        <f>LOOKUP(E38,$A$38:$A$65,$C$38:$C$65)</f>
        <v>24206704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931</v>
      </c>
      <c r="C39" s="41">
        <f t="shared" ref="C39:C65" si="5">D8</f>
        <v>0</v>
      </c>
      <c r="D39" s="41">
        <f t="shared" ref="D39:D65" si="6">_xlfn.RANK.EQ(B39,$B$38:$B$65)+COUNTIF($B$38:$B$65,B39)-1</f>
        <v>19</v>
      </c>
      <c r="E39" s="42" t="str">
        <f t="shared" si="2"/>
        <v>VALENCIA</v>
      </c>
      <c r="F39" s="42">
        <f t="shared" ref="F39:F54" si="7">LOOKUP(E39,$A$38:$A$65,$B$38:$B$65)</f>
        <v>15664958</v>
      </c>
      <c r="G39" s="42">
        <f t="shared" ref="G39:G65" si="8">LOOKUP(E39,$A$38:$A$65,$C$38:$C$65)</f>
        <v>12413966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4544914</v>
      </c>
      <c r="G40" s="42">
        <f t="shared" si="8"/>
        <v>6694882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4236796</v>
      </c>
      <c r="G41" s="42">
        <f t="shared" si="8"/>
        <v>7854681</v>
      </c>
    </row>
    <row r="42" spans="1:9" x14ac:dyDescent="0.25">
      <c r="A42" s="42" t="str">
        <f t="shared" si="3"/>
        <v>BAHIA DE ALGECIRAS</v>
      </c>
      <c r="B42" s="41">
        <f t="shared" si="4"/>
        <v>21700046</v>
      </c>
      <c r="C42" s="41">
        <f t="shared" si="5"/>
        <v>24206704</v>
      </c>
      <c r="D42" s="41">
        <f t="shared" si="6"/>
        <v>1</v>
      </c>
      <c r="E42" s="42" t="str">
        <f t="shared" si="2"/>
        <v>TARRAGONA</v>
      </c>
      <c r="F42" s="42">
        <f t="shared" si="7"/>
        <v>2765785</v>
      </c>
      <c r="G42" s="42">
        <f t="shared" si="8"/>
        <v>2521572</v>
      </c>
    </row>
    <row r="43" spans="1:9" x14ac:dyDescent="0.25">
      <c r="A43" s="42" t="str">
        <f t="shared" si="3"/>
        <v>BAHIA DE CADIZ</v>
      </c>
      <c r="B43" s="41">
        <f t="shared" si="4"/>
        <v>83728</v>
      </c>
      <c r="C43" s="41">
        <f t="shared" si="5"/>
        <v>122194</v>
      </c>
      <c r="D43" s="41">
        <f t="shared" si="6"/>
        <v>12</v>
      </c>
      <c r="E43" s="42" t="str">
        <f t="shared" si="2"/>
        <v>CEUTA</v>
      </c>
      <c r="F43" s="42">
        <f t="shared" si="7"/>
        <v>463916</v>
      </c>
      <c r="G43" s="42">
        <f t="shared" si="8"/>
        <v>589902</v>
      </c>
    </row>
    <row r="44" spans="1:9" x14ac:dyDescent="0.25">
      <c r="A44" s="42" t="str">
        <f t="shared" si="3"/>
        <v>BALEARES</v>
      </c>
      <c r="B44" s="41">
        <f t="shared" si="4"/>
        <v>6373</v>
      </c>
      <c r="C44" s="41">
        <f t="shared" si="5"/>
        <v>4968</v>
      </c>
      <c r="D44" s="41">
        <f t="shared" si="6"/>
        <v>15</v>
      </c>
      <c r="E44" s="42" t="str">
        <f t="shared" si="2"/>
        <v>BILBAO</v>
      </c>
      <c r="F44" s="42">
        <f t="shared" si="7"/>
        <v>332291</v>
      </c>
      <c r="G44" s="42">
        <f t="shared" si="8"/>
        <v>419435</v>
      </c>
    </row>
    <row r="45" spans="1:9" x14ac:dyDescent="0.25">
      <c r="A45" s="42" t="str">
        <f t="shared" si="3"/>
        <v>BARCELONA</v>
      </c>
      <c r="B45" s="41">
        <f t="shared" si="4"/>
        <v>4236796</v>
      </c>
      <c r="C45" s="41">
        <f t="shared" si="5"/>
        <v>7854681</v>
      </c>
      <c r="D45" s="41">
        <f t="shared" si="6"/>
        <v>4</v>
      </c>
      <c r="E45" s="42" t="str">
        <f t="shared" si="2"/>
        <v>MALAGA</v>
      </c>
      <c r="F45" s="42">
        <f t="shared" si="7"/>
        <v>286314</v>
      </c>
      <c r="G45" s="42">
        <f t="shared" si="8"/>
        <v>1468081</v>
      </c>
    </row>
    <row r="46" spans="1:9" x14ac:dyDescent="0.25">
      <c r="A46" s="42" t="str">
        <f t="shared" si="3"/>
        <v>BILBAO</v>
      </c>
      <c r="B46" s="41">
        <f t="shared" si="4"/>
        <v>332291</v>
      </c>
      <c r="C46" s="41">
        <f t="shared" si="5"/>
        <v>419435</v>
      </c>
      <c r="D46" s="41">
        <f t="shared" si="6"/>
        <v>7</v>
      </c>
      <c r="E46" s="42" t="str">
        <f t="shared" si="2"/>
        <v>SANTA CRUZ DE TENERIFE</v>
      </c>
      <c r="F46" s="42">
        <f t="shared" si="7"/>
        <v>171958</v>
      </c>
      <c r="G46" s="42">
        <f t="shared" si="8"/>
        <v>101759</v>
      </c>
    </row>
    <row r="47" spans="1:9" x14ac:dyDescent="0.25">
      <c r="A47" s="42" t="str">
        <f t="shared" si="3"/>
        <v>CARTAGENA</v>
      </c>
      <c r="B47" s="41">
        <f t="shared" si="4"/>
        <v>4212</v>
      </c>
      <c r="C47" s="41">
        <f t="shared" si="5"/>
        <v>127377</v>
      </c>
      <c r="D47" s="41">
        <f t="shared" si="6"/>
        <v>16</v>
      </c>
      <c r="E47" s="42" t="str">
        <f t="shared" si="2"/>
        <v>GIJON</v>
      </c>
      <c r="F47" s="42">
        <f t="shared" si="7"/>
        <v>163656</v>
      </c>
      <c r="G47" s="42">
        <f t="shared" si="8"/>
        <v>302162</v>
      </c>
    </row>
    <row r="48" spans="1:9" x14ac:dyDescent="0.25">
      <c r="A48" s="42" t="str">
        <f t="shared" si="3"/>
        <v>CASTELLON</v>
      </c>
      <c r="B48" s="41">
        <f t="shared" si="4"/>
        <v>38</v>
      </c>
      <c r="C48" s="41">
        <f t="shared" si="5"/>
        <v>8068</v>
      </c>
      <c r="D48" s="41">
        <f t="shared" si="6"/>
        <v>21</v>
      </c>
      <c r="E48" s="42" t="str">
        <f t="shared" si="2"/>
        <v>VIGO</v>
      </c>
      <c r="F48" s="42">
        <f t="shared" si="7"/>
        <v>106409</v>
      </c>
      <c r="G48" s="42">
        <f t="shared" si="8"/>
        <v>133688</v>
      </c>
    </row>
    <row r="49" spans="1:7" x14ac:dyDescent="0.25">
      <c r="A49" s="42" t="str">
        <f t="shared" si="3"/>
        <v>CEUTA</v>
      </c>
      <c r="B49" s="41">
        <f t="shared" si="4"/>
        <v>463916</v>
      </c>
      <c r="C49" s="41">
        <f t="shared" si="5"/>
        <v>589902</v>
      </c>
      <c r="D49" s="41">
        <f t="shared" si="6"/>
        <v>6</v>
      </c>
      <c r="E49" s="42" t="str">
        <f t="shared" si="2"/>
        <v>BAHIA DE CADIZ</v>
      </c>
      <c r="F49" s="42">
        <f t="shared" si="7"/>
        <v>83728</v>
      </c>
      <c r="G49" s="42">
        <f t="shared" si="8"/>
        <v>122194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VILAGARCIA</v>
      </c>
      <c r="F50" s="42">
        <f t="shared" si="7"/>
        <v>17642</v>
      </c>
      <c r="G50" s="42">
        <f t="shared" si="8"/>
        <v>10578</v>
      </c>
    </row>
    <row r="51" spans="1:7" x14ac:dyDescent="0.25">
      <c r="A51" s="42" t="str">
        <f t="shared" si="3"/>
        <v>GIJON</v>
      </c>
      <c r="B51" s="41">
        <f t="shared" si="4"/>
        <v>163656</v>
      </c>
      <c r="C51" s="41">
        <f t="shared" si="5"/>
        <v>302162</v>
      </c>
      <c r="D51" s="41">
        <f t="shared" si="6"/>
        <v>10</v>
      </c>
      <c r="E51" s="42" t="str">
        <f t="shared" si="2"/>
        <v>SEVILLA</v>
      </c>
      <c r="F51" s="42">
        <f t="shared" si="7"/>
        <v>7795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3385</v>
      </c>
      <c r="D52" s="41">
        <f t="shared" si="6"/>
        <v>28</v>
      </c>
      <c r="E52" s="42" t="str">
        <f t="shared" si="2"/>
        <v>BALEARES</v>
      </c>
      <c r="F52" s="42">
        <f t="shared" si="7"/>
        <v>6373</v>
      </c>
      <c r="G52" s="42">
        <f t="shared" si="8"/>
        <v>4968</v>
      </c>
    </row>
    <row r="53" spans="1:7" x14ac:dyDescent="0.25">
      <c r="A53" s="42" t="str">
        <f t="shared" si="3"/>
        <v>LAS PALMAS</v>
      </c>
      <c r="B53" s="41">
        <f t="shared" si="4"/>
        <v>4544914</v>
      </c>
      <c r="C53" s="41">
        <f t="shared" si="5"/>
        <v>6694882</v>
      </c>
      <c r="D53" s="41">
        <f t="shared" si="6"/>
        <v>3</v>
      </c>
      <c r="E53" s="42" t="str">
        <f t="shared" si="2"/>
        <v>CARTAGENA</v>
      </c>
      <c r="F53" s="42">
        <f t="shared" si="7"/>
        <v>4212</v>
      </c>
      <c r="G53" s="42">
        <f t="shared" si="8"/>
        <v>127377</v>
      </c>
    </row>
    <row r="54" spans="1:7" x14ac:dyDescent="0.25">
      <c r="A54" s="42" t="str">
        <f t="shared" si="3"/>
        <v>MALAGA</v>
      </c>
      <c r="B54" s="41">
        <f t="shared" si="4"/>
        <v>286314</v>
      </c>
      <c r="C54" s="41">
        <f t="shared" si="5"/>
        <v>1468081</v>
      </c>
      <c r="D54" s="41">
        <f t="shared" si="6"/>
        <v>8</v>
      </c>
      <c r="E54" s="42" t="str">
        <f t="shared" si="2"/>
        <v>MOTRIL</v>
      </c>
      <c r="F54" s="42">
        <f t="shared" si="7"/>
        <v>3668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248</v>
      </c>
      <c r="C55" s="41">
        <f t="shared" si="5"/>
        <v>1442</v>
      </c>
      <c r="D55" s="41">
        <f t="shared" si="6"/>
        <v>20</v>
      </c>
      <c r="E55" s="42" t="str">
        <f t="shared" si="2"/>
        <v>SANTANDER</v>
      </c>
      <c r="F55" s="42">
        <f t="shared" ref="F55:F65" si="9">LOOKUP(E55,$A$38:$A$65,$B$38:$B$65)</f>
        <v>1201</v>
      </c>
      <c r="G55" s="42">
        <f t="shared" si="8"/>
        <v>3730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1256</v>
      </c>
      <c r="D56" s="41">
        <f t="shared" si="6"/>
        <v>28</v>
      </c>
      <c r="E56" s="42" t="str">
        <f t="shared" si="2"/>
        <v>ALICANTE</v>
      </c>
      <c r="F56" s="42">
        <f t="shared" si="9"/>
        <v>931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3668</v>
      </c>
      <c r="C57" s="41">
        <f t="shared" si="5"/>
        <v>0</v>
      </c>
      <c r="D57" s="41">
        <f t="shared" si="6"/>
        <v>17</v>
      </c>
      <c r="E57" s="42" t="str">
        <f t="shared" si="2"/>
        <v>MARIN Y RIA DE PONTEVEDRA</v>
      </c>
      <c r="F57" s="42">
        <f t="shared" si="9"/>
        <v>248</v>
      </c>
      <c r="G57" s="42">
        <f t="shared" si="8"/>
        <v>1442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CASTELLON</v>
      </c>
      <c r="F58" s="42">
        <f t="shared" si="9"/>
        <v>38</v>
      </c>
      <c r="G58" s="42">
        <f t="shared" si="8"/>
        <v>8068</v>
      </c>
    </row>
    <row r="59" spans="1:7" x14ac:dyDescent="0.25">
      <c r="A59" s="42" t="str">
        <f t="shared" si="3"/>
        <v>SANTA CRUZ DE TENERIFE</v>
      </c>
      <c r="B59" s="41">
        <f t="shared" si="4"/>
        <v>171958</v>
      </c>
      <c r="C59" s="41">
        <f t="shared" si="5"/>
        <v>101759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1201</v>
      </c>
      <c r="C60" s="41">
        <f t="shared" si="5"/>
        <v>3730</v>
      </c>
      <c r="D60" s="41">
        <f t="shared" si="6"/>
        <v>18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7795</v>
      </c>
      <c r="C61" s="41">
        <f t="shared" si="5"/>
        <v>0</v>
      </c>
      <c r="D61" s="41">
        <f t="shared" si="6"/>
        <v>14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2765785</v>
      </c>
      <c r="C62" s="41">
        <f t="shared" si="5"/>
        <v>2521572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15664958</v>
      </c>
      <c r="C63" s="41">
        <f t="shared" si="5"/>
        <v>12413966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106409</v>
      </c>
      <c r="C64" s="41">
        <f t="shared" si="5"/>
        <v>133688</v>
      </c>
      <c r="D64" s="41">
        <f t="shared" si="6"/>
        <v>11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17642</v>
      </c>
      <c r="C65" s="41">
        <f t="shared" si="5"/>
        <v>10578</v>
      </c>
      <c r="D65" s="41">
        <f t="shared" si="6"/>
        <v>13</v>
      </c>
      <c r="E65" s="42" t="str">
        <f t="shared" si="2"/>
        <v>A CORUÑA</v>
      </c>
      <c r="F65" s="42">
        <f t="shared" si="9"/>
        <v>0</v>
      </c>
      <c r="G65" s="42">
        <f t="shared" si="8"/>
        <v>12885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40071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0">
        <v>0</v>
      </c>
      <c r="C8" s="30">
        <v>0</v>
      </c>
      <c r="D8" s="30">
        <v>0</v>
      </c>
      <c r="E8" s="30">
        <v>931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29">
        <v>3370606</v>
      </c>
      <c r="C11" s="29">
        <v>3292360</v>
      </c>
      <c r="D11" s="29">
        <v>24111959</v>
      </c>
      <c r="E11" s="29">
        <v>20651344</v>
      </c>
      <c r="F11" s="10">
        <f t="shared" si="0"/>
        <v>-14.35227639529414</v>
      </c>
      <c r="G11" s="1"/>
      <c r="H11" s="1"/>
      <c r="I11" s="1"/>
    </row>
    <row r="12" spans="1:12" x14ac:dyDescent="0.25">
      <c r="A12" s="11" t="s">
        <v>48</v>
      </c>
      <c r="B12" s="30">
        <v>277</v>
      </c>
      <c r="C12" s="30">
        <v>461</v>
      </c>
      <c r="D12" s="30">
        <v>3060</v>
      </c>
      <c r="E12" s="30">
        <v>10546</v>
      </c>
      <c r="F12" s="13">
        <f t="shared" si="0"/>
        <v>244.640522875817</v>
      </c>
      <c r="G12" s="1"/>
      <c r="H12" s="1"/>
      <c r="I12" s="1"/>
    </row>
    <row r="13" spans="1:12" x14ac:dyDescent="0.25">
      <c r="A13" s="8" t="s">
        <v>49</v>
      </c>
      <c r="B13" s="29">
        <v>8</v>
      </c>
      <c r="C13" s="29">
        <v>4</v>
      </c>
      <c r="D13" s="29">
        <v>440</v>
      </c>
      <c r="E13" s="29">
        <v>310</v>
      </c>
      <c r="F13" s="10">
        <f t="shared" si="0"/>
        <v>-29.545454545454547</v>
      </c>
      <c r="G13" s="1"/>
      <c r="H13" s="1"/>
      <c r="I13" s="1"/>
    </row>
    <row r="14" spans="1:12" x14ac:dyDescent="0.25">
      <c r="A14" s="11" t="s">
        <v>50</v>
      </c>
      <c r="B14" s="30">
        <v>1119353</v>
      </c>
      <c r="C14" s="30">
        <v>666058</v>
      </c>
      <c r="D14" s="30">
        <v>7452304</v>
      </c>
      <c r="E14" s="30">
        <v>3946412</v>
      </c>
      <c r="F14" s="13">
        <f t="shared" si="0"/>
        <v>-47.044403985666712</v>
      </c>
      <c r="G14" s="1"/>
      <c r="H14" s="1"/>
      <c r="I14" s="1"/>
    </row>
    <row r="15" spans="1:12" x14ac:dyDescent="0.25">
      <c r="A15" s="8" t="s">
        <v>51</v>
      </c>
      <c r="B15" s="29">
        <v>14268</v>
      </c>
      <c r="C15" s="29">
        <v>4068</v>
      </c>
      <c r="D15" s="29">
        <v>133482</v>
      </c>
      <c r="E15" s="29">
        <v>47755</v>
      </c>
      <c r="F15" s="10">
        <f t="shared" si="0"/>
        <v>-64.22364064068563</v>
      </c>
      <c r="G15" s="1"/>
      <c r="H15" s="1"/>
      <c r="I15" s="1"/>
    </row>
    <row r="16" spans="1:12" x14ac:dyDescent="0.25">
      <c r="A16" s="11" t="s">
        <v>52</v>
      </c>
      <c r="B16" s="30">
        <v>0</v>
      </c>
      <c r="C16" s="30">
        <v>0</v>
      </c>
      <c r="D16" s="30">
        <v>0</v>
      </c>
      <c r="E16" s="30">
        <v>620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29">
        <v>0</v>
      </c>
      <c r="C17" s="29">
        <v>0</v>
      </c>
      <c r="D17" s="29">
        <v>5044</v>
      </c>
      <c r="E17" s="29">
        <v>23</v>
      </c>
      <c r="F17" s="10">
        <f t="shared" si="0"/>
        <v>-99.54401268834259</v>
      </c>
      <c r="G17" s="1"/>
      <c r="H17" s="1"/>
      <c r="I17" s="1"/>
    </row>
    <row r="18" spans="1:9" x14ac:dyDescent="0.25">
      <c r="A18" s="11" t="s">
        <v>54</v>
      </c>
      <c r="B18" s="30">
        <v>0</v>
      </c>
      <c r="C18" s="30">
        <v>4</v>
      </c>
      <c r="D18" s="30">
        <v>0</v>
      </c>
      <c r="E18" s="30">
        <v>18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30">
        <v>0</v>
      </c>
      <c r="C20" s="30">
        <v>0</v>
      </c>
      <c r="D20" s="30">
        <v>736</v>
      </c>
      <c r="E20" s="30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57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0">
        <v>1186608</v>
      </c>
      <c r="C22" s="30">
        <v>687287</v>
      </c>
      <c r="D22" s="30">
        <v>6598720</v>
      </c>
      <c r="E22" s="30">
        <v>4448828</v>
      </c>
      <c r="F22" s="13">
        <f t="shared" si="0"/>
        <v>-32.580439842878619</v>
      </c>
      <c r="G22" s="1"/>
      <c r="H22" s="1"/>
      <c r="I22" s="1"/>
    </row>
    <row r="23" spans="1:9" x14ac:dyDescent="0.25">
      <c r="A23" s="8" t="s">
        <v>59</v>
      </c>
      <c r="B23" s="29">
        <v>134161</v>
      </c>
      <c r="C23" s="29">
        <v>66620</v>
      </c>
      <c r="D23" s="29">
        <v>1466497</v>
      </c>
      <c r="E23" s="29">
        <v>286200</v>
      </c>
      <c r="F23" s="10">
        <f t="shared" si="0"/>
        <v>-80.484106002262536</v>
      </c>
      <c r="G23" s="1"/>
      <c r="H23" s="1"/>
      <c r="I23" s="1"/>
    </row>
    <row r="24" spans="1:9" x14ac:dyDescent="0.25">
      <c r="A24" s="11" t="s">
        <v>60</v>
      </c>
      <c r="B24" s="30">
        <v>0</v>
      </c>
      <c r="C24" s="30">
        <v>0</v>
      </c>
      <c r="D24" s="30">
        <v>1442</v>
      </c>
      <c r="E24" s="30">
        <v>248</v>
      </c>
      <c r="F24" s="13">
        <f t="shared" si="0"/>
        <v>-82.801664355062414</v>
      </c>
      <c r="G24" s="1"/>
      <c r="H24" s="1"/>
      <c r="I24" s="1"/>
    </row>
    <row r="25" spans="1:9" x14ac:dyDescent="0.25">
      <c r="A25" s="8" t="s">
        <v>61</v>
      </c>
      <c r="B25" s="29">
        <v>0</v>
      </c>
      <c r="C25" s="29">
        <v>0</v>
      </c>
      <c r="D25" s="29">
        <v>1256</v>
      </c>
      <c r="E25" s="29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0">
        <v>10238</v>
      </c>
      <c r="C28" s="30">
        <v>26348</v>
      </c>
      <c r="D28" s="30">
        <v>71681</v>
      </c>
      <c r="E28" s="30">
        <v>134581</v>
      </c>
      <c r="F28" s="13">
        <f t="shared" si="0"/>
        <v>87.74989188208869</v>
      </c>
      <c r="G28" s="1"/>
      <c r="H28" s="1"/>
      <c r="I28" s="1"/>
    </row>
    <row r="29" spans="1:9" x14ac:dyDescent="0.25">
      <c r="A29" s="8" t="s">
        <v>65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30">
        <v>0</v>
      </c>
      <c r="C30" s="30">
        <v>0</v>
      </c>
      <c r="D30" s="30">
        <v>0</v>
      </c>
      <c r="E30" s="30">
        <v>46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9">
        <v>88</v>
      </c>
      <c r="C31" s="29">
        <v>172574</v>
      </c>
      <c r="D31" s="29">
        <v>1447</v>
      </c>
      <c r="E31" s="29">
        <v>763407</v>
      </c>
      <c r="F31" s="10">
        <f t="shared" si="0"/>
        <v>52657.912923289565</v>
      </c>
      <c r="G31" s="1"/>
      <c r="H31" s="1"/>
      <c r="I31" s="1"/>
    </row>
    <row r="32" spans="1:9" x14ac:dyDescent="0.25">
      <c r="A32" s="11" t="s">
        <v>68</v>
      </c>
      <c r="B32" s="30">
        <v>2157881</v>
      </c>
      <c r="C32" s="30">
        <v>2168588</v>
      </c>
      <c r="D32" s="30">
        <v>12378568</v>
      </c>
      <c r="E32" s="30">
        <v>15798338</v>
      </c>
      <c r="F32" s="13">
        <f t="shared" si="0"/>
        <v>27.626539677287383</v>
      </c>
      <c r="G32" s="1"/>
      <c r="H32" s="1"/>
      <c r="I32" s="1"/>
    </row>
    <row r="33" spans="1:9" x14ac:dyDescent="0.25">
      <c r="A33" s="8" t="s">
        <v>69</v>
      </c>
      <c r="B33" s="29">
        <v>1824</v>
      </c>
      <c r="C33" s="29">
        <v>15435</v>
      </c>
      <c r="D33" s="29">
        <v>25827</v>
      </c>
      <c r="E33" s="29">
        <v>59756</v>
      </c>
      <c r="F33" s="10">
        <f t="shared" si="0"/>
        <v>131.37027142138072</v>
      </c>
      <c r="G33" s="1"/>
      <c r="H33" s="1"/>
      <c r="I33" s="1"/>
    </row>
    <row r="34" spans="1:9" x14ac:dyDescent="0.25">
      <c r="A34" s="11" t="s">
        <v>70</v>
      </c>
      <c r="B34" s="30">
        <v>4</v>
      </c>
      <c r="C34" s="30">
        <v>0</v>
      </c>
      <c r="D34" s="30">
        <v>142</v>
      </c>
      <c r="E34" s="30">
        <v>9689</v>
      </c>
      <c r="F34" s="13">
        <f t="shared" si="0"/>
        <v>6723.2394366197186</v>
      </c>
      <c r="G34" s="1"/>
      <c r="H34" s="1"/>
      <c r="I34" s="1"/>
    </row>
    <row r="35" spans="1:9" x14ac:dyDescent="0.25">
      <c r="A35" s="14" t="s">
        <v>71</v>
      </c>
      <c r="B35" s="15">
        <f>SUM(B7:B34)</f>
        <v>7995316</v>
      </c>
      <c r="C35" s="15">
        <f t="shared" ref="C35:E35" si="1">SUM(C7:C34)</f>
        <v>7099807</v>
      </c>
      <c r="D35" s="15">
        <f t="shared" si="1"/>
        <v>52252605</v>
      </c>
      <c r="E35" s="15">
        <f t="shared" si="1"/>
        <v>46159052</v>
      </c>
      <c r="F35" s="16">
        <f t="shared" si="0"/>
        <v>-11.661720980226733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20651344</v>
      </c>
      <c r="G38" s="42">
        <f>LOOKUP(E38,$A$38:$A$65,$C$38:$C$65)</f>
        <v>24111959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931</v>
      </c>
      <c r="C39" s="41">
        <f t="shared" ref="C39:C65" si="5">D8</f>
        <v>0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15798338</v>
      </c>
      <c r="G39" s="42">
        <f t="shared" ref="G39:G65" si="8">LOOKUP(E39,$A$38:$A$65,$C$38:$C$65)</f>
        <v>12378568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4448828</v>
      </c>
      <c r="G40" s="42">
        <f t="shared" si="8"/>
        <v>6598720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3946412</v>
      </c>
      <c r="G41" s="42">
        <f t="shared" si="8"/>
        <v>7452304</v>
      </c>
    </row>
    <row r="42" spans="1:9" x14ac:dyDescent="0.25">
      <c r="A42" s="42" t="str">
        <f t="shared" si="3"/>
        <v>BAHIA DE ALGECIRAS</v>
      </c>
      <c r="B42" s="41">
        <f t="shared" si="4"/>
        <v>20651344</v>
      </c>
      <c r="C42" s="41">
        <f t="shared" si="5"/>
        <v>24111959</v>
      </c>
      <c r="D42" s="41">
        <f t="shared" si="6"/>
        <v>1</v>
      </c>
      <c r="E42" s="42" t="str">
        <f t="shared" si="2"/>
        <v>TARRAGONA</v>
      </c>
      <c r="F42" s="42">
        <f t="shared" si="7"/>
        <v>763407</v>
      </c>
      <c r="G42" s="42">
        <f t="shared" si="8"/>
        <v>1447</v>
      </c>
    </row>
    <row r="43" spans="1:9" x14ac:dyDescent="0.25">
      <c r="A43" s="42" t="str">
        <f t="shared" si="3"/>
        <v>BAHIA DE CADIZ</v>
      </c>
      <c r="B43" s="41">
        <f t="shared" si="4"/>
        <v>10546</v>
      </c>
      <c r="C43" s="41">
        <f t="shared" si="5"/>
        <v>3060</v>
      </c>
      <c r="D43" s="41">
        <f t="shared" si="6"/>
        <v>10</v>
      </c>
      <c r="E43" s="42" t="str">
        <f t="shared" si="2"/>
        <v>MALAGA</v>
      </c>
      <c r="F43" s="42">
        <f t="shared" si="7"/>
        <v>286200</v>
      </c>
      <c r="G43" s="42">
        <f t="shared" si="8"/>
        <v>1466497</v>
      </c>
    </row>
    <row r="44" spans="1:9" x14ac:dyDescent="0.25">
      <c r="A44" s="42" t="str">
        <f t="shared" si="3"/>
        <v>BALEARES</v>
      </c>
      <c r="B44" s="41">
        <f t="shared" si="4"/>
        <v>310</v>
      </c>
      <c r="C44" s="41">
        <f t="shared" si="5"/>
        <v>440</v>
      </c>
      <c r="D44" s="41">
        <f t="shared" si="6"/>
        <v>14</v>
      </c>
      <c r="E44" s="42" t="str">
        <f t="shared" si="2"/>
        <v>SANTA CRUZ DE TENERIFE</v>
      </c>
      <c r="F44" s="42">
        <f t="shared" si="7"/>
        <v>134581</v>
      </c>
      <c r="G44" s="42">
        <f t="shared" si="8"/>
        <v>71681</v>
      </c>
    </row>
    <row r="45" spans="1:9" x14ac:dyDescent="0.25">
      <c r="A45" s="42" t="str">
        <f t="shared" si="3"/>
        <v>BARCELONA</v>
      </c>
      <c r="B45" s="41">
        <f t="shared" si="4"/>
        <v>3946412</v>
      </c>
      <c r="C45" s="41">
        <f t="shared" si="5"/>
        <v>7452304</v>
      </c>
      <c r="D45" s="41">
        <f t="shared" si="6"/>
        <v>4</v>
      </c>
      <c r="E45" s="42" t="str">
        <f t="shared" si="2"/>
        <v>VIGO</v>
      </c>
      <c r="F45" s="42">
        <f t="shared" si="7"/>
        <v>59756</v>
      </c>
      <c r="G45" s="42">
        <f t="shared" si="8"/>
        <v>25827</v>
      </c>
    </row>
    <row r="46" spans="1:9" x14ac:dyDescent="0.25">
      <c r="A46" s="42" t="str">
        <f t="shared" si="3"/>
        <v>BILBAO</v>
      </c>
      <c r="B46" s="41">
        <f t="shared" si="4"/>
        <v>47755</v>
      </c>
      <c r="C46" s="41">
        <f t="shared" si="5"/>
        <v>133482</v>
      </c>
      <c r="D46" s="41">
        <f t="shared" si="6"/>
        <v>9</v>
      </c>
      <c r="E46" s="42" t="str">
        <f t="shared" si="2"/>
        <v>BILBAO</v>
      </c>
      <c r="F46" s="42">
        <f t="shared" si="7"/>
        <v>47755</v>
      </c>
      <c r="G46" s="42">
        <f t="shared" si="8"/>
        <v>133482</v>
      </c>
    </row>
    <row r="47" spans="1:9" x14ac:dyDescent="0.25">
      <c r="A47" s="42" t="str">
        <f t="shared" si="3"/>
        <v>CARTAGENA</v>
      </c>
      <c r="B47" s="41">
        <f t="shared" si="4"/>
        <v>620</v>
      </c>
      <c r="C47" s="41">
        <f t="shared" si="5"/>
        <v>0</v>
      </c>
      <c r="D47" s="41">
        <f t="shared" si="6"/>
        <v>13</v>
      </c>
      <c r="E47" s="42" t="str">
        <f t="shared" si="2"/>
        <v>BAHIA DE CADIZ</v>
      </c>
      <c r="F47" s="42">
        <f t="shared" si="7"/>
        <v>10546</v>
      </c>
      <c r="G47" s="42">
        <f t="shared" si="8"/>
        <v>3060</v>
      </c>
    </row>
    <row r="48" spans="1:9" x14ac:dyDescent="0.25">
      <c r="A48" s="42" t="str">
        <f t="shared" si="3"/>
        <v>CASTELLON</v>
      </c>
      <c r="B48" s="41">
        <f t="shared" si="4"/>
        <v>23</v>
      </c>
      <c r="C48" s="41">
        <f t="shared" si="5"/>
        <v>5044</v>
      </c>
      <c r="D48" s="41">
        <f t="shared" si="6"/>
        <v>17</v>
      </c>
      <c r="E48" s="42" t="str">
        <f t="shared" si="2"/>
        <v>VILAGARCIA</v>
      </c>
      <c r="F48" s="42">
        <f t="shared" si="7"/>
        <v>9689</v>
      </c>
      <c r="G48" s="42">
        <f t="shared" si="8"/>
        <v>142</v>
      </c>
    </row>
    <row r="49" spans="1:7" x14ac:dyDescent="0.25">
      <c r="A49" s="42" t="str">
        <f t="shared" si="3"/>
        <v>CEUTA</v>
      </c>
      <c r="B49" s="41">
        <f t="shared" si="4"/>
        <v>18</v>
      </c>
      <c r="C49" s="41">
        <f t="shared" si="5"/>
        <v>0</v>
      </c>
      <c r="D49" s="41">
        <f t="shared" si="6"/>
        <v>18</v>
      </c>
      <c r="E49" s="42" t="str">
        <f t="shared" si="2"/>
        <v>ALICANTE</v>
      </c>
      <c r="F49" s="42">
        <f t="shared" si="7"/>
        <v>931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620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736</v>
      </c>
      <c r="D51" s="41">
        <f t="shared" si="6"/>
        <v>28</v>
      </c>
      <c r="E51" s="42" t="str">
        <f t="shared" si="2"/>
        <v>BALEARES</v>
      </c>
      <c r="F51" s="42">
        <f t="shared" si="7"/>
        <v>310</v>
      </c>
      <c r="G51" s="42">
        <f t="shared" si="8"/>
        <v>440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248</v>
      </c>
      <c r="G52" s="42">
        <f t="shared" si="8"/>
        <v>1442</v>
      </c>
    </row>
    <row r="53" spans="1:7" x14ac:dyDescent="0.25">
      <c r="A53" s="42" t="str">
        <f t="shared" si="3"/>
        <v>LAS PALMAS</v>
      </c>
      <c r="B53" s="41">
        <f t="shared" si="4"/>
        <v>4448828</v>
      </c>
      <c r="C53" s="41">
        <f t="shared" si="5"/>
        <v>6598720</v>
      </c>
      <c r="D53" s="41">
        <f t="shared" si="6"/>
        <v>3</v>
      </c>
      <c r="E53" s="42" t="str">
        <f t="shared" si="2"/>
        <v>SEVILLA</v>
      </c>
      <c r="F53" s="42">
        <f t="shared" si="7"/>
        <v>46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286200</v>
      </c>
      <c r="C54" s="41">
        <f t="shared" si="5"/>
        <v>1466497</v>
      </c>
      <c r="D54" s="41">
        <f t="shared" si="6"/>
        <v>6</v>
      </c>
      <c r="E54" s="42" t="str">
        <f t="shared" si="2"/>
        <v>CASTELLON</v>
      </c>
      <c r="F54" s="42">
        <f t="shared" si="7"/>
        <v>23</v>
      </c>
      <c r="G54" s="42">
        <f t="shared" si="8"/>
        <v>5044</v>
      </c>
    </row>
    <row r="55" spans="1:7" x14ac:dyDescent="0.25">
      <c r="A55" s="42" t="str">
        <f t="shared" si="3"/>
        <v>MARIN Y RIA DE PONTEVEDRA</v>
      </c>
      <c r="B55" s="41">
        <f t="shared" si="4"/>
        <v>248</v>
      </c>
      <c r="C55" s="41">
        <f t="shared" si="5"/>
        <v>1442</v>
      </c>
      <c r="D55" s="41">
        <f t="shared" si="6"/>
        <v>15</v>
      </c>
      <c r="E55" s="42" t="str">
        <f t="shared" si="2"/>
        <v>CEUTA</v>
      </c>
      <c r="F55" s="42">
        <f t="shared" ref="F55:F65" si="9">LOOKUP(E55,$A$38:$A$65,$B$38:$B$65)</f>
        <v>18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1256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134581</v>
      </c>
      <c r="C59" s="41">
        <f t="shared" si="5"/>
        <v>71681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46</v>
      </c>
      <c r="C61" s="41">
        <f t="shared" si="5"/>
        <v>0</v>
      </c>
      <c r="D61" s="41">
        <f t="shared" si="6"/>
        <v>16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763407</v>
      </c>
      <c r="C62" s="41">
        <f t="shared" si="5"/>
        <v>1447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15798338</v>
      </c>
      <c r="C63" s="41">
        <f t="shared" si="5"/>
        <v>12378568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59756</v>
      </c>
      <c r="C64" s="41">
        <f t="shared" si="5"/>
        <v>25827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9689</v>
      </c>
      <c r="C65" s="41">
        <f t="shared" si="5"/>
        <v>142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40071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1">
        <v>9185</v>
      </c>
      <c r="C7" s="31">
        <v>10037</v>
      </c>
      <c r="D7" s="31">
        <v>71382</v>
      </c>
      <c r="E7" s="31">
        <v>74974</v>
      </c>
      <c r="F7" s="10">
        <f>((E7*100)/D7)-100</f>
        <v>5.032080916757721</v>
      </c>
      <c r="G7" s="1"/>
      <c r="H7" s="1"/>
      <c r="I7" s="1"/>
    </row>
    <row r="8" spans="1:12" x14ac:dyDescent="0.25">
      <c r="A8" s="11" t="s">
        <v>44</v>
      </c>
      <c r="B8" s="32">
        <v>85170</v>
      </c>
      <c r="C8" s="32">
        <v>73582</v>
      </c>
      <c r="D8" s="32">
        <v>652438</v>
      </c>
      <c r="E8" s="32">
        <v>511752</v>
      </c>
      <c r="F8" s="13">
        <f t="shared" ref="F8:F35" si="0">((E8*100)/D8)-100</f>
        <v>-21.563121706583615</v>
      </c>
      <c r="G8" s="1"/>
      <c r="H8" s="1"/>
      <c r="I8" s="1"/>
    </row>
    <row r="9" spans="1:12" x14ac:dyDescent="0.25">
      <c r="A9" s="8" t="s">
        <v>45</v>
      </c>
      <c r="B9" s="31">
        <v>9</v>
      </c>
      <c r="C9" s="31">
        <v>2</v>
      </c>
      <c r="D9" s="31">
        <v>709</v>
      </c>
      <c r="E9" s="31">
        <v>3116</v>
      </c>
      <c r="F9" s="10">
        <f t="shared" si="0"/>
        <v>339.49224259520452</v>
      </c>
      <c r="G9" s="1"/>
      <c r="H9" s="1"/>
      <c r="I9" s="1"/>
    </row>
    <row r="10" spans="1:12" x14ac:dyDescent="0.25">
      <c r="A10" s="11" t="s">
        <v>46</v>
      </c>
      <c r="B10" s="32">
        <v>4975</v>
      </c>
      <c r="C10" s="32">
        <v>0</v>
      </c>
      <c r="D10" s="32">
        <v>36724</v>
      </c>
      <c r="E10" s="32">
        <v>21647</v>
      </c>
      <c r="F10" s="17">
        <f t="shared" si="0"/>
        <v>-41.054895980829976</v>
      </c>
      <c r="G10" s="1"/>
      <c r="H10" s="1"/>
      <c r="I10" s="1"/>
    </row>
    <row r="11" spans="1:12" x14ac:dyDescent="0.25">
      <c r="A11" s="8" t="s">
        <v>47</v>
      </c>
      <c r="B11" s="31">
        <v>3539635</v>
      </c>
      <c r="C11" s="31">
        <v>3423153</v>
      </c>
      <c r="D11" s="31">
        <v>25284574</v>
      </c>
      <c r="E11" s="31">
        <v>21653701</v>
      </c>
      <c r="F11" s="10">
        <f t="shared" si="0"/>
        <v>-14.360032326429547</v>
      </c>
      <c r="G11" s="1"/>
      <c r="H11" s="1"/>
      <c r="I11" s="1"/>
    </row>
    <row r="12" spans="1:12" x14ac:dyDescent="0.25">
      <c r="A12" s="11" t="s">
        <v>48</v>
      </c>
      <c r="B12" s="32">
        <v>105146</v>
      </c>
      <c r="C12" s="32">
        <v>86538</v>
      </c>
      <c r="D12" s="32">
        <v>781643</v>
      </c>
      <c r="E12" s="32">
        <v>610700</v>
      </c>
      <c r="F12" s="13">
        <f t="shared" si="0"/>
        <v>-21.869702664771509</v>
      </c>
      <c r="G12" s="1"/>
      <c r="H12" s="1"/>
      <c r="I12" s="1"/>
    </row>
    <row r="13" spans="1:12" x14ac:dyDescent="0.25">
      <c r="A13" s="8" t="s">
        <v>49</v>
      </c>
      <c r="B13" s="31">
        <v>83674</v>
      </c>
      <c r="C13" s="31">
        <v>68674</v>
      </c>
      <c r="D13" s="31">
        <v>507876</v>
      </c>
      <c r="E13" s="31">
        <v>355840</v>
      </c>
      <c r="F13" s="10">
        <f t="shared" si="0"/>
        <v>-29.935653584733288</v>
      </c>
      <c r="G13" s="1"/>
      <c r="H13" s="1"/>
      <c r="I13" s="1"/>
    </row>
    <row r="14" spans="1:12" x14ac:dyDescent="0.25">
      <c r="A14" s="11" t="s">
        <v>50</v>
      </c>
      <c r="B14" s="32">
        <v>2416076</v>
      </c>
      <c r="C14" s="32">
        <v>1617737</v>
      </c>
      <c r="D14" s="32">
        <v>15617428</v>
      </c>
      <c r="E14" s="32">
        <v>9940651</v>
      </c>
      <c r="F14" s="13">
        <f t="shared" si="0"/>
        <v>-36.348987810284768</v>
      </c>
      <c r="G14" s="1"/>
      <c r="H14" s="1"/>
      <c r="I14" s="1"/>
    </row>
    <row r="15" spans="1:12" x14ac:dyDescent="0.25">
      <c r="A15" s="8" t="s">
        <v>51</v>
      </c>
      <c r="B15" s="31">
        <v>549238</v>
      </c>
      <c r="C15" s="31">
        <v>405993</v>
      </c>
      <c r="D15" s="31">
        <v>3552611</v>
      </c>
      <c r="E15" s="31">
        <v>2612775</v>
      </c>
      <c r="F15" s="10">
        <f t="shared" si="0"/>
        <v>-26.454796204819502</v>
      </c>
      <c r="G15" s="1"/>
      <c r="H15" s="1"/>
      <c r="I15" s="1"/>
    </row>
    <row r="16" spans="1:12" x14ac:dyDescent="0.25">
      <c r="A16" s="11" t="s">
        <v>52</v>
      </c>
      <c r="B16" s="32">
        <v>37293</v>
      </c>
      <c r="C16" s="32">
        <v>66234</v>
      </c>
      <c r="D16" s="32">
        <v>269437</v>
      </c>
      <c r="E16" s="32">
        <v>292541</v>
      </c>
      <c r="F16" s="13">
        <f t="shared" si="0"/>
        <v>8.5749173276127664</v>
      </c>
      <c r="G16" s="1"/>
      <c r="H16" s="1"/>
      <c r="I16" s="1"/>
    </row>
    <row r="17" spans="1:9" x14ac:dyDescent="0.25">
      <c r="A17" s="8" t="s">
        <v>53</v>
      </c>
      <c r="B17" s="31">
        <v>111364</v>
      </c>
      <c r="C17" s="31">
        <v>95330</v>
      </c>
      <c r="D17" s="31">
        <v>775699</v>
      </c>
      <c r="E17" s="31">
        <v>488079</v>
      </c>
      <c r="F17" s="10">
        <f t="shared" si="0"/>
        <v>-37.07881536523832</v>
      </c>
      <c r="G17" s="1"/>
      <c r="H17" s="1"/>
      <c r="I17" s="1"/>
    </row>
    <row r="18" spans="1:9" x14ac:dyDescent="0.25">
      <c r="A18" s="11" t="s">
        <v>54</v>
      </c>
      <c r="B18" s="32">
        <v>6060</v>
      </c>
      <c r="C18" s="32">
        <v>6319</v>
      </c>
      <c r="D18" s="32">
        <v>41040</v>
      </c>
      <c r="E18" s="32">
        <v>37664</v>
      </c>
      <c r="F18" s="13">
        <f t="shared" si="0"/>
        <v>-8.2261208576998115</v>
      </c>
      <c r="G18" s="1"/>
      <c r="H18" s="1"/>
      <c r="I18" s="1"/>
    </row>
    <row r="19" spans="1:9" x14ac:dyDescent="0.25">
      <c r="A19" s="8" t="s">
        <v>55</v>
      </c>
      <c r="B19" s="31">
        <v>71</v>
      </c>
      <c r="C19" s="31">
        <v>809</v>
      </c>
      <c r="D19" s="31">
        <v>445</v>
      </c>
      <c r="E19" s="31">
        <v>2086</v>
      </c>
      <c r="F19" s="10">
        <f t="shared" si="0"/>
        <v>368.76404494382024</v>
      </c>
      <c r="G19" s="1"/>
      <c r="H19" s="1"/>
      <c r="I19" s="1"/>
    </row>
    <row r="20" spans="1:9" x14ac:dyDescent="0.25">
      <c r="A20" s="11" t="s">
        <v>56</v>
      </c>
      <c r="B20" s="32">
        <v>26963</v>
      </c>
      <c r="C20" s="32">
        <v>30434</v>
      </c>
      <c r="D20" s="32">
        <v>171007</v>
      </c>
      <c r="E20" s="32">
        <v>166077</v>
      </c>
      <c r="F20" s="13">
        <f t="shared" si="0"/>
        <v>-2.8829229212839209</v>
      </c>
      <c r="G20" s="1"/>
      <c r="H20" s="1"/>
      <c r="I20" s="1"/>
    </row>
    <row r="21" spans="1:9" x14ac:dyDescent="0.25">
      <c r="A21" s="8" t="s">
        <v>57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2">
        <v>1496528</v>
      </c>
      <c r="C22" s="32">
        <v>967588</v>
      </c>
      <c r="D22" s="32">
        <v>8721409</v>
      </c>
      <c r="E22" s="32">
        <v>6219474</v>
      </c>
      <c r="F22" s="13">
        <f t="shared" si="0"/>
        <v>-28.687279773256819</v>
      </c>
      <c r="G22" s="1"/>
      <c r="H22" s="1"/>
      <c r="I22" s="1"/>
    </row>
    <row r="23" spans="1:9" x14ac:dyDescent="0.25">
      <c r="A23" s="8" t="s">
        <v>59</v>
      </c>
      <c r="B23" s="31">
        <v>152872</v>
      </c>
      <c r="C23" s="31">
        <v>81551</v>
      </c>
      <c r="D23" s="31">
        <v>1536422</v>
      </c>
      <c r="E23" s="31">
        <v>367332</v>
      </c>
      <c r="F23" s="10">
        <f t="shared" si="0"/>
        <v>-76.091724799566791</v>
      </c>
      <c r="G23" s="1"/>
      <c r="H23" s="1"/>
      <c r="I23" s="1"/>
    </row>
    <row r="24" spans="1:9" x14ac:dyDescent="0.25">
      <c r="A24" s="11" t="s">
        <v>60</v>
      </c>
      <c r="B24" s="32">
        <v>7701</v>
      </c>
      <c r="C24" s="32">
        <v>27354</v>
      </c>
      <c r="D24" s="32">
        <v>178739</v>
      </c>
      <c r="E24" s="32">
        <v>131454</v>
      </c>
      <c r="F24" s="13">
        <f t="shared" si="0"/>
        <v>-26.454774839290806</v>
      </c>
      <c r="G24" s="1"/>
      <c r="H24" s="1"/>
      <c r="I24" s="1"/>
    </row>
    <row r="25" spans="1:9" x14ac:dyDescent="0.25">
      <c r="A25" s="8" t="s">
        <v>61</v>
      </c>
      <c r="B25" s="31">
        <v>11245</v>
      </c>
      <c r="C25" s="31">
        <v>17284</v>
      </c>
      <c r="D25" s="31">
        <v>89242</v>
      </c>
      <c r="E25" s="31">
        <v>106078</v>
      </c>
      <c r="F25" s="10">
        <f t="shared" si="0"/>
        <v>18.865556576499856</v>
      </c>
      <c r="G25" s="1"/>
      <c r="H25" s="1"/>
      <c r="I25" s="1"/>
    </row>
    <row r="26" spans="1:9" x14ac:dyDescent="0.25">
      <c r="A26" s="11" t="s">
        <v>62</v>
      </c>
      <c r="B26" s="32">
        <v>0</v>
      </c>
      <c r="C26" s="32">
        <v>0</v>
      </c>
      <c r="D26" s="32">
        <v>0</v>
      </c>
      <c r="E26" s="32">
        <v>4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2">
        <v>277728</v>
      </c>
      <c r="C28" s="32">
        <v>250998</v>
      </c>
      <c r="D28" s="32">
        <v>1859803</v>
      </c>
      <c r="E28" s="32">
        <v>1578819</v>
      </c>
      <c r="F28" s="13">
        <f t="shared" si="0"/>
        <v>-15.108266843316201</v>
      </c>
      <c r="G28" s="1"/>
      <c r="H28" s="1"/>
      <c r="I28" s="1"/>
    </row>
    <row r="29" spans="1:9" x14ac:dyDescent="0.25">
      <c r="A29" s="8" t="s">
        <v>65</v>
      </c>
      <c r="B29" s="31">
        <v>1334</v>
      </c>
      <c r="C29" s="31">
        <v>1033</v>
      </c>
      <c r="D29" s="31">
        <v>4369</v>
      </c>
      <c r="E29" s="31">
        <v>11124</v>
      </c>
      <c r="F29" s="10">
        <f t="shared" si="0"/>
        <v>154.6120393682765</v>
      </c>
      <c r="G29" s="1"/>
      <c r="H29" s="1"/>
      <c r="I29" s="1"/>
    </row>
    <row r="30" spans="1:9" x14ac:dyDescent="0.25">
      <c r="A30" s="11" t="s">
        <v>66</v>
      </c>
      <c r="B30" s="32">
        <v>97552</v>
      </c>
      <c r="C30" s="32">
        <v>89883</v>
      </c>
      <c r="D30" s="32">
        <v>560669</v>
      </c>
      <c r="E30" s="32">
        <v>542184</v>
      </c>
      <c r="F30" s="13">
        <f t="shared" si="0"/>
        <v>-3.296954174388091</v>
      </c>
      <c r="G30" s="1"/>
      <c r="H30" s="1"/>
      <c r="I30" s="1"/>
    </row>
    <row r="31" spans="1:9" x14ac:dyDescent="0.25">
      <c r="A31" s="8" t="s">
        <v>67</v>
      </c>
      <c r="B31" s="31">
        <v>34503</v>
      </c>
      <c r="C31" s="31">
        <v>247321</v>
      </c>
      <c r="D31" s="31">
        <v>256052</v>
      </c>
      <c r="E31" s="31">
        <v>1145008</v>
      </c>
      <c r="F31" s="10">
        <f t="shared" si="0"/>
        <v>347.17791698561228</v>
      </c>
      <c r="G31" s="1"/>
      <c r="H31" s="1"/>
      <c r="I31" s="1"/>
    </row>
    <row r="32" spans="1:9" x14ac:dyDescent="0.25">
      <c r="A32" s="11" t="s">
        <v>68</v>
      </c>
      <c r="B32" s="32">
        <v>3805328</v>
      </c>
      <c r="C32" s="32">
        <v>3433146</v>
      </c>
      <c r="D32" s="32">
        <v>23073299</v>
      </c>
      <c r="E32" s="32">
        <v>24551090</v>
      </c>
      <c r="F32" s="13">
        <f t="shared" si="0"/>
        <v>6.40476682593156</v>
      </c>
      <c r="G32" s="1"/>
      <c r="H32" s="1"/>
      <c r="I32" s="1"/>
    </row>
    <row r="33" spans="1:9" x14ac:dyDescent="0.25">
      <c r="A33" s="8" t="s">
        <v>69</v>
      </c>
      <c r="B33" s="31">
        <v>216473</v>
      </c>
      <c r="C33" s="31">
        <v>205506</v>
      </c>
      <c r="D33" s="31">
        <v>1483726</v>
      </c>
      <c r="E33" s="31">
        <v>1135479</v>
      </c>
      <c r="F33" s="10">
        <f t="shared" si="0"/>
        <v>-23.471112590869197</v>
      </c>
      <c r="G33" s="1"/>
      <c r="H33" s="1"/>
      <c r="I33" s="1"/>
    </row>
    <row r="34" spans="1:9" x14ac:dyDescent="0.25">
      <c r="A34" s="11" t="s">
        <v>70</v>
      </c>
      <c r="B34" s="32">
        <v>24137</v>
      </c>
      <c r="C34" s="32">
        <v>10632</v>
      </c>
      <c r="D34" s="32">
        <v>29265</v>
      </c>
      <c r="E34" s="32">
        <v>113225</v>
      </c>
      <c r="F34" s="13">
        <f t="shared" si="0"/>
        <v>286.8956090893559</v>
      </c>
      <c r="G34" s="1"/>
      <c r="H34" s="1"/>
      <c r="I34" s="1"/>
    </row>
    <row r="35" spans="1:9" x14ac:dyDescent="0.25">
      <c r="A35" s="14" t="s">
        <v>71</v>
      </c>
      <c r="B35" s="15">
        <f>SUM(B7:B34)</f>
        <v>13100260</v>
      </c>
      <c r="C35" s="15">
        <f t="shared" ref="C35:E35" si="1">SUM(C7:C34)</f>
        <v>11217138</v>
      </c>
      <c r="D35" s="15">
        <f t="shared" si="1"/>
        <v>85556008</v>
      </c>
      <c r="E35" s="15">
        <f t="shared" si="1"/>
        <v>72672874</v>
      </c>
      <c r="F35" s="16">
        <f t="shared" si="0"/>
        <v>-15.058128939349302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74974</v>
      </c>
      <c r="C38" s="41">
        <f>D7</f>
        <v>71382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24551090</v>
      </c>
      <c r="G38" s="42">
        <f>LOOKUP(E38,$A$38:$A$65,$C$38:$C$65)</f>
        <v>23073299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511752</v>
      </c>
      <c r="C39" s="41">
        <f t="shared" ref="C39:C65" si="5">D8</f>
        <v>652438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21653701</v>
      </c>
      <c r="G39" s="42">
        <f t="shared" ref="G39:G65" si="8">LOOKUP(E39,$A$38:$A$65,$C$38:$C$65)</f>
        <v>25284574</v>
      </c>
    </row>
    <row r="40" spans="1:9" x14ac:dyDescent="0.25">
      <c r="A40" s="42" t="str">
        <f t="shared" si="3"/>
        <v>ALMERIA</v>
      </c>
      <c r="B40" s="41">
        <f t="shared" si="4"/>
        <v>3116</v>
      </c>
      <c r="C40" s="41">
        <f t="shared" si="5"/>
        <v>709</v>
      </c>
      <c r="D40" s="41">
        <f t="shared" si="6"/>
        <v>24</v>
      </c>
      <c r="E40" s="42" t="str">
        <f t="shared" si="2"/>
        <v>BARCELONA</v>
      </c>
      <c r="F40" s="42">
        <f t="shared" si="7"/>
        <v>9940651</v>
      </c>
      <c r="G40" s="42">
        <f t="shared" si="8"/>
        <v>15617428</v>
      </c>
    </row>
    <row r="41" spans="1:9" x14ac:dyDescent="0.25">
      <c r="A41" s="42" t="str">
        <f t="shared" si="3"/>
        <v>AVILES</v>
      </c>
      <c r="B41" s="41">
        <f t="shared" si="4"/>
        <v>21647</v>
      </c>
      <c r="C41" s="41">
        <f t="shared" si="5"/>
        <v>36724</v>
      </c>
      <c r="D41" s="41">
        <f t="shared" si="6"/>
        <v>22</v>
      </c>
      <c r="E41" s="42" t="str">
        <f t="shared" si="2"/>
        <v>LAS PALMAS</v>
      </c>
      <c r="F41" s="42">
        <f t="shared" si="7"/>
        <v>6219474</v>
      </c>
      <c r="G41" s="42">
        <f t="shared" si="8"/>
        <v>8721409</v>
      </c>
    </row>
    <row r="42" spans="1:9" x14ac:dyDescent="0.25">
      <c r="A42" s="42" t="str">
        <f t="shared" si="3"/>
        <v>BAHIA DE ALGECIRAS</v>
      </c>
      <c r="B42" s="41">
        <f t="shared" si="4"/>
        <v>21653701</v>
      </c>
      <c r="C42" s="41">
        <f t="shared" si="5"/>
        <v>25284574</v>
      </c>
      <c r="D42" s="41">
        <f t="shared" si="6"/>
        <v>2</v>
      </c>
      <c r="E42" s="42" t="str">
        <f t="shared" si="2"/>
        <v>BILBAO</v>
      </c>
      <c r="F42" s="42">
        <f t="shared" si="7"/>
        <v>2612775</v>
      </c>
      <c r="G42" s="42">
        <f t="shared" si="8"/>
        <v>3552611</v>
      </c>
    </row>
    <row r="43" spans="1:9" x14ac:dyDescent="0.25">
      <c r="A43" s="42" t="str">
        <f t="shared" si="3"/>
        <v>BAHIA DE CADIZ</v>
      </c>
      <c r="B43" s="41">
        <f t="shared" si="4"/>
        <v>610700</v>
      </c>
      <c r="C43" s="41">
        <f t="shared" si="5"/>
        <v>781643</v>
      </c>
      <c r="D43" s="41">
        <f t="shared" si="6"/>
        <v>9</v>
      </c>
      <c r="E43" s="42" t="str">
        <f t="shared" si="2"/>
        <v>SANTA CRUZ DE TENERIFE</v>
      </c>
      <c r="F43" s="42">
        <f t="shared" si="7"/>
        <v>1578819</v>
      </c>
      <c r="G43" s="42">
        <f t="shared" si="8"/>
        <v>1859803</v>
      </c>
    </row>
    <row r="44" spans="1:9" x14ac:dyDescent="0.25">
      <c r="A44" s="42" t="str">
        <f t="shared" si="3"/>
        <v>BALEARES</v>
      </c>
      <c r="B44" s="41">
        <f t="shared" si="4"/>
        <v>355840</v>
      </c>
      <c r="C44" s="41">
        <f t="shared" si="5"/>
        <v>507876</v>
      </c>
      <c r="D44" s="41">
        <f t="shared" si="6"/>
        <v>14</v>
      </c>
      <c r="E44" s="42" t="str">
        <f t="shared" si="2"/>
        <v>TARRAGONA</v>
      </c>
      <c r="F44" s="42">
        <f t="shared" si="7"/>
        <v>1145008</v>
      </c>
      <c r="G44" s="42">
        <f t="shared" si="8"/>
        <v>256052</v>
      </c>
    </row>
    <row r="45" spans="1:9" x14ac:dyDescent="0.25">
      <c r="A45" s="42" t="str">
        <f t="shared" si="3"/>
        <v>BARCELONA</v>
      </c>
      <c r="B45" s="41">
        <f t="shared" si="4"/>
        <v>9940651</v>
      </c>
      <c r="C45" s="41">
        <f t="shared" si="5"/>
        <v>15617428</v>
      </c>
      <c r="D45" s="41">
        <f t="shared" si="6"/>
        <v>3</v>
      </c>
      <c r="E45" s="42" t="str">
        <f t="shared" si="2"/>
        <v>VIGO</v>
      </c>
      <c r="F45" s="42">
        <f t="shared" si="7"/>
        <v>1135479</v>
      </c>
      <c r="G45" s="42">
        <f t="shared" si="8"/>
        <v>1483726</v>
      </c>
    </row>
    <row r="46" spans="1:9" x14ac:dyDescent="0.25">
      <c r="A46" s="42" t="str">
        <f t="shared" si="3"/>
        <v>BILBAO</v>
      </c>
      <c r="B46" s="41">
        <f t="shared" si="4"/>
        <v>2612775</v>
      </c>
      <c r="C46" s="41">
        <f t="shared" si="5"/>
        <v>3552611</v>
      </c>
      <c r="D46" s="41">
        <f t="shared" si="6"/>
        <v>5</v>
      </c>
      <c r="E46" s="42" t="str">
        <f t="shared" si="2"/>
        <v>BAHIA DE CADIZ</v>
      </c>
      <c r="F46" s="42">
        <f t="shared" si="7"/>
        <v>610700</v>
      </c>
      <c r="G46" s="42">
        <f t="shared" si="8"/>
        <v>781643</v>
      </c>
    </row>
    <row r="47" spans="1:9" x14ac:dyDescent="0.25">
      <c r="A47" s="42" t="str">
        <f t="shared" si="3"/>
        <v>CARTAGENA</v>
      </c>
      <c r="B47" s="41">
        <f t="shared" si="4"/>
        <v>292541</v>
      </c>
      <c r="C47" s="41">
        <f t="shared" si="5"/>
        <v>269437</v>
      </c>
      <c r="D47" s="41">
        <f t="shared" si="6"/>
        <v>15</v>
      </c>
      <c r="E47" s="42" t="str">
        <f t="shared" si="2"/>
        <v>SEVILLA</v>
      </c>
      <c r="F47" s="42">
        <f t="shared" si="7"/>
        <v>542184</v>
      </c>
      <c r="G47" s="42">
        <f t="shared" si="8"/>
        <v>560669</v>
      </c>
    </row>
    <row r="48" spans="1:9" x14ac:dyDescent="0.25">
      <c r="A48" s="42" t="str">
        <f t="shared" si="3"/>
        <v>CASTELLON</v>
      </c>
      <c r="B48" s="41">
        <f t="shared" si="4"/>
        <v>488079</v>
      </c>
      <c r="C48" s="41">
        <f t="shared" si="5"/>
        <v>775699</v>
      </c>
      <c r="D48" s="41">
        <f t="shared" si="6"/>
        <v>12</v>
      </c>
      <c r="E48" s="42" t="str">
        <f t="shared" si="2"/>
        <v>ALICANTE</v>
      </c>
      <c r="F48" s="42">
        <f t="shared" si="7"/>
        <v>511752</v>
      </c>
      <c r="G48" s="42">
        <f t="shared" si="8"/>
        <v>652438</v>
      </c>
    </row>
    <row r="49" spans="1:7" x14ac:dyDescent="0.25">
      <c r="A49" s="42" t="str">
        <f t="shared" si="3"/>
        <v>CEUTA</v>
      </c>
      <c r="B49" s="41">
        <f t="shared" si="4"/>
        <v>37664</v>
      </c>
      <c r="C49" s="41">
        <f t="shared" si="5"/>
        <v>41040</v>
      </c>
      <c r="D49" s="41">
        <f t="shared" si="6"/>
        <v>21</v>
      </c>
      <c r="E49" s="42" t="str">
        <f t="shared" si="2"/>
        <v>CASTELLON</v>
      </c>
      <c r="F49" s="42">
        <f t="shared" si="7"/>
        <v>488079</v>
      </c>
      <c r="G49" s="42">
        <f t="shared" si="8"/>
        <v>775699</v>
      </c>
    </row>
    <row r="50" spans="1:7" x14ac:dyDescent="0.25">
      <c r="A50" s="42" t="str">
        <f t="shared" si="3"/>
        <v>FERROL-SAN CIBRAO</v>
      </c>
      <c r="B50" s="41">
        <f t="shared" si="4"/>
        <v>2086</v>
      </c>
      <c r="C50" s="41">
        <f t="shared" si="5"/>
        <v>445</v>
      </c>
      <c r="D50" s="41">
        <f t="shared" si="6"/>
        <v>25</v>
      </c>
      <c r="E50" s="42" t="str">
        <f t="shared" si="2"/>
        <v>MALAGA</v>
      </c>
      <c r="F50" s="42">
        <f t="shared" si="7"/>
        <v>367332</v>
      </c>
      <c r="G50" s="42">
        <f t="shared" si="8"/>
        <v>1536422</v>
      </c>
    </row>
    <row r="51" spans="1:7" x14ac:dyDescent="0.25">
      <c r="A51" s="42" t="str">
        <f t="shared" si="3"/>
        <v>GIJON</v>
      </c>
      <c r="B51" s="41">
        <f t="shared" si="4"/>
        <v>166077</v>
      </c>
      <c r="C51" s="41">
        <f t="shared" si="5"/>
        <v>171007</v>
      </c>
      <c r="D51" s="41">
        <f t="shared" si="6"/>
        <v>16</v>
      </c>
      <c r="E51" s="42" t="str">
        <f t="shared" si="2"/>
        <v>BALEARES</v>
      </c>
      <c r="F51" s="42">
        <f t="shared" si="7"/>
        <v>355840</v>
      </c>
      <c r="G51" s="42">
        <f t="shared" si="8"/>
        <v>507876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292541</v>
      </c>
      <c r="G52" s="42">
        <f t="shared" si="8"/>
        <v>269437</v>
      </c>
    </row>
    <row r="53" spans="1:7" x14ac:dyDescent="0.25">
      <c r="A53" s="42" t="str">
        <f t="shared" si="3"/>
        <v>LAS PALMAS</v>
      </c>
      <c r="B53" s="41">
        <f t="shared" si="4"/>
        <v>6219474</v>
      </c>
      <c r="C53" s="41">
        <f t="shared" si="5"/>
        <v>8721409</v>
      </c>
      <c r="D53" s="41">
        <f t="shared" si="6"/>
        <v>4</v>
      </c>
      <c r="E53" s="42" t="str">
        <f t="shared" si="2"/>
        <v>GIJON</v>
      </c>
      <c r="F53" s="42">
        <f t="shared" si="7"/>
        <v>166077</v>
      </c>
      <c r="G53" s="42">
        <f t="shared" si="8"/>
        <v>171007</v>
      </c>
    </row>
    <row r="54" spans="1:7" x14ac:dyDescent="0.25">
      <c r="A54" s="42" t="str">
        <f t="shared" si="3"/>
        <v>MALAGA</v>
      </c>
      <c r="B54" s="41">
        <f t="shared" si="4"/>
        <v>367332</v>
      </c>
      <c r="C54" s="41">
        <f t="shared" si="5"/>
        <v>1536422</v>
      </c>
      <c r="D54" s="41">
        <f t="shared" si="6"/>
        <v>13</v>
      </c>
      <c r="E54" s="42" t="str">
        <f t="shared" si="2"/>
        <v>MARIN Y RIA DE PONTEVEDRA</v>
      </c>
      <c r="F54" s="42">
        <f t="shared" si="7"/>
        <v>131454</v>
      </c>
      <c r="G54" s="42">
        <f t="shared" si="8"/>
        <v>178739</v>
      </c>
    </row>
    <row r="55" spans="1:7" x14ac:dyDescent="0.25">
      <c r="A55" s="42" t="str">
        <f t="shared" si="3"/>
        <v>MARIN Y RIA DE PONTEVEDRA</v>
      </c>
      <c r="B55" s="41">
        <f t="shared" si="4"/>
        <v>131454</v>
      </c>
      <c r="C55" s="41">
        <f t="shared" si="5"/>
        <v>178739</v>
      </c>
      <c r="D55" s="41">
        <f t="shared" si="6"/>
        <v>17</v>
      </c>
      <c r="E55" s="42" t="str">
        <f t="shared" si="2"/>
        <v>VILAGARCIA</v>
      </c>
      <c r="F55" s="42">
        <f t="shared" ref="F55:F65" si="9">LOOKUP(E55,$A$38:$A$65,$B$38:$B$65)</f>
        <v>113225</v>
      </c>
      <c r="G55" s="42">
        <f t="shared" si="8"/>
        <v>29265</v>
      </c>
    </row>
    <row r="56" spans="1:7" x14ac:dyDescent="0.25">
      <c r="A56" s="42" t="str">
        <f t="shared" si="3"/>
        <v>MELILLA</v>
      </c>
      <c r="B56" s="41">
        <f t="shared" si="4"/>
        <v>106078</v>
      </c>
      <c r="C56" s="41">
        <f t="shared" si="5"/>
        <v>89242</v>
      </c>
      <c r="D56" s="41">
        <f t="shared" si="6"/>
        <v>19</v>
      </c>
      <c r="E56" s="42" t="str">
        <f t="shared" si="2"/>
        <v>MELILLA</v>
      </c>
      <c r="F56" s="42">
        <f t="shared" si="9"/>
        <v>106078</v>
      </c>
      <c r="G56" s="42">
        <f t="shared" si="8"/>
        <v>89242</v>
      </c>
    </row>
    <row r="57" spans="1:7" x14ac:dyDescent="0.25">
      <c r="A57" s="42" t="str">
        <f t="shared" si="3"/>
        <v>MOTRIL</v>
      </c>
      <c r="B57" s="41">
        <f t="shared" si="4"/>
        <v>4</v>
      </c>
      <c r="C57" s="41">
        <f t="shared" si="5"/>
        <v>0</v>
      </c>
      <c r="D57" s="41">
        <f t="shared" si="6"/>
        <v>26</v>
      </c>
      <c r="E57" s="42" t="str">
        <f t="shared" si="2"/>
        <v>A CORUÑA</v>
      </c>
      <c r="F57" s="42">
        <f t="shared" si="9"/>
        <v>74974</v>
      </c>
      <c r="G57" s="42">
        <f t="shared" si="8"/>
        <v>71382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9"/>
        <v>37664</v>
      </c>
      <c r="G58" s="42">
        <f t="shared" si="8"/>
        <v>41040</v>
      </c>
    </row>
    <row r="59" spans="1:7" x14ac:dyDescent="0.25">
      <c r="A59" s="42" t="str">
        <f t="shared" si="3"/>
        <v>SANTA CRUZ DE TENERIFE</v>
      </c>
      <c r="B59" s="41">
        <f t="shared" si="4"/>
        <v>1578819</v>
      </c>
      <c r="C59" s="41">
        <f t="shared" si="5"/>
        <v>1859803</v>
      </c>
      <c r="D59" s="41">
        <f t="shared" si="6"/>
        <v>6</v>
      </c>
      <c r="E59" s="42" t="str">
        <f t="shared" si="2"/>
        <v>AVILES</v>
      </c>
      <c r="F59" s="42">
        <f t="shared" si="9"/>
        <v>21647</v>
      </c>
      <c r="G59" s="42">
        <f t="shared" si="8"/>
        <v>36724</v>
      </c>
    </row>
    <row r="60" spans="1:7" x14ac:dyDescent="0.25">
      <c r="A60" s="42" t="str">
        <f t="shared" si="3"/>
        <v>SANTANDER</v>
      </c>
      <c r="B60" s="41">
        <f t="shared" si="4"/>
        <v>11124</v>
      </c>
      <c r="C60" s="41">
        <f t="shared" si="5"/>
        <v>4369</v>
      </c>
      <c r="D60" s="41">
        <f t="shared" si="6"/>
        <v>23</v>
      </c>
      <c r="E60" s="42" t="str">
        <f t="shared" si="2"/>
        <v>SANTANDER</v>
      </c>
      <c r="F60" s="42">
        <f t="shared" si="9"/>
        <v>11124</v>
      </c>
      <c r="G60" s="42">
        <f t="shared" si="8"/>
        <v>4369</v>
      </c>
    </row>
    <row r="61" spans="1:7" x14ac:dyDescent="0.25">
      <c r="A61" s="42" t="str">
        <f t="shared" si="3"/>
        <v>SEVILLA</v>
      </c>
      <c r="B61" s="41">
        <f t="shared" si="4"/>
        <v>542184</v>
      </c>
      <c r="C61" s="41">
        <f t="shared" si="5"/>
        <v>560669</v>
      </c>
      <c r="D61" s="41">
        <f t="shared" si="6"/>
        <v>10</v>
      </c>
      <c r="E61" s="42" t="str">
        <f t="shared" si="2"/>
        <v>ALMERIA</v>
      </c>
      <c r="F61" s="42">
        <f t="shared" si="9"/>
        <v>3116</v>
      </c>
      <c r="G61" s="42">
        <f t="shared" si="8"/>
        <v>709</v>
      </c>
    </row>
    <row r="62" spans="1:7" x14ac:dyDescent="0.25">
      <c r="A62" s="42" t="str">
        <f t="shared" si="3"/>
        <v>TARRAGONA</v>
      </c>
      <c r="B62" s="41">
        <f t="shared" si="4"/>
        <v>1145008</v>
      </c>
      <c r="C62" s="41">
        <f t="shared" si="5"/>
        <v>256052</v>
      </c>
      <c r="D62" s="41">
        <f t="shared" si="6"/>
        <v>7</v>
      </c>
      <c r="E62" s="42" t="str">
        <f t="shared" si="2"/>
        <v>FERROL-SAN CIBRAO</v>
      </c>
      <c r="F62" s="42">
        <f t="shared" si="9"/>
        <v>2086</v>
      </c>
      <c r="G62" s="42">
        <f t="shared" si="8"/>
        <v>445</v>
      </c>
    </row>
    <row r="63" spans="1:7" x14ac:dyDescent="0.25">
      <c r="A63" s="42" t="str">
        <f t="shared" si="3"/>
        <v>VALENCIA</v>
      </c>
      <c r="B63" s="41">
        <f t="shared" si="4"/>
        <v>24551090</v>
      </c>
      <c r="C63" s="41">
        <f t="shared" si="5"/>
        <v>23073299</v>
      </c>
      <c r="D63" s="41">
        <f t="shared" si="6"/>
        <v>1</v>
      </c>
      <c r="E63" s="42" t="str">
        <f t="shared" si="2"/>
        <v>MOTRIL</v>
      </c>
      <c r="F63" s="42">
        <f t="shared" si="9"/>
        <v>4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1135479</v>
      </c>
      <c r="C64" s="41">
        <f t="shared" si="5"/>
        <v>1483726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113225</v>
      </c>
      <c r="C65" s="41">
        <f t="shared" si="5"/>
        <v>29265</v>
      </c>
      <c r="D65" s="41">
        <f t="shared" si="6"/>
        <v>18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40071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4">
        <v>39639</v>
      </c>
      <c r="C8" s="34">
        <v>14315</v>
      </c>
      <c r="D8" s="34">
        <v>206890</v>
      </c>
      <c r="E8" s="34">
        <v>98311</v>
      </c>
      <c r="F8" s="13">
        <f t="shared" ref="F8:F35" si="0">((E8*100)/D8)-100</f>
        <v>-52.481511914543958</v>
      </c>
      <c r="G8" s="1"/>
      <c r="H8" s="1"/>
      <c r="I8" s="1"/>
    </row>
    <row r="9" spans="1:12" x14ac:dyDescent="0.25">
      <c r="A9" s="8" t="s">
        <v>45</v>
      </c>
      <c r="B9" s="33">
        <v>34100</v>
      </c>
      <c r="C9" s="33">
        <v>31603</v>
      </c>
      <c r="D9" s="33">
        <v>237450</v>
      </c>
      <c r="E9" s="33">
        <v>246692</v>
      </c>
      <c r="F9" s="10">
        <f t="shared" si="0"/>
        <v>3.8921878290166347</v>
      </c>
      <c r="G9" s="1"/>
      <c r="H9" s="1"/>
      <c r="I9" s="1"/>
    </row>
    <row r="10" spans="1:12" x14ac:dyDescent="0.25">
      <c r="A10" s="11" t="s">
        <v>46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33">
        <v>307197</v>
      </c>
      <c r="C11" s="33">
        <v>287371</v>
      </c>
      <c r="D11" s="33">
        <v>2837377</v>
      </c>
      <c r="E11" s="33">
        <v>2752937</v>
      </c>
      <c r="F11" s="10">
        <f t="shared" si="0"/>
        <v>-2.9759880340187408</v>
      </c>
      <c r="G11" s="1"/>
      <c r="H11" s="1"/>
      <c r="I11" s="1"/>
    </row>
    <row r="12" spans="1:12" x14ac:dyDescent="0.25">
      <c r="A12" s="11" t="s">
        <v>48</v>
      </c>
      <c r="B12" s="34">
        <v>114433</v>
      </c>
      <c r="C12" s="34">
        <v>99140</v>
      </c>
      <c r="D12" s="34">
        <v>826710</v>
      </c>
      <c r="E12" s="34">
        <v>699848</v>
      </c>
      <c r="F12" s="13">
        <f t="shared" si="0"/>
        <v>-15.345405281174777</v>
      </c>
      <c r="G12" s="1"/>
      <c r="H12" s="1"/>
      <c r="I12" s="1"/>
    </row>
    <row r="13" spans="1:12" x14ac:dyDescent="0.25">
      <c r="A13" s="8" t="s">
        <v>49</v>
      </c>
      <c r="B13" s="33">
        <v>976516</v>
      </c>
      <c r="C13" s="33">
        <v>835638</v>
      </c>
      <c r="D13" s="33">
        <v>5664886</v>
      </c>
      <c r="E13" s="33">
        <v>4791794</v>
      </c>
      <c r="F13" s="10">
        <f t="shared" si="0"/>
        <v>-15.412348986369722</v>
      </c>
      <c r="G13" s="1"/>
      <c r="H13" s="1"/>
      <c r="I13" s="1"/>
    </row>
    <row r="14" spans="1:12" x14ac:dyDescent="0.25">
      <c r="A14" s="11" t="s">
        <v>50</v>
      </c>
      <c r="B14" s="34">
        <v>1057772</v>
      </c>
      <c r="C14" s="34">
        <v>816515</v>
      </c>
      <c r="D14" s="34">
        <v>6472293</v>
      </c>
      <c r="E14" s="34">
        <v>4941437</v>
      </c>
      <c r="F14" s="13">
        <f t="shared" si="0"/>
        <v>-23.652452075330956</v>
      </c>
      <c r="G14" s="1"/>
      <c r="H14" s="1"/>
      <c r="I14" s="1"/>
    </row>
    <row r="15" spans="1:12" x14ac:dyDescent="0.25">
      <c r="A15" s="8" t="s">
        <v>51</v>
      </c>
      <c r="B15" s="33">
        <v>63239</v>
      </c>
      <c r="C15" s="33">
        <v>73397</v>
      </c>
      <c r="D15" s="33">
        <v>358712</v>
      </c>
      <c r="E15" s="33">
        <v>412067</v>
      </c>
      <c r="F15" s="10">
        <f t="shared" si="0"/>
        <v>14.874049376658718</v>
      </c>
      <c r="G15" s="1"/>
      <c r="H15" s="1"/>
      <c r="I15" s="1"/>
    </row>
    <row r="16" spans="1:12" x14ac:dyDescent="0.25">
      <c r="A16" s="11" t="s">
        <v>52</v>
      </c>
      <c r="B16" s="34">
        <v>0</v>
      </c>
      <c r="C16" s="34">
        <v>0</v>
      </c>
      <c r="D16" s="34">
        <v>0</v>
      </c>
      <c r="E16" s="34">
        <v>1975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33">
        <v>10667</v>
      </c>
      <c r="C17" s="33">
        <v>27251</v>
      </c>
      <c r="D17" s="33">
        <v>91193</v>
      </c>
      <c r="E17" s="33">
        <v>173963</v>
      </c>
      <c r="F17" s="10">
        <f t="shared" si="0"/>
        <v>90.763545447567253</v>
      </c>
      <c r="G17" s="1"/>
      <c r="H17" s="1"/>
      <c r="I17" s="1"/>
    </row>
    <row r="18" spans="1:9" x14ac:dyDescent="0.25">
      <c r="A18" s="11" t="s">
        <v>54</v>
      </c>
      <c r="B18" s="34">
        <v>95007</v>
      </c>
      <c r="C18" s="34">
        <v>91479</v>
      </c>
      <c r="D18" s="34">
        <v>554580</v>
      </c>
      <c r="E18" s="34">
        <v>545922</v>
      </c>
      <c r="F18" s="13">
        <f t="shared" si="0"/>
        <v>-1.561181434599149</v>
      </c>
      <c r="G18" s="1"/>
      <c r="H18" s="1"/>
      <c r="I18" s="1"/>
    </row>
    <row r="19" spans="1:9" x14ac:dyDescent="0.25">
      <c r="A19" s="8" t="s">
        <v>55</v>
      </c>
      <c r="B19" s="33">
        <v>22062</v>
      </c>
      <c r="C19" s="33">
        <v>12379</v>
      </c>
      <c r="D19" s="33">
        <v>136897</v>
      </c>
      <c r="E19" s="33">
        <v>78575</v>
      </c>
      <c r="F19" s="10">
        <f t="shared" si="0"/>
        <v>-42.602832786693646</v>
      </c>
      <c r="G19" s="1"/>
      <c r="H19" s="1"/>
      <c r="I19" s="1"/>
    </row>
    <row r="20" spans="1:9" x14ac:dyDescent="0.25">
      <c r="A20" s="11" t="s">
        <v>56</v>
      </c>
      <c r="B20" s="34">
        <v>0</v>
      </c>
      <c r="C20" s="34">
        <v>0</v>
      </c>
      <c r="D20" s="34">
        <v>0</v>
      </c>
      <c r="E20" s="34">
        <v>7506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4">
        <v>246207</v>
      </c>
      <c r="C22" s="34">
        <v>208384</v>
      </c>
      <c r="D22" s="34">
        <v>1530440</v>
      </c>
      <c r="E22" s="34">
        <v>1274648</v>
      </c>
      <c r="F22" s="13">
        <f t="shared" si="0"/>
        <v>-16.713624839915312</v>
      </c>
      <c r="G22" s="1"/>
      <c r="H22" s="1"/>
      <c r="I22" s="1"/>
    </row>
    <row r="23" spans="1:9" x14ac:dyDescent="0.25">
      <c r="A23" s="8" t="s">
        <v>59</v>
      </c>
      <c r="B23" s="33">
        <v>45620</v>
      </c>
      <c r="C23" s="33">
        <v>57342</v>
      </c>
      <c r="D23" s="33">
        <v>265656</v>
      </c>
      <c r="E23" s="33">
        <v>306955</v>
      </c>
      <c r="F23" s="10">
        <f t="shared" si="0"/>
        <v>15.546044508687928</v>
      </c>
      <c r="G23" s="1"/>
      <c r="H23" s="1"/>
      <c r="I23" s="1"/>
    </row>
    <row r="24" spans="1:9" x14ac:dyDescent="0.25">
      <c r="A24" s="11" t="s">
        <v>60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33">
        <v>48912</v>
      </c>
      <c r="C25" s="33">
        <v>53057</v>
      </c>
      <c r="D25" s="33">
        <v>296364</v>
      </c>
      <c r="E25" s="33">
        <v>316625</v>
      </c>
      <c r="F25" s="10">
        <f t="shared" si="0"/>
        <v>6.8365253539566169</v>
      </c>
      <c r="G25" s="1"/>
      <c r="H25" s="1"/>
      <c r="I25" s="1"/>
    </row>
    <row r="26" spans="1:9" x14ac:dyDescent="0.25">
      <c r="A26" s="11" t="s">
        <v>62</v>
      </c>
      <c r="B26" s="34">
        <v>0</v>
      </c>
      <c r="C26" s="34">
        <v>4008</v>
      </c>
      <c r="D26" s="34">
        <v>505</v>
      </c>
      <c r="E26" s="34">
        <v>17477</v>
      </c>
      <c r="F26" s="13">
        <f t="shared" si="0"/>
        <v>3360.7920792079208</v>
      </c>
      <c r="G26" s="1"/>
      <c r="H26" s="1"/>
      <c r="I26" s="1"/>
    </row>
    <row r="27" spans="1:9" x14ac:dyDescent="0.25">
      <c r="A27" s="8" t="s">
        <v>63</v>
      </c>
      <c r="B27" s="33">
        <v>62552</v>
      </c>
      <c r="C27" s="33">
        <v>35840</v>
      </c>
      <c r="D27" s="33">
        <v>411719</v>
      </c>
      <c r="E27" s="33">
        <v>241835</v>
      </c>
      <c r="F27" s="10">
        <f t="shared" si="0"/>
        <v>-41.262122952790619</v>
      </c>
      <c r="G27" s="1"/>
      <c r="H27" s="1"/>
      <c r="I27" s="1"/>
    </row>
    <row r="28" spans="1:9" x14ac:dyDescent="0.25">
      <c r="A28" s="11" t="s">
        <v>64</v>
      </c>
      <c r="B28" s="34">
        <v>308760</v>
      </c>
      <c r="C28" s="34">
        <v>290818</v>
      </c>
      <c r="D28" s="34">
        <v>2130129</v>
      </c>
      <c r="E28" s="34">
        <v>1896350</v>
      </c>
      <c r="F28" s="13">
        <f t="shared" si="0"/>
        <v>-10.974875230561153</v>
      </c>
      <c r="G28" s="1"/>
      <c r="H28" s="1"/>
      <c r="I28" s="1"/>
    </row>
    <row r="29" spans="1:9" x14ac:dyDescent="0.25">
      <c r="A29" s="8" t="s">
        <v>65</v>
      </c>
      <c r="B29" s="33">
        <v>84435</v>
      </c>
      <c r="C29" s="33">
        <v>70545</v>
      </c>
      <c r="D29" s="33">
        <v>647920</v>
      </c>
      <c r="E29" s="33">
        <v>417557</v>
      </c>
      <c r="F29" s="10">
        <f t="shared" si="0"/>
        <v>-35.554235090751945</v>
      </c>
      <c r="G29" s="1"/>
      <c r="H29" s="1"/>
      <c r="I29" s="1"/>
    </row>
    <row r="30" spans="1:9" x14ac:dyDescent="0.25">
      <c r="A30" s="11" t="s">
        <v>66</v>
      </c>
      <c r="B30" s="34">
        <v>24392</v>
      </c>
      <c r="C30" s="34">
        <v>18006</v>
      </c>
      <c r="D30" s="34">
        <v>157225</v>
      </c>
      <c r="E30" s="34">
        <v>146622</v>
      </c>
      <c r="F30" s="13">
        <f t="shared" si="0"/>
        <v>-6.743838448083963</v>
      </c>
      <c r="G30" s="1"/>
      <c r="H30" s="1"/>
      <c r="I30" s="1"/>
    </row>
    <row r="31" spans="1:9" x14ac:dyDescent="0.25">
      <c r="A31" s="8" t="s">
        <v>67</v>
      </c>
      <c r="B31" s="33">
        <v>40747</v>
      </c>
      <c r="C31" s="33">
        <v>12761</v>
      </c>
      <c r="D31" s="33">
        <v>277441</v>
      </c>
      <c r="E31" s="33">
        <v>79257</v>
      </c>
      <c r="F31" s="10">
        <f t="shared" si="0"/>
        <v>-71.432845181498053</v>
      </c>
      <c r="G31" s="1"/>
      <c r="H31" s="1"/>
      <c r="I31" s="1"/>
    </row>
    <row r="32" spans="1:9" x14ac:dyDescent="0.25">
      <c r="A32" s="11" t="s">
        <v>68</v>
      </c>
      <c r="B32" s="34">
        <v>484469</v>
      </c>
      <c r="C32" s="34">
        <v>449552</v>
      </c>
      <c r="D32" s="34">
        <v>3030033</v>
      </c>
      <c r="E32" s="34">
        <v>2598941</v>
      </c>
      <c r="F32" s="13">
        <f t="shared" si="0"/>
        <v>-14.22730379504118</v>
      </c>
      <c r="G32" s="1"/>
      <c r="H32" s="1"/>
      <c r="I32" s="1"/>
    </row>
    <row r="33" spans="1:9" x14ac:dyDescent="0.25">
      <c r="A33" s="8" t="s">
        <v>69</v>
      </c>
      <c r="B33" s="33">
        <v>137057</v>
      </c>
      <c r="C33" s="33">
        <v>90872</v>
      </c>
      <c r="D33" s="33">
        <v>903742</v>
      </c>
      <c r="E33" s="33">
        <v>530887</v>
      </c>
      <c r="F33" s="10">
        <f t="shared" si="0"/>
        <v>-41.256796740662715</v>
      </c>
      <c r="G33" s="1"/>
      <c r="H33" s="1"/>
      <c r="I33" s="1"/>
    </row>
    <row r="34" spans="1:9" x14ac:dyDescent="0.25">
      <c r="A34" s="11" t="s">
        <v>70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4203783</v>
      </c>
      <c r="C35" s="15">
        <f t="shared" ref="C35:E35" si="1">SUM(C7:C34)</f>
        <v>3580273</v>
      </c>
      <c r="D35" s="15">
        <f t="shared" si="1"/>
        <v>27038162</v>
      </c>
      <c r="E35" s="15">
        <f t="shared" si="1"/>
        <v>22578181</v>
      </c>
      <c r="F35" s="16">
        <f t="shared" si="0"/>
        <v>-16.495133803843615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4941437</v>
      </c>
      <c r="G38" s="42">
        <f>LOOKUP(E38,$A$38:$A$65,$C$38:$C$65)</f>
        <v>6472293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98311</v>
      </c>
      <c r="C39" s="41">
        <f t="shared" ref="C39:C65" si="5">D8</f>
        <v>206890</v>
      </c>
      <c r="D39" s="41">
        <f t="shared" ref="D39:D65" si="6">_xlfn.RANK.EQ(B39,$B$38:$B$65)+COUNTIF($B$38:$B$65,B39)-1</f>
        <v>18</v>
      </c>
      <c r="E39" s="42" t="str">
        <f t="shared" si="2"/>
        <v>BALEARES</v>
      </c>
      <c r="F39" s="42">
        <f t="shared" ref="F39:F54" si="7">LOOKUP(E39,$A$38:$A$65,$B$38:$B$65)</f>
        <v>4791794</v>
      </c>
      <c r="G39" s="42">
        <f t="shared" ref="G39:G65" si="8">LOOKUP(E39,$A$38:$A$65,$C$38:$C$65)</f>
        <v>5664886</v>
      </c>
    </row>
    <row r="40" spans="1:9" x14ac:dyDescent="0.25">
      <c r="A40" s="42" t="str">
        <f t="shared" si="3"/>
        <v>ALMERIA</v>
      </c>
      <c r="B40" s="41">
        <f t="shared" si="4"/>
        <v>246692</v>
      </c>
      <c r="C40" s="41">
        <f t="shared" si="5"/>
        <v>237450</v>
      </c>
      <c r="D40" s="41">
        <f t="shared" si="6"/>
        <v>14</v>
      </c>
      <c r="E40" s="42" t="str">
        <f t="shared" si="2"/>
        <v>BAHIA DE ALGECIRAS</v>
      </c>
      <c r="F40" s="42">
        <f t="shared" si="7"/>
        <v>2752937</v>
      </c>
      <c r="G40" s="42">
        <f t="shared" si="8"/>
        <v>2837377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2598941</v>
      </c>
      <c r="G41" s="42">
        <f t="shared" si="8"/>
        <v>3030033</v>
      </c>
    </row>
    <row r="42" spans="1:9" x14ac:dyDescent="0.25">
      <c r="A42" s="42" t="str">
        <f t="shared" si="3"/>
        <v>BAHIA DE ALGECIRAS</v>
      </c>
      <c r="B42" s="41">
        <f t="shared" si="4"/>
        <v>2752937</v>
      </c>
      <c r="C42" s="41">
        <f t="shared" si="5"/>
        <v>2837377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1896350</v>
      </c>
      <c r="G42" s="42">
        <f t="shared" si="8"/>
        <v>2130129</v>
      </c>
    </row>
    <row r="43" spans="1:9" x14ac:dyDescent="0.25">
      <c r="A43" s="42" t="str">
        <f t="shared" si="3"/>
        <v>BAHIA DE CADIZ</v>
      </c>
      <c r="B43" s="41">
        <f t="shared" si="4"/>
        <v>699848</v>
      </c>
      <c r="C43" s="41">
        <f t="shared" si="5"/>
        <v>826710</v>
      </c>
      <c r="D43" s="41">
        <f t="shared" si="6"/>
        <v>7</v>
      </c>
      <c r="E43" s="42" t="str">
        <f t="shared" si="2"/>
        <v>LAS PALMAS</v>
      </c>
      <c r="F43" s="42">
        <f t="shared" si="7"/>
        <v>1274648</v>
      </c>
      <c r="G43" s="42">
        <f t="shared" si="8"/>
        <v>1530440</v>
      </c>
    </row>
    <row r="44" spans="1:9" x14ac:dyDescent="0.25">
      <c r="A44" s="42" t="str">
        <f t="shared" si="3"/>
        <v>BALEARES</v>
      </c>
      <c r="B44" s="41">
        <f t="shared" si="4"/>
        <v>4791794</v>
      </c>
      <c r="C44" s="41">
        <f t="shared" si="5"/>
        <v>5664886</v>
      </c>
      <c r="D44" s="41">
        <f t="shared" si="6"/>
        <v>2</v>
      </c>
      <c r="E44" s="42" t="str">
        <f t="shared" si="2"/>
        <v>BAHIA DE CADIZ</v>
      </c>
      <c r="F44" s="42">
        <f t="shared" si="7"/>
        <v>699848</v>
      </c>
      <c r="G44" s="42">
        <f t="shared" si="8"/>
        <v>826710</v>
      </c>
    </row>
    <row r="45" spans="1:9" x14ac:dyDescent="0.25">
      <c r="A45" s="42" t="str">
        <f t="shared" si="3"/>
        <v>BARCELONA</v>
      </c>
      <c r="B45" s="41">
        <f t="shared" si="4"/>
        <v>4941437</v>
      </c>
      <c r="C45" s="41">
        <f t="shared" si="5"/>
        <v>6472293</v>
      </c>
      <c r="D45" s="41">
        <f t="shared" si="6"/>
        <v>1</v>
      </c>
      <c r="E45" s="42" t="str">
        <f t="shared" si="2"/>
        <v>CEUTA</v>
      </c>
      <c r="F45" s="42">
        <f t="shared" si="7"/>
        <v>545922</v>
      </c>
      <c r="G45" s="42">
        <f t="shared" si="8"/>
        <v>554580</v>
      </c>
    </row>
    <row r="46" spans="1:9" x14ac:dyDescent="0.25">
      <c r="A46" s="42" t="str">
        <f t="shared" si="3"/>
        <v>BILBAO</v>
      </c>
      <c r="B46" s="41">
        <f t="shared" si="4"/>
        <v>412067</v>
      </c>
      <c r="C46" s="41">
        <f t="shared" si="5"/>
        <v>358712</v>
      </c>
      <c r="D46" s="41">
        <f t="shared" si="6"/>
        <v>11</v>
      </c>
      <c r="E46" s="42" t="str">
        <f t="shared" si="2"/>
        <v>VIGO</v>
      </c>
      <c r="F46" s="42">
        <f t="shared" si="7"/>
        <v>530887</v>
      </c>
      <c r="G46" s="42">
        <f t="shared" si="8"/>
        <v>903742</v>
      </c>
    </row>
    <row r="47" spans="1:9" x14ac:dyDescent="0.25">
      <c r="A47" s="42" t="str">
        <f t="shared" si="3"/>
        <v>CARTAGENA</v>
      </c>
      <c r="B47" s="41">
        <f t="shared" si="4"/>
        <v>1975</v>
      </c>
      <c r="C47" s="41">
        <f t="shared" si="5"/>
        <v>0</v>
      </c>
      <c r="D47" s="41">
        <f t="shared" si="6"/>
        <v>23</v>
      </c>
      <c r="E47" s="42" t="str">
        <f t="shared" si="2"/>
        <v>SANTANDER</v>
      </c>
      <c r="F47" s="42">
        <f t="shared" si="7"/>
        <v>417557</v>
      </c>
      <c r="G47" s="42">
        <f t="shared" si="8"/>
        <v>647920</v>
      </c>
    </row>
    <row r="48" spans="1:9" x14ac:dyDescent="0.25">
      <c r="A48" s="42" t="str">
        <f t="shared" si="3"/>
        <v>CASTELLON</v>
      </c>
      <c r="B48" s="41">
        <f t="shared" si="4"/>
        <v>173963</v>
      </c>
      <c r="C48" s="41">
        <f t="shared" si="5"/>
        <v>91193</v>
      </c>
      <c r="D48" s="41">
        <f t="shared" si="6"/>
        <v>16</v>
      </c>
      <c r="E48" s="42" t="str">
        <f t="shared" si="2"/>
        <v>BILBAO</v>
      </c>
      <c r="F48" s="42">
        <f t="shared" si="7"/>
        <v>412067</v>
      </c>
      <c r="G48" s="42">
        <f t="shared" si="8"/>
        <v>358712</v>
      </c>
    </row>
    <row r="49" spans="1:7" x14ac:dyDescent="0.25">
      <c r="A49" s="42" t="str">
        <f t="shared" si="3"/>
        <v>CEUTA</v>
      </c>
      <c r="B49" s="41">
        <f t="shared" si="4"/>
        <v>545922</v>
      </c>
      <c r="C49" s="41">
        <f t="shared" si="5"/>
        <v>554580</v>
      </c>
      <c r="D49" s="41">
        <f t="shared" si="6"/>
        <v>8</v>
      </c>
      <c r="E49" s="42" t="str">
        <f t="shared" si="2"/>
        <v>MELILLA</v>
      </c>
      <c r="F49" s="42">
        <f t="shared" si="7"/>
        <v>316625</v>
      </c>
      <c r="G49" s="42">
        <f t="shared" si="8"/>
        <v>296364</v>
      </c>
    </row>
    <row r="50" spans="1:7" x14ac:dyDescent="0.25">
      <c r="A50" s="42" t="str">
        <f t="shared" si="3"/>
        <v>FERROL-SAN CIBRAO</v>
      </c>
      <c r="B50" s="41">
        <f t="shared" si="4"/>
        <v>78575</v>
      </c>
      <c r="C50" s="41">
        <f t="shared" si="5"/>
        <v>136897</v>
      </c>
      <c r="D50" s="41">
        <f t="shared" si="6"/>
        <v>20</v>
      </c>
      <c r="E50" s="42" t="str">
        <f t="shared" si="2"/>
        <v>MALAGA</v>
      </c>
      <c r="F50" s="42">
        <f t="shared" si="7"/>
        <v>306955</v>
      </c>
      <c r="G50" s="42">
        <f t="shared" si="8"/>
        <v>265656</v>
      </c>
    </row>
    <row r="51" spans="1:7" x14ac:dyDescent="0.25">
      <c r="A51" s="42" t="str">
        <f t="shared" si="3"/>
        <v>GIJON</v>
      </c>
      <c r="B51" s="41">
        <f t="shared" si="4"/>
        <v>7506</v>
      </c>
      <c r="C51" s="41">
        <f t="shared" si="5"/>
        <v>0</v>
      </c>
      <c r="D51" s="41">
        <f t="shared" si="6"/>
        <v>22</v>
      </c>
      <c r="E51" s="42" t="str">
        <f t="shared" si="2"/>
        <v>ALMERIA</v>
      </c>
      <c r="F51" s="42">
        <f t="shared" si="7"/>
        <v>246692</v>
      </c>
      <c r="G51" s="42">
        <f t="shared" si="8"/>
        <v>237450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PASAIA</v>
      </c>
      <c r="F52" s="42">
        <f t="shared" si="7"/>
        <v>241835</v>
      </c>
      <c r="G52" s="42">
        <f t="shared" si="8"/>
        <v>411719</v>
      </c>
    </row>
    <row r="53" spans="1:7" x14ac:dyDescent="0.25">
      <c r="A53" s="42" t="str">
        <f t="shared" si="3"/>
        <v>LAS PALMAS</v>
      </c>
      <c r="B53" s="41">
        <f t="shared" si="4"/>
        <v>1274648</v>
      </c>
      <c r="C53" s="41">
        <f t="shared" si="5"/>
        <v>1530440</v>
      </c>
      <c r="D53" s="41">
        <f t="shared" si="6"/>
        <v>6</v>
      </c>
      <c r="E53" s="42" t="str">
        <f t="shared" si="2"/>
        <v>CASTELLON</v>
      </c>
      <c r="F53" s="42">
        <f t="shared" si="7"/>
        <v>173963</v>
      </c>
      <c r="G53" s="42">
        <f t="shared" si="8"/>
        <v>91193</v>
      </c>
    </row>
    <row r="54" spans="1:7" x14ac:dyDescent="0.25">
      <c r="A54" s="42" t="str">
        <f t="shared" si="3"/>
        <v>MALAGA</v>
      </c>
      <c r="B54" s="41">
        <f t="shared" si="4"/>
        <v>306955</v>
      </c>
      <c r="C54" s="41">
        <f t="shared" si="5"/>
        <v>265656</v>
      </c>
      <c r="D54" s="41">
        <f t="shared" si="6"/>
        <v>13</v>
      </c>
      <c r="E54" s="42" t="str">
        <f t="shared" si="2"/>
        <v>SEVILLA</v>
      </c>
      <c r="F54" s="42">
        <f t="shared" si="7"/>
        <v>146622</v>
      </c>
      <c r="G54" s="42">
        <f t="shared" si="8"/>
        <v>157225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ALICANTE</v>
      </c>
      <c r="F55" s="42">
        <f t="shared" ref="F55:F65" si="9">LOOKUP(E55,$A$38:$A$65,$B$38:$B$65)</f>
        <v>98311</v>
      </c>
      <c r="G55" s="42">
        <f t="shared" si="8"/>
        <v>206890</v>
      </c>
    </row>
    <row r="56" spans="1:7" x14ac:dyDescent="0.25">
      <c r="A56" s="42" t="str">
        <f t="shared" si="3"/>
        <v>MELILLA</v>
      </c>
      <c r="B56" s="41">
        <f t="shared" si="4"/>
        <v>316625</v>
      </c>
      <c r="C56" s="41">
        <f t="shared" si="5"/>
        <v>296364</v>
      </c>
      <c r="D56" s="41">
        <f t="shared" si="6"/>
        <v>12</v>
      </c>
      <c r="E56" s="42" t="str">
        <f t="shared" si="2"/>
        <v>TARRAGONA</v>
      </c>
      <c r="F56" s="42">
        <f t="shared" si="9"/>
        <v>79257</v>
      </c>
      <c r="G56" s="42">
        <f t="shared" si="8"/>
        <v>277441</v>
      </c>
    </row>
    <row r="57" spans="1:7" x14ac:dyDescent="0.25">
      <c r="A57" s="42" t="str">
        <f t="shared" si="3"/>
        <v>MOTRIL</v>
      </c>
      <c r="B57" s="41">
        <f t="shared" si="4"/>
        <v>17477</v>
      </c>
      <c r="C57" s="41">
        <f t="shared" si="5"/>
        <v>505</v>
      </c>
      <c r="D57" s="41">
        <f t="shared" si="6"/>
        <v>21</v>
      </c>
      <c r="E57" s="42" t="str">
        <f t="shared" si="2"/>
        <v>FERROL-SAN CIBRAO</v>
      </c>
      <c r="F57" s="42">
        <f t="shared" si="9"/>
        <v>78575</v>
      </c>
      <c r="G57" s="42">
        <f t="shared" si="8"/>
        <v>136897</v>
      </c>
    </row>
    <row r="58" spans="1:7" x14ac:dyDescent="0.25">
      <c r="A58" s="42" t="str">
        <f t="shared" si="3"/>
        <v>PASAIA</v>
      </c>
      <c r="B58" s="41">
        <f t="shared" si="4"/>
        <v>241835</v>
      </c>
      <c r="C58" s="41">
        <f t="shared" si="5"/>
        <v>411719</v>
      </c>
      <c r="D58" s="41">
        <f t="shared" si="6"/>
        <v>15</v>
      </c>
      <c r="E58" s="42" t="str">
        <f t="shared" si="2"/>
        <v>MOTRIL</v>
      </c>
      <c r="F58" s="42">
        <f t="shared" si="9"/>
        <v>17477</v>
      </c>
      <c r="G58" s="42">
        <f t="shared" si="8"/>
        <v>505</v>
      </c>
    </row>
    <row r="59" spans="1:7" x14ac:dyDescent="0.25">
      <c r="A59" s="42" t="str">
        <f t="shared" si="3"/>
        <v>SANTA CRUZ DE TENERIFE</v>
      </c>
      <c r="B59" s="41">
        <f t="shared" si="4"/>
        <v>1896350</v>
      </c>
      <c r="C59" s="41">
        <f t="shared" si="5"/>
        <v>2130129</v>
      </c>
      <c r="D59" s="41">
        <f t="shared" si="6"/>
        <v>5</v>
      </c>
      <c r="E59" s="42" t="str">
        <f t="shared" si="2"/>
        <v>GIJON</v>
      </c>
      <c r="F59" s="42">
        <f t="shared" si="9"/>
        <v>7506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417557</v>
      </c>
      <c r="C60" s="41">
        <f t="shared" si="5"/>
        <v>647920</v>
      </c>
      <c r="D60" s="41">
        <f t="shared" si="6"/>
        <v>10</v>
      </c>
      <c r="E60" s="42" t="str">
        <f t="shared" si="2"/>
        <v>CARTAGENA</v>
      </c>
      <c r="F60" s="42">
        <f t="shared" si="9"/>
        <v>1975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146622</v>
      </c>
      <c r="C61" s="41">
        <f t="shared" si="5"/>
        <v>157225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79257</v>
      </c>
      <c r="C62" s="41">
        <f t="shared" si="5"/>
        <v>277441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2598941</v>
      </c>
      <c r="C63" s="41">
        <f t="shared" si="5"/>
        <v>3030033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530887</v>
      </c>
      <c r="C64" s="41">
        <f t="shared" si="5"/>
        <v>903742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40071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5">
        <v>559</v>
      </c>
      <c r="C7" s="35">
        <v>593</v>
      </c>
      <c r="D7" s="35">
        <v>4558</v>
      </c>
      <c r="E7" s="35">
        <v>4457</v>
      </c>
      <c r="F7" s="10">
        <f>((E7*100)/D7)-100</f>
        <v>-2.215884159719181</v>
      </c>
      <c r="G7" s="1"/>
      <c r="H7" s="1"/>
      <c r="I7" s="1"/>
    </row>
    <row r="8" spans="1:12" x14ac:dyDescent="0.25">
      <c r="A8" s="11" t="s">
        <v>44</v>
      </c>
      <c r="B8" s="36">
        <v>12948</v>
      </c>
      <c r="C8" s="36">
        <v>10282</v>
      </c>
      <c r="D8" s="36">
        <v>93567</v>
      </c>
      <c r="E8" s="36">
        <v>69879</v>
      </c>
      <c r="F8" s="13">
        <f t="shared" ref="F8:F35" si="0">((E8*100)/D8)-100</f>
        <v>-25.316618038410979</v>
      </c>
      <c r="G8" s="1"/>
      <c r="H8" s="1"/>
      <c r="I8" s="1"/>
    </row>
    <row r="9" spans="1:12" x14ac:dyDescent="0.25">
      <c r="A9" s="8" t="s">
        <v>45</v>
      </c>
      <c r="B9" s="35">
        <v>3</v>
      </c>
      <c r="C9" s="35">
        <v>1</v>
      </c>
      <c r="D9" s="35">
        <v>97</v>
      </c>
      <c r="E9" s="35">
        <v>349.5</v>
      </c>
      <c r="F9" s="10">
        <f t="shared" si="0"/>
        <v>260.30927835051546</v>
      </c>
      <c r="G9" s="1"/>
      <c r="H9" s="1"/>
      <c r="I9" s="1"/>
    </row>
    <row r="10" spans="1:12" x14ac:dyDescent="0.25">
      <c r="A10" s="11" t="s">
        <v>46</v>
      </c>
      <c r="B10" s="36">
        <v>603</v>
      </c>
      <c r="C10" s="36">
        <v>0</v>
      </c>
      <c r="D10" s="36">
        <v>4592</v>
      </c>
      <c r="E10" s="36">
        <v>2575</v>
      </c>
      <c r="F10" s="17">
        <f t="shared" si="0"/>
        <v>-43.924216027874564</v>
      </c>
      <c r="G10" s="1"/>
      <c r="H10" s="1"/>
      <c r="I10" s="1"/>
    </row>
    <row r="11" spans="1:12" x14ac:dyDescent="0.25">
      <c r="A11" s="8" t="s">
        <v>47</v>
      </c>
      <c r="B11" s="35">
        <v>271225</v>
      </c>
      <c r="C11" s="35">
        <v>264456</v>
      </c>
      <c r="D11" s="35">
        <v>1925715</v>
      </c>
      <c r="E11" s="35">
        <v>1738605</v>
      </c>
      <c r="F11" s="10">
        <f t="shared" si="0"/>
        <v>-9.7163910547510994</v>
      </c>
      <c r="G11" s="1"/>
      <c r="H11" s="1"/>
      <c r="I11" s="1"/>
    </row>
    <row r="12" spans="1:12" x14ac:dyDescent="0.25">
      <c r="A12" s="11" t="s">
        <v>48</v>
      </c>
      <c r="B12" s="36">
        <v>10144</v>
      </c>
      <c r="C12" s="36">
        <v>8771</v>
      </c>
      <c r="D12" s="36">
        <v>77868.5</v>
      </c>
      <c r="E12" s="36">
        <v>61770</v>
      </c>
      <c r="F12" s="13">
        <f t="shared" si="0"/>
        <v>-20.673956734751542</v>
      </c>
      <c r="G12" s="1"/>
      <c r="H12" s="1"/>
      <c r="I12" s="1"/>
    </row>
    <row r="13" spans="1:12" x14ac:dyDescent="0.25">
      <c r="A13" s="8" t="s">
        <v>49</v>
      </c>
      <c r="B13" s="35">
        <v>21359</v>
      </c>
      <c r="C13" s="35">
        <v>15069</v>
      </c>
      <c r="D13" s="35">
        <v>112921</v>
      </c>
      <c r="E13" s="35">
        <v>85410</v>
      </c>
      <c r="F13" s="10">
        <f t="shared" si="0"/>
        <v>-24.363050274085424</v>
      </c>
      <c r="G13" s="1"/>
      <c r="H13" s="1"/>
      <c r="I13" s="1"/>
    </row>
    <row r="14" spans="1:12" x14ac:dyDescent="0.25">
      <c r="A14" s="11" t="s">
        <v>50</v>
      </c>
      <c r="B14" s="36">
        <v>250302</v>
      </c>
      <c r="C14" s="36">
        <v>163224</v>
      </c>
      <c r="D14" s="36">
        <v>1579947.5</v>
      </c>
      <c r="E14" s="36">
        <v>1034480.5</v>
      </c>
      <c r="F14" s="13">
        <f t="shared" si="0"/>
        <v>-34.524375018790181</v>
      </c>
      <c r="G14" s="1"/>
      <c r="H14" s="1"/>
      <c r="I14" s="1"/>
    </row>
    <row r="15" spans="1:12" x14ac:dyDescent="0.25">
      <c r="A15" s="8" t="s">
        <v>51</v>
      </c>
      <c r="B15" s="35">
        <v>49056.75</v>
      </c>
      <c r="C15" s="35">
        <v>38245</v>
      </c>
      <c r="D15" s="35">
        <v>325807.25</v>
      </c>
      <c r="E15" s="35">
        <v>245755.5</v>
      </c>
      <c r="F15" s="10">
        <f t="shared" si="0"/>
        <v>-24.570278899564087</v>
      </c>
      <c r="G15" s="1"/>
      <c r="H15" s="1"/>
      <c r="I15" s="1"/>
    </row>
    <row r="16" spans="1:12" x14ac:dyDescent="0.25">
      <c r="A16" s="11" t="s">
        <v>52</v>
      </c>
      <c r="B16" s="36">
        <v>3195</v>
      </c>
      <c r="C16" s="36">
        <v>6685</v>
      </c>
      <c r="D16" s="36">
        <v>27524</v>
      </c>
      <c r="E16" s="36">
        <v>29063</v>
      </c>
      <c r="F16" s="13">
        <f t="shared" si="0"/>
        <v>5.5914837959598884</v>
      </c>
      <c r="G16" s="1"/>
      <c r="H16" s="1"/>
      <c r="I16" s="1"/>
    </row>
    <row r="17" spans="1:9" x14ac:dyDescent="0.25">
      <c r="A17" s="8" t="s">
        <v>53</v>
      </c>
      <c r="B17" s="35">
        <v>8694</v>
      </c>
      <c r="C17" s="35">
        <v>7714</v>
      </c>
      <c r="D17" s="35">
        <v>55650</v>
      </c>
      <c r="E17" s="35">
        <v>37450</v>
      </c>
      <c r="F17" s="10">
        <f t="shared" si="0"/>
        <v>-32.704402515723274</v>
      </c>
      <c r="G17" s="1"/>
      <c r="H17" s="1"/>
      <c r="I17" s="1"/>
    </row>
    <row r="18" spans="1:9" x14ac:dyDescent="0.25">
      <c r="A18" s="11" t="s">
        <v>54</v>
      </c>
      <c r="B18" s="36">
        <v>1453</v>
      </c>
      <c r="C18" s="36">
        <v>1319</v>
      </c>
      <c r="D18" s="36">
        <v>8929</v>
      </c>
      <c r="E18" s="36">
        <v>8343</v>
      </c>
      <c r="F18" s="13">
        <f t="shared" si="0"/>
        <v>-6.562884981520881</v>
      </c>
      <c r="G18" s="1"/>
      <c r="H18" s="1"/>
      <c r="I18" s="1"/>
    </row>
    <row r="19" spans="1:9" x14ac:dyDescent="0.25">
      <c r="A19" s="8" t="s">
        <v>55</v>
      </c>
      <c r="B19" s="35">
        <v>34</v>
      </c>
      <c r="C19" s="35">
        <v>86</v>
      </c>
      <c r="D19" s="35">
        <v>387</v>
      </c>
      <c r="E19" s="35">
        <v>239</v>
      </c>
      <c r="F19" s="10">
        <f t="shared" si="0"/>
        <v>-38.242894056847547</v>
      </c>
      <c r="G19" s="1"/>
      <c r="H19" s="1"/>
      <c r="I19" s="1"/>
    </row>
    <row r="20" spans="1:9" x14ac:dyDescent="0.25">
      <c r="A20" s="11" t="s">
        <v>56</v>
      </c>
      <c r="B20" s="36">
        <v>1960</v>
      </c>
      <c r="C20" s="36">
        <v>2602</v>
      </c>
      <c r="D20" s="36">
        <v>14248</v>
      </c>
      <c r="E20" s="36">
        <v>14774</v>
      </c>
      <c r="F20" s="13">
        <f t="shared" si="0"/>
        <v>3.6917462099943918</v>
      </c>
      <c r="G20" s="1"/>
      <c r="H20" s="1"/>
      <c r="I20" s="1"/>
    </row>
    <row r="21" spans="1:9" x14ac:dyDescent="0.25">
      <c r="A21" s="8" t="s">
        <v>57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6">
        <v>130193</v>
      </c>
      <c r="C22" s="36">
        <v>88059</v>
      </c>
      <c r="D22" s="36">
        <v>771191</v>
      </c>
      <c r="E22" s="36">
        <v>578260</v>
      </c>
      <c r="F22" s="13">
        <f t="shared" si="0"/>
        <v>-25.017278469276746</v>
      </c>
      <c r="G22" s="1"/>
      <c r="H22" s="1"/>
      <c r="I22" s="1"/>
    </row>
    <row r="23" spans="1:9" x14ac:dyDescent="0.25">
      <c r="A23" s="8" t="s">
        <v>59</v>
      </c>
      <c r="B23" s="35">
        <v>32012</v>
      </c>
      <c r="C23" s="35">
        <v>26930</v>
      </c>
      <c r="D23" s="35">
        <v>214139</v>
      </c>
      <c r="E23" s="35">
        <v>123309</v>
      </c>
      <c r="F23" s="10">
        <f t="shared" si="0"/>
        <v>-42.416374411013408</v>
      </c>
      <c r="G23" s="1"/>
      <c r="H23" s="1"/>
      <c r="I23" s="1"/>
    </row>
    <row r="24" spans="1:9" x14ac:dyDescent="0.25">
      <c r="A24" s="11" t="s">
        <v>60</v>
      </c>
      <c r="B24" s="36">
        <v>947</v>
      </c>
      <c r="C24" s="36">
        <v>3225</v>
      </c>
      <c r="D24" s="36">
        <v>20307</v>
      </c>
      <c r="E24" s="36">
        <v>14404</v>
      </c>
      <c r="F24" s="13">
        <f t="shared" si="0"/>
        <v>-29.068794011917078</v>
      </c>
      <c r="G24" s="1"/>
      <c r="H24" s="1"/>
      <c r="I24" s="1"/>
    </row>
    <row r="25" spans="1:9" x14ac:dyDescent="0.25">
      <c r="A25" s="8" t="s">
        <v>61</v>
      </c>
      <c r="B25" s="35">
        <v>1663</v>
      </c>
      <c r="C25" s="35">
        <v>2633</v>
      </c>
      <c r="D25" s="35">
        <v>12399</v>
      </c>
      <c r="E25" s="35">
        <v>15271</v>
      </c>
      <c r="F25" s="10">
        <f t="shared" si="0"/>
        <v>23.163158319219292</v>
      </c>
      <c r="G25" s="1"/>
      <c r="H25" s="1"/>
      <c r="I25" s="1"/>
    </row>
    <row r="26" spans="1:9" x14ac:dyDescent="0.25">
      <c r="A26" s="11" t="s">
        <v>62</v>
      </c>
      <c r="B26" s="36">
        <v>0</v>
      </c>
      <c r="C26" s="36">
        <v>0</v>
      </c>
      <c r="D26" s="36">
        <v>0</v>
      </c>
      <c r="E26" s="36">
        <v>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5">
        <v>0</v>
      </c>
      <c r="C27" s="35">
        <v>0</v>
      </c>
      <c r="D27" s="35">
        <v>2.5</v>
      </c>
      <c r="E27" s="35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64</v>
      </c>
      <c r="B28" s="36">
        <v>34665</v>
      </c>
      <c r="C28" s="36">
        <v>30772</v>
      </c>
      <c r="D28" s="36">
        <v>242444</v>
      </c>
      <c r="E28" s="36">
        <v>194533</v>
      </c>
      <c r="F28" s="13">
        <f t="shared" si="0"/>
        <v>-19.761676923330754</v>
      </c>
      <c r="G28" s="1"/>
      <c r="H28" s="1"/>
      <c r="I28" s="1"/>
    </row>
    <row r="29" spans="1:9" x14ac:dyDescent="0.25">
      <c r="A29" s="8" t="s">
        <v>65</v>
      </c>
      <c r="B29" s="35">
        <v>205</v>
      </c>
      <c r="C29" s="35">
        <v>165</v>
      </c>
      <c r="D29" s="35">
        <v>1003</v>
      </c>
      <c r="E29" s="35">
        <v>1067</v>
      </c>
      <c r="F29" s="10">
        <f t="shared" si="0"/>
        <v>6.3808574277168475</v>
      </c>
      <c r="G29" s="1"/>
      <c r="H29" s="1"/>
      <c r="I29" s="1"/>
    </row>
    <row r="30" spans="1:9" x14ac:dyDescent="0.25">
      <c r="A30" s="11" t="s">
        <v>66</v>
      </c>
      <c r="B30" s="36">
        <v>12511</v>
      </c>
      <c r="C30" s="36">
        <v>11674</v>
      </c>
      <c r="D30" s="36">
        <v>73364</v>
      </c>
      <c r="E30" s="36">
        <v>70295</v>
      </c>
      <c r="F30" s="13">
        <f t="shared" si="0"/>
        <v>-4.1832506406411909</v>
      </c>
      <c r="G30" s="1"/>
      <c r="H30" s="1"/>
      <c r="I30" s="1"/>
    </row>
    <row r="31" spans="1:9" x14ac:dyDescent="0.25">
      <c r="A31" s="8" t="s">
        <v>67</v>
      </c>
      <c r="B31" s="35">
        <v>3647</v>
      </c>
      <c r="C31" s="35">
        <v>23093</v>
      </c>
      <c r="D31" s="35">
        <v>27929</v>
      </c>
      <c r="E31" s="35">
        <v>105246</v>
      </c>
      <c r="F31" s="10">
        <f t="shared" si="0"/>
        <v>276.83411507751799</v>
      </c>
      <c r="G31" s="1"/>
      <c r="H31" s="1"/>
      <c r="I31" s="1"/>
    </row>
    <row r="32" spans="1:9" x14ac:dyDescent="0.25">
      <c r="A32" s="11" t="s">
        <v>68</v>
      </c>
      <c r="B32" s="36">
        <v>329528</v>
      </c>
      <c r="C32" s="36">
        <v>288985</v>
      </c>
      <c r="D32" s="36">
        <v>2047672</v>
      </c>
      <c r="E32" s="36">
        <v>2087291</v>
      </c>
      <c r="F32" s="13">
        <f t="shared" si="0"/>
        <v>1.9348313597099605</v>
      </c>
      <c r="G32" s="1"/>
      <c r="H32" s="1"/>
      <c r="I32" s="1"/>
    </row>
    <row r="33" spans="1:9" x14ac:dyDescent="0.25">
      <c r="A33" s="8" t="s">
        <v>69</v>
      </c>
      <c r="B33" s="35">
        <v>22439</v>
      </c>
      <c r="C33" s="35">
        <v>20427</v>
      </c>
      <c r="D33" s="35">
        <v>158853</v>
      </c>
      <c r="E33" s="35">
        <v>111830</v>
      </c>
      <c r="F33" s="10">
        <f t="shared" si="0"/>
        <v>-29.601581336203907</v>
      </c>
      <c r="G33" s="1"/>
      <c r="H33" s="1"/>
      <c r="I33" s="1"/>
    </row>
    <row r="34" spans="1:9" x14ac:dyDescent="0.25">
      <c r="A34" s="11" t="s">
        <v>70</v>
      </c>
      <c r="B34" s="36">
        <v>2961</v>
      </c>
      <c r="C34" s="36">
        <v>1405</v>
      </c>
      <c r="D34" s="36">
        <v>4033</v>
      </c>
      <c r="E34" s="36">
        <v>14466</v>
      </c>
      <c r="F34" s="13">
        <f t="shared" si="0"/>
        <v>258.69080089263576</v>
      </c>
      <c r="G34" s="1"/>
      <c r="H34" s="1"/>
      <c r="I34" s="1"/>
    </row>
    <row r="35" spans="1:9" x14ac:dyDescent="0.25">
      <c r="A35" s="14" t="s">
        <v>71</v>
      </c>
      <c r="B35" s="15">
        <f>SUM(B7:B34)</f>
        <v>1202306.75</v>
      </c>
      <c r="C35" s="15">
        <f t="shared" ref="C35:E35" si="1">SUM(C7:C34)</f>
        <v>1016415</v>
      </c>
      <c r="D35" s="15">
        <f t="shared" si="1"/>
        <v>7805147.75</v>
      </c>
      <c r="E35" s="15">
        <f t="shared" si="1"/>
        <v>6649124.5</v>
      </c>
      <c r="F35" s="16">
        <f t="shared" si="0"/>
        <v>-14.811036088330297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4457</v>
      </c>
      <c r="C38" s="41">
        <f>D7</f>
        <v>4558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2087291</v>
      </c>
      <c r="G38" s="42">
        <f>LOOKUP(E38,$A$38:$A$65,$C$38:$C$65)</f>
        <v>2047672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69879</v>
      </c>
      <c r="C39" s="41">
        <f t="shared" ref="C39:C65" si="5">D8</f>
        <v>93567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1738605</v>
      </c>
      <c r="G39" s="42">
        <f t="shared" ref="G39:G65" si="8">LOOKUP(E39,$A$38:$A$65,$C$38:$C$65)</f>
        <v>1925715</v>
      </c>
    </row>
    <row r="40" spans="1:9" x14ac:dyDescent="0.25">
      <c r="A40" s="42" t="str">
        <f t="shared" si="3"/>
        <v>ALMERIA</v>
      </c>
      <c r="B40" s="41">
        <f t="shared" si="4"/>
        <v>349.5</v>
      </c>
      <c r="C40" s="41">
        <f t="shared" si="5"/>
        <v>97</v>
      </c>
      <c r="D40" s="41">
        <f t="shared" si="6"/>
        <v>24</v>
      </c>
      <c r="E40" s="42" t="str">
        <f t="shared" si="2"/>
        <v>BARCELONA</v>
      </c>
      <c r="F40" s="42">
        <f t="shared" si="7"/>
        <v>1034480.5</v>
      </c>
      <c r="G40" s="42">
        <f t="shared" si="8"/>
        <v>1579947.5</v>
      </c>
    </row>
    <row r="41" spans="1:9" x14ac:dyDescent="0.25">
      <c r="A41" s="42" t="str">
        <f t="shared" si="3"/>
        <v>AVILES</v>
      </c>
      <c r="B41" s="41">
        <f t="shared" si="4"/>
        <v>2575</v>
      </c>
      <c r="C41" s="41">
        <f t="shared" si="5"/>
        <v>4592</v>
      </c>
      <c r="D41" s="41">
        <f t="shared" si="6"/>
        <v>22</v>
      </c>
      <c r="E41" s="42" t="str">
        <f t="shared" si="2"/>
        <v>LAS PALMAS</v>
      </c>
      <c r="F41" s="42">
        <f t="shared" si="7"/>
        <v>578260</v>
      </c>
      <c r="G41" s="42">
        <f t="shared" si="8"/>
        <v>771191</v>
      </c>
    </row>
    <row r="42" spans="1:9" x14ac:dyDescent="0.25">
      <c r="A42" s="42" t="str">
        <f t="shared" si="3"/>
        <v>BAHIA DE ALGECIRAS</v>
      </c>
      <c r="B42" s="41">
        <f t="shared" si="4"/>
        <v>1738605</v>
      </c>
      <c r="C42" s="41">
        <f t="shared" si="5"/>
        <v>1925715</v>
      </c>
      <c r="D42" s="41">
        <f t="shared" si="6"/>
        <v>2</v>
      </c>
      <c r="E42" s="42" t="str">
        <f t="shared" si="2"/>
        <v>BILBAO</v>
      </c>
      <c r="F42" s="42">
        <f t="shared" si="7"/>
        <v>245755.5</v>
      </c>
      <c r="G42" s="42">
        <f t="shared" si="8"/>
        <v>325807.25</v>
      </c>
    </row>
    <row r="43" spans="1:9" x14ac:dyDescent="0.25">
      <c r="A43" s="42" t="str">
        <f t="shared" si="3"/>
        <v>BAHIA DE CADIZ</v>
      </c>
      <c r="B43" s="41">
        <f t="shared" si="4"/>
        <v>61770</v>
      </c>
      <c r="C43" s="41">
        <f t="shared" si="5"/>
        <v>77868.5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194533</v>
      </c>
      <c r="G43" s="42">
        <f t="shared" si="8"/>
        <v>242444</v>
      </c>
    </row>
    <row r="44" spans="1:9" x14ac:dyDescent="0.25">
      <c r="A44" s="42" t="str">
        <f t="shared" si="3"/>
        <v>BALEARES</v>
      </c>
      <c r="B44" s="41">
        <f t="shared" si="4"/>
        <v>85410</v>
      </c>
      <c r="C44" s="41">
        <f t="shared" si="5"/>
        <v>112921</v>
      </c>
      <c r="D44" s="41">
        <f t="shared" si="6"/>
        <v>10</v>
      </c>
      <c r="E44" s="42" t="str">
        <f t="shared" si="2"/>
        <v>MALAGA</v>
      </c>
      <c r="F44" s="42">
        <f t="shared" si="7"/>
        <v>123309</v>
      </c>
      <c r="G44" s="42">
        <f t="shared" si="8"/>
        <v>214139</v>
      </c>
    </row>
    <row r="45" spans="1:9" x14ac:dyDescent="0.25">
      <c r="A45" s="42" t="str">
        <f t="shared" si="3"/>
        <v>BARCELONA</v>
      </c>
      <c r="B45" s="41">
        <f t="shared" si="4"/>
        <v>1034480.5</v>
      </c>
      <c r="C45" s="41">
        <f t="shared" si="5"/>
        <v>1579947.5</v>
      </c>
      <c r="D45" s="41">
        <f t="shared" si="6"/>
        <v>3</v>
      </c>
      <c r="E45" s="42" t="str">
        <f t="shared" si="2"/>
        <v>VIGO</v>
      </c>
      <c r="F45" s="42">
        <f t="shared" si="7"/>
        <v>111830</v>
      </c>
      <c r="G45" s="42">
        <f t="shared" si="8"/>
        <v>158853</v>
      </c>
    </row>
    <row r="46" spans="1:9" x14ac:dyDescent="0.25">
      <c r="A46" s="42" t="str">
        <f t="shared" si="3"/>
        <v>BILBAO</v>
      </c>
      <c r="B46" s="41">
        <f t="shared" si="4"/>
        <v>245755.5</v>
      </c>
      <c r="C46" s="41">
        <f t="shared" si="5"/>
        <v>325807.25</v>
      </c>
      <c r="D46" s="41">
        <f t="shared" si="6"/>
        <v>5</v>
      </c>
      <c r="E46" s="42" t="str">
        <f t="shared" si="2"/>
        <v>TARRAGONA</v>
      </c>
      <c r="F46" s="42">
        <f t="shared" si="7"/>
        <v>105246</v>
      </c>
      <c r="G46" s="42">
        <f t="shared" si="8"/>
        <v>27929</v>
      </c>
    </row>
    <row r="47" spans="1:9" x14ac:dyDescent="0.25">
      <c r="A47" s="42" t="str">
        <f t="shared" si="3"/>
        <v>CARTAGENA</v>
      </c>
      <c r="B47" s="41">
        <f t="shared" si="4"/>
        <v>29063</v>
      </c>
      <c r="C47" s="41">
        <f t="shared" si="5"/>
        <v>27524</v>
      </c>
      <c r="D47" s="41">
        <f t="shared" si="6"/>
        <v>15</v>
      </c>
      <c r="E47" s="42" t="str">
        <f t="shared" si="2"/>
        <v>BALEARES</v>
      </c>
      <c r="F47" s="42">
        <f t="shared" si="7"/>
        <v>85410</v>
      </c>
      <c r="G47" s="42">
        <f t="shared" si="8"/>
        <v>112921</v>
      </c>
    </row>
    <row r="48" spans="1:9" x14ac:dyDescent="0.25">
      <c r="A48" s="42" t="str">
        <f t="shared" si="3"/>
        <v>CASTELLON</v>
      </c>
      <c r="B48" s="41">
        <f t="shared" si="4"/>
        <v>37450</v>
      </c>
      <c r="C48" s="41">
        <f t="shared" si="5"/>
        <v>55650</v>
      </c>
      <c r="D48" s="41">
        <f t="shared" si="6"/>
        <v>14</v>
      </c>
      <c r="E48" s="42" t="str">
        <f t="shared" si="2"/>
        <v>SEVILLA</v>
      </c>
      <c r="F48" s="42">
        <f t="shared" si="7"/>
        <v>70295</v>
      </c>
      <c r="G48" s="42">
        <f t="shared" si="8"/>
        <v>73364</v>
      </c>
    </row>
    <row r="49" spans="1:7" x14ac:dyDescent="0.25">
      <c r="A49" s="42" t="str">
        <f t="shared" si="3"/>
        <v>CEUTA</v>
      </c>
      <c r="B49" s="41">
        <f t="shared" si="4"/>
        <v>8343</v>
      </c>
      <c r="C49" s="41">
        <f t="shared" si="5"/>
        <v>8929</v>
      </c>
      <c r="D49" s="41">
        <f t="shared" si="6"/>
        <v>20</v>
      </c>
      <c r="E49" s="42" t="str">
        <f t="shared" si="2"/>
        <v>ALICANTE</v>
      </c>
      <c r="F49" s="42">
        <f t="shared" si="7"/>
        <v>69879</v>
      </c>
      <c r="G49" s="42">
        <f t="shared" si="8"/>
        <v>93567</v>
      </c>
    </row>
    <row r="50" spans="1:7" x14ac:dyDescent="0.25">
      <c r="A50" s="42" t="str">
        <f t="shared" si="3"/>
        <v>FERROL-SAN CIBRAO</v>
      </c>
      <c r="B50" s="41">
        <f t="shared" si="4"/>
        <v>239</v>
      </c>
      <c r="C50" s="41">
        <f t="shared" si="5"/>
        <v>387</v>
      </c>
      <c r="D50" s="41">
        <f t="shared" si="6"/>
        <v>25</v>
      </c>
      <c r="E50" s="42" t="str">
        <f t="shared" si="2"/>
        <v>BAHIA DE CADIZ</v>
      </c>
      <c r="F50" s="42">
        <f t="shared" si="7"/>
        <v>61770</v>
      </c>
      <c r="G50" s="42">
        <f t="shared" si="8"/>
        <v>77868.5</v>
      </c>
    </row>
    <row r="51" spans="1:7" x14ac:dyDescent="0.25">
      <c r="A51" s="42" t="str">
        <f t="shared" si="3"/>
        <v>GIJON</v>
      </c>
      <c r="B51" s="41">
        <f t="shared" si="4"/>
        <v>14774</v>
      </c>
      <c r="C51" s="41">
        <f t="shared" si="5"/>
        <v>14248</v>
      </c>
      <c r="D51" s="41">
        <f t="shared" si="6"/>
        <v>17</v>
      </c>
      <c r="E51" s="42" t="str">
        <f t="shared" si="2"/>
        <v>CASTELLON</v>
      </c>
      <c r="F51" s="42">
        <f t="shared" si="7"/>
        <v>37450</v>
      </c>
      <c r="G51" s="42">
        <f t="shared" si="8"/>
        <v>55650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29063</v>
      </c>
      <c r="G52" s="42">
        <f t="shared" si="8"/>
        <v>27524</v>
      </c>
    </row>
    <row r="53" spans="1:7" x14ac:dyDescent="0.25">
      <c r="A53" s="42" t="str">
        <f t="shared" si="3"/>
        <v>LAS PALMAS</v>
      </c>
      <c r="B53" s="41">
        <f t="shared" si="4"/>
        <v>578260</v>
      </c>
      <c r="C53" s="41">
        <f t="shared" si="5"/>
        <v>771191</v>
      </c>
      <c r="D53" s="41">
        <f t="shared" si="6"/>
        <v>4</v>
      </c>
      <c r="E53" s="42" t="str">
        <f t="shared" si="2"/>
        <v>MELILLA</v>
      </c>
      <c r="F53" s="42">
        <f t="shared" si="7"/>
        <v>15271</v>
      </c>
      <c r="G53" s="42">
        <f t="shared" si="8"/>
        <v>12399</v>
      </c>
    </row>
    <row r="54" spans="1:7" x14ac:dyDescent="0.25">
      <c r="A54" s="42" t="str">
        <f t="shared" si="3"/>
        <v>MALAGA</v>
      </c>
      <c r="B54" s="41">
        <f t="shared" si="4"/>
        <v>123309</v>
      </c>
      <c r="C54" s="41">
        <f t="shared" si="5"/>
        <v>214139</v>
      </c>
      <c r="D54" s="41">
        <f t="shared" si="6"/>
        <v>7</v>
      </c>
      <c r="E54" s="42" t="str">
        <f t="shared" si="2"/>
        <v>GIJON</v>
      </c>
      <c r="F54" s="42">
        <f t="shared" si="7"/>
        <v>14774</v>
      </c>
      <c r="G54" s="42">
        <f t="shared" si="8"/>
        <v>14248</v>
      </c>
    </row>
    <row r="55" spans="1:7" x14ac:dyDescent="0.25">
      <c r="A55" s="42" t="str">
        <f t="shared" si="3"/>
        <v>MARIN Y RIA DE PONTEVEDRA</v>
      </c>
      <c r="B55" s="41">
        <f t="shared" si="4"/>
        <v>14404</v>
      </c>
      <c r="C55" s="41">
        <f t="shared" si="5"/>
        <v>20307</v>
      </c>
      <c r="D55" s="41">
        <f t="shared" si="6"/>
        <v>19</v>
      </c>
      <c r="E55" s="42" t="str">
        <f t="shared" si="2"/>
        <v>VILAGARCIA</v>
      </c>
      <c r="F55" s="42">
        <f t="shared" ref="F55:F65" si="9">LOOKUP(E55,$A$38:$A$65,$B$38:$B$65)</f>
        <v>14466</v>
      </c>
      <c r="G55" s="42">
        <f t="shared" si="8"/>
        <v>4033</v>
      </c>
    </row>
    <row r="56" spans="1:7" x14ac:dyDescent="0.25">
      <c r="A56" s="42" t="str">
        <f t="shared" si="3"/>
        <v>MELILLA</v>
      </c>
      <c r="B56" s="41">
        <f t="shared" si="4"/>
        <v>15271</v>
      </c>
      <c r="C56" s="41">
        <f t="shared" si="5"/>
        <v>12399</v>
      </c>
      <c r="D56" s="41">
        <f t="shared" si="6"/>
        <v>16</v>
      </c>
      <c r="E56" s="42" t="str">
        <f t="shared" si="2"/>
        <v>MARIN Y RIA DE PONTEVEDRA</v>
      </c>
      <c r="F56" s="42">
        <f t="shared" si="9"/>
        <v>14404</v>
      </c>
      <c r="G56" s="42">
        <f t="shared" si="8"/>
        <v>20307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0</v>
      </c>
      <c r="D57" s="41">
        <f t="shared" si="6"/>
        <v>26</v>
      </c>
      <c r="E57" s="42" t="str">
        <f t="shared" si="2"/>
        <v>CEUTA</v>
      </c>
      <c r="F57" s="42">
        <f t="shared" si="9"/>
        <v>8343</v>
      </c>
      <c r="G57" s="42">
        <f t="shared" si="8"/>
        <v>8929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2.5</v>
      </c>
      <c r="D58" s="41">
        <f t="shared" si="6"/>
        <v>28</v>
      </c>
      <c r="E58" s="42" t="str">
        <f t="shared" si="2"/>
        <v>A CORUÑA</v>
      </c>
      <c r="F58" s="42">
        <f t="shared" si="9"/>
        <v>4457</v>
      </c>
      <c r="G58" s="42">
        <f t="shared" si="8"/>
        <v>4558</v>
      </c>
    </row>
    <row r="59" spans="1:7" x14ac:dyDescent="0.25">
      <c r="A59" s="42" t="str">
        <f t="shared" si="3"/>
        <v>SANTA CRUZ DE TENERIFE</v>
      </c>
      <c r="B59" s="41">
        <f t="shared" si="4"/>
        <v>194533</v>
      </c>
      <c r="C59" s="41">
        <f t="shared" si="5"/>
        <v>242444</v>
      </c>
      <c r="D59" s="41">
        <f t="shared" si="6"/>
        <v>6</v>
      </c>
      <c r="E59" s="42" t="str">
        <f t="shared" si="2"/>
        <v>AVILES</v>
      </c>
      <c r="F59" s="42">
        <f t="shared" si="9"/>
        <v>2575</v>
      </c>
      <c r="G59" s="42">
        <f t="shared" si="8"/>
        <v>4592</v>
      </c>
    </row>
    <row r="60" spans="1:7" x14ac:dyDescent="0.25">
      <c r="A60" s="42" t="str">
        <f t="shared" si="3"/>
        <v>SANTANDER</v>
      </c>
      <c r="B60" s="41">
        <f t="shared" si="4"/>
        <v>1067</v>
      </c>
      <c r="C60" s="41">
        <f t="shared" si="5"/>
        <v>1003</v>
      </c>
      <c r="D60" s="41">
        <f t="shared" si="6"/>
        <v>23</v>
      </c>
      <c r="E60" s="42" t="str">
        <f t="shared" si="2"/>
        <v>SANTANDER</v>
      </c>
      <c r="F60" s="42">
        <f t="shared" si="9"/>
        <v>1067</v>
      </c>
      <c r="G60" s="42">
        <f t="shared" si="8"/>
        <v>1003</v>
      </c>
    </row>
    <row r="61" spans="1:7" x14ac:dyDescent="0.25">
      <c r="A61" s="42" t="str">
        <f t="shared" si="3"/>
        <v>SEVILLA</v>
      </c>
      <c r="B61" s="41">
        <f t="shared" si="4"/>
        <v>70295</v>
      </c>
      <c r="C61" s="41">
        <f t="shared" si="5"/>
        <v>73364</v>
      </c>
      <c r="D61" s="41">
        <f t="shared" si="6"/>
        <v>11</v>
      </c>
      <c r="E61" s="42" t="str">
        <f t="shared" si="2"/>
        <v>ALMERIA</v>
      </c>
      <c r="F61" s="42">
        <f t="shared" si="9"/>
        <v>349.5</v>
      </c>
      <c r="G61" s="42">
        <f t="shared" si="8"/>
        <v>97</v>
      </c>
    </row>
    <row r="62" spans="1:7" x14ac:dyDescent="0.25">
      <c r="A62" s="42" t="str">
        <f t="shared" si="3"/>
        <v>TARRAGONA</v>
      </c>
      <c r="B62" s="41">
        <f t="shared" si="4"/>
        <v>105246</v>
      </c>
      <c r="C62" s="41">
        <f t="shared" si="5"/>
        <v>27929</v>
      </c>
      <c r="D62" s="41">
        <f t="shared" si="6"/>
        <v>9</v>
      </c>
      <c r="E62" s="42" t="str">
        <f t="shared" si="2"/>
        <v>FERROL-SAN CIBRAO</v>
      </c>
      <c r="F62" s="42">
        <f t="shared" si="9"/>
        <v>239</v>
      </c>
      <c r="G62" s="42">
        <f t="shared" si="8"/>
        <v>387</v>
      </c>
    </row>
    <row r="63" spans="1:7" x14ac:dyDescent="0.25">
      <c r="A63" s="42" t="str">
        <f t="shared" si="3"/>
        <v>VALENCIA</v>
      </c>
      <c r="B63" s="41">
        <f t="shared" si="4"/>
        <v>2087291</v>
      </c>
      <c r="C63" s="41">
        <f t="shared" si="5"/>
        <v>2047672</v>
      </c>
      <c r="D63" s="41">
        <f t="shared" si="6"/>
        <v>1</v>
      </c>
      <c r="E63" s="42" t="str">
        <f t="shared" si="2"/>
        <v>MOTRIL</v>
      </c>
      <c r="F63" s="42">
        <f t="shared" si="9"/>
        <v>2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111830</v>
      </c>
      <c r="C64" s="41">
        <f t="shared" si="5"/>
        <v>158853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14466</v>
      </c>
      <c r="C65" s="41">
        <f t="shared" si="5"/>
        <v>4033</v>
      </c>
      <c r="D65" s="41">
        <f t="shared" si="6"/>
        <v>18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40071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8">
        <v>0</v>
      </c>
      <c r="C8" s="38">
        <v>0</v>
      </c>
      <c r="D8" s="38">
        <v>0</v>
      </c>
      <c r="E8" s="38">
        <v>76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37">
        <v>257431</v>
      </c>
      <c r="C11" s="37">
        <v>253920</v>
      </c>
      <c r="D11" s="37">
        <v>1832237</v>
      </c>
      <c r="E11" s="37">
        <v>1657957</v>
      </c>
      <c r="F11" s="10">
        <f t="shared" si="0"/>
        <v>-9.5118699163918166</v>
      </c>
      <c r="G11" s="1"/>
      <c r="H11" s="1"/>
      <c r="I11" s="1"/>
    </row>
    <row r="12" spans="1:12" x14ac:dyDescent="0.25">
      <c r="A12" s="11" t="s">
        <v>48</v>
      </c>
      <c r="B12" s="38">
        <v>28</v>
      </c>
      <c r="C12" s="38">
        <v>42</v>
      </c>
      <c r="D12" s="38">
        <v>756</v>
      </c>
      <c r="E12" s="38">
        <v>912</v>
      </c>
      <c r="F12" s="13">
        <f t="shared" si="0"/>
        <v>20.634920634920633</v>
      </c>
      <c r="G12" s="1"/>
      <c r="H12" s="1"/>
      <c r="I12" s="1"/>
    </row>
    <row r="13" spans="1:12" x14ac:dyDescent="0.25">
      <c r="A13" s="8" t="s">
        <v>49</v>
      </c>
      <c r="B13" s="37">
        <v>4</v>
      </c>
      <c r="C13" s="37">
        <v>2</v>
      </c>
      <c r="D13" s="37">
        <v>132</v>
      </c>
      <c r="E13" s="37">
        <v>129</v>
      </c>
      <c r="F13" s="10">
        <f t="shared" si="0"/>
        <v>-2.2727272727272663</v>
      </c>
      <c r="G13" s="1"/>
      <c r="H13" s="1"/>
      <c r="I13" s="1"/>
    </row>
    <row r="14" spans="1:12" x14ac:dyDescent="0.25">
      <c r="A14" s="11" t="s">
        <v>50</v>
      </c>
      <c r="B14" s="38">
        <v>98006.5</v>
      </c>
      <c r="C14" s="38">
        <v>58561</v>
      </c>
      <c r="D14" s="38">
        <v>634414</v>
      </c>
      <c r="E14" s="38">
        <v>351551</v>
      </c>
      <c r="F14" s="13">
        <f t="shared" si="0"/>
        <v>-44.586500297912721</v>
      </c>
      <c r="G14" s="1"/>
      <c r="H14" s="1"/>
      <c r="I14" s="1"/>
    </row>
    <row r="15" spans="1:12" x14ac:dyDescent="0.25">
      <c r="A15" s="8" t="s">
        <v>51</v>
      </c>
      <c r="B15" s="37">
        <v>785.25</v>
      </c>
      <c r="C15" s="37">
        <v>257.25</v>
      </c>
      <c r="D15" s="37">
        <v>8798.25</v>
      </c>
      <c r="E15" s="37">
        <v>2832</v>
      </c>
      <c r="F15" s="10">
        <f t="shared" si="0"/>
        <v>-67.811780751854059</v>
      </c>
      <c r="G15" s="1"/>
      <c r="H15" s="1"/>
      <c r="I15" s="1"/>
    </row>
    <row r="16" spans="1:12" x14ac:dyDescent="0.25">
      <c r="A16" s="11" t="s">
        <v>52</v>
      </c>
      <c r="B16" s="38">
        <v>0</v>
      </c>
      <c r="C16" s="38">
        <v>0</v>
      </c>
      <c r="D16" s="38">
        <v>0</v>
      </c>
      <c r="E16" s="38">
        <v>310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37">
        <v>0</v>
      </c>
      <c r="C17" s="37">
        <v>0</v>
      </c>
      <c r="D17" s="37">
        <v>297</v>
      </c>
      <c r="E17" s="37">
        <v>2</v>
      </c>
      <c r="F17" s="10">
        <f t="shared" si="0"/>
        <v>-99.326599326599322</v>
      </c>
      <c r="G17" s="1"/>
      <c r="H17" s="1"/>
      <c r="I17" s="1"/>
    </row>
    <row r="18" spans="1:9" x14ac:dyDescent="0.25">
      <c r="A18" s="11" t="s">
        <v>54</v>
      </c>
      <c r="B18" s="38">
        <v>0</v>
      </c>
      <c r="C18" s="38">
        <v>2</v>
      </c>
      <c r="D18" s="38">
        <v>0</v>
      </c>
      <c r="E18" s="38">
        <v>4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38">
        <v>0</v>
      </c>
      <c r="C20" s="38">
        <v>0</v>
      </c>
      <c r="D20" s="38">
        <v>52</v>
      </c>
      <c r="E20" s="38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57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8">
        <v>89652</v>
      </c>
      <c r="C22" s="38">
        <v>51445</v>
      </c>
      <c r="D22" s="38">
        <v>484492</v>
      </c>
      <c r="E22" s="38">
        <v>341319</v>
      </c>
      <c r="F22" s="13">
        <f t="shared" si="0"/>
        <v>-29.55115873946319</v>
      </c>
      <c r="G22" s="1"/>
      <c r="H22" s="1"/>
      <c r="I22" s="1"/>
    </row>
    <row r="23" spans="1:9" x14ac:dyDescent="0.25">
      <c r="A23" s="8" t="s">
        <v>59</v>
      </c>
      <c r="B23" s="37">
        <v>29920</v>
      </c>
      <c r="C23" s="37">
        <v>25201</v>
      </c>
      <c r="D23" s="37">
        <v>205119</v>
      </c>
      <c r="E23" s="37">
        <v>113564</v>
      </c>
      <c r="F23" s="10">
        <f t="shared" si="0"/>
        <v>-44.635065498564245</v>
      </c>
      <c r="G23" s="1"/>
      <c r="H23" s="1"/>
      <c r="I23" s="1"/>
    </row>
    <row r="24" spans="1:9" x14ac:dyDescent="0.25">
      <c r="A24" s="11" t="s">
        <v>60</v>
      </c>
      <c r="B24" s="38">
        <v>0</v>
      </c>
      <c r="C24" s="38">
        <v>0</v>
      </c>
      <c r="D24" s="38">
        <v>102</v>
      </c>
      <c r="E24" s="38">
        <v>17</v>
      </c>
      <c r="F24" s="13">
        <f t="shared" si="0"/>
        <v>-83.333333333333329</v>
      </c>
      <c r="G24" s="1"/>
      <c r="H24" s="1"/>
      <c r="I24" s="1"/>
    </row>
    <row r="25" spans="1:9" x14ac:dyDescent="0.25">
      <c r="A25" s="8" t="s">
        <v>61</v>
      </c>
      <c r="B25" s="37">
        <v>0</v>
      </c>
      <c r="C25" s="37">
        <v>0</v>
      </c>
      <c r="D25" s="37">
        <v>73</v>
      </c>
      <c r="E25" s="37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8">
        <v>783</v>
      </c>
      <c r="C28" s="38">
        <v>1734</v>
      </c>
      <c r="D28" s="38">
        <v>5895</v>
      </c>
      <c r="E28" s="38">
        <v>9561</v>
      </c>
      <c r="F28" s="13">
        <f t="shared" si="0"/>
        <v>62.188295165394408</v>
      </c>
      <c r="G28" s="1"/>
      <c r="H28" s="1"/>
      <c r="I28" s="1"/>
    </row>
    <row r="29" spans="1:9" x14ac:dyDescent="0.25">
      <c r="A29" s="8" t="s">
        <v>65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38">
        <v>0</v>
      </c>
      <c r="C30" s="38">
        <v>0</v>
      </c>
      <c r="D30" s="38">
        <v>0</v>
      </c>
      <c r="E30" s="38">
        <v>4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37">
        <v>36</v>
      </c>
      <c r="C31" s="37">
        <v>16275</v>
      </c>
      <c r="D31" s="37">
        <v>594</v>
      </c>
      <c r="E31" s="37">
        <v>66844</v>
      </c>
      <c r="F31" s="10">
        <f t="shared" si="0"/>
        <v>11153.198653198653</v>
      </c>
      <c r="G31" s="1"/>
      <c r="H31" s="1"/>
      <c r="I31" s="1"/>
    </row>
    <row r="32" spans="1:9" x14ac:dyDescent="0.25">
      <c r="A32" s="11" t="s">
        <v>68</v>
      </c>
      <c r="B32" s="38">
        <v>146387</v>
      </c>
      <c r="C32" s="38">
        <v>145436</v>
      </c>
      <c r="D32" s="38">
        <v>847023</v>
      </c>
      <c r="E32" s="38">
        <v>1052628</v>
      </c>
      <c r="F32" s="13">
        <f t="shared" si="0"/>
        <v>24.273839081111134</v>
      </c>
      <c r="G32" s="1"/>
      <c r="H32" s="1"/>
      <c r="I32" s="1"/>
    </row>
    <row r="33" spans="1:9" x14ac:dyDescent="0.25">
      <c r="A33" s="8" t="s">
        <v>69</v>
      </c>
      <c r="B33" s="37">
        <v>138</v>
      </c>
      <c r="C33" s="37">
        <v>1059</v>
      </c>
      <c r="D33" s="37">
        <v>2041</v>
      </c>
      <c r="E33" s="37">
        <v>3910</v>
      </c>
      <c r="F33" s="10">
        <f t="shared" si="0"/>
        <v>91.572758451739332</v>
      </c>
      <c r="G33" s="1"/>
      <c r="H33" s="1"/>
      <c r="I33" s="1"/>
    </row>
    <row r="34" spans="1:9" x14ac:dyDescent="0.25">
      <c r="A34" s="11" t="s">
        <v>70</v>
      </c>
      <c r="B34" s="38">
        <v>1</v>
      </c>
      <c r="C34" s="38">
        <v>0</v>
      </c>
      <c r="D34" s="38">
        <v>1</v>
      </c>
      <c r="E34" s="38">
        <v>619</v>
      </c>
      <c r="F34" s="13">
        <f t="shared" si="0"/>
        <v>61800</v>
      </c>
      <c r="G34" s="1"/>
      <c r="H34" s="1"/>
      <c r="I34" s="1"/>
    </row>
    <row r="35" spans="1:9" x14ac:dyDescent="0.25">
      <c r="A35" s="14" t="s">
        <v>71</v>
      </c>
      <c r="B35" s="15">
        <f>SUM(B7:B34)</f>
        <v>623171.75</v>
      </c>
      <c r="C35" s="15">
        <f t="shared" ref="C35:E35" si="1">SUM(C7:C34)</f>
        <v>553934.25</v>
      </c>
      <c r="D35" s="15">
        <f t="shared" si="1"/>
        <v>4022026.25</v>
      </c>
      <c r="E35" s="15">
        <f t="shared" si="1"/>
        <v>3602239</v>
      </c>
      <c r="F35" s="16">
        <f t="shared" si="0"/>
        <v>-10.437208111210111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1657957</v>
      </c>
      <c r="G38" s="42">
        <f>LOOKUP(E38,$A$38:$A$65,$C$38:$C$65)</f>
        <v>1832237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76</v>
      </c>
      <c r="C39" s="41">
        <f t="shared" ref="C39:C65" si="5">D8</f>
        <v>0</v>
      </c>
      <c r="D39" s="41">
        <f t="shared" ref="D39:D65" si="6">_xlfn.RANK.EQ(B39,$B$38:$B$65)+COUNTIF($B$38:$B$65,B39)-1</f>
        <v>14</v>
      </c>
      <c r="E39" s="42" t="str">
        <f t="shared" si="2"/>
        <v>VALENCIA</v>
      </c>
      <c r="F39" s="42">
        <f t="shared" ref="F39:F54" si="7">LOOKUP(E39,$A$38:$A$65,$B$38:$B$65)</f>
        <v>1052628</v>
      </c>
      <c r="G39" s="42">
        <f t="shared" ref="G39:G65" si="8">LOOKUP(E39,$A$38:$A$65,$C$38:$C$65)</f>
        <v>847023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351551</v>
      </c>
      <c r="G40" s="42">
        <f t="shared" si="8"/>
        <v>634414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341319</v>
      </c>
      <c r="G41" s="42">
        <f t="shared" si="8"/>
        <v>484492</v>
      </c>
    </row>
    <row r="42" spans="1:9" x14ac:dyDescent="0.25">
      <c r="A42" s="42" t="str">
        <f t="shared" si="3"/>
        <v>BAHIA DE ALGECIRAS</v>
      </c>
      <c r="B42" s="41">
        <f t="shared" si="4"/>
        <v>1657957</v>
      </c>
      <c r="C42" s="41">
        <f t="shared" si="5"/>
        <v>1832237</v>
      </c>
      <c r="D42" s="41">
        <f t="shared" si="6"/>
        <v>1</v>
      </c>
      <c r="E42" s="42" t="str">
        <f t="shared" si="2"/>
        <v>MALAGA</v>
      </c>
      <c r="F42" s="42">
        <f t="shared" si="7"/>
        <v>113564</v>
      </c>
      <c r="G42" s="42">
        <f t="shared" si="8"/>
        <v>205119</v>
      </c>
    </row>
    <row r="43" spans="1:9" x14ac:dyDescent="0.25">
      <c r="A43" s="42" t="str">
        <f t="shared" si="3"/>
        <v>BAHIA DE CADIZ</v>
      </c>
      <c r="B43" s="41">
        <f t="shared" si="4"/>
        <v>912</v>
      </c>
      <c r="C43" s="41">
        <f t="shared" si="5"/>
        <v>756</v>
      </c>
      <c r="D43" s="41">
        <f t="shared" si="6"/>
        <v>10</v>
      </c>
      <c r="E43" s="42" t="str">
        <f t="shared" si="2"/>
        <v>TARRAGONA</v>
      </c>
      <c r="F43" s="42">
        <f t="shared" si="7"/>
        <v>66844</v>
      </c>
      <c r="G43" s="42">
        <f t="shared" si="8"/>
        <v>594</v>
      </c>
    </row>
    <row r="44" spans="1:9" x14ac:dyDescent="0.25">
      <c r="A44" s="42" t="str">
        <f t="shared" si="3"/>
        <v>BALEARES</v>
      </c>
      <c r="B44" s="41">
        <f t="shared" si="4"/>
        <v>129</v>
      </c>
      <c r="C44" s="41">
        <f t="shared" si="5"/>
        <v>132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9561</v>
      </c>
      <c r="G44" s="42">
        <f t="shared" si="8"/>
        <v>5895</v>
      </c>
    </row>
    <row r="45" spans="1:9" x14ac:dyDescent="0.25">
      <c r="A45" s="42" t="str">
        <f t="shared" si="3"/>
        <v>BARCELONA</v>
      </c>
      <c r="B45" s="41">
        <f t="shared" si="4"/>
        <v>351551</v>
      </c>
      <c r="C45" s="41">
        <f t="shared" si="5"/>
        <v>634414</v>
      </c>
      <c r="D45" s="41">
        <f t="shared" si="6"/>
        <v>3</v>
      </c>
      <c r="E45" s="42" t="str">
        <f t="shared" si="2"/>
        <v>VIGO</v>
      </c>
      <c r="F45" s="42">
        <f t="shared" si="7"/>
        <v>3910</v>
      </c>
      <c r="G45" s="42">
        <f t="shared" si="8"/>
        <v>2041</v>
      </c>
    </row>
    <row r="46" spans="1:9" x14ac:dyDescent="0.25">
      <c r="A46" s="42" t="str">
        <f t="shared" si="3"/>
        <v>BILBAO</v>
      </c>
      <c r="B46" s="41">
        <f t="shared" si="4"/>
        <v>2832</v>
      </c>
      <c r="C46" s="41">
        <f t="shared" si="5"/>
        <v>8798.25</v>
      </c>
      <c r="D46" s="41">
        <f t="shared" si="6"/>
        <v>9</v>
      </c>
      <c r="E46" s="42" t="str">
        <f t="shared" si="2"/>
        <v>BILBAO</v>
      </c>
      <c r="F46" s="42">
        <f t="shared" si="7"/>
        <v>2832</v>
      </c>
      <c r="G46" s="42">
        <f t="shared" si="8"/>
        <v>8798.25</v>
      </c>
    </row>
    <row r="47" spans="1:9" x14ac:dyDescent="0.25">
      <c r="A47" s="42" t="str">
        <f t="shared" si="3"/>
        <v>CARTAGENA</v>
      </c>
      <c r="B47" s="41">
        <f t="shared" si="4"/>
        <v>310</v>
      </c>
      <c r="C47" s="41">
        <f t="shared" si="5"/>
        <v>0</v>
      </c>
      <c r="D47" s="41">
        <f t="shared" si="6"/>
        <v>12</v>
      </c>
      <c r="E47" s="42" t="str">
        <f t="shared" si="2"/>
        <v>BAHIA DE CADIZ</v>
      </c>
      <c r="F47" s="42">
        <f t="shared" si="7"/>
        <v>912</v>
      </c>
      <c r="G47" s="42">
        <f t="shared" si="8"/>
        <v>756</v>
      </c>
    </row>
    <row r="48" spans="1:9" x14ac:dyDescent="0.25">
      <c r="A48" s="42" t="str">
        <f t="shared" si="3"/>
        <v>CASTELLON</v>
      </c>
      <c r="B48" s="41">
        <f t="shared" si="4"/>
        <v>2</v>
      </c>
      <c r="C48" s="41">
        <f t="shared" si="5"/>
        <v>297</v>
      </c>
      <c r="D48" s="41">
        <f t="shared" si="6"/>
        <v>18</v>
      </c>
      <c r="E48" s="42" t="str">
        <f t="shared" si="2"/>
        <v>VILAGARCIA</v>
      </c>
      <c r="F48" s="42">
        <f t="shared" si="7"/>
        <v>619</v>
      </c>
      <c r="G48" s="42">
        <f t="shared" si="8"/>
        <v>1</v>
      </c>
    </row>
    <row r="49" spans="1:7" x14ac:dyDescent="0.25">
      <c r="A49" s="42" t="str">
        <f t="shared" si="3"/>
        <v>CEUTA</v>
      </c>
      <c r="B49" s="41">
        <f t="shared" si="4"/>
        <v>4</v>
      </c>
      <c r="C49" s="41">
        <f t="shared" si="5"/>
        <v>0</v>
      </c>
      <c r="D49" s="41">
        <f t="shared" si="6"/>
        <v>17</v>
      </c>
      <c r="E49" s="42" t="str">
        <f t="shared" si="2"/>
        <v>CARTAGENA</v>
      </c>
      <c r="F49" s="42">
        <f t="shared" si="7"/>
        <v>310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129</v>
      </c>
      <c r="G50" s="42">
        <f t="shared" si="8"/>
        <v>132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52</v>
      </c>
      <c r="D51" s="41">
        <f t="shared" si="6"/>
        <v>28</v>
      </c>
      <c r="E51" s="42" t="str">
        <f t="shared" si="2"/>
        <v>ALICANTE</v>
      </c>
      <c r="F51" s="42">
        <f t="shared" si="7"/>
        <v>76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17</v>
      </c>
      <c r="G52" s="42">
        <f t="shared" si="8"/>
        <v>102</v>
      </c>
    </row>
    <row r="53" spans="1:7" x14ac:dyDescent="0.25">
      <c r="A53" s="42" t="str">
        <f t="shared" si="3"/>
        <v>LAS PALMAS</v>
      </c>
      <c r="B53" s="41">
        <f t="shared" si="4"/>
        <v>341319</v>
      </c>
      <c r="C53" s="41">
        <f t="shared" si="5"/>
        <v>484492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113564</v>
      </c>
      <c r="C54" s="41">
        <f t="shared" si="5"/>
        <v>205119</v>
      </c>
      <c r="D54" s="41">
        <f t="shared" si="6"/>
        <v>5</v>
      </c>
      <c r="E54" s="42" t="str">
        <f t="shared" si="2"/>
        <v>CEUTA</v>
      </c>
      <c r="F54" s="42">
        <f t="shared" si="7"/>
        <v>4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17</v>
      </c>
      <c r="C55" s="41">
        <f t="shared" si="5"/>
        <v>102</v>
      </c>
      <c r="D55" s="41">
        <f t="shared" si="6"/>
        <v>15</v>
      </c>
      <c r="E55" s="42" t="str">
        <f t="shared" si="2"/>
        <v>CASTELLON</v>
      </c>
      <c r="F55" s="42">
        <f t="shared" ref="F55:F65" si="9">LOOKUP(E55,$A$38:$A$65,$B$38:$B$65)</f>
        <v>2</v>
      </c>
      <c r="G55" s="42">
        <f t="shared" si="8"/>
        <v>297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73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9561</v>
      </c>
      <c r="C59" s="41">
        <f t="shared" si="5"/>
        <v>5895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</v>
      </c>
      <c r="C61" s="41">
        <f t="shared" si="5"/>
        <v>0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66844</v>
      </c>
      <c r="C62" s="41">
        <f t="shared" si="5"/>
        <v>594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1052628</v>
      </c>
      <c r="C63" s="41">
        <f t="shared" si="5"/>
        <v>847023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3910</v>
      </c>
      <c r="C64" s="41">
        <f t="shared" si="5"/>
        <v>2041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619</v>
      </c>
      <c r="C65" s="41">
        <f t="shared" si="5"/>
        <v>1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Julio</v>
      </c>
      <c r="C5" s="46"/>
      <c r="D5" s="45" t="s">
        <v>39</v>
      </c>
      <c r="E5" s="46"/>
      <c r="F5" s="46"/>
      <c r="L5" s="39">
        <f>'Resumen general'!I4</f>
        <v>40071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0</v>
      </c>
      <c r="C7" s="9">
        <v>2</v>
      </c>
      <c r="D7" s="9">
        <v>180</v>
      </c>
      <c r="E7" s="9">
        <v>158</v>
      </c>
      <c r="F7" s="10">
        <f>((E7*100)/D7)-100</f>
        <v>-12.222222222222229</v>
      </c>
      <c r="G7" s="1"/>
      <c r="H7" s="1"/>
      <c r="I7" s="1"/>
    </row>
    <row r="8" spans="1:12" x14ac:dyDescent="0.25">
      <c r="A8" s="11" t="s">
        <v>44</v>
      </c>
      <c r="B8" s="12">
        <v>12362</v>
      </c>
      <c r="C8" s="12">
        <v>9421</v>
      </c>
      <c r="D8" s="12">
        <v>86360</v>
      </c>
      <c r="E8" s="12">
        <v>64151</v>
      </c>
      <c r="F8" s="13">
        <f t="shared" ref="F8:F35" si="0">((E8*100)/D8)-100</f>
        <v>-25.716767021769343</v>
      </c>
      <c r="G8" s="1"/>
      <c r="H8" s="1"/>
      <c r="I8" s="1"/>
    </row>
    <row r="9" spans="1:12" x14ac:dyDescent="0.25">
      <c r="A9" s="8" t="s">
        <v>45</v>
      </c>
      <c r="B9" s="9">
        <v>3</v>
      </c>
      <c r="C9" s="9">
        <v>1</v>
      </c>
      <c r="D9" s="9">
        <v>96</v>
      </c>
      <c r="E9" s="9">
        <v>32</v>
      </c>
      <c r="F9" s="10">
        <f t="shared" si="0"/>
        <v>-66.666666666666657</v>
      </c>
      <c r="G9" s="1"/>
      <c r="H9" s="1"/>
      <c r="I9" s="1"/>
    </row>
    <row r="10" spans="1:12" x14ac:dyDescent="0.25">
      <c r="A10" s="11" t="s">
        <v>46</v>
      </c>
      <c r="B10" s="12">
        <v>557</v>
      </c>
      <c r="C10" s="12">
        <v>0</v>
      </c>
      <c r="D10" s="12">
        <v>4499</v>
      </c>
      <c r="E10" s="12">
        <v>2384</v>
      </c>
      <c r="F10" s="17">
        <f t="shared" si="0"/>
        <v>-47.010446765947989</v>
      </c>
      <c r="G10" s="1"/>
      <c r="H10" s="1"/>
      <c r="I10" s="1"/>
    </row>
    <row r="11" spans="1:12" x14ac:dyDescent="0.25">
      <c r="A11" s="8" t="s">
        <v>47</v>
      </c>
      <c r="B11" s="9">
        <v>1435</v>
      </c>
      <c r="C11" s="9">
        <v>943</v>
      </c>
      <c r="D11" s="9">
        <v>7393</v>
      </c>
      <c r="E11" s="9">
        <v>6290</v>
      </c>
      <c r="F11" s="10">
        <f t="shared" si="0"/>
        <v>-14.919518463411336</v>
      </c>
      <c r="G11" s="1"/>
      <c r="H11" s="1"/>
      <c r="I11" s="1"/>
    </row>
    <row r="12" spans="1:12" x14ac:dyDescent="0.25">
      <c r="A12" s="11" t="s">
        <v>48</v>
      </c>
      <c r="B12" s="12">
        <v>5058</v>
      </c>
      <c r="C12" s="12">
        <v>5102</v>
      </c>
      <c r="D12" s="12">
        <v>36878.5</v>
      </c>
      <c r="E12" s="12">
        <v>32710</v>
      </c>
      <c r="F12" s="13">
        <f t="shared" si="0"/>
        <v>-11.303333920848189</v>
      </c>
      <c r="G12" s="1"/>
      <c r="H12" s="1"/>
      <c r="I12" s="1"/>
    </row>
    <row r="13" spans="1:12" x14ac:dyDescent="0.25">
      <c r="A13" s="8" t="s">
        <v>49</v>
      </c>
      <c r="B13" s="9">
        <v>21355</v>
      </c>
      <c r="C13" s="9">
        <v>15067</v>
      </c>
      <c r="D13" s="9">
        <v>112789</v>
      </c>
      <c r="E13" s="9">
        <v>85279</v>
      </c>
      <c r="F13" s="10">
        <f t="shared" si="0"/>
        <v>-24.390676395747818</v>
      </c>
      <c r="G13" s="1"/>
      <c r="H13" s="1"/>
      <c r="I13" s="1"/>
    </row>
    <row r="14" spans="1:12" x14ac:dyDescent="0.25">
      <c r="A14" s="11" t="s">
        <v>50</v>
      </c>
      <c r="B14" s="12">
        <v>28287</v>
      </c>
      <c r="C14" s="12">
        <v>20670.5</v>
      </c>
      <c r="D14" s="12">
        <v>186639</v>
      </c>
      <c r="E14" s="12">
        <v>136017</v>
      </c>
      <c r="F14" s="13">
        <f t="shared" si="0"/>
        <v>-27.122948579878809</v>
      </c>
      <c r="G14" s="1"/>
      <c r="H14" s="1"/>
      <c r="I14" s="1"/>
    </row>
    <row r="15" spans="1:12" x14ac:dyDescent="0.25">
      <c r="A15" s="8" t="s">
        <v>51</v>
      </c>
      <c r="B15" s="9">
        <v>7555.25</v>
      </c>
      <c r="C15" s="9">
        <v>4957.5</v>
      </c>
      <c r="D15" s="9">
        <v>47942.25</v>
      </c>
      <c r="E15" s="9">
        <v>33510.75</v>
      </c>
      <c r="F15" s="10">
        <f t="shared" si="0"/>
        <v>-30.101841277787344</v>
      </c>
      <c r="G15" s="1"/>
      <c r="H15" s="1"/>
      <c r="I15" s="1"/>
    </row>
    <row r="16" spans="1:12" x14ac:dyDescent="0.25">
      <c r="A16" s="11" t="s">
        <v>52</v>
      </c>
      <c r="B16" s="12">
        <v>1380</v>
      </c>
      <c r="C16" s="12">
        <v>2552</v>
      </c>
      <c r="D16" s="12">
        <v>12217</v>
      </c>
      <c r="E16" s="12">
        <v>13014</v>
      </c>
      <c r="F16" s="13">
        <f t="shared" si="0"/>
        <v>6.5236964884996382</v>
      </c>
      <c r="G16" s="1"/>
      <c r="H16" s="1"/>
      <c r="I16" s="1"/>
    </row>
    <row r="17" spans="1:9" x14ac:dyDescent="0.25">
      <c r="A17" s="8" t="s">
        <v>53</v>
      </c>
      <c r="B17" s="9">
        <v>150</v>
      </c>
      <c r="C17" s="9">
        <v>13</v>
      </c>
      <c r="D17" s="9">
        <v>1348</v>
      </c>
      <c r="E17" s="9">
        <v>325</v>
      </c>
      <c r="F17" s="10">
        <f t="shared" si="0"/>
        <v>-75.890207715133528</v>
      </c>
      <c r="G17" s="1"/>
      <c r="H17" s="1"/>
      <c r="I17" s="1"/>
    </row>
    <row r="18" spans="1:9" x14ac:dyDescent="0.25">
      <c r="A18" s="11" t="s">
        <v>54</v>
      </c>
      <c r="B18" s="12">
        <v>1361</v>
      </c>
      <c r="C18" s="12">
        <v>1215</v>
      </c>
      <c r="D18" s="12">
        <v>8334</v>
      </c>
      <c r="E18" s="12">
        <v>7826</v>
      </c>
      <c r="F18" s="13">
        <f t="shared" si="0"/>
        <v>-6.0955123590112805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221</v>
      </c>
      <c r="E19" s="9">
        <v>0</v>
      </c>
      <c r="F19" s="18">
        <f t="shared" si="0"/>
        <v>-100</v>
      </c>
      <c r="G19" s="1"/>
      <c r="H19" s="1"/>
      <c r="I19" s="1"/>
    </row>
    <row r="20" spans="1:9" x14ac:dyDescent="0.25">
      <c r="A20" s="11" t="s">
        <v>56</v>
      </c>
      <c r="B20" s="12">
        <v>494</v>
      </c>
      <c r="C20" s="12">
        <v>1045</v>
      </c>
      <c r="D20" s="12">
        <v>4945</v>
      </c>
      <c r="E20" s="12">
        <v>5851</v>
      </c>
      <c r="F20" s="13">
        <f t="shared" si="0"/>
        <v>18.321536905965615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33744</v>
      </c>
      <c r="C22" s="12">
        <v>29535</v>
      </c>
      <c r="D22" s="12">
        <v>231976</v>
      </c>
      <c r="E22" s="12">
        <v>184623</v>
      </c>
      <c r="F22" s="13">
        <f t="shared" si="0"/>
        <v>-20.412887540090352</v>
      </c>
      <c r="G22" s="1"/>
      <c r="H22" s="1"/>
      <c r="I22" s="1"/>
    </row>
    <row r="23" spans="1:9" x14ac:dyDescent="0.25">
      <c r="A23" s="8" t="s">
        <v>59</v>
      </c>
      <c r="B23" s="9">
        <v>1482</v>
      </c>
      <c r="C23" s="9">
        <v>1238</v>
      </c>
      <c r="D23" s="9">
        <v>5167</v>
      </c>
      <c r="E23" s="9">
        <v>7387</v>
      </c>
      <c r="F23" s="10">
        <f t="shared" si="0"/>
        <v>42.96497000193537</v>
      </c>
      <c r="G23" s="1"/>
      <c r="H23" s="1"/>
      <c r="I23" s="1"/>
    </row>
    <row r="24" spans="1:9" x14ac:dyDescent="0.25">
      <c r="A24" s="11" t="s">
        <v>60</v>
      </c>
      <c r="B24" s="12">
        <v>512</v>
      </c>
      <c r="C24" s="12">
        <v>2002</v>
      </c>
      <c r="D24" s="12">
        <v>16076</v>
      </c>
      <c r="E24" s="12">
        <v>6324</v>
      </c>
      <c r="F24" s="13">
        <f t="shared" si="0"/>
        <v>-60.661856183130134</v>
      </c>
      <c r="G24" s="1"/>
      <c r="H24" s="1"/>
      <c r="I24" s="1"/>
    </row>
    <row r="25" spans="1:9" x14ac:dyDescent="0.25">
      <c r="A25" s="8" t="s">
        <v>61</v>
      </c>
      <c r="B25" s="9">
        <v>1341</v>
      </c>
      <c r="C25" s="9">
        <v>1140</v>
      </c>
      <c r="D25" s="9">
        <v>10313</v>
      </c>
      <c r="E25" s="9">
        <v>7231</v>
      </c>
      <c r="F25" s="10">
        <f t="shared" si="0"/>
        <v>-29.884611655192472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30047</v>
      </c>
      <c r="C28" s="12">
        <v>25688</v>
      </c>
      <c r="D28" s="12">
        <v>208377</v>
      </c>
      <c r="E28" s="12">
        <v>162780</v>
      </c>
      <c r="F28" s="13">
        <f t="shared" si="0"/>
        <v>-21.881973538346358</v>
      </c>
      <c r="G28" s="1"/>
      <c r="H28" s="1"/>
      <c r="I28" s="1"/>
    </row>
    <row r="29" spans="1:9" x14ac:dyDescent="0.25">
      <c r="A29" s="8" t="s">
        <v>65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12">
        <v>10378</v>
      </c>
      <c r="C30" s="12">
        <v>10019</v>
      </c>
      <c r="D30" s="12">
        <v>63286</v>
      </c>
      <c r="E30" s="12">
        <v>60826</v>
      </c>
      <c r="F30" s="13">
        <f t="shared" si="0"/>
        <v>-3.8871156337894632</v>
      </c>
      <c r="G30" s="1"/>
      <c r="H30" s="1"/>
      <c r="I30" s="1"/>
    </row>
    <row r="31" spans="1:9" x14ac:dyDescent="0.25">
      <c r="A31" s="8" t="s">
        <v>67</v>
      </c>
      <c r="B31" s="9">
        <v>1633</v>
      </c>
      <c r="C31" s="9">
        <v>1320</v>
      </c>
      <c r="D31" s="9">
        <v>13112</v>
      </c>
      <c r="E31" s="9">
        <v>8683</v>
      </c>
      <c r="F31" s="10">
        <f t="shared" si="0"/>
        <v>-33.778218425869426</v>
      </c>
      <c r="G31" s="1"/>
      <c r="H31" s="1"/>
      <c r="I31" s="1"/>
    </row>
    <row r="32" spans="1:9" x14ac:dyDescent="0.25">
      <c r="A32" s="11" t="s">
        <v>68</v>
      </c>
      <c r="B32" s="12">
        <v>17955</v>
      </c>
      <c r="C32" s="12">
        <v>13643</v>
      </c>
      <c r="D32" s="12">
        <v>106103</v>
      </c>
      <c r="E32" s="12">
        <v>92021</v>
      </c>
      <c r="F32" s="13">
        <f t="shared" si="0"/>
        <v>-13.272009274007331</v>
      </c>
      <c r="G32" s="1"/>
      <c r="H32" s="1"/>
      <c r="I32" s="1"/>
    </row>
    <row r="33" spans="1:9" x14ac:dyDescent="0.25">
      <c r="A33" s="8" t="s">
        <v>69</v>
      </c>
      <c r="B33" s="9">
        <v>5662</v>
      </c>
      <c r="C33" s="9">
        <v>6212</v>
      </c>
      <c r="D33" s="9">
        <v>35422</v>
      </c>
      <c r="E33" s="9">
        <v>26011</v>
      </c>
      <c r="F33" s="10">
        <f t="shared" si="0"/>
        <v>-26.568234430579864</v>
      </c>
      <c r="G33" s="1"/>
      <c r="H33" s="1"/>
      <c r="I33" s="1"/>
    </row>
    <row r="34" spans="1:9" x14ac:dyDescent="0.25">
      <c r="A34" s="11" t="s">
        <v>70</v>
      </c>
      <c r="B34" s="12">
        <v>2508</v>
      </c>
      <c r="C34" s="12">
        <v>736</v>
      </c>
      <c r="D34" s="12">
        <v>3113</v>
      </c>
      <c r="E34" s="12">
        <v>10312</v>
      </c>
      <c r="F34" s="13">
        <f t="shared" si="0"/>
        <v>231.25602312881466</v>
      </c>
      <c r="G34" s="1"/>
      <c r="H34" s="1"/>
      <c r="I34" s="1"/>
    </row>
    <row r="35" spans="1:9" x14ac:dyDescent="0.25">
      <c r="A35" s="14" t="s">
        <v>71</v>
      </c>
      <c r="B35" s="15">
        <f>SUM(B7:B34)</f>
        <v>185259.25</v>
      </c>
      <c r="C35" s="15">
        <f t="shared" ref="C35:E35" si="1">SUM(C7:C34)</f>
        <v>152522</v>
      </c>
      <c r="D35" s="15">
        <f t="shared" si="1"/>
        <v>1202786.75</v>
      </c>
      <c r="E35" s="15">
        <f t="shared" si="1"/>
        <v>953745.75</v>
      </c>
      <c r="F35" s="16">
        <f t="shared" si="0"/>
        <v>-20.705332844745755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158</v>
      </c>
      <c r="C38" s="41">
        <f>D7</f>
        <v>180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LAS PALMAS</v>
      </c>
      <c r="F38" s="42">
        <f>LOOKUP(E38,$A$38:$A$65,$B$38:$B$65)</f>
        <v>184623</v>
      </c>
      <c r="G38" s="42">
        <f>LOOKUP(E38,$A$38:$A$65,$C$38:$C$65)</f>
        <v>231976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64151</v>
      </c>
      <c r="C39" s="41">
        <f t="shared" ref="C39:C65" si="5">D8</f>
        <v>86360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162780</v>
      </c>
      <c r="G39" s="42">
        <f t="shared" ref="G39:G65" si="8">LOOKUP(E39,$A$38:$A$65,$C$38:$C$65)</f>
        <v>208377</v>
      </c>
    </row>
    <row r="40" spans="1:9" x14ac:dyDescent="0.25">
      <c r="A40" s="42" t="str">
        <f t="shared" si="3"/>
        <v>ALMERIA</v>
      </c>
      <c r="B40" s="41">
        <f t="shared" si="4"/>
        <v>32</v>
      </c>
      <c r="C40" s="41">
        <f t="shared" si="5"/>
        <v>96</v>
      </c>
      <c r="D40" s="41">
        <f t="shared" si="6"/>
        <v>23</v>
      </c>
      <c r="E40" s="42" t="str">
        <f t="shared" si="2"/>
        <v>BARCELONA</v>
      </c>
      <c r="F40" s="42">
        <f t="shared" si="7"/>
        <v>136017</v>
      </c>
      <c r="G40" s="42">
        <f t="shared" si="8"/>
        <v>186639</v>
      </c>
    </row>
    <row r="41" spans="1:9" x14ac:dyDescent="0.25">
      <c r="A41" s="42" t="str">
        <f t="shared" si="3"/>
        <v>AVILES</v>
      </c>
      <c r="B41" s="41">
        <f t="shared" si="4"/>
        <v>2384</v>
      </c>
      <c r="C41" s="41">
        <f t="shared" si="5"/>
        <v>4499</v>
      </c>
      <c r="D41" s="41">
        <f t="shared" si="6"/>
        <v>20</v>
      </c>
      <c r="E41" s="42" t="str">
        <f t="shared" si="2"/>
        <v>VALENCIA</v>
      </c>
      <c r="F41" s="42">
        <f t="shared" si="7"/>
        <v>92021</v>
      </c>
      <c r="G41" s="42">
        <f t="shared" si="8"/>
        <v>106103</v>
      </c>
    </row>
    <row r="42" spans="1:9" x14ac:dyDescent="0.25">
      <c r="A42" s="42" t="str">
        <f t="shared" si="3"/>
        <v>BAHIA DE ALGECIRAS</v>
      </c>
      <c r="B42" s="41">
        <f t="shared" si="4"/>
        <v>6290</v>
      </c>
      <c r="C42" s="41">
        <f t="shared" si="5"/>
        <v>7393</v>
      </c>
      <c r="D42" s="41">
        <f t="shared" si="6"/>
        <v>18</v>
      </c>
      <c r="E42" s="42" t="str">
        <f t="shared" si="2"/>
        <v>BALEARES</v>
      </c>
      <c r="F42" s="42">
        <f t="shared" si="7"/>
        <v>85279</v>
      </c>
      <c r="G42" s="42">
        <f t="shared" si="8"/>
        <v>112789</v>
      </c>
    </row>
    <row r="43" spans="1:9" x14ac:dyDescent="0.25">
      <c r="A43" s="42" t="str">
        <f t="shared" si="3"/>
        <v>BAHIA DE CADIZ</v>
      </c>
      <c r="B43" s="41">
        <f t="shared" si="4"/>
        <v>32710</v>
      </c>
      <c r="C43" s="41">
        <f t="shared" si="5"/>
        <v>36878.5</v>
      </c>
      <c r="D43" s="41">
        <f t="shared" si="6"/>
        <v>9</v>
      </c>
      <c r="E43" s="42" t="str">
        <f t="shared" si="2"/>
        <v>ALICANTE</v>
      </c>
      <c r="F43" s="42">
        <f t="shared" si="7"/>
        <v>64151</v>
      </c>
      <c r="G43" s="42">
        <f t="shared" si="8"/>
        <v>86360</v>
      </c>
    </row>
    <row r="44" spans="1:9" x14ac:dyDescent="0.25">
      <c r="A44" s="42" t="str">
        <f t="shared" si="3"/>
        <v>BALEARES</v>
      </c>
      <c r="B44" s="41">
        <f t="shared" si="4"/>
        <v>85279</v>
      </c>
      <c r="C44" s="41">
        <f t="shared" si="5"/>
        <v>112789</v>
      </c>
      <c r="D44" s="41">
        <f t="shared" si="6"/>
        <v>5</v>
      </c>
      <c r="E44" s="42" t="str">
        <f t="shared" si="2"/>
        <v>SEVILLA</v>
      </c>
      <c r="F44" s="42">
        <f t="shared" si="7"/>
        <v>60826</v>
      </c>
      <c r="G44" s="42">
        <f t="shared" si="8"/>
        <v>63286</v>
      </c>
    </row>
    <row r="45" spans="1:9" x14ac:dyDescent="0.25">
      <c r="A45" s="42" t="str">
        <f t="shared" si="3"/>
        <v>BARCELONA</v>
      </c>
      <c r="B45" s="41">
        <f t="shared" si="4"/>
        <v>136017</v>
      </c>
      <c r="C45" s="41">
        <f t="shared" si="5"/>
        <v>186639</v>
      </c>
      <c r="D45" s="41">
        <f t="shared" si="6"/>
        <v>3</v>
      </c>
      <c r="E45" s="42" t="str">
        <f t="shared" si="2"/>
        <v>BILBAO</v>
      </c>
      <c r="F45" s="42">
        <f t="shared" si="7"/>
        <v>33510.75</v>
      </c>
      <c r="G45" s="42">
        <f t="shared" si="8"/>
        <v>47942.25</v>
      </c>
    </row>
    <row r="46" spans="1:9" x14ac:dyDescent="0.25">
      <c r="A46" s="42" t="str">
        <f t="shared" si="3"/>
        <v>BILBAO</v>
      </c>
      <c r="B46" s="41">
        <f t="shared" si="4"/>
        <v>33510.75</v>
      </c>
      <c r="C46" s="41">
        <f t="shared" si="5"/>
        <v>47942.25</v>
      </c>
      <c r="D46" s="41">
        <f t="shared" si="6"/>
        <v>8</v>
      </c>
      <c r="E46" s="42" t="str">
        <f t="shared" si="2"/>
        <v>BAHIA DE CADIZ</v>
      </c>
      <c r="F46" s="42">
        <f t="shared" si="7"/>
        <v>32710</v>
      </c>
      <c r="G46" s="42">
        <f t="shared" si="8"/>
        <v>36878.5</v>
      </c>
    </row>
    <row r="47" spans="1:9" x14ac:dyDescent="0.25">
      <c r="A47" s="42" t="str">
        <f t="shared" si="3"/>
        <v>CARTAGENA</v>
      </c>
      <c r="B47" s="41">
        <f t="shared" si="4"/>
        <v>13014</v>
      </c>
      <c r="C47" s="41">
        <f t="shared" si="5"/>
        <v>12217</v>
      </c>
      <c r="D47" s="41">
        <f t="shared" si="6"/>
        <v>11</v>
      </c>
      <c r="E47" s="42" t="str">
        <f t="shared" si="2"/>
        <v>VIGO</v>
      </c>
      <c r="F47" s="42">
        <f t="shared" si="7"/>
        <v>26011</v>
      </c>
      <c r="G47" s="42">
        <f t="shared" si="8"/>
        <v>35422</v>
      </c>
    </row>
    <row r="48" spans="1:9" x14ac:dyDescent="0.25">
      <c r="A48" s="42" t="str">
        <f t="shared" si="3"/>
        <v>CASTELLON</v>
      </c>
      <c r="B48" s="41">
        <f t="shared" si="4"/>
        <v>325</v>
      </c>
      <c r="C48" s="41">
        <f t="shared" si="5"/>
        <v>1348</v>
      </c>
      <c r="D48" s="41">
        <f t="shared" si="6"/>
        <v>21</v>
      </c>
      <c r="E48" s="42" t="str">
        <f t="shared" si="2"/>
        <v>CARTAGENA</v>
      </c>
      <c r="F48" s="42">
        <f t="shared" si="7"/>
        <v>13014</v>
      </c>
      <c r="G48" s="42">
        <f t="shared" si="8"/>
        <v>12217</v>
      </c>
    </row>
    <row r="49" spans="1:7" x14ac:dyDescent="0.25">
      <c r="A49" s="42" t="str">
        <f t="shared" si="3"/>
        <v>CEUTA</v>
      </c>
      <c r="B49" s="41">
        <f t="shared" si="4"/>
        <v>7826</v>
      </c>
      <c r="C49" s="41">
        <f t="shared" si="5"/>
        <v>8334</v>
      </c>
      <c r="D49" s="41">
        <f t="shared" si="6"/>
        <v>14</v>
      </c>
      <c r="E49" s="42" t="str">
        <f t="shared" si="2"/>
        <v>VILAGARCIA</v>
      </c>
      <c r="F49" s="42">
        <f t="shared" si="7"/>
        <v>10312</v>
      </c>
      <c r="G49" s="42">
        <f t="shared" si="8"/>
        <v>3113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221</v>
      </c>
      <c r="D50" s="41">
        <f t="shared" si="6"/>
        <v>28</v>
      </c>
      <c r="E50" s="42" t="str">
        <f t="shared" si="2"/>
        <v>TARRAGONA</v>
      </c>
      <c r="F50" s="42">
        <f t="shared" si="7"/>
        <v>8683</v>
      </c>
      <c r="G50" s="42">
        <f t="shared" si="8"/>
        <v>13112</v>
      </c>
    </row>
    <row r="51" spans="1:7" x14ac:dyDescent="0.25">
      <c r="A51" s="42" t="str">
        <f t="shared" si="3"/>
        <v>GIJON</v>
      </c>
      <c r="B51" s="41">
        <f t="shared" si="4"/>
        <v>5851</v>
      </c>
      <c r="C51" s="41">
        <f t="shared" si="5"/>
        <v>4945</v>
      </c>
      <c r="D51" s="41">
        <f t="shared" si="6"/>
        <v>19</v>
      </c>
      <c r="E51" s="42" t="str">
        <f t="shared" si="2"/>
        <v>CEUTA</v>
      </c>
      <c r="F51" s="42">
        <f t="shared" si="7"/>
        <v>7826</v>
      </c>
      <c r="G51" s="42">
        <f t="shared" si="8"/>
        <v>8334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7387</v>
      </c>
      <c r="G52" s="42">
        <f t="shared" si="8"/>
        <v>5167</v>
      </c>
    </row>
    <row r="53" spans="1:7" x14ac:dyDescent="0.25">
      <c r="A53" s="42" t="str">
        <f t="shared" si="3"/>
        <v>LAS PALMAS</v>
      </c>
      <c r="B53" s="41">
        <f t="shared" si="4"/>
        <v>184623</v>
      </c>
      <c r="C53" s="41">
        <f t="shared" si="5"/>
        <v>231976</v>
      </c>
      <c r="D53" s="41">
        <f t="shared" si="6"/>
        <v>1</v>
      </c>
      <c r="E53" s="42" t="str">
        <f t="shared" si="2"/>
        <v>MELILLA</v>
      </c>
      <c r="F53" s="42">
        <f t="shared" si="7"/>
        <v>7231</v>
      </c>
      <c r="G53" s="42">
        <f t="shared" si="8"/>
        <v>10313</v>
      </c>
    </row>
    <row r="54" spans="1:7" x14ac:dyDescent="0.25">
      <c r="A54" s="42" t="str">
        <f t="shared" si="3"/>
        <v>MALAGA</v>
      </c>
      <c r="B54" s="41">
        <f t="shared" si="4"/>
        <v>7387</v>
      </c>
      <c r="C54" s="41">
        <f t="shared" si="5"/>
        <v>5167</v>
      </c>
      <c r="D54" s="41">
        <f t="shared" si="6"/>
        <v>15</v>
      </c>
      <c r="E54" s="42" t="str">
        <f t="shared" si="2"/>
        <v>MARIN Y RIA DE PONTEVEDRA</v>
      </c>
      <c r="F54" s="42">
        <f t="shared" si="7"/>
        <v>6324</v>
      </c>
      <c r="G54" s="42">
        <f t="shared" si="8"/>
        <v>16076</v>
      </c>
    </row>
    <row r="55" spans="1:7" x14ac:dyDescent="0.25">
      <c r="A55" s="42" t="str">
        <f t="shared" si="3"/>
        <v>MARIN Y RIA DE PONTEVEDRA</v>
      </c>
      <c r="B55" s="41">
        <f t="shared" si="4"/>
        <v>6324</v>
      </c>
      <c r="C55" s="41">
        <f t="shared" si="5"/>
        <v>16076</v>
      </c>
      <c r="D55" s="41">
        <f t="shared" si="6"/>
        <v>17</v>
      </c>
      <c r="E55" s="42" t="str">
        <f t="shared" si="2"/>
        <v>BAHIA DE ALGECIRAS</v>
      </c>
      <c r="F55" s="42">
        <f t="shared" si="7"/>
        <v>6290</v>
      </c>
      <c r="G55" s="42">
        <f t="shared" si="8"/>
        <v>7393</v>
      </c>
    </row>
    <row r="56" spans="1:7" x14ac:dyDescent="0.25">
      <c r="A56" s="42" t="str">
        <f t="shared" si="3"/>
        <v>MELILLA</v>
      </c>
      <c r="B56" s="41">
        <f t="shared" si="4"/>
        <v>7231</v>
      </c>
      <c r="C56" s="41">
        <f t="shared" si="5"/>
        <v>10313</v>
      </c>
      <c r="D56" s="41">
        <f t="shared" si="6"/>
        <v>16</v>
      </c>
      <c r="E56" s="42" t="str">
        <f t="shared" si="2"/>
        <v>GIJON</v>
      </c>
      <c r="F56" s="42">
        <f t="shared" si="7"/>
        <v>5851</v>
      </c>
      <c r="G56" s="42">
        <f t="shared" si="8"/>
        <v>4945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AVILES</v>
      </c>
      <c r="F57" s="42">
        <f t="shared" si="7"/>
        <v>2384</v>
      </c>
      <c r="G57" s="42">
        <f t="shared" si="8"/>
        <v>4499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CASTELLON</v>
      </c>
      <c r="F58" s="42">
        <f t="shared" si="7"/>
        <v>325</v>
      </c>
      <c r="G58" s="42">
        <f t="shared" si="8"/>
        <v>1348</v>
      </c>
    </row>
    <row r="59" spans="1:7" x14ac:dyDescent="0.25">
      <c r="A59" s="42" t="str">
        <f t="shared" si="3"/>
        <v>SANTA CRUZ DE TENERIFE</v>
      </c>
      <c r="B59" s="41">
        <f t="shared" si="4"/>
        <v>162780</v>
      </c>
      <c r="C59" s="41">
        <f t="shared" si="5"/>
        <v>208377</v>
      </c>
      <c r="D59" s="41">
        <f t="shared" si="6"/>
        <v>2</v>
      </c>
      <c r="E59" s="42" t="str">
        <f t="shared" si="2"/>
        <v>A CORUÑA</v>
      </c>
      <c r="F59" s="42">
        <f t="shared" si="7"/>
        <v>158</v>
      </c>
      <c r="G59" s="42">
        <f t="shared" si="8"/>
        <v>180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ALMERIA</v>
      </c>
      <c r="F60" s="42">
        <f t="shared" si="7"/>
        <v>32</v>
      </c>
      <c r="G60" s="42">
        <f t="shared" si="8"/>
        <v>96</v>
      </c>
    </row>
    <row r="61" spans="1:7" x14ac:dyDescent="0.25">
      <c r="A61" s="42" t="str">
        <f t="shared" si="3"/>
        <v>SEVILLA</v>
      </c>
      <c r="B61" s="41">
        <f t="shared" si="4"/>
        <v>60826</v>
      </c>
      <c r="C61" s="41">
        <f t="shared" si="5"/>
        <v>63286</v>
      </c>
      <c r="D61" s="41">
        <f t="shared" si="6"/>
        <v>7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8683</v>
      </c>
      <c r="C62" s="41">
        <f t="shared" si="5"/>
        <v>13112</v>
      </c>
      <c r="D62" s="41">
        <f t="shared" si="6"/>
        <v>13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92021</v>
      </c>
      <c r="C63" s="41">
        <f t="shared" si="5"/>
        <v>106103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26011</v>
      </c>
      <c r="C64" s="41">
        <f t="shared" si="5"/>
        <v>35422</v>
      </c>
      <c r="D64" s="41">
        <f t="shared" si="6"/>
        <v>10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10312</v>
      </c>
      <c r="C65" s="41">
        <f t="shared" si="5"/>
        <v>3113</v>
      </c>
      <c r="D65" s="41">
        <f t="shared" si="6"/>
        <v>12</v>
      </c>
      <c r="E65" s="42" t="str">
        <f t="shared" si="2"/>
        <v>FERROL-SAN CIBRAO</v>
      </c>
      <c r="F65" s="42">
        <f t="shared" si="7"/>
        <v>0</v>
      </c>
      <c r="G65" s="42">
        <f t="shared" si="8"/>
        <v>221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Julio</v>
      </c>
      <c r="C5" s="46"/>
      <c r="D5" s="45" t="s">
        <v>39</v>
      </c>
      <c r="E5" s="46"/>
      <c r="F5" s="46"/>
      <c r="L5" s="39">
        <f>'Resumen general'!I4</f>
        <v>40071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559</v>
      </c>
      <c r="C7" s="9">
        <v>591</v>
      </c>
      <c r="D7" s="9">
        <v>4378</v>
      </c>
      <c r="E7" s="9">
        <v>4299</v>
      </c>
      <c r="F7" s="10">
        <f>((E7*100)/D7)-100</f>
        <v>-1.8044769301050678</v>
      </c>
      <c r="G7" s="1"/>
      <c r="H7" s="1"/>
      <c r="I7" s="1"/>
    </row>
    <row r="8" spans="1:12" x14ac:dyDescent="0.25">
      <c r="A8" s="11" t="s">
        <v>44</v>
      </c>
      <c r="B8" s="12">
        <v>586</v>
      </c>
      <c r="C8" s="12">
        <v>861</v>
      </c>
      <c r="D8" s="12">
        <v>7207</v>
      </c>
      <c r="E8" s="12">
        <v>5652</v>
      </c>
      <c r="F8" s="13">
        <f t="shared" ref="F8:F35" si="0">((E8*100)/D8)-100</f>
        <v>-21.576245317052866</v>
      </c>
      <c r="G8" s="1"/>
      <c r="H8" s="1"/>
      <c r="I8" s="1"/>
    </row>
    <row r="9" spans="1:12" x14ac:dyDescent="0.25">
      <c r="A9" s="8" t="s">
        <v>45</v>
      </c>
      <c r="B9" s="9">
        <v>0</v>
      </c>
      <c r="C9" s="9">
        <v>0</v>
      </c>
      <c r="D9" s="9">
        <v>1</v>
      </c>
      <c r="E9" s="9">
        <v>317.5</v>
      </c>
      <c r="F9" s="10">
        <f t="shared" si="0"/>
        <v>31650</v>
      </c>
      <c r="G9" s="1"/>
      <c r="H9" s="1"/>
      <c r="I9" s="1"/>
    </row>
    <row r="10" spans="1:12" x14ac:dyDescent="0.25">
      <c r="A10" s="11" t="s">
        <v>46</v>
      </c>
      <c r="B10" s="12">
        <v>46</v>
      </c>
      <c r="C10" s="12">
        <v>0</v>
      </c>
      <c r="D10" s="12">
        <v>93</v>
      </c>
      <c r="E10" s="12">
        <v>191</v>
      </c>
      <c r="F10" s="17">
        <f t="shared" si="0"/>
        <v>105.3763440860215</v>
      </c>
      <c r="G10" s="1"/>
      <c r="H10" s="1"/>
      <c r="I10" s="1"/>
    </row>
    <row r="11" spans="1:12" x14ac:dyDescent="0.25">
      <c r="A11" s="8" t="s">
        <v>47</v>
      </c>
      <c r="B11" s="9">
        <v>12359</v>
      </c>
      <c r="C11" s="9">
        <v>9593</v>
      </c>
      <c r="D11" s="9">
        <v>86085</v>
      </c>
      <c r="E11" s="9">
        <v>74352</v>
      </c>
      <c r="F11" s="10">
        <f t="shared" si="0"/>
        <v>-13.629552186792125</v>
      </c>
      <c r="G11" s="1"/>
      <c r="H11" s="1"/>
      <c r="I11" s="1"/>
    </row>
    <row r="12" spans="1:12" x14ac:dyDescent="0.25">
      <c r="A12" s="11" t="s">
        <v>48</v>
      </c>
      <c r="B12" s="12">
        <v>5058</v>
      </c>
      <c r="C12" s="12">
        <v>3627</v>
      </c>
      <c r="D12" s="12">
        <v>40234</v>
      </c>
      <c r="E12" s="12">
        <v>28148</v>
      </c>
      <c r="F12" s="13">
        <f t="shared" si="0"/>
        <v>-30.039270268926785</v>
      </c>
      <c r="G12" s="1"/>
      <c r="H12" s="1"/>
      <c r="I12" s="1"/>
    </row>
    <row r="13" spans="1:12" x14ac:dyDescent="0.25">
      <c r="A13" s="8" t="s">
        <v>49</v>
      </c>
      <c r="B13" s="9">
        <v>0</v>
      </c>
      <c r="C13" s="9">
        <v>0</v>
      </c>
      <c r="D13" s="9">
        <v>0</v>
      </c>
      <c r="E13" s="9">
        <v>2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50</v>
      </c>
      <c r="B14" s="12">
        <v>124008.5</v>
      </c>
      <c r="C14" s="12">
        <v>83992.5</v>
      </c>
      <c r="D14" s="12">
        <v>758894.5</v>
      </c>
      <c r="E14" s="12">
        <v>546912.5</v>
      </c>
      <c r="F14" s="13">
        <f t="shared" si="0"/>
        <v>-27.93299990973712</v>
      </c>
      <c r="G14" s="1"/>
      <c r="H14" s="1"/>
      <c r="I14" s="1"/>
    </row>
    <row r="15" spans="1:12" x14ac:dyDescent="0.25">
      <c r="A15" s="8" t="s">
        <v>51</v>
      </c>
      <c r="B15" s="9">
        <v>40716.25</v>
      </c>
      <c r="C15" s="9">
        <v>33030.25</v>
      </c>
      <c r="D15" s="9">
        <v>269066.75</v>
      </c>
      <c r="E15" s="9">
        <v>209412.75</v>
      </c>
      <c r="F15" s="10">
        <f t="shared" si="0"/>
        <v>-22.170706711252876</v>
      </c>
      <c r="G15" s="1"/>
      <c r="H15" s="1"/>
      <c r="I15" s="1"/>
    </row>
    <row r="16" spans="1:12" x14ac:dyDescent="0.25">
      <c r="A16" s="11" t="s">
        <v>52</v>
      </c>
      <c r="B16" s="12">
        <v>1815</v>
      </c>
      <c r="C16" s="12">
        <v>4133</v>
      </c>
      <c r="D16" s="12">
        <v>15307</v>
      </c>
      <c r="E16" s="12">
        <v>15739</v>
      </c>
      <c r="F16" s="13">
        <f t="shared" si="0"/>
        <v>2.8222381916770161</v>
      </c>
      <c r="G16" s="1"/>
      <c r="H16" s="1"/>
      <c r="I16" s="1"/>
    </row>
    <row r="17" spans="1:9" x14ac:dyDescent="0.25">
      <c r="A17" s="8" t="s">
        <v>53</v>
      </c>
      <c r="B17" s="9">
        <v>8544</v>
      </c>
      <c r="C17" s="9">
        <v>7701</v>
      </c>
      <c r="D17" s="9">
        <v>54005</v>
      </c>
      <c r="E17" s="9">
        <v>37123</v>
      </c>
      <c r="F17" s="10">
        <f t="shared" si="0"/>
        <v>-31.260068512174797</v>
      </c>
      <c r="G17" s="1"/>
      <c r="H17" s="1"/>
      <c r="I17" s="1"/>
    </row>
    <row r="18" spans="1:9" x14ac:dyDescent="0.25">
      <c r="A18" s="11" t="s">
        <v>54</v>
      </c>
      <c r="B18" s="12">
        <v>92</v>
      </c>
      <c r="C18" s="12">
        <v>102</v>
      </c>
      <c r="D18" s="12">
        <v>595</v>
      </c>
      <c r="E18" s="12">
        <v>513</v>
      </c>
      <c r="F18" s="13">
        <f t="shared" si="0"/>
        <v>-13.78151260504201</v>
      </c>
      <c r="G18" s="1"/>
      <c r="H18" s="1"/>
      <c r="I18" s="1"/>
    </row>
    <row r="19" spans="1:9" x14ac:dyDescent="0.25">
      <c r="A19" s="8" t="s">
        <v>55</v>
      </c>
      <c r="B19" s="9">
        <v>34</v>
      </c>
      <c r="C19" s="9">
        <v>86</v>
      </c>
      <c r="D19" s="9">
        <v>166</v>
      </c>
      <c r="E19" s="9">
        <v>239</v>
      </c>
      <c r="F19" s="10">
        <f t="shared" si="0"/>
        <v>43.97590361445782</v>
      </c>
      <c r="G19" s="1"/>
      <c r="H19" s="1"/>
      <c r="I19" s="1"/>
    </row>
    <row r="20" spans="1:9" x14ac:dyDescent="0.25">
      <c r="A20" s="11" t="s">
        <v>56</v>
      </c>
      <c r="B20" s="12">
        <v>1466</v>
      </c>
      <c r="C20" s="12">
        <v>1557</v>
      </c>
      <c r="D20" s="12">
        <v>9251</v>
      </c>
      <c r="E20" s="12">
        <v>8923</v>
      </c>
      <c r="F20" s="13">
        <f t="shared" si="0"/>
        <v>-3.5455626418765576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6795</v>
      </c>
      <c r="C22" s="12">
        <v>7079</v>
      </c>
      <c r="D22" s="12">
        <v>54634</v>
      </c>
      <c r="E22" s="12">
        <v>52318</v>
      </c>
      <c r="F22" s="13">
        <f t="shared" si="0"/>
        <v>-4.2391184976388274</v>
      </c>
      <c r="G22" s="1"/>
      <c r="H22" s="1"/>
      <c r="I22" s="1"/>
    </row>
    <row r="23" spans="1:9" x14ac:dyDescent="0.25">
      <c r="A23" s="8" t="s">
        <v>59</v>
      </c>
      <c r="B23" s="9">
        <v>610</v>
      </c>
      <c r="C23" s="9">
        <v>491</v>
      </c>
      <c r="D23" s="9">
        <v>3853</v>
      </c>
      <c r="E23" s="9">
        <v>2358</v>
      </c>
      <c r="F23" s="10">
        <f t="shared" si="0"/>
        <v>-38.800934336880353</v>
      </c>
      <c r="G23" s="1"/>
      <c r="H23" s="1"/>
      <c r="I23" s="1"/>
    </row>
    <row r="24" spans="1:9" x14ac:dyDescent="0.25">
      <c r="A24" s="11" t="s">
        <v>60</v>
      </c>
      <c r="B24" s="12">
        <v>435</v>
      </c>
      <c r="C24" s="12">
        <v>1223</v>
      </c>
      <c r="D24" s="12">
        <v>4129</v>
      </c>
      <c r="E24" s="12">
        <v>8063</v>
      </c>
      <c r="F24" s="13">
        <f t="shared" si="0"/>
        <v>95.2773068539598</v>
      </c>
      <c r="G24" s="1"/>
      <c r="H24" s="1"/>
      <c r="I24" s="1"/>
    </row>
    <row r="25" spans="1:9" x14ac:dyDescent="0.25">
      <c r="A25" s="8" t="s">
        <v>61</v>
      </c>
      <c r="B25" s="9">
        <v>322</v>
      </c>
      <c r="C25" s="9">
        <v>1493</v>
      </c>
      <c r="D25" s="9">
        <v>2013</v>
      </c>
      <c r="E25" s="9">
        <v>8040</v>
      </c>
      <c r="F25" s="10">
        <f t="shared" si="0"/>
        <v>299.4038748137109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2.5</v>
      </c>
      <c r="E27" s="9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64</v>
      </c>
      <c r="B28" s="12">
        <v>3835</v>
      </c>
      <c r="C28" s="12">
        <v>3350</v>
      </c>
      <c r="D28" s="12">
        <v>28172</v>
      </c>
      <c r="E28" s="12">
        <v>22192</v>
      </c>
      <c r="F28" s="13">
        <f t="shared" si="0"/>
        <v>-21.226749964503767</v>
      </c>
      <c r="G28" s="1"/>
      <c r="H28" s="1"/>
      <c r="I28" s="1"/>
    </row>
    <row r="29" spans="1:9" x14ac:dyDescent="0.25">
      <c r="A29" s="8" t="s">
        <v>65</v>
      </c>
      <c r="B29" s="9">
        <v>205</v>
      </c>
      <c r="C29" s="9">
        <v>165</v>
      </c>
      <c r="D29" s="9">
        <v>1003</v>
      </c>
      <c r="E29" s="9">
        <v>1067</v>
      </c>
      <c r="F29" s="10">
        <f t="shared" si="0"/>
        <v>6.3808574277168475</v>
      </c>
      <c r="G29" s="1"/>
      <c r="H29" s="1"/>
      <c r="I29" s="1"/>
    </row>
    <row r="30" spans="1:9" x14ac:dyDescent="0.25">
      <c r="A30" s="11" t="s">
        <v>66</v>
      </c>
      <c r="B30" s="12">
        <v>2133</v>
      </c>
      <c r="C30" s="12">
        <v>1655</v>
      </c>
      <c r="D30" s="12">
        <v>10078</v>
      </c>
      <c r="E30" s="12">
        <v>9465</v>
      </c>
      <c r="F30" s="13">
        <f t="shared" si="0"/>
        <v>-6.0825560627108501</v>
      </c>
      <c r="G30" s="1"/>
      <c r="H30" s="1"/>
      <c r="I30" s="1"/>
    </row>
    <row r="31" spans="1:9" x14ac:dyDescent="0.25">
      <c r="A31" s="8" t="s">
        <v>67</v>
      </c>
      <c r="B31" s="9">
        <v>1978</v>
      </c>
      <c r="C31" s="9">
        <v>5498</v>
      </c>
      <c r="D31" s="9">
        <v>14223</v>
      </c>
      <c r="E31" s="9">
        <v>29719</v>
      </c>
      <c r="F31" s="10">
        <f t="shared" si="0"/>
        <v>108.95029178091823</v>
      </c>
      <c r="G31" s="1"/>
      <c r="H31" s="1"/>
      <c r="I31" s="1"/>
    </row>
    <row r="32" spans="1:9" x14ac:dyDescent="0.25">
      <c r="A32" s="11" t="s">
        <v>68</v>
      </c>
      <c r="B32" s="12">
        <v>165186</v>
      </c>
      <c r="C32" s="12">
        <v>129906</v>
      </c>
      <c r="D32" s="12">
        <v>1094546</v>
      </c>
      <c r="E32" s="12">
        <v>942642</v>
      </c>
      <c r="F32" s="13">
        <f t="shared" si="0"/>
        <v>-13.878265509170006</v>
      </c>
      <c r="G32" s="1"/>
      <c r="H32" s="1"/>
      <c r="I32" s="1"/>
    </row>
    <row r="33" spans="1:9" x14ac:dyDescent="0.25">
      <c r="A33" s="8" t="s">
        <v>69</v>
      </c>
      <c r="B33" s="9">
        <v>16639</v>
      </c>
      <c r="C33" s="9">
        <v>13156</v>
      </c>
      <c r="D33" s="9">
        <v>121390</v>
      </c>
      <c r="E33" s="9">
        <v>81909</v>
      </c>
      <c r="F33" s="10">
        <f t="shared" si="0"/>
        <v>-32.524095889282478</v>
      </c>
      <c r="G33" s="1"/>
      <c r="H33" s="1"/>
      <c r="I33" s="1"/>
    </row>
    <row r="34" spans="1:9" x14ac:dyDescent="0.25">
      <c r="A34" s="11" t="s">
        <v>70</v>
      </c>
      <c r="B34" s="12">
        <v>452</v>
      </c>
      <c r="C34" s="12">
        <v>669</v>
      </c>
      <c r="D34" s="12">
        <v>919</v>
      </c>
      <c r="E34" s="12">
        <v>3535</v>
      </c>
      <c r="F34" s="13">
        <f t="shared" si="0"/>
        <v>284.65723612622418</v>
      </c>
      <c r="G34" s="1"/>
      <c r="H34" s="1"/>
      <c r="I34" s="1"/>
    </row>
    <row r="35" spans="1:9" x14ac:dyDescent="0.25">
      <c r="A35" s="14" t="s">
        <v>71</v>
      </c>
      <c r="B35" s="15">
        <f>SUM(B7:B34)</f>
        <v>393873.75</v>
      </c>
      <c r="C35" s="15">
        <f t="shared" ref="C35:E35" si="1">SUM(C7:C34)</f>
        <v>309958.75</v>
      </c>
      <c r="D35" s="15">
        <f t="shared" si="1"/>
        <v>2580245.75</v>
      </c>
      <c r="E35" s="15">
        <f t="shared" si="1"/>
        <v>2093133.75</v>
      </c>
      <c r="F35" s="16">
        <f t="shared" si="0"/>
        <v>-18.878511862678195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4299</v>
      </c>
      <c r="C38" s="41">
        <f>D7</f>
        <v>4378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VALENCIA</v>
      </c>
      <c r="F38" s="42">
        <f>LOOKUP(E38,$A$38:$A$65,$B$38:$B$65)</f>
        <v>942642</v>
      </c>
      <c r="G38" s="42">
        <f>LOOKUP(E38,$A$38:$A$65,$C$38:$C$65)</f>
        <v>1094546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5652</v>
      </c>
      <c r="C39" s="41">
        <f t="shared" ref="C39:C65" si="5">D8</f>
        <v>7207</v>
      </c>
      <c r="D39" s="41">
        <f t="shared" ref="D39:D65" si="6">_xlfn.RANK.EQ(B39,$B$38:$B$65)+COUNTIF($B$38:$B$65,B39)-1</f>
        <v>16</v>
      </c>
      <c r="E39" s="42" t="str">
        <f t="shared" si="2"/>
        <v>BARCELONA</v>
      </c>
      <c r="F39" s="42">
        <f t="shared" ref="F39:F65" si="7">LOOKUP(E39,$A$38:$A$65,$B$38:$B$65)</f>
        <v>546912.5</v>
      </c>
      <c r="G39" s="42">
        <f t="shared" ref="G39:G65" si="8">LOOKUP(E39,$A$38:$A$65,$C$38:$C$65)</f>
        <v>758894.5</v>
      </c>
    </row>
    <row r="40" spans="1:9" x14ac:dyDescent="0.25">
      <c r="A40" s="42" t="str">
        <f t="shared" si="3"/>
        <v>ALMERIA</v>
      </c>
      <c r="B40" s="41">
        <f t="shared" si="4"/>
        <v>317.5</v>
      </c>
      <c r="C40" s="41">
        <f t="shared" si="5"/>
        <v>1</v>
      </c>
      <c r="D40" s="41">
        <f t="shared" si="6"/>
        <v>22</v>
      </c>
      <c r="E40" s="42" t="str">
        <f t="shared" si="2"/>
        <v>BILBAO</v>
      </c>
      <c r="F40" s="42">
        <f t="shared" si="7"/>
        <v>209412.75</v>
      </c>
      <c r="G40" s="42">
        <f t="shared" si="8"/>
        <v>269066.75</v>
      </c>
    </row>
    <row r="41" spans="1:9" x14ac:dyDescent="0.25">
      <c r="A41" s="42" t="str">
        <f t="shared" si="3"/>
        <v>AVILES</v>
      </c>
      <c r="B41" s="41">
        <f t="shared" si="4"/>
        <v>191</v>
      </c>
      <c r="C41" s="41">
        <f t="shared" si="5"/>
        <v>93</v>
      </c>
      <c r="D41" s="41">
        <f t="shared" si="6"/>
        <v>24</v>
      </c>
      <c r="E41" s="42" t="str">
        <f t="shared" si="2"/>
        <v>VIGO</v>
      </c>
      <c r="F41" s="42">
        <f t="shared" si="7"/>
        <v>81909</v>
      </c>
      <c r="G41" s="42">
        <f t="shared" si="8"/>
        <v>121390</v>
      </c>
    </row>
    <row r="42" spans="1:9" x14ac:dyDescent="0.25">
      <c r="A42" s="42" t="str">
        <f t="shared" si="3"/>
        <v>BAHIA DE ALGECIRAS</v>
      </c>
      <c r="B42" s="41">
        <f t="shared" si="4"/>
        <v>74352</v>
      </c>
      <c r="C42" s="41">
        <f t="shared" si="5"/>
        <v>86085</v>
      </c>
      <c r="D42" s="41">
        <f t="shared" si="6"/>
        <v>5</v>
      </c>
      <c r="E42" s="42" t="str">
        <f t="shared" si="2"/>
        <v>BAHIA DE ALGECIRAS</v>
      </c>
      <c r="F42" s="42">
        <f t="shared" si="7"/>
        <v>74352</v>
      </c>
      <c r="G42" s="42">
        <f t="shared" si="8"/>
        <v>86085</v>
      </c>
    </row>
    <row r="43" spans="1:9" x14ac:dyDescent="0.25">
      <c r="A43" s="42" t="str">
        <f t="shared" si="3"/>
        <v>BAHIA DE CADIZ</v>
      </c>
      <c r="B43" s="41">
        <f t="shared" si="4"/>
        <v>28148</v>
      </c>
      <c r="C43" s="41">
        <f t="shared" si="5"/>
        <v>40234</v>
      </c>
      <c r="D43" s="41">
        <f t="shared" si="6"/>
        <v>9</v>
      </c>
      <c r="E43" s="42" t="str">
        <f t="shared" si="2"/>
        <v>LAS PALMAS</v>
      </c>
      <c r="F43" s="42">
        <f t="shared" si="7"/>
        <v>52318</v>
      </c>
      <c r="G43" s="42">
        <f t="shared" si="8"/>
        <v>54634</v>
      </c>
    </row>
    <row r="44" spans="1:9" x14ac:dyDescent="0.25">
      <c r="A44" s="42" t="str">
        <f t="shared" si="3"/>
        <v>BALEARES</v>
      </c>
      <c r="B44" s="41">
        <f t="shared" si="4"/>
        <v>2</v>
      </c>
      <c r="C44" s="41">
        <f t="shared" si="5"/>
        <v>0</v>
      </c>
      <c r="D44" s="41">
        <f t="shared" si="6"/>
        <v>26</v>
      </c>
      <c r="E44" s="42" t="str">
        <f t="shared" si="2"/>
        <v>CASTELLON</v>
      </c>
      <c r="F44" s="42">
        <f t="shared" si="7"/>
        <v>37123</v>
      </c>
      <c r="G44" s="42">
        <f t="shared" si="8"/>
        <v>54005</v>
      </c>
    </row>
    <row r="45" spans="1:9" x14ac:dyDescent="0.25">
      <c r="A45" s="42" t="str">
        <f t="shared" si="3"/>
        <v>BARCELONA</v>
      </c>
      <c r="B45" s="41">
        <f t="shared" si="4"/>
        <v>546912.5</v>
      </c>
      <c r="C45" s="41">
        <f t="shared" si="5"/>
        <v>758894.5</v>
      </c>
      <c r="D45" s="41">
        <f t="shared" si="6"/>
        <v>2</v>
      </c>
      <c r="E45" s="42" t="str">
        <f t="shared" si="2"/>
        <v>TARRAGONA</v>
      </c>
      <c r="F45" s="42">
        <f t="shared" si="7"/>
        <v>29719</v>
      </c>
      <c r="G45" s="42">
        <f t="shared" si="8"/>
        <v>14223</v>
      </c>
    </row>
    <row r="46" spans="1:9" x14ac:dyDescent="0.25">
      <c r="A46" s="42" t="str">
        <f t="shared" si="3"/>
        <v>BILBAO</v>
      </c>
      <c r="B46" s="41">
        <f t="shared" si="4"/>
        <v>209412.75</v>
      </c>
      <c r="C46" s="41">
        <f t="shared" si="5"/>
        <v>269066.75</v>
      </c>
      <c r="D46" s="41">
        <f t="shared" si="6"/>
        <v>3</v>
      </c>
      <c r="E46" s="42" t="str">
        <f t="shared" si="2"/>
        <v>BAHIA DE CADIZ</v>
      </c>
      <c r="F46" s="42">
        <f t="shared" si="7"/>
        <v>28148</v>
      </c>
      <c r="G46" s="42">
        <f t="shared" si="8"/>
        <v>40234</v>
      </c>
    </row>
    <row r="47" spans="1:9" x14ac:dyDescent="0.25">
      <c r="A47" s="42" t="str">
        <f t="shared" si="3"/>
        <v>CARTAGENA</v>
      </c>
      <c r="B47" s="41">
        <f t="shared" si="4"/>
        <v>15739</v>
      </c>
      <c r="C47" s="41">
        <f t="shared" si="5"/>
        <v>15307</v>
      </c>
      <c r="D47" s="41">
        <f t="shared" si="6"/>
        <v>11</v>
      </c>
      <c r="E47" s="42" t="str">
        <f t="shared" si="2"/>
        <v>SANTA CRUZ DE TENERIFE</v>
      </c>
      <c r="F47" s="42">
        <f t="shared" si="7"/>
        <v>22192</v>
      </c>
      <c r="G47" s="42">
        <f t="shared" si="8"/>
        <v>28172</v>
      </c>
    </row>
    <row r="48" spans="1:9" x14ac:dyDescent="0.25">
      <c r="A48" s="42" t="str">
        <f t="shared" si="3"/>
        <v>CASTELLON</v>
      </c>
      <c r="B48" s="41">
        <f t="shared" si="4"/>
        <v>37123</v>
      </c>
      <c r="C48" s="41">
        <f t="shared" si="5"/>
        <v>54005</v>
      </c>
      <c r="D48" s="41">
        <f t="shared" si="6"/>
        <v>7</v>
      </c>
      <c r="E48" s="42" t="str">
        <f t="shared" si="2"/>
        <v>CARTAGENA</v>
      </c>
      <c r="F48" s="42">
        <f t="shared" si="7"/>
        <v>15739</v>
      </c>
      <c r="G48" s="42">
        <f t="shared" si="8"/>
        <v>15307</v>
      </c>
    </row>
    <row r="49" spans="1:7" x14ac:dyDescent="0.25">
      <c r="A49" s="42" t="str">
        <f t="shared" si="3"/>
        <v>CEUTA</v>
      </c>
      <c r="B49" s="41">
        <f t="shared" si="4"/>
        <v>513</v>
      </c>
      <c r="C49" s="41">
        <f t="shared" si="5"/>
        <v>595</v>
      </c>
      <c r="D49" s="41">
        <f t="shared" si="6"/>
        <v>21</v>
      </c>
      <c r="E49" s="42" t="str">
        <f t="shared" si="2"/>
        <v>SEVILLA</v>
      </c>
      <c r="F49" s="42">
        <f t="shared" si="7"/>
        <v>9465</v>
      </c>
      <c r="G49" s="42">
        <f t="shared" si="8"/>
        <v>10078</v>
      </c>
    </row>
    <row r="50" spans="1:7" x14ac:dyDescent="0.25">
      <c r="A50" s="42" t="str">
        <f t="shared" si="3"/>
        <v>FERROL-SAN CIBRAO</v>
      </c>
      <c r="B50" s="41">
        <f t="shared" si="4"/>
        <v>239</v>
      </c>
      <c r="C50" s="41">
        <f t="shared" si="5"/>
        <v>166</v>
      </c>
      <c r="D50" s="41">
        <f t="shared" si="6"/>
        <v>23</v>
      </c>
      <c r="E50" s="42" t="str">
        <f t="shared" si="2"/>
        <v>GIJON</v>
      </c>
      <c r="F50" s="42">
        <f t="shared" si="7"/>
        <v>8923</v>
      </c>
      <c r="G50" s="42">
        <f t="shared" si="8"/>
        <v>9251</v>
      </c>
    </row>
    <row r="51" spans="1:7" x14ac:dyDescent="0.25">
      <c r="A51" s="42" t="str">
        <f t="shared" si="3"/>
        <v>GIJON</v>
      </c>
      <c r="B51" s="41">
        <f t="shared" si="4"/>
        <v>8923</v>
      </c>
      <c r="C51" s="41">
        <f t="shared" si="5"/>
        <v>9251</v>
      </c>
      <c r="D51" s="41">
        <f t="shared" si="6"/>
        <v>13</v>
      </c>
      <c r="E51" s="42" t="str">
        <f t="shared" si="2"/>
        <v>MARIN Y RIA DE PONTEVEDRA</v>
      </c>
      <c r="F51" s="42">
        <f t="shared" si="7"/>
        <v>8063</v>
      </c>
      <c r="G51" s="42">
        <f t="shared" si="8"/>
        <v>4129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MELILLA</v>
      </c>
      <c r="F52" s="42">
        <f t="shared" si="7"/>
        <v>8040</v>
      </c>
      <c r="G52" s="42">
        <f t="shared" si="8"/>
        <v>2013</v>
      </c>
    </row>
    <row r="53" spans="1:7" x14ac:dyDescent="0.25">
      <c r="A53" s="42" t="str">
        <f t="shared" si="3"/>
        <v>LAS PALMAS</v>
      </c>
      <c r="B53" s="41">
        <f t="shared" si="4"/>
        <v>52318</v>
      </c>
      <c r="C53" s="41">
        <f t="shared" si="5"/>
        <v>54634</v>
      </c>
      <c r="D53" s="41">
        <f t="shared" si="6"/>
        <v>6</v>
      </c>
      <c r="E53" s="42" t="str">
        <f t="shared" si="2"/>
        <v>ALICANTE</v>
      </c>
      <c r="F53" s="42">
        <f t="shared" si="7"/>
        <v>5652</v>
      </c>
      <c r="G53" s="42">
        <f t="shared" si="8"/>
        <v>7207</v>
      </c>
    </row>
    <row r="54" spans="1:7" x14ac:dyDescent="0.25">
      <c r="A54" s="42" t="str">
        <f t="shared" si="3"/>
        <v>MALAGA</v>
      </c>
      <c r="B54" s="41">
        <f t="shared" si="4"/>
        <v>2358</v>
      </c>
      <c r="C54" s="41">
        <f t="shared" si="5"/>
        <v>3853</v>
      </c>
      <c r="D54" s="41">
        <f t="shared" si="6"/>
        <v>19</v>
      </c>
      <c r="E54" s="42" t="str">
        <f t="shared" si="2"/>
        <v>A CORUÑA</v>
      </c>
      <c r="F54" s="42">
        <f t="shared" si="7"/>
        <v>4299</v>
      </c>
      <c r="G54" s="42">
        <f t="shared" si="8"/>
        <v>4378</v>
      </c>
    </row>
    <row r="55" spans="1:7" x14ac:dyDescent="0.25">
      <c r="A55" s="42" t="str">
        <f t="shared" si="3"/>
        <v>MARIN Y RIA DE PONTEVEDRA</v>
      </c>
      <c r="B55" s="41">
        <f t="shared" si="4"/>
        <v>8063</v>
      </c>
      <c r="C55" s="41">
        <f t="shared" si="5"/>
        <v>4129</v>
      </c>
      <c r="D55" s="41">
        <f t="shared" si="6"/>
        <v>14</v>
      </c>
      <c r="E55" s="42" t="str">
        <f t="shared" si="2"/>
        <v>VILAGARCIA</v>
      </c>
      <c r="F55" s="42">
        <f t="shared" si="7"/>
        <v>3535</v>
      </c>
      <c r="G55" s="42">
        <f t="shared" si="8"/>
        <v>919</v>
      </c>
    </row>
    <row r="56" spans="1:7" x14ac:dyDescent="0.25">
      <c r="A56" s="42" t="str">
        <f t="shared" si="3"/>
        <v>MELILLA</v>
      </c>
      <c r="B56" s="41">
        <f t="shared" si="4"/>
        <v>8040</v>
      </c>
      <c r="C56" s="41">
        <f t="shared" si="5"/>
        <v>2013</v>
      </c>
      <c r="D56" s="41">
        <f t="shared" si="6"/>
        <v>15</v>
      </c>
      <c r="E56" s="42" t="str">
        <f t="shared" si="2"/>
        <v>MALAGA</v>
      </c>
      <c r="F56" s="42">
        <f t="shared" si="7"/>
        <v>2358</v>
      </c>
      <c r="G56" s="42">
        <f t="shared" si="8"/>
        <v>3853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0</v>
      </c>
      <c r="D57" s="41">
        <f t="shared" si="6"/>
        <v>26</v>
      </c>
      <c r="E57" s="42" t="str">
        <f t="shared" si="2"/>
        <v>SANTANDER</v>
      </c>
      <c r="F57" s="42">
        <f t="shared" si="7"/>
        <v>1067</v>
      </c>
      <c r="G57" s="42">
        <f t="shared" si="8"/>
        <v>1003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2.5</v>
      </c>
      <c r="D58" s="41">
        <f t="shared" si="6"/>
        <v>28</v>
      </c>
      <c r="E58" s="42" t="str">
        <f t="shared" si="2"/>
        <v>CEUTA</v>
      </c>
      <c r="F58" s="42">
        <f t="shared" si="7"/>
        <v>513</v>
      </c>
      <c r="G58" s="42">
        <f t="shared" si="8"/>
        <v>595</v>
      </c>
    </row>
    <row r="59" spans="1:7" x14ac:dyDescent="0.25">
      <c r="A59" s="42" t="str">
        <f t="shared" si="3"/>
        <v>SANTA CRUZ DE TENERIFE</v>
      </c>
      <c r="B59" s="41">
        <f t="shared" si="4"/>
        <v>22192</v>
      </c>
      <c r="C59" s="41">
        <f t="shared" si="5"/>
        <v>28172</v>
      </c>
      <c r="D59" s="41">
        <f t="shared" si="6"/>
        <v>10</v>
      </c>
      <c r="E59" s="42" t="str">
        <f t="shared" si="2"/>
        <v>ALMERIA</v>
      </c>
      <c r="F59" s="42">
        <f t="shared" si="7"/>
        <v>317.5</v>
      </c>
      <c r="G59" s="42">
        <f t="shared" si="8"/>
        <v>1</v>
      </c>
    </row>
    <row r="60" spans="1:7" x14ac:dyDescent="0.25">
      <c r="A60" s="42" t="str">
        <f t="shared" si="3"/>
        <v>SANTANDER</v>
      </c>
      <c r="B60" s="41">
        <f t="shared" si="4"/>
        <v>1067</v>
      </c>
      <c r="C60" s="41">
        <f t="shared" si="5"/>
        <v>1003</v>
      </c>
      <c r="D60" s="41">
        <f t="shared" si="6"/>
        <v>20</v>
      </c>
      <c r="E60" s="42" t="str">
        <f t="shared" si="2"/>
        <v>FERROL-SAN CIBRAO</v>
      </c>
      <c r="F60" s="42">
        <f t="shared" si="7"/>
        <v>239</v>
      </c>
      <c r="G60" s="42">
        <f t="shared" si="8"/>
        <v>166</v>
      </c>
    </row>
    <row r="61" spans="1:7" x14ac:dyDescent="0.25">
      <c r="A61" s="42" t="str">
        <f t="shared" si="3"/>
        <v>SEVILLA</v>
      </c>
      <c r="B61" s="41">
        <f t="shared" si="4"/>
        <v>9465</v>
      </c>
      <c r="C61" s="41">
        <f t="shared" si="5"/>
        <v>10078</v>
      </c>
      <c r="D61" s="41">
        <f t="shared" si="6"/>
        <v>12</v>
      </c>
      <c r="E61" s="42" t="str">
        <f t="shared" si="2"/>
        <v>AVILES</v>
      </c>
      <c r="F61" s="42">
        <f t="shared" si="7"/>
        <v>191</v>
      </c>
      <c r="G61" s="42">
        <f t="shared" si="8"/>
        <v>93</v>
      </c>
    </row>
    <row r="62" spans="1:7" x14ac:dyDescent="0.25">
      <c r="A62" s="42" t="str">
        <f t="shared" si="3"/>
        <v>TARRAGONA</v>
      </c>
      <c r="B62" s="41">
        <f t="shared" si="4"/>
        <v>29719</v>
      </c>
      <c r="C62" s="41">
        <f t="shared" si="5"/>
        <v>14223</v>
      </c>
      <c r="D62" s="41">
        <f t="shared" si="6"/>
        <v>8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942642</v>
      </c>
      <c r="C63" s="41">
        <f t="shared" si="5"/>
        <v>1094546</v>
      </c>
      <c r="D63" s="41">
        <f t="shared" si="6"/>
        <v>1</v>
      </c>
      <c r="E63" s="42" t="str">
        <f t="shared" si="2"/>
        <v>BALEARES</v>
      </c>
      <c r="F63" s="42">
        <f t="shared" si="7"/>
        <v>2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81909</v>
      </c>
      <c r="C64" s="41">
        <f t="shared" si="5"/>
        <v>121390</v>
      </c>
      <c r="D64" s="41">
        <f t="shared" si="6"/>
        <v>4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3535</v>
      </c>
      <c r="C65" s="41">
        <f t="shared" si="5"/>
        <v>919</v>
      </c>
      <c r="D65" s="41">
        <f t="shared" si="6"/>
        <v>18</v>
      </c>
      <c r="E65" s="42" t="str">
        <f t="shared" si="2"/>
        <v>HUELVA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40071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0</v>
      </c>
      <c r="C7" s="9">
        <v>2326</v>
      </c>
      <c r="D7" s="9">
        <v>30732</v>
      </c>
      <c r="E7" s="9">
        <v>28529</v>
      </c>
      <c r="F7" s="10">
        <f>((E7*100)/D7)-100</f>
        <v>-7.1684237927892696</v>
      </c>
      <c r="G7" s="1"/>
      <c r="H7" s="1"/>
      <c r="I7" s="1"/>
    </row>
    <row r="8" spans="1:12" x14ac:dyDescent="0.25">
      <c r="A8" s="11" t="s">
        <v>44</v>
      </c>
      <c r="B8" s="12">
        <v>62562</v>
      </c>
      <c r="C8" s="12">
        <v>54551</v>
      </c>
      <c r="D8" s="12">
        <v>175924</v>
      </c>
      <c r="E8" s="12">
        <v>150195</v>
      </c>
      <c r="F8" s="13">
        <f t="shared" ref="F8:F35" si="0">((E8*100)/D8)-100</f>
        <v>-14.625065369136678</v>
      </c>
      <c r="G8" s="1"/>
      <c r="H8" s="1"/>
      <c r="I8" s="1"/>
    </row>
    <row r="9" spans="1:12" x14ac:dyDescent="0.25">
      <c r="A9" s="8" t="s">
        <v>45</v>
      </c>
      <c r="B9" s="9">
        <v>277106</v>
      </c>
      <c r="C9" s="9">
        <v>306355</v>
      </c>
      <c r="D9" s="9">
        <v>586082</v>
      </c>
      <c r="E9" s="9">
        <v>624525</v>
      </c>
      <c r="F9" s="10">
        <f t="shared" si="0"/>
        <v>6.559321050637962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722762</v>
      </c>
      <c r="C11" s="9">
        <v>749055</v>
      </c>
      <c r="D11" s="9">
        <v>2698553</v>
      </c>
      <c r="E11" s="9">
        <v>2640961</v>
      </c>
      <c r="F11" s="10">
        <f t="shared" si="0"/>
        <v>-2.1341807998582993</v>
      </c>
      <c r="G11" s="1"/>
      <c r="H11" s="1"/>
      <c r="I11" s="1"/>
    </row>
    <row r="12" spans="1:12" x14ac:dyDescent="0.25">
      <c r="A12" s="11" t="s">
        <v>48</v>
      </c>
      <c r="B12" s="12">
        <v>17492</v>
      </c>
      <c r="C12" s="12">
        <v>13021</v>
      </c>
      <c r="D12" s="12">
        <v>133915</v>
      </c>
      <c r="E12" s="12">
        <v>129305</v>
      </c>
      <c r="F12" s="13">
        <f t="shared" si="0"/>
        <v>-3.44248217152672</v>
      </c>
      <c r="G12" s="1"/>
      <c r="H12" s="1"/>
      <c r="I12" s="1"/>
    </row>
    <row r="13" spans="1:12" x14ac:dyDescent="0.25">
      <c r="A13" s="8" t="s">
        <v>49</v>
      </c>
      <c r="B13" s="9">
        <v>826018</v>
      </c>
      <c r="C13" s="9">
        <v>810401</v>
      </c>
      <c r="D13" s="9">
        <v>3244924</v>
      </c>
      <c r="E13" s="9">
        <v>2651447</v>
      </c>
      <c r="F13" s="10">
        <f t="shared" si="0"/>
        <v>-18.289395992017077</v>
      </c>
      <c r="G13" s="1"/>
      <c r="H13" s="1"/>
      <c r="I13" s="1"/>
    </row>
    <row r="14" spans="1:12" x14ac:dyDescent="0.25">
      <c r="A14" s="11" t="s">
        <v>50</v>
      </c>
      <c r="B14" s="12">
        <v>416824</v>
      </c>
      <c r="C14" s="12">
        <v>424076</v>
      </c>
      <c r="D14" s="12">
        <v>1640403</v>
      </c>
      <c r="E14" s="12">
        <v>1663142</v>
      </c>
      <c r="F14" s="13">
        <f t="shared" si="0"/>
        <v>1.3861837609416767</v>
      </c>
      <c r="G14" s="1"/>
      <c r="H14" s="1"/>
      <c r="I14" s="1"/>
    </row>
    <row r="15" spans="1:12" x14ac:dyDescent="0.25">
      <c r="A15" s="8" t="s">
        <v>51</v>
      </c>
      <c r="B15" s="9">
        <v>22302</v>
      </c>
      <c r="C15" s="9">
        <v>25309</v>
      </c>
      <c r="D15" s="9">
        <v>95512</v>
      </c>
      <c r="E15" s="9">
        <v>91993</v>
      </c>
      <c r="F15" s="10">
        <f t="shared" si="0"/>
        <v>-3.6843537984755841</v>
      </c>
      <c r="G15" s="1"/>
      <c r="H15" s="1"/>
      <c r="I15" s="1"/>
    </row>
    <row r="16" spans="1:12" x14ac:dyDescent="0.25">
      <c r="A16" s="11" t="s">
        <v>52</v>
      </c>
      <c r="B16" s="12">
        <v>1369</v>
      </c>
      <c r="C16" s="12">
        <v>2864</v>
      </c>
      <c r="D16" s="12">
        <v>7940</v>
      </c>
      <c r="E16" s="12">
        <v>27053</v>
      </c>
      <c r="F16" s="13">
        <f t="shared" si="0"/>
        <v>240.71788413098238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283176</v>
      </c>
      <c r="C18" s="12">
        <v>269503</v>
      </c>
      <c r="D18" s="12">
        <v>1392440</v>
      </c>
      <c r="E18" s="12">
        <v>1220795</v>
      </c>
      <c r="F18" s="13">
        <f t="shared" si="0"/>
        <v>-12.32692252448939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1319</v>
      </c>
      <c r="C20" s="12">
        <v>413</v>
      </c>
      <c r="D20" s="12">
        <v>5930</v>
      </c>
      <c r="E20" s="12">
        <v>2303</v>
      </c>
      <c r="F20" s="13">
        <f t="shared" si="0"/>
        <v>-61.163575042158513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201</v>
      </c>
      <c r="E21" s="9">
        <v>105</v>
      </c>
      <c r="F21" s="10">
        <f t="shared" si="0"/>
        <v>-47.761194029850749</v>
      </c>
      <c r="G21" s="1"/>
      <c r="H21" s="1"/>
      <c r="I21" s="1"/>
    </row>
    <row r="22" spans="1:9" x14ac:dyDescent="0.25">
      <c r="A22" s="11" t="s">
        <v>58</v>
      </c>
      <c r="B22" s="12">
        <v>93134</v>
      </c>
      <c r="C22" s="12">
        <v>102202</v>
      </c>
      <c r="D22" s="12">
        <v>636338</v>
      </c>
      <c r="E22" s="12">
        <v>715552</v>
      </c>
      <c r="F22" s="13">
        <f t="shared" si="0"/>
        <v>12.44841577903567</v>
      </c>
      <c r="G22" s="1"/>
      <c r="H22" s="1"/>
      <c r="I22" s="1"/>
    </row>
    <row r="23" spans="1:9" x14ac:dyDescent="0.25">
      <c r="A23" s="8" t="s">
        <v>59</v>
      </c>
      <c r="B23" s="9">
        <v>66130</v>
      </c>
      <c r="C23" s="9">
        <v>78265</v>
      </c>
      <c r="D23" s="9">
        <v>312071</v>
      </c>
      <c r="E23" s="9">
        <v>364762</v>
      </c>
      <c r="F23" s="10">
        <f t="shared" si="0"/>
        <v>16.884298765345065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88462</v>
      </c>
      <c r="C25" s="9">
        <v>94753</v>
      </c>
      <c r="D25" s="9">
        <v>290682</v>
      </c>
      <c r="E25" s="9">
        <v>313887</v>
      </c>
      <c r="F25" s="10">
        <f t="shared" si="0"/>
        <v>7.9829504406877589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1086</v>
      </c>
      <c r="E26" s="12">
        <v>2261</v>
      </c>
      <c r="F26" s="13">
        <f t="shared" si="0"/>
        <v>108.195211786372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385004</v>
      </c>
      <c r="C28" s="12">
        <v>380388</v>
      </c>
      <c r="D28" s="12">
        <v>2653172</v>
      </c>
      <c r="E28" s="12">
        <v>2309322</v>
      </c>
      <c r="F28" s="13">
        <f t="shared" si="0"/>
        <v>-12.959958871871109</v>
      </c>
      <c r="G28" s="1"/>
      <c r="H28" s="1"/>
      <c r="I28" s="1"/>
    </row>
    <row r="29" spans="1:9" x14ac:dyDescent="0.25">
      <c r="A29" s="8" t="s">
        <v>65</v>
      </c>
      <c r="B29" s="9">
        <v>22060</v>
      </c>
      <c r="C29" s="9">
        <v>21230</v>
      </c>
      <c r="D29" s="9">
        <v>92606</v>
      </c>
      <c r="E29" s="9">
        <v>86665</v>
      </c>
      <c r="F29" s="10">
        <f t="shared" si="0"/>
        <v>-6.4153510571669159</v>
      </c>
      <c r="G29" s="1"/>
      <c r="H29" s="1"/>
      <c r="I29" s="1"/>
    </row>
    <row r="30" spans="1:9" x14ac:dyDescent="0.25">
      <c r="A30" s="11" t="s">
        <v>66</v>
      </c>
      <c r="B30" s="12">
        <v>1402</v>
      </c>
      <c r="C30" s="12">
        <v>9880</v>
      </c>
      <c r="D30" s="12">
        <v>9756</v>
      </c>
      <c r="E30" s="12">
        <v>61224</v>
      </c>
      <c r="F30" s="13">
        <f t="shared" si="0"/>
        <v>527.55227552275528</v>
      </c>
      <c r="G30" s="1"/>
      <c r="H30" s="1"/>
      <c r="I30" s="1"/>
    </row>
    <row r="31" spans="1:9" x14ac:dyDescent="0.25">
      <c r="A31" s="8" t="s">
        <v>67</v>
      </c>
      <c r="B31" s="9">
        <v>522</v>
      </c>
      <c r="C31" s="9">
        <v>405</v>
      </c>
      <c r="D31" s="9">
        <v>1327</v>
      </c>
      <c r="E31" s="9">
        <v>1513</v>
      </c>
      <c r="F31" s="10">
        <f t="shared" si="0"/>
        <v>14.016578749058027</v>
      </c>
      <c r="G31" s="1"/>
      <c r="H31" s="1"/>
      <c r="I31" s="1"/>
    </row>
    <row r="32" spans="1:9" x14ac:dyDescent="0.25">
      <c r="A32" s="11" t="s">
        <v>68</v>
      </c>
      <c r="B32" s="12">
        <v>62479</v>
      </c>
      <c r="C32" s="12">
        <v>61179</v>
      </c>
      <c r="D32" s="12">
        <v>238551</v>
      </c>
      <c r="E32" s="12">
        <v>220586</v>
      </c>
      <c r="F32" s="13">
        <f t="shared" si="0"/>
        <v>-7.5308843811176587</v>
      </c>
      <c r="G32" s="1"/>
      <c r="H32" s="1"/>
      <c r="I32" s="1"/>
    </row>
    <row r="33" spans="1:9" x14ac:dyDescent="0.25">
      <c r="A33" s="8" t="s">
        <v>69</v>
      </c>
      <c r="B33" s="9">
        <v>152979</v>
      </c>
      <c r="C33" s="9">
        <v>157412</v>
      </c>
      <c r="D33" s="9">
        <v>656901</v>
      </c>
      <c r="E33" s="9">
        <v>620511</v>
      </c>
      <c r="F33" s="10">
        <f t="shared" si="0"/>
        <v>-5.5396475267962728</v>
      </c>
      <c r="G33" s="1"/>
      <c r="H33" s="1"/>
      <c r="I33" s="1"/>
    </row>
    <row r="34" spans="1:9" x14ac:dyDescent="0.25">
      <c r="A34" s="11" t="s">
        <v>70</v>
      </c>
      <c r="B34" s="12">
        <v>421</v>
      </c>
      <c r="C34" s="12">
        <v>0</v>
      </c>
      <c r="D34" s="12">
        <v>2014</v>
      </c>
      <c r="E34" s="12">
        <v>1665</v>
      </c>
      <c r="F34" s="13">
        <f t="shared" si="0"/>
        <v>-17.328699106256209</v>
      </c>
      <c r="G34" s="1"/>
      <c r="H34" s="1"/>
      <c r="I34" s="1"/>
    </row>
    <row r="35" spans="1:9" x14ac:dyDescent="0.25">
      <c r="A35" s="14" t="s">
        <v>71</v>
      </c>
      <c r="B35" s="15">
        <f>SUM(B7:B34)</f>
        <v>3503523</v>
      </c>
      <c r="C35" s="15">
        <f t="shared" ref="C35:E35" si="1">SUM(C7:C34)</f>
        <v>3563588</v>
      </c>
      <c r="D35" s="15">
        <f t="shared" si="1"/>
        <v>14907060</v>
      </c>
      <c r="E35" s="15">
        <f t="shared" si="1"/>
        <v>13928301</v>
      </c>
      <c r="F35" s="16">
        <f t="shared" si="0"/>
        <v>-6.5657413333011334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28529</v>
      </c>
      <c r="C38" s="41">
        <f>D7</f>
        <v>30732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BALEARES</v>
      </c>
      <c r="F38" s="42">
        <f>LOOKUP(E38,$A$38:$A$65,$B$38:$B$65)</f>
        <v>2651447</v>
      </c>
      <c r="G38" s="42">
        <f>LOOKUP(E38,$A$38:$A$65,$C$38:$C$65)</f>
        <v>3244924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150195</v>
      </c>
      <c r="C39" s="41">
        <f t="shared" ref="C39:C65" si="5">D8</f>
        <v>175924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2640961</v>
      </c>
      <c r="G39" s="42">
        <f t="shared" ref="G39:G65" si="8">LOOKUP(E39,$A$38:$A$65,$C$38:$C$65)</f>
        <v>2698553</v>
      </c>
    </row>
    <row r="40" spans="1:9" x14ac:dyDescent="0.25">
      <c r="A40" s="42" t="str">
        <f t="shared" si="3"/>
        <v>ALMERIA</v>
      </c>
      <c r="B40" s="41">
        <f t="shared" si="4"/>
        <v>624525</v>
      </c>
      <c r="C40" s="41">
        <f t="shared" si="5"/>
        <v>586082</v>
      </c>
      <c r="D40" s="41">
        <f t="shared" si="6"/>
        <v>7</v>
      </c>
      <c r="E40" s="42" t="str">
        <f t="shared" si="2"/>
        <v>SANTA CRUZ DE TENERIFE</v>
      </c>
      <c r="F40" s="42">
        <f t="shared" si="7"/>
        <v>2309322</v>
      </c>
      <c r="G40" s="42">
        <f t="shared" si="8"/>
        <v>2653172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1663142</v>
      </c>
      <c r="G41" s="42">
        <f t="shared" si="8"/>
        <v>1640403</v>
      </c>
    </row>
    <row r="42" spans="1:9" x14ac:dyDescent="0.25">
      <c r="A42" s="42" t="str">
        <f t="shared" si="3"/>
        <v>BAHIA DE ALGECIRAS</v>
      </c>
      <c r="B42" s="41">
        <f t="shared" si="4"/>
        <v>2640961</v>
      </c>
      <c r="C42" s="41">
        <f t="shared" si="5"/>
        <v>2698553</v>
      </c>
      <c r="D42" s="41">
        <f t="shared" si="6"/>
        <v>2</v>
      </c>
      <c r="E42" s="42" t="str">
        <f t="shared" si="2"/>
        <v>CEUTA</v>
      </c>
      <c r="F42" s="42">
        <f t="shared" si="7"/>
        <v>1220795</v>
      </c>
      <c r="G42" s="42">
        <f t="shared" si="8"/>
        <v>1392440</v>
      </c>
    </row>
    <row r="43" spans="1:9" x14ac:dyDescent="0.25">
      <c r="A43" s="42" t="str">
        <f t="shared" si="3"/>
        <v>BAHIA DE CADIZ</v>
      </c>
      <c r="B43" s="41">
        <f t="shared" si="4"/>
        <v>129305</v>
      </c>
      <c r="C43" s="41">
        <f t="shared" si="5"/>
        <v>133915</v>
      </c>
      <c r="D43" s="41">
        <f t="shared" si="6"/>
        <v>13</v>
      </c>
      <c r="E43" s="42" t="str">
        <f t="shared" si="2"/>
        <v>LAS PALMAS</v>
      </c>
      <c r="F43" s="42">
        <f t="shared" si="7"/>
        <v>715552</v>
      </c>
      <c r="G43" s="42">
        <f t="shared" si="8"/>
        <v>636338</v>
      </c>
    </row>
    <row r="44" spans="1:9" x14ac:dyDescent="0.25">
      <c r="A44" s="42" t="str">
        <f t="shared" si="3"/>
        <v>BALEARES</v>
      </c>
      <c r="B44" s="41">
        <f t="shared" si="4"/>
        <v>2651447</v>
      </c>
      <c r="C44" s="41">
        <f t="shared" si="5"/>
        <v>3244924</v>
      </c>
      <c r="D44" s="41">
        <f t="shared" si="6"/>
        <v>1</v>
      </c>
      <c r="E44" s="42" t="str">
        <f t="shared" si="2"/>
        <v>ALMERIA</v>
      </c>
      <c r="F44" s="42">
        <f t="shared" si="7"/>
        <v>624525</v>
      </c>
      <c r="G44" s="42">
        <f t="shared" si="8"/>
        <v>586082</v>
      </c>
    </row>
    <row r="45" spans="1:9" x14ac:dyDescent="0.25">
      <c r="A45" s="42" t="str">
        <f t="shared" si="3"/>
        <v>BARCELONA</v>
      </c>
      <c r="B45" s="41">
        <f t="shared" si="4"/>
        <v>1663142</v>
      </c>
      <c r="C45" s="41">
        <f t="shared" si="5"/>
        <v>1640403</v>
      </c>
      <c r="D45" s="41">
        <f t="shared" si="6"/>
        <v>4</v>
      </c>
      <c r="E45" s="42" t="str">
        <f t="shared" si="2"/>
        <v>VIGO</v>
      </c>
      <c r="F45" s="42">
        <f t="shared" si="7"/>
        <v>620511</v>
      </c>
      <c r="G45" s="42">
        <f t="shared" si="8"/>
        <v>656901</v>
      </c>
    </row>
    <row r="46" spans="1:9" x14ac:dyDescent="0.25">
      <c r="A46" s="42" t="str">
        <f t="shared" si="3"/>
        <v>BILBAO</v>
      </c>
      <c r="B46" s="41">
        <f t="shared" si="4"/>
        <v>91993</v>
      </c>
      <c r="C46" s="41">
        <f t="shared" si="5"/>
        <v>95512</v>
      </c>
      <c r="D46" s="41">
        <f t="shared" si="6"/>
        <v>14</v>
      </c>
      <c r="E46" s="42" t="str">
        <f t="shared" si="2"/>
        <v>MALAGA</v>
      </c>
      <c r="F46" s="42">
        <f t="shared" si="7"/>
        <v>364762</v>
      </c>
      <c r="G46" s="42">
        <f t="shared" si="8"/>
        <v>312071</v>
      </c>
    </row>
    <row r="47" spans="1:9" x14ac:dyDescent="0.25">
      <c r="A47" s="42" t="str">
        <f t="shared" si="3"/>
        <v>CARTAGENA</v>
      </c>
      <c r="B47" s="41">
        <f t="shared" si="4"/>
        <v>27053</v>
      </c>
      <c r="C47" s="41">
        <f t="shared" si="5"/>
        <v>7940</v>
      </c>
      <c r="D47" s="41">
        <f t="shared" si="6"/>
        <v>18</v>
      </c>
      <c r="E47" s="42" t="str">
        <f t="shared" si="2"/>
        <v>MELILLA</v>
      </c>
      <c r="F47" s="42">
        <f t="shared" si="7"/>
        <v>313887</v>
      </c>
      <c r="G47" s="42">
        <f t="shared" si="8"/>
        <v>290682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220586</v>
      </c>
      <c r="G48" s="42">
        <f t="shared" si="8"/>
        <v>238551</v>
      </c>
    </row>
    <row r="49" spans="1:7" x14ac:dyDescent="0.25">
      <c r="A49" s="42" t="str">
        <f t="shared" si="3"/>
        <v>CEUTA</v>
      </c>
      <c r="B49" s="41">
        <f t="shared" si="4"/>
        <v>1220795</v>
      </c>
      <c r="C49" s="41">
        <f t="shared" si="5"/>
        <v>1392440</v>
      </c>
      <c r="D49" s="41">
        <f t="shared" si="6"/>
        <v>5</v>
      </c>
      <c r="E49" s="42" t="str">
        <f t="shared" si="2"/>
        <v>ALICANTE</v>
      </c>
      <c r="F49" s="42">
        <f t="shared" si="7"/>
        <v>150195</v>
      </c>
      <c r="G49" s="42">
        <f t="shared" si="8"/>
        <v>175924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129305</v>
      </c>
      <c r="G50" s="42">
        <f t="shared" si="8"/>
        <v>133915</v>
      </c>
    </row>
    <row r="51" spans="1:7" x14ac:dyDescent="0.25">
      <c r="A51" s="42" t="str">
        <f t="shared" si="3"/>
        <v>GIJON</v>
      </c>
      <c r="B51" s="41">
        <f t="shared" si="4"/>
        <v>2303</v>
      </c>
      <c r="C51" s="41">
        <f t="shared" si="5"/>
        <v>5930</v>
      </c>
      <c r="D51" s="41">
        <f t="shared" si="6"/>
        <v>19</v>
      </c>
      <c r="E51" s="42" t="str">
        <f t="shared" si="2"/>
        <v>BILBAO</v>
      </c>
      <c r="F51" s="42">
        <f t="shared" si="7"/>
        <v>91993</v>
      </c>
      <c r="G51" s="42">
        <f t="shared" si="8"/>
        <v>95512</v>
      </c>
    </row>
    <row r="52" spans="1:7" x14ac:dyDescent="0.25">
      <c r="A52" s="42" t="str">
        <f t="shared" si="3"/>
        <v>HUELVA</v>
      </c>
      <c r="B52" s="41">
        <f t="shared" si="4"/>
        <v>105</v>
      </c>
      <c r="C52" s="41">
        <f t="shared" si="5"/>
        <v>201</v>
      </c>
      <c r="D52" s="41">
        <f t="shared" si="6"/>
        <v>23</v>
      </c>
      <c r="E52" s="42" t="str">
        <f t="shared" si="2"/>
        <v>SANTANDER</v>
      </c>
      <c r="F52" s="42">
        <f t="shared" si="7"/>
        <v>86665</v>
      </c>
      <c r="G52" s="42">
        <f t="shared" si="8"/>
        <v>92606</v>
      </c>
    </row>
    <row r="53" spans="1:7" x14ac:dyDescent="0.25">
      <c r="A53" s="42" t="str">
        <f t="shared" si="3"/>
        <v>LAS PALMAS</v>
      </c>
      <c r="B53" s="41">
        <f t="shared" si="4"/>
        <v>715552</v>
      </c>
      <c r="C53" s="41">
        <f t="shared" si="5"/>
        <v>636338</v>
      </c>
      <c r="D53" s="41">
        <f t="shared" si="6"/>
        <v>6</v>
      </c>
      <c r="E53" s="42" t="str">
        <f t="shared" si="2"/>
        <v>SEVILLA</v>
      </c>
      <c r="F53" s="42">
        <f t="shared" si="7"/>
        <v>61224</v>
      </c>
      <c r="G53" s="42">
        <f t="shared" si="8"/>
        <v>9756</v>
      </c>
    </row>
    <row r="54" spans="1:7" x14ac:dyDescent="0.25">
      <c r="A54" s="42" t="str">
        <f t="shared" si="3"/>
        <v>MALAGA</v>
      </c>
      <c r="B54" s="41">
        <f t="shared" si="4"/>
        <v>364762</v>
      </c>
      <c r="C54" s="41">
        <f t="shared" si="5"/>
        <v>312071</v>
      </c>
      <c r="D54" s="41">
        <f t="shared" si="6"/>
        <v>9</v>
      </c>
      <c r="E54" s="42" t="str">
        <f t="shared" si="2"/>
        <v>A CORUÑA</v>
      </c>
      <c r="F54" s="42">
        <f t="shared" si="7"/>
        <v>28529</v>
      </c>
      <c r="G54" s="42">
        <f t="shared" si="8"/>
        <v>30732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CARTAGENA</v>
      </c>
      <c r="F55" s="42">
        <f t="shared" ref="F55:F65" si="9">LOOKUP(E55,$A$38:$A$65,$B$38:$B$65)</f>
        <v>27053</v>
      </c>
      <c r="G55" s="42">
        <f t="shared" si="8"/>
        <v>7940</v>
      </c>
    </row>
    <row r="56" spans="1:7" x14ac:dyDescent="0.25">
      <c r="A56" s="42" t="str">
        <f t="shared" si="3"/>
        <v>MELILLA</v>
      </c>
      <c r="B56" s="41">
        <f t="shared" si="4"/>
        <v>313887</v>
      </c>
      <c r="C56" s="41">
        <f t="shared" si="5"/>
        <v>290682</v>
      </c>
      <c r="D56" s="41">
        <f t="shared" si="6"/>
        <v>10</v>
      </c>
      <c r="E56" s="42" t="str">
        <f t="shared" si="2"/>
        <v>GIJON</v>
      </c>
      <c r="F56" s="42">
        <f t="shared" si="9"/>
        <v>2303</v>
      </c>
      <c r="G56" s="42">
        <f t="shared" si="8"/>
        <v>5930</v>
      </c>
    </row>
    <row r="57" spans="1:7" x14ac:dyDescent="0.25">
      <c r="A57" s="42" t="str">
        <f t="shared" si="3"/>
        <v>MOTRIL</v>
      </c>
      <c r="B57" s="41">
        <f t="shared" si="4"/>
        <v>2261</v>
      </c>
      <c r="C57" s="41">
        <f t="shared" si="5"/>
        <v>1086</v>
      </c>
      <c r="D57" s="41">
        <f t="shared" si="6"/>
        <v>20</v>
      </c>
      <c r="E57" s="42" t="str">
        <f t="shared" si="2"/>
        <v>MOTRIL</v>
      </c>
      <c r="F57" s="42">
        <f t="shared" si="9"/>
        <v>2261</v>
      </c>
      <c r="G57" s="42">
        <f t="shared" si="8"/>
        <v>1086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VILAGARCIA</v>
      </c>
      <c r="F58" s="42">
        <f t="shared" si="9"/>
        <v>1665</v>
      </c>
      <c r="G58" s="42">
        <f t="shared" si="8"/>
        <v>2014</v>
      </c>
    </row>
    <row r="59" spans="1:7" x14ac:dyDescent="0.25">
      <c r="A59" s="42" t="str">
        <f t="shared" si="3"/>
        <v>SANTA CRUZ DE TENERIFE</v>
      </c>
      <c r="B59" s="41">
        <f t="shared" si="4"/>
        <v>2309322</v>
      </c>
      <c r="C59" s="41">
        <f t="shared" si="5"/>
        <v>2653172</v>
      </c>
      <c r="D59" s="41">
        <f t="shared" si="6"/>
        <v>3</v>
      </c>
      <c r="E59" s="42" t="str">
        <f t="shared" si="2"/>
        <v>TARRAGONA</v>
      </c>
      <c r="F59" s="42">
        <f t="shared" si="9"/>
        <v>1513</v>
      </c>
      <c r="G59" s="42">
        <f t="shared" si="8"/>
        <v>1327</v>
      </c>
    </row>
    <row r="60" spans="1:7" x14ac:dyDescent="0.25">
      <c r="A60" s="42" t="str">
        <f t="shared" si="3"/>
        <v>SANTANDER</v>
      </c>
      <c r="B60" s="41">
        <f t="shared" si="4"/>
        <v>86665</v>
      </c>
      <c r="C60" s="41">
        <f t="shared" si="5"/>
        <v>92606</v>
      </c>
      <c r="D60" s="41">
        <f t="shared" si="6"/>
        <v>15</v>
      </c>
      <c r="E60" s="42" t="str">
        <f t="shared" si="2"/>
        <v>HUELVA</v>
      </c>
      <c r="F60" s="42">
        <f t="shared" si="9"/>
        <v>105</v>
      </c>
      <c r="G60" s="42">
        <f t="shared" si="8"/>
        <v>201</v>
      </c>
    </row>
    <row r="61" spans="1:7" x14ac:dyDescent="0.25">
      <c r="A61" s="42" t="str">
        <f t="shared" si="3"/>
        <v>SEVILLA</v>
      </c>
      <c r="B61" s="41">
        <f t="shared" si="4"/>
        <v>61224</v>
      </c>
      <c r="C61" s="41">
        <f t="shared" si="5"/>
        <v>9756</v>
      </c>
      <c r="D61" s="41">
        <f t="shared" si="6"/>
        <v>16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1513</v>
      </c>
      <c r="C62" s="41">
        <f t="shared" si="5"/>
        <v>1327</v>
      </c>
      <c r="D62" s="41">
        <f t="shared" si="6"/>
        <v>22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220586</v>
      </c>
      <c r="C63" s="41">
        <f t="shared" si="5"/>
        <v>238551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620511</v>
      </c>
      <c r="C64" s="41">
        <f t="shared" si="5"/>
        <v>656901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1665</v>
      </c>
      <c r="C65" s="41">
        <f t="shared" si="5"/>
        <v>2014</v>
      </c>
      <c r="D65" s="41">
        <f t="shared" si="6"/>
        <v>21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40071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0</v>
      </c>
      <c r="C7" s="9">
        <v>2326</v>
      </c>
      <c r="D7" s="9">
        <v>23562</v>
      </c>
      <c r="E7" s="9">
        <v>28529</v>
      </c>
      <c r="F7" s="10">
        <f>((E7*100)/D7)-100</f>
        <v>21.080553433494615</v>
      </c>
      <c r="G7" s="1"/>
      <c r="H7" s="1"/>
      <c r="I7" s="1"/>
    </row>
    <row r="8" spans="1:12" x14ac:dyDescent="0.25">
      <c r="A8" s="11" t="s">
        <v>44</v>
      </c>
      <c r="B8" s="12">
        <v>4959</v>
      </c>
      <c r="C8" s="12">
        <v>9938</v>
      </c>
      <c r="D8" s="12">
        <v>46747</v>
      </c>
      <c r="E8" s="12">
        <v>31871</v>
      </c>
      <c r="F8" s="13">
        <f t="shared" ref="F8:F35" si="0">((E8*100)/D8)-100</f>
        <v>-31.822362932380685</v>
      </c>
      <c r="G8" s="1"/>
      <c r="H8" s="1"/>
      <c r="I8" s="1"/>
    </row>
    <row r="9" spans="1:12" x14ac:dyDescent="0.25">
      <c r="A9" s="8" t="s">
        <v>45</v>
      </c>
      <c r="B9" s="9">
        <v>8343</v>
      </c>
      <c r="C9" s="9">
        <v>4750</v>
      </c>
      <c r="D9" s="9">
        <v>34185</v>
      </c>
      <c r="E9" s="9">
        <v>13992</v>
      </c>
      <c r="F9" s="10">
        <f t="shared" si="0"/>
        <v>-59.069767441860463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0</v>
      </c>
      <c r="C11" s="9">
        <v>0</v>
      </c>
      <c r="D11" s="9">
        <v>162</v>
      </c>
      <c r="E11" s="9">
        <v>0</v>
      </c>
      <c r="F11" s="10">
        <f t="shared" si="0"/>
        <v>-100</v>
      </c>
      <c r="G11" s="1"/>
      <c r="H11" s="1"/>
      <c r="I11" s="1"/>
    </row>
    <row r="12" spans="1:12" x14ac:dyDescent="0.25">
      <c r="A12" s="11" t="s">
        <v>48</v>
      </c>
      <c r="B12" s="12">
        <v>13636</v>
      </c>
      <c r="C12" s="12">
        <v>10649</v>
      </c>
      <c r="D12" s="12">
        <v>117301</v>
      </c>
      <c r="E12" s="12">
        <v>117679</v>
      </c>
      <c r="F12" s="13">
        <f t="shared" si="0"/>
        <v>0.32224789217482908</v>
      </c>
      <c r="G12" s="1"/>
      <c r="H12" s="1"/>
      <c r="I12" s="1"/>
    </row>
    <row r="13" spans="1:12" x14ac:dyDescent="0.25">
      <c r="A13" s="8" t="s">
        <v>49</v>
      </c>
      <c r="B13" s="9">
        <v>185099</v>
      </c>
      <c r="C13" s="9">
        <v>182210</v>
      </c>
      <c r="D13" s="9">
        <v>689674</v>
      </c>
      <c r="E13" s="9">
        <v>630790</v>
      </c>
      <c r="F13" s="10">
        <f t="shared" si="0"/>
        <v>-8.5379469140492432</v>
      </c>
      <c r="G13" s="1"/>
      <c r="H13" s="1"/>
      <c r="I13" s="1"/>
    </row>
    <row r="14" spans="1:12" x14ac:dyDescent="0.25">
      <c r="A14" s="11" t="s">
        <v>50</v>
      </c>
      <c r="B14" s="12">
        <v>260592</v>
      </c>
      <c r="C14" s="12">
        <v>260905</v>
      </c>
      <c r="D14" s="12">
        <v>1021179</v>
      </c>
      <c r="E14" s="12">
        <v>1056167</v>
      </c>
      <c r="F14" s="13">
        <f t="shared" si="0"/>
        <v>3.4262357529874805</v>
      </c>
      <c r="G14" s="1"/>
      <c r="H14" s="1"/>
      <c r="I14" s="1"/>
    </row>
    <row r="15" spans="1:12" x14ac:dyDescent="0.25">
      <c r="A15" s="8" t="s">
        <v>51</v>
      </c>
      <c r="B15" s="9">
        <v>0</v>
      </c>
      <c r="C15" s="9">
        <v>4540</v>
      </c>
      <c r="D15" s="9">
        <v>21621</v>
      </c>
      <c r="E15" s="9">
        <v>21281</v>
      </c>
      <c r="F15" s="10">
        <f t="shared" si="0"/>
        <v>-1.5725452106748037</v>
      </c>
      <c r="G15" s="1"/>
      <c r="H15" s="1"/>
      <c r="I15" s="1"/>
    </row>
    <row r="16" spans="1:12" x14ac:dyDescent="0.25">
      <c r="A16" s="11" t="s">
        <v>52</v>
      </c>
      <c r="B16" s="12">
        <v>1369</v>
      </c>
      <c r="C16" s="12">
        <v>2864</v>
      </c>
      <c r="D16" s="12">
        <v>7940</v>
      </c>
      <c r="E16" s="12">
        <v>27053</v>
      </c>
      <c r="F16" s="13">
        <f t="shared" si="0"/>
        <v>240.71788413098238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5708</v>
      </c>
      <c r="C18" s="12">
        <v>0</v>
      </c>
      <c r="D18" s="12">
        <v>15994</v>
      </c>
      <c r="E18" s="12">
        <v>2576</v>
      </c>
      <c r="F18" s="13">
        <f t="shared" si="0"/>
        <v>-83.893960235088159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1319</v>
      </c>
      <c r="C20" s="12">
        <v>413</v>
      </c>
      <c r="D20" s="12">
        <v>5930</v>
      </c>
      <c r="E20" s="12">
        <v>2303</v>
      </c>
      <c r="F20" s="13">
        <f t="shared" si="0"/>
        <v>-61.163575042158513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201</v>
      </c>
      <c r="E21" s="9">
        <v>105</v>
      </c>
      <c r="F21" s="18">
        <f t="shared" si="0"/>
        <v>-47.761194029850749</v>
      </c>
      <c r="G21" s="1"/>
      <c r="H21" s="1"/>
      <c r="I21" s="1"/>
    </row>
    <row r="22" spans="1:9" x14ac:dyDescent="0.25">
      <c r="A22" s="11" t="s">
        <v>58</v>
      </c>
      <c r="B22" s="12">
        <v>7923</v>
      </c>
      <c r="C22" s="12">
        <v>6832</v>
      </c>
      <c r="D22" s="12">
        <v>272710</v>
      </c>
      <c r="E22" s="12">
        <v>317449</v>
      </c>
      <c r="F22" s="13">
        <f t="shared" si="0"/>
        <v>16.405339004803636</v>
      </c>
      <c r="G22" s="1"/>
      <c r="H22" s="1"/>
      <c r="I22" s="1"/>
    </row>
    <row r="23" spans="1:9" x14ac:dyDescent="0.25">
      <c r="A23" s="8" t="s">
        <v>59</v>
      </c>
      <c r="B23" s="9">
        <v>19344</v>
      </c>
      <c r="C23" s="9">
        <v>26043</v>
      </c>
      <c r="D23" s="9">
        <v>153265</v>
      </c>
      <c r="E23" s="9">
        <v>203556</v>
      </c>
      <c r="F23" s="10">
        <f t="shared" si="0"/>
        <v>32.81310149088182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0</v>
      </c>
      <c r="C25" s="9">
        <v>0</v>
      </c>
      <c r="D25" s="9">
        <v>206</v>
      </c>
      <c r="E25" s="9">
        <v>0</v>
      </c>
      <c r="F25" s="10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1086</v>
      </c>
      <c r="E26" s="12">
        <v>2261</v>
      </c>
      <c r="F26" s="13">
        <f t="shared" si="0"/>
        <v>108.195211786372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10719</v>
      </c>
      <c r="C28" s="12">
        <v>3620</v>
      </c>
      <c r="D28" s="12">
        <v>303446</v>
      </c>
      <c r="E28" s="12">
        <v>265802</v>
      </c>
      <c r="F28" s="13">
        <f t="shared" si="0"/>
        <v>-12.405502132175087</v>
      </c>
      <c r="G28" s="1"/>
      <c r="H28" s="1"/>
      <c r="I28" s="1"/>
    </row>
    <row r="29" spans="1:9" x14ac:dyDescent="0.25">
      <c r="A29" s="8" t="s">
        <v>65</v>
      </c>
      <c r="B29" s="9">
        <v>1483</v>
      </c>
      <c r="C29" s="9">
        <v>386</v>
      </c>
      <c r="D29" s="9">
        <v>12721</v>
      </c>
      <c r="E29" s="9">
        <v>8211</v>
      </c>
      <c r="F29" s="10">
        <f t="shared" si="0"/>
        <v>-35.453187642480941</v>
      </c>
      <c r="G29" s="1"/>
      <c r="H29" s="1"/>
      <c r="I29" s="1"/>
    </row>
    <row r="30" spans="1:9" x14ac:dyDescent="0.25">
      <c r="A30" s="11" t="s">
        <v>66</v>
      </c>
      <c r="B30" s="12">
        <v>1402</v>
      </c>
      <c r="C30" s="12">
        <v>1866</v>
      </c>
      <c r="D30" s="12">
        <v>9756</v>
      </c>
      <c r="E30" s="12">
        <v>10790</v>
      </c>
      <c r="F30" s="13">
        <f t="shared" si="0"/>
        <v>10.598605986059866</v>
      </c>
      <c r="G30" s="1"/>
      <c r="H30" s="1"/>
      <c r="I30" s="1"/>
    </row>
    <row r="31" spans="1:9" x14ac:dyDescent="0.25">
      <c r="A31" s="8" t="s">
        <v>67</v>
      </c>
      <c r="B31" s="9">
        <v>522</v>
      </c>
      <c r="C31" s="9">
        <v>405</v>
      </c>
      <c r="D31" s="9">
        <v>1327</v>
      </c>
      <c r="E31" s="9">
        <v>1513</v>
      </c>
      <c r="F31" s="10">
        <f t="shared" si="0"/>
        <v>14.016578749058027</v>
      </c>
      <c r="G31" s="1"/>
      <c r="H31" s="1"/>
      <c r="I31" s="1"/>
    </row>
    <row r="32" spans="1:9" x14ac:dyDescent="0.25">
      <c r="A32" s="11" t="s">
        <v>68</v>
      </c>
      <c r="B32" s="12">
        <v>30552</v>
      </c>
      <c r="C32" s="12">
        <v>24462</v>
      </c>
      <c r="D32" s="12">
        <v>107850</v>
      </c>
      <c r="E32" s="12">
        <v>98584</v>
      </c>
      <c r="F32" s="13">
        <f t="shared" si="0"/>
        <v>-8.5915623551228606</v>
      </c>
      <c r="G32" s="1"/>
      <c r="H32" s="1"/>
      <c r="I32" s="1"/>
    </row>
    <row r="33" spans="1:9" x14ac:dyDescent="0.25">
      <c r="A33" s="8" t="s">
        <v>69</v>
      </c>
      <c r="B33" s="9">
        <v>17510</v>
      </c>
      <c r="C33" s="9">
        <v>22138</v>
      </c>
      <c r="D33" s="9">
        <v>105486</v>
      </c>
      <c r="E33" s="9">
        <v>113395</v>
      </c>
      <c r="F33" s="10">
        <f t="shared" si="0"/>
        <v>7.4976774169084024</v>
      </c>
      <c r="G33" s="1"/>
      <c r="H33" s="1"/>
      <c r="I33" s="1"/>
    </row>
    <row r="34" spans="1:9" x14ac:dyDescent="0.25">
      <c r="A34" s="11" t="s">
        <v>70</v>
      </c>
      <c r="B34" s="12">
        <v>421</v>
      </c>
      <c r="C34" s="12">
        <v>0</v>
      </c>
      <c r="D34" s="12">
        <v>2014</v>
      </c>
      <c r="E34" s="12">
        <v>1665</v>
      </c>
      <c r="F34" s="13">
        <f t="shared" si="0"/>
        <v>-17.328699106256209</v>
      </c>
      <c r="G34" s="1"/>
      <c r="H34" s="1"/>
      <c r="I34" s="1"/>
    </row>
    <row r="35" spans="1:9" x14ac:dyDescent="0.25">
      <c r="A35" s="14" t="s">
        <v>71</v>
      </c>
      <c r="B35" s="15">
        <f>SUM(B7:B34)</f>
        <v>570901</v>
      </c>
      <c r="C35" s="15">
        <f t="shared" ref="C35:E35" si="1">SUM(C7:C34)</f>
        <v>564347</v>
      </c>
      <c r="D35" s="15">
        <f t="shared" si="1"/>
        <v>2954363</v>
      </c>
      <c r="E35" s="15">
        <f t="shared" si="1"/>
        <v>2955572</v>
      </c>
      <c r="F35" s="16">
        <f t="shared" si="0"/>
        <v>4.092252712344191E-2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28529</v>
      </c>
      <c r="C38" s="41">
        <f>D7</f>
        <v>23562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1056167</v>
      </c>
      <c r="G38" s="42">
        <f>LOOKUP(E38,$A$38:$A$65,$C$38:$C$65)</f>
        <v>1021179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31871</v>
      </c>
      <c r="C39" s="41">
        <f t="shared" ref="C39:C65" si="5">D8</f>
        <v>46747</v>
      </c>
      <c r="D39" s="41">
        <f t="shared" ref="D39:D65" si="6">_xlfn.RANK.EQ(B39,$B$38:$B$65)+COUNTIF($B$38:$B$65,B39)-1</f>
        <v>9</v>
      </c>
      <c r="E39" s="42" t="str">
        <f t="shared" si="2"/>
        <v>BALEARES</v>
      </c>
      <c r="F39" s="42">
        <f t="shared" ref="F39:F54" si="7">LOOKUP(E39,$A$38:$A$65,$B$38:$B$65)</f>
        <v>630790</v>
      </c>
      <c r="G39" s="42">
        <f t="shared" ref="G39:G65" si="8">LOOKUP(E39,$A$38:$A$65,$C$38:$C$65)</f>
        <v>689674</v>
      </c>
    </row>
    <row r="40" spans="1:9" x14ac:dyDescent="0.25">
      <c r="A40" s="42" t="str">
        <f t="shared" si="3"/>
        <v>ALMERIA</v>
      </c>
      <c r="B40" s="41">
        <f t="shared" si="4"/>
        <v>13992</v>
      </c>
      <c r="C40" s="41">
        <f t="shared" si="5"/>
        <v>34185</v>
      </c>
      <c r="D40" s="41">
        <f t="shared" si="6"/>
        <v>13</v>
      </c>
      <c r="E40" s="42" t="str">
        <f t="shared" si="2"/>
        <v>LAS PALMAS</v>
      </c>
      <c r="F40" s="42">
        <f t="shared" si="7"/>
        <v>317449</v>
      </c>
      <c r="G40" s="42">
        <f t="shared" si="8"/>
        <v>272710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265802</v>
      </c>
      <c r="G41" s="42">
        <f t="shared" si="8"/>
        <v>303446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162</v>
      </c>
      <c r="D42" s="41">
        <f t="shared" si="6"/>
        <v>28</v>
      </c>
      <c r="E42" s="42" t="str">
        <f t="shared" si="2"/>
        <v>MALAGA</v>
      </c>
      <c r="F42" s="42">
        <f t="shared" si="7"/>
        <v>203556</v>
      </c>
      <c r="G42" s="42">
        <f t="shared" si="8"/>
        <v>153265</v>
      </c>
    </row>
    <row r="43" spans="1:9" x14ac:dyDescent="0.25">
      <c r="A43" s="42" t="str">
        <f t="shared" si="3"/>
        <v>BAHIA DE CADIZ</v>
      </c>
      <c r="B43" s="41">
        <f t="shared" si="4"/>
        <v>117679</v>
      </c>
      <c r="C43" s="41">
        <f t="shared" si="5"/>
        <v>117301</v>
      </c>
      <c r="D43" s="41">
        <f t="shared" si="6"/>
        <v>6</v>
      </c>
      <c r="E43" s="42" t="str">
        <f t="shared" si="2"/>
        <v>BAHIA DE CADIZ</v>
      </c>
      <c r="F43" s="42">
        <f t="shared" si="7"/>
        <v>117679</v>
      </c>
      <c r="G43" s="42">
        <f t="shared" si="8"/>
        <v>117301</v>
      </c>
    </row>
    <row r="44" spans="1:9" x14ac:dyDescent="0.25">
      <c r="A44" s="42" t="str">
        <f t="shared" si="3"/>
        <v>BALEARES</v>
      </c>
      <c r="B44" s="41">
        <f t="shared" si="4"/>
        <v>630790</v>
      </c>
      <c r="C44" s="41">
        <f t="shared" si="5"/>
        <v>689674</v>
      </c>
      <c r="D44" s="41">
        <f t="shared" si="6"/>
        <v>2</v>
      </c>
      <c r="E44" s="42" t="str">
        <f t="shared" si="2"/>
        <v>VIGO</v>
      </c>
      <c r="F44" s="42">
        <f t="shared" si="7"/>
        <v>113395</v>
      </c>
      <c r="G44" s="42">
        <f t="shared" si="8"/>
        <v>105486</v>
      </c>
    </row>
    <row r="45" spans="1:9" x14ac:dyDescent="0.25">
      <c r="A45" s="42" t="str">
        <f t="shared" si="3"/>
        <v>BARCELONA</v>
      </c>
      <c r="B45" s="41">
        <f t="shared" si="4"/>
        <v>1056167</v>
      </c>
      <c r="C45" s="41">
        <f t="shared" si="5"/>
        <v>1021179</v>
      </c>
      <c r="D45" s="41">
        <f t="shared" si="6"/>
        <v>1</v>
      </c>
      <c r="E45" s="42" t="str">
        <f t="shared" si="2"/>
        <v>VALENCIA</v>
      </c>
      <c r="F45" s="42">
        <f t="shared" si="7"/>
        <v>98584</v>
      </c>
      <c r="G45" s="42">
        <f t="shared" si="8"/>
        <v>107850</v>
      </c>
    </row>
    <row r="46" spans="1:9" x14ac:dyDescent="0.25">
      <c r="A46" s="42" t="str">
        <f t="shared" si="3"/>
        <v>BILBAO</v>
      </c>
      <c r="B46" s="41">
        <f t="shared" si="4"/>
        <v>21281</v>
      </c>
      <c r="C46" s="41">
        <f t="shared" si="5"/>
        <v>21621</v>
      </c>
      <c r="D46" s="41">
        <f t="shared" si="6"/>
        <v>12</v>
      </c>
      <c r="E46" s="42" t="str">
        <f t="shared" si="2"/>
        <v>ALICANTE</v>
      </c>
      <c r="F46" s="42">
        <f t="shared" si="7"/>
        <v>31871</v>
      </c>
      <c r="G46" s="42">
        <f t="shared" si="8"/>
        <v>46747</v>
      </c>
    </row>
    <row r="47" spans="1:9" x14ac:dyDescent="0.25">
      <c r="A47" s="42" t="str">
        <f t="shared" si="3"/>
        <v>CARTAGENA</v>
      </c>
      <c r="B47" s="41">
        <f t="shared" si="4"/>
        <v>27053</v>
      </c>
      <c r="C47" s="41">
        <f t="shared" si="5"/>
        <v>7940</v>
      </c>
      <c r="D47" s="41">
        <f t="shared" si="6"/>
        <v>11</v>
      </c>
      <c r="E47" s="42" t="str">
        <f t="shared" si="2"/>
        <v>A CORUÑA</v>
      </c>
      <c r="F47" s="42">
        <f t="shared" si="7"/>
        <v>28529</v>
      </c>
      <c r="G47" s="42">
        <f t="shared" si="8"/>
        <v>23562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CARTAGENA</v>
      </c>
      <c r="F48" s="42">
        <f t="shared" si="7"/>
        <v>27053</v>
      </c>
      <c r="G48" s="42">
        <f t="shared" si="8"/>
        <v>7940</v>
      </c>
    </row>
    <row r="49" spans="1:7" x14ac:dyDescent="0.25">
      <c r="A49" s="42" t="str">
        <f t="shared" si="3"/>
        <v>CEUTA</v>
      </c>
      <c r="B49" s="41">
        <f t="shared" si="4"/>
        <v>2576</v>
      </c>
      <c r="C49" s="41">
        <f t="shared" si="5"/>
        <v>15994</v>
      </c>
      <c r="D49" s="41">
        <f t="shared" si="6"/>
        <v>16</v>
      </c>
      <c r="E49" s="42" t="str">
        <f t="shared" si="2"/>
        <v>BILBAO</v>
      </c>
      <c r="F49" s="42">
        <f t="shared" si="7"/>
        <v>21281</v>
      </c>
      <c r="G49" s="42">
        <f t="shared" si="8"/>
        <v>21621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ALMERIA</v>
      </c>
      <c r="F50" s="42">
        <f t="shared" si="7"/>
        <v>13992</v>
      </c>
      <c r="G50" s="42">
        <f t="shared" si="8"/>
        <v>34185</v>
      </c>
    </row>
    <row r="51" spans="1:7" x14ac:dyDescent="0.25">
      <c r="A51" s="42" t="str">
        <f t="shared" si="3"/>
        <v>GIJON</v>
      </c>
      <c r="B51" s="41">
        <f t="shared" si="4"/>
        <v>2303</v>
      </c>
      <c r="C51" s="41">
        <f t="shared" si="5"/>
        <v>5930</v>
      </c>
      <c r="D51" s="41">
        <f t="shared" si="6"/>
        <v>17</v>
      </c>
      <c r="E51" s="42" t="str">
        <f t="shared" si="2"/>
        <v>SEVILLA</v>
      </c>
      <c r="F51" s="42">
        <f t="shared" si="7"/>
        <v>10790</v>
      </c>
      <c r="G51" s="42">
        <f t="shared" si="8"/>
        <v>9756</v>
      </c>
    </row>
    <row r="52" spans="1:7" x14ac:dyDescent="0.25">
      <c r="A52" s="42" t="str">
        <f t="shared" si="3"/>
        <v>HUELVA</v>
      </c>
      <c r="B52" s="41">
        <f t="shared" si="4"/>
        <v>105</v>
      </c>
      <c r="C52" s="41">
        <f t="shared" si="5"/>
        <v>201</v>
      </c>
      <c r="D52" s="41">
        <f t="shared" si="6"/>
        <v>21</v>
      </c>
      <c r="E52" s="42" t="str">
        <f t="shared" si="2"/>
        <v>SANTANDER</v>
      </c>
      <c r="F52" s="42">
        <f t="shared" si="7"/>
        <v>8211</v>
      </c>
      <c r="G52" s="42">
        <f t="shared" si="8"/>
        <v>12721</v>
      </c>
    </row>
    <row r="53" spans="1:7" x14ac:dyDescent="0.25">
      <c r="A53" s="42" t="str">
        <f t="shared" si="3"/>
        <v>LAS PALMAS</v>
      </c>
      <c r="B53" s="41">
        <f t="shared" si="4"/>
        <v>317449</v>
      </c>
      <c r="C53" s="41">
        <f t="shared" si="5"/>
        <v>272710</v>
      </c>
      <c r="D53" s="41">
        <f t="shared" si="6"/>
        <v>3</v>
      </c>
      <c r="E53" s="42" t="str">
        <f t="shared" si="2"/>
        <v>CEUTA</v>
      </c>
      <c r="F53" s="42">
        <f t="shared" si="7"/>
        <v>2576</v>
      </c>
      <c r="G53" s="42">
        <f t="shared" si="8"/>
        <v>15994</v>
      </c>
    </row>
    <row r="54" spans="1:7" x14ac:dyDescent="0.25">
      <c r="A54" s="42" t="str">
        <f t="shared" si="3"/>
        <v>MALAGA</v>
      </c>
      <c r="B54" s="41">
        <f t="shared" si="4"/>
        <v>203556</v>
      </c>
      <c r="C54" s="41">
        <f t="shared" si="5"/>
        <v>153265</v>
      </c>
      <c r="D54" s="41">
        <f t="shared" si="6"/>
        <v>5</v>
      </c>
      <c r="E54" s="42" t="str">
        <f t="shared" si="2"/>
        <v>GIJON</v>
      </c>
      <c r="F54" s="42">
        <f t="shared" si="7"/>
        <v>2303</v>
      </c>
      <c r="G54" s="42">
        <f t="shared" si="8"/>
        <v>5930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MOTRIL</v>
      </c>
      <c r="F55" s="42">
        <f t="shared" ref="F55:F65" si="9">LOOKUP(E55,$A$38:$A$65,$B$38:$B$65)</f>
        <v>2261</v>
      </c>
      <c r="G55" s="42">
        <f t="shared" si="8"/>
        <v>1086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206</v>
      </c>
      <c r="D56" s="41">
        <f t="shared" si="6"/>
        <v>28</v>
      </c>
      <c r="E56" s="42" t="str">
        <f t="shared" si="2"/>
        <v>VILAGARCIA</v>
      </c>
      <c r="F56" s="42">
        <f t="shared" si="9"/>
        <v>1665</v>
      </c>
      <c r="G56" s="42">
        <f t="shared" si="8"/>
        <v>2014</v>
      </c>
    </row>
    <row r="57" spans="1:7" x14ac:dyDescent="0.25">
      <c r="A57" s="42" t="str">
        <f t="shared" si="3"/>
        <v>MOTRIL</v>
      </c>
      <c r="B57" s="41">
        <f t="shared" si="4"/>
        <v>2261</v>
      </c>
      <c r="C57" s="41">
        <f t="shared" si="5"/>
        <v>1086</v>
      </c>
      <c r="D57" s="41">
        <f t="shared" si="6"/>
        <v>18</v>
      </c>
      <c r="E57" s="42" t="str">
        <f t="shared" si="2"/>
        <v>TARRAGONA</v>
      </c>
      <c r="F57" s="42">
        <f t="shared" si="9"/>
        <v>1513</v>
      </c>
      <c r="G57" s="42">
        <f t="shared" si="8"/>
        <v>1327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HUELVA</v>
      </c>
      <c r="F58" s="42">
        <f t="shared" si="9"/>
        <v>105</v>
      </c>
      <c r="G58" s="42">
        <f t="shared" si="8"/>
        <v>201</v>
      </c>
    </row>
    <row r="59" spans="1:7" x14ac:dyDescent="0.25">
      <c r="A59" s="42" t="str">
        <f t="shared" si="3"/>
        <v>SANTA CRUZ DE TENERIFE</v>
      </c>
      <c r="B59" s="41">
        <f t="shared" si="4"/>
        <v>265802</v>
      </c>
      <c r="C59" s="41">
        <f t="shared" si="5"/>
        <v>303446</v>
      </c>
      <c r="D59" s="41">
        <f t="shared" si="6"/>
        <v>4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8211</v>
      </c>
      <c r="C60" s="41">
        <f t="shared" si="5"/>
        <v>12721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10790</v>
      </c>
      <c r="C61" s="41">
        <f t="shared" si="5"/>
        <v>9756</v>
      </c>
      <c r="D61" s="41">
        <f t="shared" si="6"/>
        <v>14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1513</v>
      </c>
      <c r="C62" s="41">
        <f t="shared" si="5"/>
        <v>1327</v>
      </c>
      <c r="D62" s="41">
        <f t="shared" si="6"/>
        <v>20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98584</v>
      </c>
      <c r="C63" s="41">
        <f t="shared" si="5"/>
        <v>107850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113395</v>
      </c>
      <c r="C64" s="41">
        <f t="shared" si="5"/>
        <v>105486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1665</v>
      </c>
      <c r="C65" s="41">
        <f t="shared" si="5"/>
        <v>2014</v>
      </c>
      <c r="D65" s="41">
        <f t="shared" si="6"/>
        <v>19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40071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12">
        <v>13389</v>
      </c>
      <c r="C8" s="12">
        <v>10348</v>
      </c>
      <c r="D8" s="12">
        <v>28431</v>
      </c>
      <c r="E8" s="12">
        <v>26640</v>
      </c>
      <c r="F8" s="13">
        <f t="shared" ref="F8:F35" si="0">((E8*100)/D8)-100</f>
        <v>-6.2994618550174124</v>
      </c>
      <c r="G8" s="1"/>
      <c r="H8" s="1"/>
      <c r="I8" s="1"/>
    </row>
    <row r="9" spans="1:12" x14ac:dyDescent="0.25">
      <c r="A9" s="8" t="s">
        <v>45</v>
      </c>
      <c r="B9" s="9">
        <v>62378</v>
      </c>
      <c r="C9" s="9">
        <v>68768</v>
      </c>
      <c r="D9" s="9">
        <v>120711</v>
      </c>
      <c r="E9" s="9">
        <v>137656</v>
      </c>
      <c r="F9" s="10">
        <f t="shared" si="0"/>
        <v>14.037660196668071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196954</v>
      </c>
      <c r="C11" s="9">
        <v>209110</v>
      </c>
      <c r="D11" s="9">
        <v>693679</v>
      </c>
      <c r="E11" s="9">
        <v>645215</v>
      </c>
      <c r="F11" s="10">
        <f t="shared" si="0"/>
        <v>-6.986516818297801</v>
      </c>
      <c r="G11" s="1"/>
      <c r="H11" s="1"/>
      <c r="I11" s="1"/>
    </row>
    <row r="12" spans="1:12" x14ac:dyDescent="0.25">
      <c r="A12" s="11" t="s">
        <v>48</v>
      </c>
      <c r="B12" s="12">
        <v>2375</v>
      </c>
      <c r="C12" s="12">
        <v>1478</v>
      </c>
      <c r="D12" s="12">
        <v>10247</v>
      </c>
      <c r="E12" s="12">
        <v>7096</v>
      </c>
      <c r="F12" s="13">
        <f t="shared" si="0"/>
        <v>-30.750463550307401</v>
      </c>
      <c r="G12" s="1"/>
      <c r="H12" s="1"/>
      <c r="I12" s="1"/>
    </row>
    <row r="13" spans="1:12" x14ac:dyDescent="0.25">
      <c r="A13" s="8" t="s">
        <v>49</v>
      </c>
      <c r="B13" s="9">
        <v>66543</v>
      </c>
      <c r="C13" s="9">
        <v>64793</v>
      </c>
      <c r="D13" s="9">
        <v>260354</v>
      </c>
      <c r="E13" s="9">
        <v>212825</v>
      </c>
      <c r="F13" s="10">
        <f t="shared" si="0"/>
        <v>-18.255529010501093</v>
      </c>
      <c r="G13" s="1"/>
      <c r="H13" s="1"/>
      <c r="I13" s="1"/>
    </row>
    <row r="14" spans="1:12" x14ac:dyDescent="0.25">
      <c r="A14" s="11" t="s">
        <v>50</v>
      </c>
      <c r="B14" s="12">
        <v>39119</v>
      </c>
      <c r="C14" s="12">
        <v>43583</v>
      </c>
      <c r="D14" s="12">
        <v>131133</v>
      </c>
      <c r="E14" s="12">
        <v>131224</v>
      </c>
      <c r="F14" s="13">
        <f t="shared" si="0"/>
        <v>6.9395194192154008E-2</v>
      </c>
      <c r="G14" s="1"/>
      <c r="H14" s="1"/>
      <c r="I14" s="1"/>
    </row>
    <row r="15" spans="1:12" x14ac:dyDescent="0.25">
      <c r="A15" s="8" t="s">
        <v>51</v>
      </c>
      <c r="B15" s="9">
        <v>5607</v>
      </c>
      <c r="C15" s="9">
        <v>5720</v>
      </c>
      <c r="D15" s="9">
        <v>19449</v>
      </c>
      <c r="E15" s="9">
        <v>19807</v>
      </c>
      <c r="F15" s="10">
        <f t="shared" si="0"/>
        <v>1.8407116047097531</v>
      </c>
      <c r="G15" s="1"/>
      <c r="H15" s="1"/>
      <c r="I15" s="1"/>
    </row>
    <row r="16" spans="1:12" x14ac:dyDescent="0.25">
      <c r="A16" s="11" t="s">
        <v>52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70592</v>
      </c>
      <c r="C18" s="12">
        <v>63734</v>
      </c>
      <c r="D18" s="12">
        <v>372218</v>
      </c>
      <c r="E18" s="12">
        <v>266915</v>
      </c>
      <c r="F18" s="13">
        <f t="shared" si="0"/>
        <v>-28.290679118151189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24178</v>
      </c>
      <c r="C22" s="12">
        <v>25790</v>
      </c>
      <c r="D22" s="12">
        <v>115826</v>
      </c>
      <c r="E22" s="12">
        <v>109175</v>
      </c>
      <c r="F22" s="13">
        <f t="shared" si="0"/>
        <v>-5.7422340407162409</v>
      </c>
      <c r="G22" s="1"/>
      <c r="H22" s="1"/>
      <c r="I22" s="1"/>
    </row>
    <row r="23" spans="1:9" x14ac:dyDescent="0.25">
      <c r="A23" s="8" t="s">
        <v>59</v>
      </c>
      <c r="B23" s="9">
        <v>6909</v>
      </c>
      <c r="C23" s="9">
        <v>7208</v>
      </c>
      <c r="D23" s="9">
        <v>21041</v>
      </c>
      <c r="E23" s="9">
        <v>19620</v>
      </c>
      <c r="F23" s="10">
        <f t="shared" si="0"/>
        <v>-6.7534812984173698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15064</v>
      </c>
      <c r="C25" s="9">
        <v>15607</v>
      </c>
      <c r="D25" s="9">
        <v>47420</v>
      </c>
      <c r="E25" s="9">
        <v>50328</v>
      </c>
      <c r="F25" s="10">
        <f t="shared" si="0"/>
        <v>6.1324335723323458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69897</v>
      </c>
      <c r="C28" s="12">
        <v>80799</v>
      </c>
      <c r="D28" s="12">
        <v>390117</v>
      </c>
      <c r="E28" s="12">
        <v>373806</v>
      </c>
      <c r="F28" s="13">
        <f t="shared" si="0"/>
        <v>-4.1810533762947983</v>
      </c>
      <c r="G28" s="1"/>
      <c r="H28" s="1"/>
      <c r="I28" s="1"/>
    </row>
    <row r="29" spans="1:9" x14ac:dyDescent="0.25">
      <c r="A29" s="8" t="s">
        <v>65</v>
      </c>
      <c r="B29" s="9">
        <v>6762</v>
      </c>
      <c r="C29" s="9">
        <v>6887</v>
      </c>
      <c r="D29" s="9">
        <v>29723</v>
      </c>
      <c r="E29" s="9">
        <v>29987</v>
      </c>
      <c r="F29" s="10">
        <f t="shared" si="0"/>
        <v>0.88820105642095371</v>
      </c>
      <c r="G29" s="1"/>
      <c r="H29" s="1"/>
      <c r="I29" s="1"/>
    </row>
    <row r="30" spans="1:9" x14ac:dyDescent="0.25">
      <c r="A30" s="11" t="s">
        <v>66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0</v>
      </c>
      <c r="D31" s="9">
        <v>84</v>
      </c>
      <c r="E31" s="9">
        <v>36</v>
      </c>
      <c r="F31" s="10">
        <f t="shared" si="0"/>
        <v>-57.142857142857146</v>
      </c>
      <c r="G31" s="1"/>
      <c r="H31" s="1"/>
      <c r="I31" s="1"/>
    </row>
    <row r="32" spans="1:9" x14ac:dyDescent="0.25">
      <c r="A32" s="11" t="s">
        <v>68</v>
      </c>
      <c r="B32" s="12">
        <v>8926</v>
      </c>
      <c r="C32" s="12">
        <v>11072</v>
      </c>
      <c r="D32" s="12">
        <v>37781</v>
      </c>
      <c r="E32" s="12">
        <v>34247</v>
      </c>
      <c r="F32" s="13">
        <f t="shared" si="0"/>
        <v>-9.3539080490193527</v>
      </c>
      <c r="G32" s="1"/>
      <c r="H32" s="1"/>
      <c r="I32" s="1"/>
    </row>
    <row r="33" spans="1:9" x14ac:dyDescent="0.25">
      <c r="A33" s="8" t="s">
        <v>69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588693</v>
      </c>
      <c r="C35" s="15">
        <f t="shared" ref="C35:E35" si="1">SUM(C7:C34)</f>
        <v>614897</v>
      </c>
      <c r="D35" s="15">
        <f t="shared" si="1"/>
        <v>2278214</v>
      </c>
      <c r="E35" s="15">
        <f t="shared" si="1"/>
        <v>2064577</v>
      </c>
      <c r="F35" s="16">
        <f t="shared" si="0"/>
        <v>-9.3773894814095655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645215</v>
      </c>
      <c r="G38" s="42">
        <f>LOOKUP(E38,$A$38:$A$65,$C$38:$C$65)</f>
        <v>693679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26640</v>
      </c>
      <c r="C39" s="41">
        <f t="shared" ref="C39:C65" si="5">D8</f>
        <v>28431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373806</v>
      </c>
      <c r="G39" s="42">
        <f t="shared" ref="G39:G65" si="8">LOOKUP(E39,$A$38:$A$65,$C$38:$C$65)</f>
        <v>390117</v>
      </c>
    </row>
    <row r="40" spans="1:9" x14ac:dyDescent="0.25">
      <c r="A40" s="42" t="str">
        <f t="shared" si="3"/>
        <v>ALMERIA</v>
      </c>
      <c r="B40" s="41">
        <f t="shared" si="4"/>
        <v>137656</v>
      </c>
      <c r="C40" s="41">
        <f t="shared" si="5"/>
        <v>120711</v>
      </c>
      <c r="D40" s="41">
        <f t="shared" si="6"/>
        <v>5</v>
      </c>
      <c r="E40" s="42" t="str">
        <f t="shared" si="2"/>
        <v>CEUTA</v>
      </c>
      <c r="F40" s="42">
        <f t="shared" si="7"/>
        <v>266915</v>
      </c>
      <c r="G40" s="42">
        <f t="shared" si="8"/>
        <v>372218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212825</v>
      </c>
      <c r="G41" s="42">
        <f t="shared" si="8"/>
        <v>260354</v>
      </c>
    </row>
    <row r="42" spans="1:9" x14ac:dyDescent="0.25">
      <c r="A42" s="42" t="str">
        <f t="shared" si="3"/>
        <v>BAHIA DE ALGECIRAS</v>
      </c>
      <c r="B42" s="41">
        <f t="shared" si="4"/>
        <v>645215</v>
      </c>
      <c r="C42" s="41">
        <f t="shared" si="5"/>
        <v>693679</v>
      </c>
      <c r="D42" s="41">
        <f t="shared" si="6"/>
        <v>1</v>
      </c>
      <c r="E42" s="42" t="str">
        <f t="shared" si="2"/>
        <v>ALMERIA</v>
      </c>
      <c r="F42" s="42">
        <f t="shared" si="7"/>
        <v>137656</v>
      </c>
      <c r="G42" s="42">
        <f t="shared" si="8"/>
        <v>120711</v>
      </c>
    </row>
    <row r="43" spans="1:9" x14ac:dyDescent="0.25">
      <c r="A43" s="42" t="str">
        <f t="shared" si="3"/>
        <v>BAHIA DE CADIZ</v>
      </c>
      <c r="B43" s="41">
        <f t="shared" si="4"/>
        <v>7096</v>
      </c>
      <c r="C43" s="41">
        <f t="shared" si="5"/>
        <v>10247</v>
      </c>
      <c r="D43" s="41">
        <f t="shared" si="6"/>
        <v>14</v>
      </c>
      <c r="E43" s="42" t="str">
        <f t="shared" si="2"/>
        <v>BARCELONA</v>
      </c>
      <c r="F43" s="42">
        <f t="shared" si="7"/>
        <v>131224</v>
      </c>
      <c r="G43" s="42">
        <f t="shared" si="8"/>
        <v>131133</v>
      </c>
    </row>
    <row r="44" spans="1:9" x14ac:dyDescent="0.25">
      <c r="A44" s="42" t="str">
        <f t="shared" si="3"/>
        <v>BALEARES</v>
      </c>
      <c r="B44" s="41">
        <f t="shared" si="4"/>
        <v>212825</v>
      </c>
      <c r="C44" s="41">
        <f t="shared" si="5"/>
        <v>260354</v>
      </c>
      <c r="D44" s="41">
        <f t="shared" si="6"/>
        <v>4</v>
      </c>
      <c r="E44" s="42" t="str">
        <f t="shared" si="2"/>
        <v>LAS PALMAS</v>
      </c>
      <c r="F44" s="42">
        <f t="shared" si="7"/>
        <v>109175</v>
      </c>
      <c r="G44" s="42">
        <f t="shared" si="8"/>
        <v>115826</v>
      </c>
    </row>
    <row r="45" spans="1:9" x14ac:dyDescent="0.25">
      <c r="A45" s="42" t="str">
        <f t="shared" si="3"/>
        <v>BARCELONA</v>
      </c>
      <c r="B45" s="41">
        <f t="shared" si="4"/>
        <v>131224</v>
      </c>
      <c r="C45" s="41">
        <f t="shared" si="5"/>
        <v>131133</v>
      </c>
      <c r="D45" s="41">
        <f t="shared" si="6"/>
        <v>6</v>
      </c>
      <c r="E45" s="42" t="str">
        <f t="shared" si="2"/>
        <v>MELILLA</v>
      </c>
      <c r="F45" s="42">
        <f t="shared" si="7"/>
        <v>50328</v>
      </c>
      <c r="G45" s="42">
        <f t="shared" si="8"/>
        <v>47420</v>
      </c>
    </row>
    <row r="46" spans="1:9" x14ac:dyDescent="0.25">
      <c r="A46" s="42" t="str">
        <f t="shared" si="3"/>
        <v>BILBAO</v>
      </c>
      <c r="B46" s="41">
        <f t="shared" si="4"/>
        <v>19807</v>
      </c>
      <c r="C46" s="41">
        <f t="shared" si="5"/>
        <v>19449</v>
      </c>
      <c r="D46" s="41">
        <f t="shared" si="6"/>
        <v>12</v>
      </c>
      <c r="E46" s="42" t="str">
        <f t="shared" si="2"/>
        <v>VALENCIA</v>
      </c>
      <c r="F46" s="42">
        <f t="shared" si="7"/>
        <v>34247</v>
      </c>
      <c r="G46" s="42">
        <f t="shared" si="8"/>
        <v>37781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29987</v>
      </c>
      <c r="G47" s="42">
        <f t="shared" si="8"/>
        <v>29723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26640</v>
      </c>
      <c r="G48" s="42">
        <f t="shared" si="8"/>
        <v>28431</v>
      </c>
    </row>
    <row r="49" spans="1:7" x14ac:dyDescent="0.25">
      <c r="A49" s="42" t="str">
        <f t="shared" si="3"/>
        <v>CEUTA</v>
      </c>
      <c r="B49" s="41">
        <f t="shared" si="4"/>
        <v>266915</v>
      </c>
      <c r="C49" s="41">
        <f t="shared" si="5"/>
        <v>372218</v>
      </c>
      <c r="D49" s="41">
        <f t="shared" si="6"/>
        <v>3</v>
      </c>
      <c r="E49" s="42" t="str">
        <f t="shared" si="2"/>
        <v>BILBAO</v>
      </c>
      <c r="F49" s="42">
        <f t="shared" si="7"/>
        <v>19807</v>
      </c>
      <c r="G49" s="42">
        <f t="shared" si="8"/>
        <v>19449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MALAGA</v>
      </c>
      <c r="F50" s="42">
        <f t="shared" si="7"/>
        <v>19620</v>
      </c>
      <c r="G50" s="42">
        <f t="shared" si="8"/>
        <v>21041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BAHIA DE CADIZ</v>
      </c>
      <c r="F51" s="42">
        <f t="shared" si="7"/>
        <v>7096</v>
      </c>
      <c r="G51" s="42">
        <f t="shared" si="8"/>
        <v>10247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36</v>
      </c>
      <c r="G52" s="42">
        <f t="shared" si="8"/>
        <v>84</v>
      </c>
    </row>
    <row r="53" spans="1:7" x14ac:dyDescent="0.25">
      <c r="A53" s="42" t="str">
        <f t="shared" si="3"/>
        <v>LAS PALMAS</v>
      </c>
      <c r="B53" s="41">
        <f t="shared" si="4"/>
        <v>109175</v>
      </c>
      <c r="C53" s="41">
        <f t="shared" si="5"/>
        <v>115826</v>
      </c>
      <c r="D53" s="41">
        <f t="shared" si="6"/>
        <v>7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19620</v>
      </c>
      <c r="C54" s="41">
        <f t="shared" si="5"/>
        <v>21041</v>
      </c>
      <c r="D54" s="41">
        <f t="shared" si="6"/>
        <v>13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50328</v>
      </c>
      <c r="C56" s="41">
        <f t="shared" si="5"/>
        <v>47420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373806</v>
      </c>
      <c r="C59" s="41">
        <f t="shared" si="5"/>
        <v>390117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29987</v>
      </c>
      <c r="C60" s="41">
        <f t="shared" si="5"/>
        <v>29723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36</v>
      </c>
      <c r="C62" s="41">
        <f t="shared" si="5"/>
        <v>84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34247</v>
      </c>
      <c r="C63" s="41">
        <f t="shared" si="5"/>
        <v>37781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40071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147</v>
      </c>
      <c r="C7" s="9">
        <v>109</v>
      </c>
      <c r="D7" s="9">
        <v>903</v>
      </c>
      <c r="E7" s="9">
        <v>802</v>
      </c>
      <c r="F7" s="10">
        <f>((E7*100)/D7)-100</f>
        <v>-11.184939091915837</v>
      </c>
      <c r="G7" s="1"/>
      <c r="H7" s="1"/>
      <c r="I7" s="1"/>
    </row>
    <row r="8" spans="1:12" x14ac:dyDescent="0.25">
      <c r="A8" s="11" t="s">
        <v>44</v>
      </c>
      <c r="B8" s="12">
        <v>131</v>
      </c>
      <c r="C8" s="12">
        <v>84</v>
      </c>
      <c r="D8" s="12">
        <v>682</v>
      </c>
      <c r="E8" s="12">
        <v>575</v>
      </c>
      <c r="F8" s="13">
        <f t="shared" ref="F8:F35" si="0">((E8*100)/D8)-100</f>
        <v>-15.689149560117301</v>
      </c>
      <c r="G8" s="1"/>
      <c r="H8" s="1"/>
      <c r="I8" s="1"/>
    </row>
    <row r="9" spans="1:12" x14ac:dyDescent="0.25">
      <c r="A9" s="8" t="s">
        <v>45</v>
      </c>
      <c r="B9" s="9">
        <v>359</v>
      </c>
      <c r="C9" s="9">
        <v>340</v>
      </c>
      <c r="D9" s="9">
        <v>1377</v>
      </c>
      <c r="E9" s="9">
        <v>1137</v>
      </c>
      <c r="F9" s="10">
        <f t="shared" si="0"/>
        <v>-17.429193899782135</v>
      </c>
      <c r="G9" s="1"/>
      <c r="H9" s="1"/>
      <c r="I9" s="1"/>
    </row>
    <row r="10" spans="1:12" x14ac:dyDescent="0.25">
      <c r="A10" s="11" t="s">
        <v>46</v>
      </c>
      <c r="B10" s="12">
        <v>95</v>
      </c>
      <c r="C10" s="12">
        <v>60</v>
      </c>
      <c r="D10" s="12">
        <v>566</v>
      </c>
      <c r="E10" s="12">
        <v>393</v>
      </c>
      <c r="F10" s="13">
        <f t="shared" si="0"/>
        <v>-30.565371024734986</v>
      </c>
      <c r="G10" s="1"/>
      <c r="H10" s="1"/>
      <c r="I10" s="1"/>
    </row>
    <row r="11" spans="1:12" x14ac:dyDescent="0.25">
      <c r="A11" s="8" t="s">
        <v>47</v>
      </c>
      <c r="B11" s="9">
        <v>2390</v>
      </c>
      <c r="C11" s="9">
        <v>2464</v>
      </c>
      <c r="D11" s="9">
        <v>13623</v>
      </c>
      <c r="E11" s="9">
        <v>14226</v>
      </c>
      <c r="F11" s="10">
        <f t="shared" si="0"/>
        <v>4.4263378110548359</v>
      </c>
      <c r="G11" s="1"/>
      <c r="H11" s="1"/>
      <c r="I11" s="1"/>
    </row>
    <row r="12" spans="1:12" x14ac:dyDescent="0.25">
      <c r="A12" s="11" t="s">
        <v>48</v>
      </c>
      <c r="B12" s="12">
        <v>137</v>
      </c>
      <c r="C12" s="12">
        <v>145</v>
      </c>
      <c r="D12" s="12">
        <v>1017</v>
      </c>
      <c r="E12" s="12">
        <v>1031</v>
      </c>
      <c r="F12" s="13">
        <f t="shared" si="0"/>
        <v>1.3765978367748346</v>
      </c>
      <c r="G12" s="1"/>
      <c r="H12" s="1"/>
      <c r="I12" s="1"/>
    </row>
    <row r="13" spans="1:12" x14ac:dyDescent="0.25">
      <c r="A13" s="8" t="s">
        <v>49</v>
      </c>
      <c r="B13" s="9">
        <v>992</v>
      </c>
      <c r="C13" s="9">
        <v>843</v>
      </c>
      <c r="D13" s="9">
        <v>5921</v>
      </c>
      <c r="E13" s="9">
        <v>4549</v>
      </c>
      <c r="F13" s="10">
        <f t="shared" si="0"/>
        <v>-23.171761526769131</v>
      </c>
      <c r="G13" s="1"/>
      <c r="H13" s="1"/>
      <c r="I13" s="1"/>
    </row>
    <row r="14" spans="1:12" x14ac:dyDescent="0.25">
      <c r="A14" s="11" t="s">
        <v>50</v>
      </c>
      <c r="B14" s="12">
        <v>932</v>
      </c>
      <c r="C14" s="12">
        <v>838</v>
      </c>
      <c r="D14" s="12">
        <v>5722</v>
      </c>
      <c r="E14" s="12">
        <v>4854</v>
      </c>
      <c r="F14" s="13">
        <f t="shared" si="0"/>
        <v>-15.169521146452283</v>
      </c>
      <c r="G14" s="1"/>
      <c r="H14" s="1"/>
      <c r="I14" s="1"/>
    </row>
    <row r="15" spans="1:12" x14ac:dyDescent="0.25">
      <c r="A15" s="8" t="s">
        <v>51</v>
      </c>
      <c r="B15" s="9">
        <v>309</v>
      </c>
      <c r="C15" s="9">
        <v>257</v>
      </c>
      <c r="D15" s="9">
        <v>2171</v>
      </c>
      <c r="E15" s="9">
        <v>1746</v>
      </c>
      <c r="F15" s="10">
        <f t="shared" si="0"/>
        <v>-19.576232151082451</v>
      </c>
      <c r="G15" s="1"/>
      <c r="H15" s="1"/>
      <c r="I15" s="1"/>
    </row>
    <row r="16" spans="1:12" x14ac:dyDescent="0.25">
      <c r="A16" s="11" t="s">
        <v>52</v>
      </c>
      <c r="B16" s="12">
        <v>106</v>
      </c>
      <c r="C16" s="12">
        <v>121</v>
      </c>
      <c r="D16" s="12">
        <v>816</v>
      </c>
      <c r="E16" s="12">
        <v>791</v>
      </c>
      <c r="F16" s="13">
        <f t="shared" si="0"/>
        <v>-3.0637254901960773</v>
      </c>
      <c r="G16" s="1"/>
      <c r="H16" s="1"/>
      <c r="I16" s="1"/>
    </row>
    <row r="17" spans="1:9" x14ac:dyDescent="0.25">
      <c r="A17" s="8" t="s">
        <v>53</v>
      </c>
      <c r="B17" s="9">
        <v>126</v>
      </c>
      <c r="C17" s="9">
        <v>118</v>
      </c>
      <c r="D17" s="9">
        <v>851</v>
      </c>
      <c r="E17" s="9">
        <v>702</v>
      </c>
      <c r="F17" s="10">
        <f t="shared" si="0"/>
        <v>-17.508813160987074</v>
      </c>
      <c r="G17" s="1"/>
      <c r="H17" s="1"/>
      <c r="I17" s="1"/>
    </row>
    <row r="18" spans="1:9" x14ac:dyDescent="0.25">
      <c r="A18" s="11" t="s">
        <v>54</v>
      </c>
      <c r="B18" s="12">
        <v>1227</v>
      </c>
      <c r="C18" s="12">
        <v>1151</v>
      </c>
      <c r="D18" s="12">
        <v>7126</v>
      </c>
      <c r="E18" s="12">
        <v>7297</v>
      </c>
      <c r="F18" s="13">
        <f t="shared" si="0"/>
        <v>2.3996632051641882</v>
      </c>
      <c r="G18" s="1"/>
      <c r="H18" s="1"/>
      <c r="I18" s="1"/>
    </row>
    <row r="19" spans="1:9" x14ac:dyDescent="0.25">
      <c r="A19" s="8" t="s">
        <v>55</v>
      </c>
      <c r="B19" s="9">
        <v>125</v>
      </c>
      <c r="C19" s="9">
        <v>88</v>
      </c>
      <c r="D19" s="9">
        <v>743</v>
      </c>
      <c r="E19" s="9">
        <v>608</v>
      </c>
      <c r="F19" s="10">
        <f t="shared" si="0"/>
        <v>-18.169582772543748</v>
      </c>
      <c r="G19" s="1"/>
      <c r="H19" s="1"/>
      <c r="I19" s="1"/>
    </row>
    <row r="20" spans="1:9" x14ac:dyDescent="0.25">
      <c r="A20" s="11" t="s">
        <v>56</v>
      </c>
      <c r="B20" s="12">
        <v>102</v>
      </c>
      <c r="C20" s="12">
        <v>87</v>
      </c>
      <c r="D20" s="12">
        <v>729</v>
      </c>
      <c r="E20" s="12">
        <v>538</v>
      </c>
      <c r="F20" s="13">
        <f t="shared" si="0"/>
        <v>-26.200274348422496</v>
      </c>
      <c r="G20" s="1"/>
      <c r="H20" s="1"/>
      <c r="I20" s="1"/>
    </row>
    <row r="21" spans="1:9" x14ac:dyDescent="0.25">
      <c r="A21" s="8" t="s">
        <v>57</v>
      </c>
      <c r="B21" s="9">
        <v>147</v>
      </c>
      <c r="C21" s="9">
        <v>134</v>
      </c>
      <c r="D21" s="9">
        <v>1004</v>
      </c>
      <c r="E21" s="9">
        <v>834</v>
      </c>
      <c r="F21" s="10">
        <f t="shared" si="0"/>
        <v>-16.932270916334659</v>
      </c>
      <c r="G21" s="1"/>
      <c r="H21" s="1"/>
      <c r="I21" s="1"/>
    </row>
    <row r="22" spans="1:9" x14ac:dyDescent="0.25">
      <c r="A22" s="11" t="s">
        <v>58</v>
      </c>
      <c r="B22" s="12">
        <v>846</v>
      </c>
      <c r="C22" s="12">
        <v>840</v>
      </c>
      <c r="D22" s="12">
        <v>6218</v>
      </c>
      <c r="E22" s="12">
        <v>5968</v>
      </c>
      <c r="F22" s="13">
        <f t="shared" si="0"/>
        <v>-4.0205853972338303</v>
      </c>
      <c r="G22" s="1"/>
      <c r="H22" s="1"/>
      <c r="I22" s="1"/>
    </row>
    <row r="23" spans="1:9" x14ac:dyDescent="0.25">
      <c r="A23" s="8" t="s">
        <v>59</v>
      </c>
      <c r="B23" s="9">
        <v>168</v>
      </c>
      <c r="C23" s="9">
        <v>173</v>
      </c>
      <c r="D23" s="9">
        <v>1075</v>
      </c>
      <c r="E23" s="9">
        <v>977</v>
      </c>
      <c r="F23" s="10">
        <f t="shared" si="0"/>
        <v>-9.1162790697674438</v>
      </c>
      <c r="G23" s="1"/>
      <c r="H23" s="1"/>
      <c r="I23" s="1"/>
    </row>
    <row r="24" spans="1:9" x14ac:dyDescent="0.25">
      <c r="A24" s="11" t="s">
        <v>60</v>
      </c>
      <c r="B24" s="12">
        <v>74</v>
      </c>
      <c r="C24" s="12">
        <v>94</v>
      </c>
      <c r="D24" s="12">
        <v>485</v>
      </c>
      <c r="E24" s="12">
        <v>512</v>
      </c>
      <c r="F24" s="13">
        <f t="shared" si="0"/>
        <v>5.5670103092783449</v>
      </c>
      <c r="G24" s="1"/>
      <c r="H24" s="1"/>
      <c r="I24" s="1"/>
    </row>
    <row r="25" spans="1:9" x14ac:dyDescent="0.25">
      <c r="A25" s="8" t="s">
        <v>61</v>
      </c>
      <c r="B25" s="9">
        <v>132</v>
      </c>
      <c r="C25" s="9">
        <v>132</v>
      </c>
      <c r="D25" s="9">
        <v>710</v>
      </c>
      <c r="E25" s="9">
        <v>707</v>
      </c>
      <c r="F25" s="10">
        <f t="shared" si="0"/>
        <v>-0.42253521126760063</v>
      </c>
      <c r="G25" s="1"/>
      <c r="H25" s="1"/>
      <c r="I25" s="1"/>
    </row>
    <row r="26" spans="1:9" x14ac:dyDescent="0.25">
      <c r="A26" s="11" t="s">
        <v>62</v>
      </c>
      <c r="B26" s="12">
        <v>34</v>
      </c>
      <c r="C26" s="12">
        <v>23</v>
      </c>
      <c r="D26" s="12">
        <v>237</v>
      </c>
      <c r="E26" s="12">
        <v>192</v>
      </c>
      <c r="F26" s="13">
        <f t="shared" si="0"/>
        <v>-18.987341772151893</v>
      </c>
      <c r="G26" s="1"/>
      <c r="H26" s="1"/>
      <c r="I26" s="1"/>
    </row>
    <row r="27" spans="1:9" x14ac:dyDescent="0.25">
      <c r="A27" s="8" t="s">
        <v>63</v>
      </c>
      <c r="B27" s="9">
        <v>128</v>
      </c>
      <c r="C27" s="9">
        <v>82</v>
      </c>
      <c r="D27" s="9">
        <v>842</v>
      </c>
      <c r="E27" s="9">
        <v>508</v>
      </c>
      <c r="F27" s="10">
        <f t="shared" si="0"/>
        <v>-39.667458432304038</v>
      </c>
      <c r="G27" s="1"/>
      <c r="H27" s="1"/>
      <c r="I27" s="1"/>
    </row>
    <row r="28" spans="1:9" x14ac:dyDescent="0.25">
      <c r="A28" s="11" t="s">
        <v>64</v>
      </c>
      <c r="B28" s="12">
        <v>1567</v>
      </c>
      <c r="C28" s="12">
        <v>1362</v>
      </c>
      <c r="D28" s="12">
        <v>10517</v>
      </c>
      <c r="E28" s="12">
        <v>8603</v>
      </c>
      <c r="F28" s="13">
        <f t="shared" si="0"/>
        <v>-18.199106208994962</v>
      </c>
      <c r="G28" s="1"/>
      <c r="H28" s="1"/>
      <c r="I28" s="1"/>
    </row>
    <row r="29" spans="1:9" x14ac:dyDescent="0.25">
      <c r="A29" s="8" t="s">
        <v>65</v>
      </c>
      <c r="B29" s="9">
        <v>122</v>
      </c>
      <c r="C29" s="9">
        <v>103</v>
      </c>
      <c r="D29" s="9">
        <v>816</v>
      </c>
      <c r="E29" s="9">
        <v>683</v>
      </c>
      <c r="F29" s="10">
        <f t="shared" si="0"/>
        <v>-16.299019607843135</v>
      </c>
      <c r="G29" s="1"/>
      <c r="H29" s="1"/>
      <c r="I29" s="1"/>
    </row>
    <row r="30" spans="1:9" x14ac:dyDescent="0.25">
      <c r="A30" s="11" t="s">
        <v>66</v>
      </c>
      <c r="B30" s="12">
        <v>113</v>
      </c>
      <c r="C30" s="12">
        <v>92</v>
      </c>
      <c r="D30" s="12">
        <v>764</v>
      </c>
      <c r="E30" s="12">
        <v>688</v>
      </c>
      <c r="F30" s="13">
        <f t="shared" si="0"/>
        <v>-9.9476439790575881</v>
      </c>
      <c r="G30" s="1"/>
      <c r="H30" s="1"/>
      <c r="I30" s="1"/>
    </row>
    <row r="31" spans="1:9" x14ac:dyDescent="0.25">
      <c r="A31" s="8" t="s">
        <v>67</v>
      </c>
      <c r="B31" s="9">
        <v>247</v>
      </c>
      <c r="C31" s="9">
        <v>259</v>
      </c>
      <c r="D31" s="9">
        <v>1647</v>
      </c>
      <c r="E31" s="9">
        <v>1732</v>
      </c>
      <c r="F31" s="10">
        <f t="shared" si="0"/>
        <v>5.1608986035215594</v>
      </c>
      <c r="G31" s="1"/>
      <c r="H31" s="1"/>
      <c r="I31" s="1"/>
    </row>
    <row r="32" spans="1:9" x14ac:dyDescent="0.25">
      <c r="A32" s="11" t="s">
        <v>68</v>
      </c>
      <c r="B32" s="12">
        <v>614</v>
      </c>
      <c r="C32" s="12">
        <v>629</v>
      </c>
      <c r="D32" s="12">
        <v>4200</v>
      </c>
      <c r="E32" s="12">
        <v>3810</v>
      </c>
      <c r="F32" s="13">
        <f t="shared" si="0"/>
        <v>-9.2857142857142918</v>
      </c>
      <c r="G32" s="1"/>
      <c r="H32" s="1"/>
      <c r="I32" s="1"/>
    </row>
    <row r="33" spans="1:9" x14ac:dyDescent="0.25">
      <c r="A33" s="8" t="s">
        <v>69</v>
      </c>
      <c r="B33" s="9">
        <v>198</v>
      </c>
      <c r="C33" s="9">
        <v>171</v>
      </c>
      <c r="D33" s="9">
        <v>1530</v>
      </c>
      <c r="E33" s="9">
        <v>1266</v>
      </c>
      <c r="F33" s="10">
        <f t="shared" si="0"/>
        <v>-17.254901960784309</v>
      </c>
      <c r="G33" s="1"/>
      <c r="H33" s="1"/>
      <c r="I33" s="1"/>
    </row>
    <row r="34" spans="1:9" x14ac:dyDescent="0.25">
      <c r="A34" s="11" t="s">
        <v>70</v>
      </c>
      <c r="B34" s="12">
        <v>28</v>
      </c>
      <c r="C34" s="12">
        <v>24</v>
      </c>
      <c r="D34" s="12">
        <v>168</v>
      </c>
      <c r="E34" s="12">
        <v>169</v>
      </c>
      <c r="F34" s="13">
        <f t="shared" si="0"/>
        <v>0.59523809523810201</v>
      </c>
      <c r="G34" s="1"/>
      <c r="H34" s="1"/>
      <c r="I34" s="1"/>
    </row>
    <row r="35" spans="1:9" x14ac:dyDescent="0.25">
      <c r="A35" s="14" t="s">
        <v>71</v>
      </c>
      <c r="B35" s="15">
        <f>SUM(B7:B34)</f>
        <v>11596</v>
      </c>
      <c r="C35" s="15">
        <f t="shared" ref="C35:E35" si="1">SUM(C7:C34)</f>
        <v>10823</v>
      </c>
      <c r="D35" s="15">
        <f t="shared" si="1"/>
        <v>72460</v>
      </c>
      <c r="E35" s="15">
        <f t="shared" si="1"/>
        <v>65898</v>
      </c>
      <c r="F35" s="16">
        <f t="shared" si="0"/>
        <v>-9.0560309136075006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802</v>
      </c>
      <c r="C38" s="41">
        <f>D7</f>
        <v>903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14226</v>
      </c>
      <c r="G38" s="42">
        <f>LOOKUP(E38,$A$38:$A$65,$C$38:$C$65)</f>
        <v>13623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575</v>
      </c>
      <c r="C39" s="41">
        <f t="shared" ref="C39:C65" si="5">D8</f>
        <v>682</v>
      </c>
      <c r="D39" s="41">
        <f t="shared" ref="D39:D65" si="6">_xlfn.RANK.EQ(B39,$B$38:$B$65)+COUNTIF($B$38:$B$65,B39)-1</f>
        <v>22</v>
      </c>
      <c r="E39" s="42" t="str">
        <f t="shared" si="2"/>
        <v>SANTA CRUZ DE TENERIFE</v>
      </c>
      <c r="F39" s="42">
        <f t="shared" ref="F39:F54" si="7">LOOKUP(E39,$A$38:$A$65,$B$38:$B$65)</f>
        <v>8603</v>
      </c>
      <c r="G39" s="42">
        <f t="shared" ref="G39:G65" si="8">LOOKUP(E39,$A$38:$A$65,$C$38:$C$65)</f>
        <v>10517</v>
      </c>
    </row>
    <row r="40" spans="1:9" x14ac:dyDescent="0.25">
      <c r="A40" s="42" t="str">
        <f t="shared" si="3"/>
        <v>ALMERIA</v>
      </c>
      <c r="B40" s="41">
        <f t="shared" si="4"/>
        <v>1137</v>
      </c>
      <c r="C40" s="41">
        <f t="shared" si="5"/>
        <v>1377</v>
      </c>
      <c r="D40" s="41">
        <f t="shared" si="6"/>
        <v>11</v>
      </c>
      <c r="E40" s="42" t="str">
        <f t="shared" si="2"/>
        <v>CEUTA</v>
      </c>
      <c r="F40" s="42">
        <f t="shared" si="7"/>
        <v>7297</v>
      </c>
      <c r="G40" s="42">
        <f t="shared" si="8"/>
        <v>7126</v>
      </c>
    </row>
    <row r="41" spans="1:9" x14ac:dyDescent="0.25">
      <c r="A41" s="42" t="str">
        <f t="shared" si="3"/>
        <v>AVILES</v>
      </c>
      <c r="B41" s="41">
        <f t="shared" si="4"/>
        <v>393</v>
      </c>
      <c r="C41" s="41">
        <f t="shared" si="5"/>
        <v>566</v>
      </c>
      <c r="D41" s="41">
        <f t="shared" si="6"/>
        <v>26</v>
      </c>
      <c r="E41" s="42" t="str">
        <f t="shared" si="2"/>
        <v>LAS PALMAS</v>
      </c>
      <c r="F41" s="42">
        <f t="shared" si="7"/>
        <v>5968</v>
      </c>
      <c r="G41" s="42">
        <f t="shared" si="8"/>
        <v>6218</v>
      </c>
    </row>
    <row r="42" spans="1:9" x14ac:dyDescent="0.25">
      <c r="A42" s="42" t="str">
        <f t="shared" si="3"/>
        <v>BAHIA DE ALGECIRAS</v>
      </c>
      <c r="B42" s="41">
        <f t="shared" si="4"/>
        <v>14226</v>
      </c>
      <c r="C42" s="41">
        <f t="shared" si="5"/>
        <v>13623</v>
      </c>
      <c r="D42" s="41">
        <f t="shared" si="6"/>
        <v>1</v>
      </c>
      <c r="E42" s="42" t="str">
        <f t="shared" si="2"/>
        <v>BARCELONA</v>
      </c>
      <c r="F42" s="42">
        <f t="shared" si="7"/>
        <v>4854</v>
      </c>
      <c r="G42" s="42">
        <f t="shared" si="8"/>
        <v>5722</v>
      </c>
    </row>
    <row r="43" spans="1:9" x14ac:dyDescent="0.25">
      <c r="A43" s="42" t="str">
        <f t="shared" si="3"/>
        <v>BAHIA DE CADIZ</v>
      </c>
      <c r="B43" s="41">
        <f t="shared" si="4"/>
        <v>1031</v>
      </c>
      <c r="C43" s="41">
        <f t="shared" si="5"/>
        <v>1017</v>
      </c>
      <c r="D43" s="41">
        <f t="shared" si="6"/>
        <v>12</v>
      </c>
      <c r="E43" s="42" t="str">
        <f t="shared" si="2"/>
        <v>BALEARES</v>
      </c>
      <c r="F43" s="42">
        <f t="shared" si="7"/>
        <v>4549</v>
      </c>
      <c r="G43" s="42">
        <f t="shared" si="8"/>
        <v>5921</v>
      </c>
    </row>
    <row r="44" spans="1:9" x14ac:dyDescent="0.25">
      <c r="A44" s="42" t="str">
        <f t="shared" si="3"/>
        <v>BALEARES</v>
      </c>
      <c r="B44" s="41">
        <f t="shared" si="4"/>
        <v>4549</v>
      </c>
      <c r="C44" s="41">
        <f t="shared" si="5"/>
        <v>5921</v>
      </c>
      <c r="D44" s="41">
        <f t="shared" si="6"/>
        <v>6</v>
      </c>
      <c r="E44" s="42" t="str">
        <f t="shared" si="2"/>
        <v>VALENCIA</v>
      </c>
      <c r="F44" s="42">
        <f t="shared" si="7"/>
        <v>3810</v>
      </c>
      <c r="G44" s="42">
        <f t="shared" si="8"/>
        <v>4200</v>
      </c>
    </row>
    <row r="45" spans="1:9" x14ac:dyDescent="0.25">
      <c r="A45" s="42" t="str">
        <f t="shared" si="3"/>
        <v>BARCELONA</v>
      </c>
      <c r="B45" s="41">
        <f t="shared" si="4"/>
        <v>4854</v>
      </c>
      <c r="C45" s="41">
        <f t="shared" si="5"/>
        <v>5722</v>
      </c>
      <c r="D45" s="41">
        <f t="shared" si="6"/>
        <v>5</v>
      </c>
      <c r="E45" s="42" t="str">
        <f t="shared" si="2"/>
        <v>BILBAO</v>
      </c>
      <c r="F45" s="42">
        <f t="shared" si="7"/>
        <v>1746</v>
      </c>
      <c r="G45" s="42">
        <f t="shared" si="8"/>
        <v>2171</v>
      </c>
    </row>
    <row r="46" spans="1:9" x14ac:dyDescent="0.25">
      <c r="A46" s="42" t="str">
        <f t="shared" si="3"/>
        <v>BILBAO</v>
      </c>
      <c r="B46" s="41">
        <f t="shared" si="4"/>
        <v>1746</v>
      </c>
      <c r="C46" s="41">
        <f t="shared" si="5"/>
        <v>2171</v>
      </c>
      <c r="D46" s="41">
        <f t="shared" si="6"/>
        <v>8</v>
      </c>
      <c r="E46" s="42" t="str">
        <f t="shared" si="2"/>
        <v>TARRAGONA</v>
      </c>
      <c r="F46" s="42">
        <f t="shared" si="7"/>
        <v>1732</v>
      </c>
      <c r="G46" s="42">
        <f t="shared" si="8"/>
        <v>1647</v>
      </c>
    </row>
    <row r="47" spans="1:9" x14ac:dyDescent="0.25">
      <c r="A47" s="42" t="str">
        <f t="shared" si="3"/>
        <v>CARTAGENA</v>
      </c>
      <c r="B47" s="41">
        <f t="shared" si="4"/>
        <v>791</v>
      </c>
      <c r="C47" s="41">
        <f t="shared" si="5"/>
        <v>816</v>
      </c>
      <c r="D47" s="41">
        <f t="shared" si="6"/>
        <v>16</v>
      </c>
      <c r="E47" s="42" t="str">
        <f t="shared" si="2"/>
        <v>VIGO</v>
      </c>
      <c r="F47" s="42">
        <f t="shared" si="7"/>
        <v>1266</v>
      </c>
      <c r="G47" s="42">
        <f t="shared" si="8"/>
        <v>1530</v>
      </c>
    </row>
    <row r="48" spans="1:9" x14ac:dyDescent="0.25">
      <c r="A48" s="42" t="str">
        <f t="shared" si="3"/>
        <v>CASTELLON</v>
      </c>
      <c r="B48" s="41">
        <f t="shared" si="4"/>
        <v>702</v>
      </c>
      <c r="C48" s="41">
        <f t="shared" si="5"/>
        <v>851</v>
      </c>
      <c r="D48" s="41">
        <f t="shared" si="6"/>
        <v>18</v>
      </c>
      <c r="E48" s="42" t="str">
        <f t="shared" si="2"/>
        <v>ALMERIA</v>
      </c>
      <c r="F48" s="42">
        <f t="shared" si="7"/>
        <v>1137</v>
      </c>
      <c r="G48" s="42">
        <f t="shared" si="8"/>
        <v>1377</v>
      </c>
    </row>
    <row r="49" spans="1:7" x14ac:dyDescent="0.25">
      <c r="A49" s="42" t="str">
        <f t="shared" si="3"/>
        <v>CEUTA</v>
      </c>
      <c r="B49" s="41">
        <f t="shared" si="4"/>
        <v>7297</v>
      </c>
      <c r="C49" s="41">
        <f t="shared" si="5"/>
        <v>7126</v>
      </c>
      <c r="D49" s="41">
        <f t="shared" si="6"/>
        <v>3</v>
      </c>
      <c r="E49" s="42" t="str">
        <f t="shared" si="2"/>
        <v>BAHIA DE CADIZ</v>
      </c>
      <c r="F49" s="42">
        <f t="shared" si="7"/>
        <v>1031</v>
      </c>
      <c r="G49" s="42">
        <f t="shared" si="8"/>
        <v>1017</v>
      </c>
    </row>
    <row r="50" spans="1:7" x14ac:dyDescent="0.25">
      <c r="A50" s="42" t="str">
        <f t="shared" si="3"/>
        <v>FERROL-SAN CIBRAO</v>
      </c>
      <c r="B50" s="41">
        <f t="shared" si="4"/>
        <v>608</v>
      </c>
      <c r="C50" s="41">
        <f t="shared" si="5"/>
        <v>743</v>
      </c>
      <c r="D50" s="41">
        <f t="shared" si="6"/>
        <v>21</v>
      </c>
      <c r="E50" s="42" t="str">
        <f t="shared" si="2"/>
        <v>MALAGA</v>
      </c>
      <c r="F50" s="42">
        <f t="shared" si="7"/>
        <v>977</v>
      </c>
      <c r="G50" s="42">
        <f t="shared" si="8"/>
        <v>1075</v>
      </c>
    </row>
    <row r="51" spans="1:7" x14ac:dyDescent="0.25">
      <c r="A51" s="42" t="str">
        <f t="shared" si="3"/>
        <v>GIJON</v>
      </c>
      <c r="B51" s="41">
        <f t="shared" si="4"/>
        <v>538</v>
      </c>
      <c r="C51" s="41">
        <f t="shared" si="5"/>
        <v>729</v>
      </c>
      <c r="D51" s="41">
        <f t="shared" si="6"/>
        <v>23</v>
      </c>
      <c r="E51" s="42" t="str">
        <f t="shared" si="2"/>
        <v>HUELVA</v>
      </c>
      <c r="F51" s="42">
        <f t="shared" si="7"/>
        <v>834</v>
      </c>
      <c r="G51" s="42">
        <f t="shared" si="8"/>
        <v>1004</v>
      </c>
    </row>
    <row r="52" spans="1:7" x14ac:dyDescent="0.25">
      <c r="A52" s="42" t="str">
        <f t="shared" si="3"/>
        <v>HUELVA</v>
      </c>
      <c r="B52" s="41">
        <f t="shared" si="4"/>
        <v>834</v>
      </c>
      <c r="C52" s="41">
        <f t="shared" si="5"/>
        <v>1004</v>
      </c>
      <c r="D52" s="41">
        <f t="shared" si="6"/>
        <v>14</v>
      </c>
      <c r="E52" s="42" t="str">
        <f t="shared" si="2"/>
        <v>A CORUÑA</v>
      </c>
      <c r="F52" s="42">
        <f t="shared" si="7"/>
        <v>802</v>
      </c>
      <c r="G52" s="42">
        <f t="shared" si="8"/>
        <v>903</v>
      </c>
    </row>
    <row r="53" spans="1:7" x14ac:dyDescent="0.25">
      <c r="A53" s="42" t="str">
        <f t="shared" si="3"/>
        <v>LAS PALMAS</v>
      </c>
      <c r="B53" s="41">
        <f t="shared" si="4"/>
        <v>5968</v>
      </c>
      <c r="C53" s="41">
        <f t="shared" si="5"/>
        <v>6218</v>
      </c>
      <c r="D53" s="41">
        <f t="shared" si="6"/>
        <v>4</v>
      </c>
      <c r="E53" s="42" t="str">
        <f t="shared" si="2"/>
        <v>CARTAGENA</v>
      </c>
      <c r="F53" s="42">
        <f t="shared" si="7"/>
        <v>791</v>
      </c>
      <c r="G53" s="42">
        <f t="shared" si="8"/>
        <v>816</v>
      </c>
    </row>
    <row r="54" spans="1:7" x14ac:dyDescent="0.25">
      <c r="A54" s="42" t="str">
        <f t="shared" si="3"/>
        <v>MALAGA</v>
      </c>
      <c r="B54" s="41">
        <f t="shared" si="4"/>
        <v>977</v>
      </c>
      <c r="C54" s="41">
        <f t="shared" si="5"/>
        <v>1075</v>
      </c>
      <c r="D54" s="41">
        <f t="shared" si="6"/>
        <v>13</v>
      </c>
      <c r="E54" s="42" t="str">
        <f t="shared" si="2"/>
        <v>MELILLA</v>
      </c>
      <c r="F54" s="42">
        <f t="shared" si="7"/>
        <v>707</v>
      </c>
      <c r="G54" s="42">
        <f t="shared" si="8"/>
        <v>710</v>
      </c>
    </row>
    <row r="55" spans="1:7" x14ac:dyDescent="0.25">
      <c r="A55" s="42" t="str">
        <f t="shared" si="3"/>
        <v>MARIN Y RIA DE PONTEVEDRA</v>
      </c>
      <c r="B55" s="41">
        <f t="shared" si="4"/>
        <v>512</v>
      </c>
      <c r="C55" s="41">
        <f t="shared" si="5"/>
        <v>485</v>
      </c>
      <c r="D55" s="41">
        <f t="shared" si="6"/>
        <v>24</v>
      </c>
      <c r="E55" s="42" t="str">
        <f t="shared" si="2"/>
        <v>CASTELLON</v>
      </c>
      <c r="F55" s="42">
        <f t="shared" ref="F55:F65" si="9">LOOKUP(E55,$A$38:$A$65,$B$38:$B$65)</f>
        <v>702</v>
      </c>
      <c r="G55" s="42">
        <f t="shared" si="8"/>
        <v>851</v>
      </c>
    </row>
    <row r="56" spans="1:7" x14ac:dyDescent="0.25">
      <c r="A56" s="42" t="str">
        <f t="shared" si="3"/>
        <v>MELILLA</v>
      </c>
      <c r="B56" s="41">
        <f t="shared" si="4"/>
        <v>707</v>
      </c>
      <c r="C56" s="41">
        <f t="shared" si="5"/>
        <v>710</v>
      </c>
      <c r="D56" s="41">
        <f t="shared" si="6"/>
        <v>17</v>
      </c>
      <c r="E56" s="42" t="str">
        <f t="shared" si="2"/>
        <v>SEVILLA</v>
      </c>
      <c r="F56" s="42">
        <f t="shared" si="9"/>
        <v>688</v>
      </c>
      <c r="G56" s="42">
        <f t="shared" si="8"/>
        <v>764</v>
      </c>
    </row>
    <row r="57" spans="1:7" x14ac:dyDescent="0.25">
      <c r="A57" s="42" t="str">
        <f t="shared" si="3"/>
        <v>MOTRIL</v>
      </c>
      <c r="B57" s="41">
        <f t="shared" si="4"/>
        <v>192</v>
      </c>
      <c r="C57" s="41">
        <f t="shared" si="5"/>
        <v>237</v>
      </c>
      <c r="D57" s="41">
        <f t="shared" si="6"/>
        <v>27</v>
      </c>
      <c r="E57" s="42" t="str">
        <f t="shared" si="2"/>
        <v>SANTANDER</v>
      </c>
      <c r="F57" s="42">
        <f t="shared" si="9"/>
        <v>683</v>
      </c>
      <c r="G57" s="42">
        <f t="shared" si="8"/>
        <v>816</v>
      </c>
    </row>
    <row r="58" spans="1:7" x14ac:dyDescent="0.25">
      <c r="A58" s="42" t="str">
        <f t="shared" si="3"/>
        <v>PASAIA</v>
      </c>
      <c r="B58" s="41">
        <f t="shared" si="4"/>
        <v>508</v>
      </c>
      <c r="C58" s="41">
        <f t="shared" si="5"/>
        <v>842</v>
      </c>
      <c r="D58" s="41">
        <f t="shared" si="6"/>
        <v>25</v>
      </c>
      <c r="E58" s="42" t="str">
        <f t="shared" si="2"/>
        <v>FERROL-SAN CIBRAO</v>
      </c>
      <c r="F58" s="42">
        <f t="shared" si="9"/>
        <v>608</v>
      </c>
      <c r="G58" s="42">
        <f t="shared" si="8"/>
        <v>743</v>
      </c>
    </row>
    <row r="59" spans="1:7" x14ac:dyDescent="0.25">
      <c r="A59" s="42" t="str">
        <f t="shared" si="3"/>
        <v>SANTA CRUZ DE TENERIFE</v>
      </c>
      <c r="B59" s="41">
        <f t="shared" si="4"/>
        <v>8603</v>
      </c>
      <c r="C59" s="41">
        <f t="shared" si="5"/>
        <v>10517</v>
      </c>
      <c r="D59" s="41">
        <f t="shared" si="6"/>
        <v>2</v>
      </c>
      <c r="E59" s="42" t="str">
        <f t="shared" si="2"/>
        <v>ALICANTE</v>
      </c>
      <c r="F59" s="42">
        <f t="shared" si="9"/>
        <v>575</v>
      </c>
      <c r="G59" s="42">
        <f t="shared" si="8"/>
        <v>682</v>
      </c>
    </row>
    <row r="60" spans="1:7" x14ac:dyDescent="0.25">
      <c r="A60" s="42" t="str">
        <f t="shared" si="3"/>
        <v>SANTANDER</v>
      </c>
      <c r="B60" s="41">
        <f t="shared" si="4"/>
        <v>683</v>
      </c>
      <c r="C60" s="41">
        <f t="shared" si="5"/>
        <v>816</v>
      </c>
      <c r="D60" s="41">
        <f t="shared" si="6"/>
        <v>20</v>
      </c>
      <c r="E60" s="42" t="str">
        <f t="shared" si="2"/>
        <v>GIJON</v>
      </c>
      <c r="F60" s="42">
        <f t="shared" si="9"/>
        <v>538</v>
      </c>
      <c r="G60" s="42">
        <f t="shared" si="8"/>
        <v>729</v>
      </c>
    </row>
    <row r="61" spans="1:7" x14ac:dyDescent="0.25">
      <c r="A61" s="42" t="str">
        <f t="shared" si="3"/>
        <v>SEVILLA</v>
      </c>
      <c r="B61" s="41">
        <f t="shared" si="4"/>
        <v>688</v>
      </c>
      <c r="C61" s="41">
        <f t="shared" si="5"/>
        <v>764</v>
      </c>
      <c r="D61" s="41">
        <f t="shared" si="6"/>
        <v>19</v>
      </c>
      <c r="E61" s="42" t="str">
        <f t="shared" si="2"/>
        <v>MARIN Y RIA DE PONTEVEDRA</v>
      </c>
      <c r="F61" s="42">
        <f t="shared" si="9"/>
        <v>512</v>
      </c>
      <c r="G61" s="42">
        <f t="shared" si="8"/>
        <v>485</v>
      </c>
    </row>
    <row r="62" spans="1:7" x14ac:dyDescent="0.25">
      <c r="A62" s="42" t="str">
        <f t="shared" si="3"/>
        <v>TARRAGONA</v>
      </c>
      <c r="B62" s="41">
        <f t="shared" si="4"/>
        <v>1732</v>
      </c>
      <c r="C62" s="41">
        <f t="shared" si="5"/>
        <v>1647</v>
      </c>
      <c r="D62" s="41">
        <f t="shared" si="6"/>
        <v>9</v>
      </c>
      <c r="E62" s="42" t="str">
        <f t="shared" si="2"/>
        <v>PASAIA</v>
      </c>
      <c r="F62" s="42">
        <f t="shared" si="9"/>
        <v>508</v>
      </c>
      <c r="G62" s="42">
        <f t="shared" si="8"/>
        <v>842</v>
      </c>
    </row>
    <row r="63" spans="1:7" x14ac:dyDescent="0.25">
      <c r="A63" s="42" t="str">
        <f t="shared" si="3"/>
        <v>VALENCIA</v>
      </c>
      <c r="B63" s="41">
        <f t="shared" si="4"/>
        <v>3810</v>
      </c>
      <c r="C63" s="41">
        <f t="shared" si="5"/>
        <v>4200</v>
      </c>
      <c r="D63" s="41">
        <f t="shared" si="6"/>
        <v>7</v>
      </c>
      <c r="E63" s="42" t="str">
        <f t="shared" si="2"/>
        <v>AVILES</v>
      </c>
      <c r="F63" s="42">
        <f t="shared" si="9"/>
        <v>393</v>
      </c>
      <c r="G63" s="42">
        <f t="shared" si="8"/>
        <v>566</v>
      </c>
    </row>
    <row r="64" spans="1:7" x14ac:dyDescent="0.25">
      <c r="A64" s="42" t="str">
        <f t="shared" si="3"/>
        <v>VIGO</v>
      </c>
      <c r="B64" s="41">
        <f t="shared" si="4"/>
        <v>1266</v>
      </c>
      <c r="C64" s="41">
        <f t="shared" si="5"/>
        <v>1530</v>
      </c>
      <c r="D64" s="41">
        <f t="shared" si="6"/>
        <v>10</v>
      </c>
      <c r="E64" s="42" t="str">
        <f t="shared" si="2"/>
        <v>MOTRIL</v>
      </c>
      <c r="F64" s="42">
        <f t="shared" si="9"/>
        <v>192</v>
      </c>
      <c r="G64" s="42">
        <f t="shared" si="8"/>
        <v>237</v>
      </c>
    </row>
    <row r="65" spans="1:7" x14ac:dyDescent="0.25">
      <c r="A65" s="42" t="str">
        <f t="shared" si="3"/>
        <v>VILAGARCIA</v>
      </c>
      <c r="B65" s="41">
        <f t="shared" si="4"/>
        <v>169</v>
      </c>
      <c r="C65" s="41">
        <f t="shared" si="5"/>
        <v>168</v>
      </c>
      <c r="D65" s="41">
        <f t="shared" si="6"/>
        <v>28</v>
      </c>
      <c r="E65" s="42" t="str">
        <f t="shared" si="2"/>
        <v>VILAGARCIA</v>
      </c>
      <c r="F65" s="42">
        <f t="shared" si="9"/>
        <v>169</v>
      </c>
      <c r="G65" s="42">
        <f t="shared" si="8"/>
        <v>168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40071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1195330</v>
      </c>
      <c r="C7" s="9">
        <v>988459</v>
      </c>
      <c r="D7" s="9">
        <v>8349713</v>
      </c>
      <c r="E7" s="9">
        <v>7403182</v>
      </c>
      <c r="F7" s="10">
        <f>((E7*100)/D7)-100</f>
        <v>-11.336090234478718</v>
      </c>
      <c r="G7" s="1"/>
      <c r="H7" s="1"/>
      <c r="I7" s="1"/>
    </row>
    <row r="8" spans="1:12" x14ac:dyDescent="0.25">
      <c r="A8" s="11" t="s">
        <v>44</v>
      </c>
      <c r="B8" s="12">
        <v>1624401</v>
      </c>
      <c r="C8" s="12">
        <v>1474102</v>
      </c>
      <c r="D8" s="12">
        <v>8446107</v>
      </c>
      <c r="E8" s="12">
        <v>7496654</v>
      </c>
      <c r="F8" s="13">
        <f t="shared" ref="F8:F35" si="0">((E8*100)/D8)-100</f>
        <v>-11.241309161723862</v>
      </c>
      <c r="G8" s="1"/>
      <c r="H8" s="1"/>
      <c r="I8" s="1"/>
    </row>
    <row r="9" spans="1:12" x14ac:dyDescent="0.25">
      <c r="A9" s="8" t="s">
        <v>45</v>
      </c>
      <c r="B9" s="9">
        <v>4857804</v>
      </c>
      <c r="C9" s="9">
        <v>4915623</v>
      </c>
      <c r="D9" s="9">
        <v>18227756</v>
      </c>
      <c r="E9" s="9">
        <v>15924211</v>
      </c>
      <c r="F9" s="10">
        <f t="shared" si="0"/>
        <v>-12.637567674265554</v>
      </c>
      <c r="G9" s="1"/>
      <c r="H9" s="1"/>
      <c r="I9" s="1"/>
    </row>
    <row r="10" spans="1:12" x14ac:dyDescent="0.25">
      <c r="A10" s="11" t="s">
        <v>46</v>
      </c>
      <c r="B10" s="12">
        <v>556536</v>
      </c>
      <c r="C10" s="12">
        <v>453355</v>
      </c>
      <c r="D10" s="12">
        <v>3062920</v>
      </c>
      <c r="E10" s="12">
        <v>2645881</v>
      </c>
      <c r="F10" s="13">
        <f t="shared" si="0"/>
        <v>-13.61573269951549</v>
      </c>
      <c r="G10" s="1"/>
      <c r="H10" s="1"/>
      <c r="I10" s="1"/>
    </row>
    <row r="11" spans="1:12" x14ac:dyDescent="0.25">
      <c r="A11" s="8" t="s">
        <v>47</v>
      </c>
      <c r="B11" s="9">
        <v>24461315</v>
      </c>
      <c r="C11" s="9">
        <v>25759859</v>
      </c>
      <c r="D11" s="9">
        <v>147247819</v>
      </c>
      <c r="E11" s="9">
        <v>158676864</v>
      </c>
      <c r="F11" s="10">
        <f t="shared" si="0"/>
        <v>7.7617754053117807</v>
      </c>
      <c r="G11" s="1"/>
      <c r="H11" s="1"/>
      <c r="I11" s="1"/>
    </row>
    <row r="12" spans="1:12" x14ac:dyDescent="0.25">
      <c r="A12" s="11" t="s">
        <v>48</v>
      </c>
      <c r="B12" s="12">
        <v>1850824</v>
      </c>
      <c r="C12" s="12">
        <v>1785501</v>
      </c>
      <c r="D12" s="12">
        <v>14139235</v>
      </c>
      <c r="E12" s="12">
        <v>14324547</v>
      </c>
      <c r="F12" s="13">
        <f t="shared" si="0"/>
        <v>1.3106225336802169</v>
      </c>
      <c r="G12" s="1"/>
      <c r="H12" s="1"/>
      <c r="I12" s="1"/>
    </row>
    <row r="13" spans="1:12" x14ac:dyDescent="0.25">
      <c r="A13" s="8" t="s">
        <v>49</v>
      </c>
      <c r="B13" s="9">
        <v>13776979</v>
      </c>
      <c r="C13" s="9">
        <v>14538232</v>
      </c>
      <c r="D13" s="9">
        <v>79185674</v>
      </c>
      <c r="E13" s="9">
        <v>77310212</v>
      </c>
      <c r="F13" s="10">
        <f t="shared" si="0"/>
        <v>-2.3684359875499723</v>
      </c>
      <c r="G13" s="1"/>
      <c r="H13" s="1"/>
      <c r="I13" s="1"/>
    </row>
    <row r="14" spans="1:12" x14ac:dyDescent="0.25">
      <c r="A14" s="11" t="s">
        <v>50</v>
      </c>
      <c r="B14" s="12">
        <v>24052121</v>
      </c>
      <c r="C14" s="12">
        <v>24086982</v>
      </c>
      <c r="D14" s="12">
        <v>146103203</v>
      </c>
      <c r="E14" s="12">
        <v>138540077</v>
      </c>
      <c r="F14" s="13">
        <f t="shared" si="0"/>
        <v>-5.176564130493432</v>
      </c>
      <c r="G14" s="1"/>
      <c r="H14" s="1"/>
      <c r="I14" s="1"/>
    </row>
    <row r="15" spans="1:12" x14ac:dyDescent="0.25">
      <c r="A15" s="8" t="s">
        <v>51</v>
      </c>
      <c r="B15" s="9">
        <v>4019437</v>
      </c>
      <c r="C15" s="9">
        <v>3960049</v>
      </c>
      <c r="D15" s="9">
        <v>28749450</v>
      </c>
      <c r="E15" s="9">
        <v>25282866</v>
      </c>
      <c r="F15" s="10">
        <f t="shared" si="0"/>
        <v>-12.057914151401164</v>
      </c>
      <c r="G15" s="1"/>
      <c r="H15" s="1"/>
      <c r="I15" s="1"/>
    </row>
    <row r="16" spans="1:12" x14ac:dyDescent="0.25">
      <c r="A16" s="11" t="s">
        <v>52</v>
      </c>
      <c r="B16" s="12">
        <v>1936474</v>
      </c>
      <c r="C16" s="12">
        <v>1906449</v>
      </c>
      <c r="D16" s="12">
        <v>16430810</v>
      </c>
      <c r="E16" s="12">
        <v>14969419</v>
      </c>
      <c r="F16" s="13">
        <f t="shared" si="0"/>
        <v>-8.8942115452616122</v>
      </c>
      <c r="G16" s="1"/>
      <c r="H16" s="1"/>
      <c r="I16" s="1"/>
    </row>
    <row r="17" spans="1:9" x14ac:dyDescent="0.25">
      <c r="A17" s="8" t="s">
        <v>53</v>
      </c>
      <c r="B17" s="9">
        <v>1228699</v>
      </c>
      <c r="C17" s="9">
        <v>1181241</v>
      </c>
      <c r="D17" s="9">
        <v>8575991</v>
      </c>
      <c r="E17" s="9">
        <v>7802294</v>
      </c>
      <c r="F17" s="10">
        <f t="shared" si="0"/>
        <v>-9.0216629191891684</v>
      </c>
      <c r="G17" s="1"/>
      <c r="H17" s="1"/>
      <c r="I17" s="1"/>
    </row>
    <row r="18" spans="1:9" x14ac:dyDescent="0.25">
      <c r="A18" s="11" t="s">
        <v>54</v>
      </c>
      <c r="B18" s="12">
        <v>7285837</v>
      </c>
      <c r="C18" s="12">
        <v>5811856</v>
      </c>
      <c r="D18" s="12">
        <v>39130205</v>
      </c>
      <c r="E18" s="12">
        <v>36872286</v>
      </c>
      <c r="F18" s="13">
        <f t="shared" si="0"/>
        <v>-5.7702713287599749</v>
      </c>
      <c r="G18" s="1"/>
      <c r="H18" s="1"/>
      <c r="I18" s="1"/>
    </row>
    <row r="19" spans="1:9" x14ac:dyDescent="0.25">
      <c r="A19" s="8" t="s">
        <v>55</v>
      </c>
      <c r="B19" s="9">
        <v>1251773</v>
      </c>
      <c r="C19" s="9">
        <v>1003426</v>
      </c>
      <c r="D19" s="9">
        <v>8641892</v>
      </c>
      <c r="E19" s="9">
        <v>7858967</v>
      </c>
      <c r="F19" s="10">
        <f t="shared" si="0"/>
        <v>-9.0596480492929032</v>
      </c>
      <c r="G19" s="1"/>
      <c r="H19" s="1"/>
      <c r="I19" s="1"/>
    </row>
    <row r="20" spans="1:9" x14ac:dyDescent="0.25">
      <c r="A20" s="11" t="s">
        <v>56</v>
      </c>
      <c r="B20" s="12">
        <v>1381899</v>
      </c>
      <c r="C20" s="12">
        <v>1144223</v>
      </c>
      <c r="D20" s="12">
        <v>9564069</v>
      </c>
      <c r="E20" s="12">
        <v>6618757</v>
      </c>
      <c r="F20" s="13">
        <f t="shared" si="0"/>
        <v>-30.795595473014671</v>
      </c>
      <c r="G20" s="1"/>
      <c r="H20" s="1"/>
      <c r="I20" s="1"/>
    </row>
    <row r="21" spans="1:9" x14ac:dyDescent="0.25">
      <c r="A21" s="8" t="s">
        <v>57</v>
      </c>
      <c r="B21" s="9">
        <v>1764569</v>
      </c>
      <c r="C21" s="9">
        <v>1840520</v>
      </c>
      <c r="D21" s="9">
        <v>12862643</v>
      </c>
      <c r="E21" s="9">
        <v>11622444</v>
      </c>
      <c r="F21" s="10">
        <f t="shared" si="0"/>
        <v>-9.6418675384211525</v>
      </c>
      <c r="G21" s="1"/>
      <c r="H21" s="1"/>
      <c r="I21" s="1"/>
    </row>
    <row r="22" spans="1:9" x14ac:dyDescent="0.25">
      <c r="A22" s="11" t="s">
        <v>58</v>
      </c>
      <c r="B22" s="12">
        <v>11958702</v>
      </c>
      <c r="C22" s="12">
        <v>12437568</v>
      </c>
      <c r="D22" s="12">
        <v>89506581</v>
      </c>
      <c r="E22" s="12">
        <v>95520150</v>
      </c>
      <c r="F22" s="13">
        <f t="shared" si="0"/>
        <v>6.7185774864978924</v>
      </c>
      <c r="G22" s="1"/>
      <c r="H22" s="1"/>
      <c r="I22" s="1"/>
    </row>
    <row r="23" spans="1:9" x14ac:dyDescent="0.25">
      <c r="A23" s="8" t="s">
        <v>59</v>
      </c>
      <c r="B23" s="9">
        <v>2843878</v>
      </c>
      <c r="C23" s="9">
        <v>2965795</v>
      </c>
      <c r="D23" s="9">
        <v>19874270</v>
      </c>
      <c r="E23" s="9">
        <v>18321645</v>
      </c>
      <c r="F23" s="10">
        <f t="shared" si="0"/>
        <v>-7.8122366255465039</v>
      </c>
      <c r="G23" s="1"/>
      <c r="H23" s="1"/>
      <c r="I23" s="1"/>
    </row>
    <row r="24" spans="1:9" x14ac:dyDescent="0.25">
      <c r="A24" s="11" t="s">
        <v>60</v>
      </c>
      <c r="B24" s="12">
        <v>171456</v>
      </c>
      <c r="C24" s="12">
        <v>371730</v>
      </c>
      <c r="D24" s="12">
        <v>1560084</v>
      </c>
      <c r="E24" s="12">
        <v>2163714</v>
      </c>
      <c r="F24" s="13">
        <f t="shared" si="0"/>
        <v>38.692147345912133</v>
      </c>
      <c r="G24" s="1"/>
      <c r="H24" s="1"/>
      <c r="I24" s="1"/>
    </row>
    <row r="25" spans="1:9" x14ac:dyDescent="0.25">
      <c r="A25" s="8" t="s">
        <v>61</v>
      </c>
      <c r="B25" s="9">
        <v>1448674</v>
      </c>
      <c r="C25" s="9">
        <v>1452762</v>
      </c>
      <c r="D25" s="9">
        <v>8425101</v>
      </c>
      <c r="E25" s="9">
        <v>8365783</v>
      </c>
      <c r="F25" s="10">
        <f t="shared" si="0"/>
        <v>-0.70406277622072366</v>
      </c>
      <c r="G25" s="1"/>
      <c r="H25" s="1"/>
      <c r="I25" s="1"/>
    </row>
    <row r="26" spans="1:9" x14ac:dyDescent="0.25">
      <c r="A26" s="11" t="s">
        <v>62</v>
      </c>
      <c r="B26" s="12">
        <v>341327</v>
      </c>
      <c r="C26" s="12">
        <v>197622</v>
      </c>
      <c r="D26" s="12">
        <v>2022461</v>
      </c>
      <c r="E26" s="12">
        <v>1587473</v>
      </c>
      <c r="F26" s="13">
        <f t="shared" si="0"/>
        <v>-21.507856022934433</v>
      </c>
      <c r="G26" s="1"/>
      <c r="H26" s="1"/>
      <c r="I26" s="1"/>
    </row>
    <row r="27" spans="1:9" x14ac:dyDescent="0.25">
      <c r="A27" s="8" t="s">
        <v>63</v>
      </c>
      <c r="B27" s="9">
        <v>721344</v>
      </c>
      <c r="C27" s="9">
        <v>526433</v>
      </c>
      <c r="D27" s="9">
        <v>4777726</v>
      </c>
      <c r="E27" s="9">
        <v>3329627</v>
      </c>
      <c r="F27" s="10">
        <f t="shared" si="0"/>
        <v>-30.309377306274996</v>
      </c>
      <c r="G27" s="1"/>
      <c r="H27" s="1"/>
      <c r="I27" s="1"/>
    </row>
    <row r="28" spans="1:9" x14ac:dyDescent="0.25">
      <c r="A28" s="11" t="s">
        <v>64</v>
      </c>
      <c r="B28" s="12">
        <v>15347039</v>
      </c>
      <c r="C28" s="12">
        <v>15113317</v>
      </c>
      <c r="D28" s="12">
        <v>103970557</v>
      </c>
      <c r="E28" s="12">
        <v>101971756</v>
      </c>
      <c r="F28" s="13">
        <f t="shared" si="0"/>
        <v>-1.9224683003285179</v>
      </c>
      <c r="G28" s="1"/>
      <c r="H28" s="1"/>
      <c r="I28" s="1"/>
    </row>
    <row r="29" spans="1:9" x14ac:dyDescent="0.25">
      <c r="A29" s="8" t="s">
        <v>65</v>
      </c>
      <c r="B29" s="9">
        <v>1714468</v>
      </c>
      <c r="C29" s="9">
        <v>1449867</v>
      </c>
      <c r="D29" s="9">
        <v>13031363</v>
      </c>
      <c r="E29" s="9">
        <v>9075507</v>
      </c>
      <c r="F29" s="10">
        <f t="shared" si="0"/>
        <v>-30.356425494401464</v>
      </c>
      <c r="G29" s="1"/>
      <c r="H29" s="1"/>
      <c r="I29" s="1"/>
    </row>
    <row r="30" spans="1:9" x14ac:dyDescent="0.25">
      <c r="A30" s="11" t="s">
        <v>66</v>
      </c>
      <c r="B30" s="12">
        <v>456630</v>
      </c>
      <c r="C30" s="12">
        <v>417400</v>
      </c>
      <c r="D30" s="12">
        <v>3216709</v>
      </c>
      <c r="E30" s="12">
        <v>3068692</v>
      </c>
      <c r="F30" s="13">
        <f t="shared" si="0"/>
        <v>-4.6015042081829591</v>
      </c>
      <c r="G30" s="1"/>
      <c r="H30" s="1"/>
      <c r="I30" s="1"/>
    </row>
    <row r="31" spans="1:9" x14ac:dyDescent="0.25">
      <c r="A31" s="8" t="s">
        <v>67</v>
      </c>
      <c r="B31" s="9">
        <v>3210608</v>
      </c>
      <c r="C31" s="9">
        <v>3827990</v>
      </c>
      <c r="D31" s="9">
        <v>22987916</v>
      </c>
      <c r="E31" s="9">
        <v>25019972</v>
      </c>
      <c r="F31" s="10">
        <f t="shared" si="0"/>
        <v>8.8396703729037398</v>
      </c>
      <c r="G31" s="1"/>
      <c r="H31" s="1"/>
      <c r="I31" s="1"/>
    </row>
    <row r="32" spans="1:9" x14ac:dyDescent="0.25">
      <c r="A32" s="11" t="s">
        <v>68</v>
      </c>
      <c r="B32" s="12">
        <v>14428887</v>
      </c>
      <c r="C32" s="12">
        <v>15757920</v>
      </c>
      <c r="D32" s="12">
        <v>93966908</v>
      </c>
      <c r="E32" s="12">
        <v>95843542</v>
      </c>
      <c r="F32" s="13">
        <f t="shared" si="0"/>
        <v>1.9971222209418613</v>
      </c>
      <c r="G32" s="1"/>
      <c r="H32" s="1"/>
      <c r="I32" s="1"/>
    </row>
    <row r="33" spans="1:9" x14ac:dyDescent="0.25">
      <c r="A33" s="8" t="s">
        <v>69</v>
      </c>
      <c r="B33" s="9">
        <v>3194981</v>
      </c>
      <c r="C33" s="9">
        <v>3302738</v>
      </c>
      <c r="D33" s="9">
        <v>22563145</v>
      </c>
      <c r="E33" s="9">
        <v>19142561</v>
      </c>
      <c r="F33" s="10">
        <f t="shared" si="0"/>
        <v>-15.160049718246285</v>
      </c>
      <c r="G33" s="1"/>
      <c r="H33" s="1"/>
      <c r="I33" s="1"/>
    </row>
    <row r="34" spans="1:9" x14ac:dyDescent="0.25">
      <c r="A34" s="11" t="s">
        <v>70</v>
      </c>
      <c r="B34" s="12">
        <v>188289</v>
      </c>
      <c r="C34" s="12">
        <v>114737</v>
      </c>
      <c r="D34" s="12">
        <v>1008182</v>
      </c>
      <c r="E34" s="12">
        <v>1082152</v>
      </c>
      <c r="F34" s="13">
        <f t="shared" si="0"/>
        <v>7.3369689202941544</v>
      </c>
      <c r="G34" s="1"/>
      <c r="H34" s="1"/>
      <c r="I34" s="1"/>
    </row>
    <row r="35" spans="1:9" x14ac:dyDescent="0.25">
      <c r="A35" s="14" t="s">
        <v>71</v>
      </c>
      <c r="B35" s="15">
        <f>SUM(B7:B34)</f>
        <v>147270281</v>
      </c>
      <c r="C35" s="15">
        <f t="shared" ref="C35:E35" si="1">SUM(C7:C34)</f>
        <v>148785756</v>
      </c>
      <c r="D35" s="15">
        <f t="shared" si="1"/>
        <v>935628490</v>
      </c>
      <c r="E35" s="15">
        <f t="shared" si="1"/>
        <v>917841235</v>
      </c>
      <c r="F35" s="16">
        <f t="shared" si="0"/>
        <v>-1.9011023274847076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7403182</v>
      </c>
      <c r="C38" s="41">
        <f>D7</f>
        <v>8349713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158676864</v>
      </c>
      <c r="G38" s="42">
        <f>LOOKUP(E38,$A$38:$A$65,$C$38:$C$65)</f>
        <v>147247819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7496654</v>
      </c>
      <c r="C39" s="41">
        <f t="shared" ref="C39:C65" si="5">D8</f>
        <v>8446107</v>
      </c>
      <c r="D39" s="41">
        <f t="shared" ref="D39:D65" si="6">_xlfn.RANK.EQ(B39,$B$38:$B$65)+COUNTIF($B$38:$B$65,B39)-1</f>
        <v>20</v>
      </c>
      <c r="E39" s="42" t="str">
        <f t="shared" si="2"/>
        <v>BARCELONA</v>
      </c>
      <c r="F39" s="42">
        <f t="shared" ref="F39:F54" si="7">LOOKUP(E39,$A$38:$A$65,$B$38:$B$65)</f>
        <v>138540077</v>
      </c>
      <c r="G39" s="42">
        <f t="shared" ref="G39:G65" si="8">LOOKUP(E39,$A$38:$A$65,$C$38:$C$65)</f>
        <v>146103203</v>
      </c>
    </row>
    <row r="40" spans="1:9" x14ac:dyDescent="0.25">
      <c r="A40" s="42" t="str">
        <f t="shared" si="3"/>
        <v>ALMERIA</v>
      </c>
      <c r="B40" s="41">
        <f t="shared" si="4"/>
        <v>15924211</v>
      </c>
      <c r="C40" s="41">
        <f t="shared" si="5"/>
        <v>18227756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101971756</v>
      </c>
      <c r="G40" s="42">
        <f t="shared" si="8"/>
        <v>103970557</v>
      </c>
    </row>
    <row r="41" spans="1:9" x14ac:dyDescent="0.25">
      <c r="A41" s="42" t="str">
        <f t="shared" si="3"/>
        <v>AVILES</v>
      </c>
      <c r="B41" s="41">
        <f t="shared" si="4"/>
        <v>2645881</v>
      </c>
      <c r="C41" s="41">
        <f t="shared" si="5"/>
        <v>3062920</v>
      </c>
      <c r="D41" s="41">
        <f t="shared" si="6"/>
        <v>25</v>
      </c>
      <c r="E41" s="42" t="str">
        <f t="shared" si="2"/>
        <v>VALENCIA</v>
      </c>
      <c r="F41" s="42">
        <f t="shared" si="7"/>
        <v>95843542</v>
      </c>
      <c r="G41" s="42">
        <f t="shared" si="8"/>
        <v>93966908</v>
      </c>
    </row>
    <row r="42" spans="1:9" x14ac:dyDescent="0.25">
      <c r="A42" s="42" t="str">
        <f t="shared" si="3"/>
        <v>BAHIA DE ALGECIRAS</v>
      </c>
      <c r="B42" s="41">
        <f t="shared" si="4"/>
        <v>158676864</v>
      </c>
      <c r="C42" s="41">
        <f t="shared" si="5"/>
        <v>147247819</v>
      </c>
      <c r="D42" s="41">
        <f t="shared" si="6"/>
        <v>1</v>
      </c>
      <c r="E42" s="42" t="str">
        <f t="shared" si="2"/>
        <v>LAS PALMAS</v>
      </c>
      <c r="F42" s="42">
        <f t="shared" si="7"/>
        <v>95520150</v>
      </c>
      <c r="G42" s="42">
        <f t="shared" si="8"/>
        <v>89506581</v>
      </c>
    </row>
    <row r="43" spans="1:9" x14ac:dyDescent="0.25">
      <c r="A43" s="42" t="str">
        <f t="shared" si="3"/>
        <v>BAHIA DE CADIZ</v>
      </c>
      <c r="B43" s="41">
        <f t="shared" si="4"/>
        <v>14324547</v>
      </c>
      <c r="C43" s="41">
        <f t="shared" si="5"/>
        <v>14139235</v>
      </c>
      <c r="D43" s="41">
        <f t="shared" si="6"/>
        <v>14</v>
      </c>
      <c r="E43" s="42" t="str">
        <f t="shared" si="2"/>
        <v>BALEARES</v>
      </c>
      <c r="F43" s="42">
        <f t="shared" si="7"/>
        <v>77310212</v>
      </c>
      <c r="G43" s="42">
        <f t="shared" si="8"/>
        <v>79185674</v>
      </c>
    </row>
    <row r="44" spans="1:9" x14ac:dyDescent="0.25">
      <c r="A44" s="42" t="str">
        <f t="shared" si="3"/>
        <v>BALEARES</v>
      </c>
      <c r="B44" s="41">
        <f t="shared" si="4"/>
        <v>77310212</v>
      </c>
      <c r="C44" s="41">
        <f t="shared" si="5"/>
        <v>79185674</v>
      </c>
      <c r="D44" s="41">
        <f t="shared" si="6"/>
        <v>6</v>
      </c>
      <c r="E44" s="42" t="str">
        <f t="shared" si="2"/>
        <v>CEUTA</v>
      </c>
      <c r="F44" s="42">
        <f t="shared" si="7"/>
        <v>36872286</v>
      </c>
      <c r="G44" s="42">
        <f t="shared" si="8"/>
        <v>39130205</v>
      </c>
    </row>
    <row r="45" spans="1:9" x14ac:dyDescent="0.25">
      <c r="A45" s="42" t="str">
        <f t="shared" si="3"/>
        <v>BARCELONA</v>
      </c>
      <c r="B45" s="41">
        <f t="shared" si="4"/>
        <v>138540077</v>
      </c>
      <c r="C45" s="41">
        <f t="shared" si="5"/>
        <v>146103203</v>
      </c>
      <c r="D45" s="41">
        <f t="shared" si="6"/>
        <v>2</v>
      </c>
      <c r="E45" s="42" t="str">
        <f t="shared" si="2"/>
        <v>BILBAO</v>
      </c>
      <c r="F45" s="42">
        <f t="shared" si="7"/>
        <v>25282866</v>
      </c>
      <c r="G45" s="42">
        <f t="shared" si="8"/>
        <v>28749450</v>
      </c>
    </row>
    <row r="46" spans="1:9" x14ac:dyDescent="0.25">
      <c r="A46" s="42" t="str">
        <f t="shared" si="3"/>
        <v>BILBAO</v>
      </c>
      <c r="B46" s="41">
        <f t="shared" si="4"/>
        <v>25282866</v>
      </c>
      <c r="C46" s="41">
        <f t="shared" si="5"/>
        <v>28749450</v>
      </c>
      <c r="D46" s="41">
        <f t="shared" si="6"/>
        <v>8</v>
      </c>
      <c r="E46" s="42" t="str">
        <f t="shared" si="2"/>
        <v>TARRAGONA</v>
      </c>
      <c r="F46" s="42">
        <f t="shared" si="7"/>
        <v>25019972</v>
      </c>
      <c r="G46" s="42">
        <f t="shared" si="8"/>
        <v>22987916</v>
      </c>
    </row>
    <row r="47" spans="1:9" x14ac:dyDescent="0.25">
      <c r="A47" s="42" t="str">
        <f t="shared" si="3"/>
        <v>CARTAGENA</v>
      </c>
      <c r="B47" s="41">
        <f t="shared" si="4"/>
        <v>14969419</v>
      </c>
      <c r="C47" s="41">
        <f t="shared" si="5"/>
        <v>16430810</v>
      </c>
      <c r="D47" s="41">
        <f t="shared" si="6"/>
        <v>13</v>
      </c>
      <c r="E47" s="42" t="str">
        <f t="shared" si="2"/>
        <v>VIGO</v>
      </c>
      <c r="F47" s="42">
        <f t="shared" si="7"/>
        <v>19142561</v>
      </c>
      <c r="G47" s="42">
        <f t="shared" si="8"/>
        <v>22563145</v>
      </c>
    </row>
    <row r="48" spans="1:9" x14ac:dyDescent="0.25">
      <c r="A48" s="42" t="str">
        <f t="shared" si="3"/>
        <v>CASTELLON</v>
      </c>
      <c r="B48" s="41">
        <f t="shared" si="4"/>
        <v>7802294</v>
      </c>
      <c r="C48" s="41">
        <f t="shared" si="5"/>
        <v>8575991</v>
      </c>
      <c r="D48" s="41">
        <f t="shared" si="6"/>
        <v>19</v>
      </c>
      <c r="E48" s="42" t="str">
        <f t="shared" si="2"/>
        <v>MALAGA</v>
      </c>
      <c r="F48" s="42">
        <f t="shared" si="7"/>
        <v>18321645</v>
      </c>
      <c r="G48" s="42">
        <f t="shared" si="8"/>
        <v>19874270</v>
      </c>
    </row>
    <row r="49" spans="1:7" x14ac:dyDescent="0.25">
      <c r="A49" s="42" t="str">
        <f t="shared" si="3"/>
        <v>CEUTA</v>
      </c>
      <c r="B49" s="41">
        <f t="shared" si="4"/>
        <v>36872286</v>
      </c>
      <c r="C49" s="41">
        <f t="shared" si="5"/>
        <v>39130205</v>
      </c>
      <c r="D49" s="41">
        <f t="shared" si="6"/>
        <v>7</v>
      </c>
      <c r="E49" s="42" t="str">
        <f t="shared" si="2"/>
        <v>ALMERIA</v>
      </c>
      <c r="F49" s="42">
        <f t="shared" si="7"/>
        <v>15924211</v>
      </c>
      <c r="G49" s="42">
        <f t="shared" si="8"/>
        <v>18227756</v>
      </c>
    </row>
    <row r="50" spans="1:7" x14ac:dyDescent="0.25">
      <c r="A50" s="42" t="str">
        <f t="shared" si="3"/>
        <v>FERROL-SAN CIBRAO</v>
      </c>
      <c r="B50" s="41">
        <f t="shared" si="4"/>
        <v>7858967</v>
      </c>
      <c r="C50" s="41">
        <f t="shared" si="5"/>
        <v>8641892</v>
      </c>
      <c r="D50" s="41">
        <f t="shared" si="6"/>
        <v>18</v>
      </c>
      <c r="E50" s="42" t="str">
        <f t="shared" si="2"/>
        <v>CARTAGENA</v>
      </c>
      <c r="F50" s="42">
        <f t="shared" si="7"/>
        <v>14969419</v>
      </c>
      <c r="G50" s="42">
        <f t="shared" si="8"/>
        <v>16430810</v>
      </c>
    </row>
    <row r="51" spans="1:7" x14ac:dyDescent="0.25">
      <c r="A51" s="42" t="str">
        <f t="shared" si="3"/>
        <v>GIJON</v>
      </c>
      <c r="B51" s="41">
        <f t="shared" si="4"/>
        <v>6618757</v>
      </c>
      <c r="C51" s="41">
        <f t="shared" si="5"/>
        <v>9564069</v>
      </c>
      <c r="D51" s="41">
        <f t="shared" si="6"/>
        <v>22</v>
      </c>
      <c r="E51" s="42" t="str">
        <f t="shared" si="2"/>
        <v>BAHIA DE CADIZ</v>
      </c>
      <c r="F51" s="42">
        <f t="shared" si="7"/>
        <v>14324547</v>
      </c>
      <c r="G51" s="42">
        <f t="shared" si="8"/>
        <v>14139235</v>
      </c>
    </row>
    <row r="52" spans="1:7" x14ac:dyDescent="0.25">
      <c r="A52" s="42" t="str">
        <f t="shared" si="3"/>
        <v>HUELVA</v>
      </c>
      <c r="B52" s="41">
        <f t="shared" si="4"/>
        <v>11622444</v>
      </c>
      <c r="C52" s="41">
        <f t="shared" si="5"/>
        <v>12862643</v>
      </c>
      <c r="D52" s="41">
        <f t="shared" si="6"/>
        <v>15</v>
      </c>
      <c r="E52" s="42" t="str">
        <f t="shared" si="2"/>
        <v>HUELVA</v>
      </c>
      <c r="F52" s="42">
        <f t="shared" si="7"/>
        <v>11622444</v>
      </c>
      <c r="G52" s="42">
        <f t="shared" si="8"/>
        <v>12862643</v>
      </c>
    </row>
    <row r="53" spans="1:7" x14ac:dyDescent="0.25">
      <c r="A53" s="42" t="str">
        <f t="shared" si="3"/>
        <v>LAS PALMAS</v>
      </c>
      <c r="B53" s="41">
        <f t="shared" si="4"/>
        <v>95520150</v>
      </c>
      <c r="C53" s="41">
        <f t="shared" si="5"/>
        <v>89506581</v>
      </c>
      <c r="D53" s="41">
        <f t="shared" si="6"/>
        <v>5</v>
      </c>
      <c r="E53" s="42" t="str">
        <f t="shared" si="2"/>
        <v>SANTANDER</v>
      </c>
      <c r="F53" s="42">
        <f t="shared" si="7"/>
        <v>9075507</v>
      </c>
      <c r="G53" s="42">
        <f t="shared" si="8"/>
        <v>13031363</v>
      </c>
    </row>
    <row r="54" spans="1:7" x14ac:dyDescent="0.25">
      <c r="A54" s="42" t="str">
        <f t="shared" si="3"/>
        <v>MALAGA</v>
      </c>
      <c r="B54" s="41">
        <f t="shared" si="4"/>
        <v>18321645</v>
      </c>
      <c r="C54" s="41">
        <f t="shared" si="5"/>
        <v>19874270</v>
      </c>
      <c r="D54" s="41">
        <f t="shared" si="6"/>
        <v>11</v>
      </c>
      <c r="E54" s="42" t="str">
        <f t="shared" si="2"/>
        <v>MELILLA</v>
      </c>
      <c r="F54" s="42">
        <f t="shared" si="7"/>
        <v>8365783</v>
      </c>
      <c r="G54" s="42">
        <f t="shared" si="8"/>
        <v>8425101</v>
      </c>
    </row>
    <row r="55" spans="1:7" x14ac:dyDescent="0.25">
      <c r="A55" s="42" t="str">
        <f t="shared" si="3"/>
        <v>MARIN Y RIA DE PONTEVEDRA</v>
      </c>
      <c r="B55" s="41">
        <f t="shared" si="4"/>
        <v>2163714</v>
      </c>
      <c r="C55" s="41">
        <f t="shared" si="5"/>
        <v>1560084</v>
      </c>
      <c r="D55" s="41">
        <f t="shared" si="6"/>
        <v>26</v>
      </c>
      <c r="E55" s="42" t="str">
        <f t="shared" si="2"/>
        <v>FERROL-SAN CIBRAO</v>
      </c>
      <c r="F55" s="42">
        <f t="shared" ref="F55:F65" si="9">LOOKUP(E55,$A$38:$A$65,$B$38:$B$65)</f>
        <v>7858967</v>
      </c>
      <c r="G55" s="42">
        <f t="shared" si="8"/>
        <v>8641892</v>
      </c>
    </row>
    <row r="56" spans="1:7" x14ac:dyDescent="0.25">
      <c r="A56" s="42" t="str">
        <f t="shared" si="3"/>
        <v>MELILLA</v>
      </c>
      <c r="B56" s="41">
        <f t="shared" si="4"/>
        <v>8365783</v>
      </c>
      <c r="C56" s="41">
        <f t="shared" si="5"/>
        <v>8425101</v>
      </c>
      <c r="D56" s="41">
        <f t="shared" si="6"/>
        <v>17</v>
      </c>
      <c r="E56" s="42" t="str">
        <f t="shared" si="2"/>
        <v>CASTELLON</v>
      </c>
      <c r="F56" s="42">
        <f t="shared" si="9"/>
        <v>7802294</v>
      </c>
      <c r="G56" s="42">
        <f t="shared" si="8"/>
        <v>8575991</v>
      </c>
    </row>
    <row r="57" spans="1:7" x14ac:dyDescent="0.25">
      <c r="A57" s="42" t="str">
        <f t="shared" si="3"/>
        <v>MOTRIL</v>
      </c>
      <c r="B57" s="41">
        <f t="shared" si="4"/>
        <v>1587473</v>
      </c>
      <c r="C57" s="41">
        <f t="shared" si="5"/>
        <v>2022461</v>
      </c>
      <c r="D57" s="41">
        <f t="shared" si="6"/>
        <v>27</v>
      </c>
      <c r="E57" s="42" t="str">
        <f t="shared" si="2"/>
        <v>ALICANTE</v>
      </c>
      <c r="F57" s="42">
        <f t="shared" si="9"/>
        <v>7496654</v>
      </c>
      <c r="G57" s="42">
        <f t="shared" si="8"/>
        <v>8446107</v>
      </c>
    </row>
    <row r="58" spans="1:7" x14ac:dyDescent="0.25">
      <c r="A58" s="42" t="str">
        <f t="shared" si="3"/>
        <v>PASAIA</v>
      </c>
      <c r="B58" s="41">
        <f t="shared" si="4"/>
        <v>3329627</v>
      </c>
      <c r="C58" s="41">
        <f t="shared" si="5"/>
        <v>4777726</v>
      </c>
      <c r="D58" s="41">
        <f t="shared" si="6"/>
        <v>23</v>
      </c>
      <c r="E58" s="42" t="str">
        <f t="shared" si="2"/>
        <v>A CORUÑA</v>
      </c>
      <c r="F58" s="42">
        <f t="shared" si="9"/>
        <v>7403182</v>
      </c>
      <c r="G58" s="42">
        <f t="shared" si="8"/>
        <v>8349713</v>
      </c>
    </row>
    <row r="59" spans="1:7" x14ac:dyDescent="0.25">
      <c r="A59" s="42" t="str">
        <f t="shared" si="3"/>
        <v>SANTA CRUZ DE TENERIFE</v>
      </c>
      <c r="B59" s="41">
        <f t="shared" si="4"/>
        <v>101971756</v>
      </c>
      <c r="C59" s="41">
        <f t="shared" si="5"/>
        <v>103970557</v>
      </c>
      <c r="D59" s="41">
        <f t="shared" si="6"/>
        <v>3</v>
      </c>
      <c r="E59" s="42" t="str">
        <f t="shared" si="2"/>
        <v>GIJON</v>
      </c>
      <c r="F59" s="42">
        <f t="shared" si="9"/>
        <v>6618757</v>
      </c>
      <c r="G59" s="42">
        <f t="shared" si="8"/>
        <v>9564069</v>
      </c>
    </row>
    <row r="60" spans="1:7" x14ac:dyDescent="0.25">
      <c r="A60" s="42" t="str">
        <f t="shared" si="3"/>
        <v>SANTANDER</v>
      </c>
      <c r="B60" s="41">
        <f t="shared" si="4"/>
        <v>9075507</v>
      </c>
      <c r="C60" s="41">
        <f t="shared" si="5"/>
        <v>13031363</v>
      </c>
      <c r="D60" s="41">
        <f t="shared" si="6"/>
        <v>16</v>
      </c>
      <c r="E60" s="42" t="str">
        <f t="shared" si="2"/>
        <v>PASAIA</v>
      </c>
      <c r="F60" s="42">
        <f t="shared" si="9"/>
        <v>3329627</v>
      </c>
      <c r="G60" s="42">
        <f t="shared" si="8"/>
        <v>4777726</v>
      </c>
    </row>
    <row r="61" spans="1:7" x14ac:dyDescent="0.25">
      <c r="A61" s="42" t="str">
        <f t="shared" si="3"/>
        <v>SEVILLA</v>
      </c>
      <c r="B61" s="41">
        <f t="shared" si="4"/>
        <v>3068692</v>
      </c>
      <c r="C61" s="41">
        <f t="shared" si="5"/>
        <v>3216709</v>
      </c>
      <c r="D61" s="41">
        <f t="shared" si="6"/>
        <v>24</v>
      </c>
      <c r="E61" s="42" t="str">
        <f t="shared" si="2"/>
        <v>SEVILLA</v>
      </c>
      <c r="F61" s="42">
        <f t="shared" si="9"/>
        <v>3068692</v>
      </c>
      <c r="G61" s="42">
        <f t="shared" si="8"/>
        <v>3216709</v>
      </c>
    </row>
    <row r="62" spans="1:7" x14ac:dyDescent="0.25">
      <c r="A62" s="42" t="str">
        <f t="shared" si="3"/>
        <v>TARRAGONA</v>
      </c>
      <c r="B62" s="41">
        <f t="shared" si="4"/>
        <v>25019972</v>
      </c>
      <c r="C62" s="41">
        <f t="shared" si="5"/>
        <v>22987916</v>
      </c>
      <c r="D62" s="41">
        <f t="shared" si="6"/>
        <v>9</v>
      </c>
      <c r="E62" s="42" t="str">
        <f t="shared" si="2"/>
        <v>AVILES</v>
      </c>
      <c r="F62" s="42">
        <f t="shared" si="9"/>
        <v>2645881</v>
      </c>
      <c r="G62" s="42">
        <f t="shared" si="8"/>
        <v>3062920</v>
      </c>
    </row>
    <row r="63" spans="1:7" x14ac:dyDescent="0.25">
      <c r="A63" s="42" t="str">
        <f t="shared" si="3"/>
        <v>VALENCIA</v>
      </c>
      <c r="B63" s="41">
        <f t="shared" si="4"/>
        <v>95843542</v>
      </c>
      <c r="C63" s="41">
        <f t="shared" si="5"/>
        <v>93966908</v>
      </c>
      <c r="D63" s="41">
        <f t="shared" si="6"/>
        <v>4</v>
      </c>
      <c r="E63" s="42" t="str">
        <f t="shared" si="2"/>
        <v>MARIN Y RIA DE PONTEVEDRA</v>
      </c>
      <c r="F63" s="42">
        <f t="shared" si="9"/>
        <v>2163714</v>
      </c>
      <c r="G63" s="42">
        <f t="shared" si="8"/>
        <v>1560084</v>
      </c>
    </row>
    <row r="64" spans="1:7" x14ac:dyDescent="0.25">
      <c r="A64" s="42" t="str">
        <f t="shared" si="3"/>
        <v>VIGO</v>
      </c>
      <c r="B64" s="41">
        <f t="shared" si="4"/>
        <v>19142561</v>
      </c>
      <c r="C64" s="41">
        <f t="shared" si="5"/>
        <v>22563145</v>
      </c>
      <c r="D64" s="41">
        <f t="shared" si="6"/>
        <v>10</v>
      </c>
      <c r="E64" s="42" t="str">
        <f t="shared" si="2"/>
        <v>MOTRIL</v>
      </c>
      <c r="F64" s="42">
        <f t="shared" si="9"/>
        <v>1587473</v>
      </c>
      <c r="G64" s="42">
        <f t="shared" si="8"/>
        <v>2022461</v>
      </c>
    </row>
    <row r="65" spans="1:7" x14ac:dyDescent="0.25">
      <c r="A65" s="42" t="str">
        <f t="shared" si="3"/>
        <v>VILAGARCIA</v>
      </c>
      <c r="B65" s="41">
        <f t="shared" si="4"/>
        <v>1082152</v>
      </c>
      <c r="C65" s="41">
        <f t="shared" si="5"/>
        <v>1008182</v>
      </c>
      <c r="D65" s="41">
        <f t="shared" si="6"/>
        <v>28</v>
      </c>
      <c r="E65" s="42" t="str">
        <f t="shared" si="2"/>
        <v>VILAGARCIA</v>
      </c>
      <c r="F65" s="42">
        <f t="shared" si="9"/>
        <v>1082152</v>
      </c>
      <c r="G65" s="42">
        <f t="shared" si="8"/>
        <v>1008182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40071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0</v>
      </c>
      <c r="C7" s="9">
        <v>2</v>
      </c>
      <c r="D7" s="9">
        <v>24</v>
      </c>
      <c r="E7" s="9">
        <v>32</v>
      </c>
      <c r="F7" s="10">
        <f>((E7*100)/D7)-100</f>
        <v>33.333333333333343</v>
      </c>
      <c r="G7" s="1"/>
      <c r="H7" s="1"/>
      <c r="I7" s="1"/>
    </row>
    <row r="8" spans="1:12" x14ac:dyDescent="0.25">
      <c r="A8" s="11" t="s">
        <v>44</v>
      </c>
      <c r="B8" s="12">
        <v>2</v>
      </c>
      <c r="C8" s="12">
        <v>4</v>
      </c>
      <c r="D8" s="12">
        <v>36</v>
      </c>
      <c r="E8" s="12">
        <v>22</v>
      </c>
      <c r="F8" s="13">
        <f t="shared" ref="F8:F35" si="0">((E8*100)/D8)-100</f>
        <v>-38.888888888888886</v>
      </c>
      <c r="G8" s="1"/>
      <c r="H8" s="1"/>
      <c r="I8" s="1"/>
    </row>
    <row r="9" spans="1:12" x14ac:dyDescent="0.25">
      <c r="A9" s="8" t="s">
        <v>45</v>
      </c>
      <c r="B9" s="9">
        <v>8</v>
      </c>
      <c r="C9" s="9">
        <v>5</v>
      </c>
      <c r="D9" s="9">
        <v>35</v>
      </c>
      <c r="E9" s="9">
        <v>23</v>
      </c>
      <c r="F9" s="10">
        <f t="shared" si="0"/>
        <v>-34.285714285714292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0</v>
      </c>
      <c r="C11" s="9">
        <v>0</v>
      </c>
      <c r="D11" s="9">
        <v>2</v>
      </c>
      <c r="E11" s="9">
        <v>0</v>
      </c>
      <c r="F11" s="18">
        <f t="shared" si="0"/>
        <v>-100</v>
      </c>
      <c r="G11" s="1"/>
      <c r="H11" s="1"/>
      <c r="I11" s="1"/>
    </row>
    <row r="12" spans="1:12" x14ac:dyDescent="0.25">
      <c r="A12" s="11" t="s">
        <v>48</v>
      </c>
      <c r="B12" s="12">
        <v>14</v>
      </c>
      <c r="C12" s="12">
        <v>13</v>
      </c>
      <c r="D12" s="12">
        <v>133</v>
      </c>
      <c r="E12" s="12">
        <v>120</v>
      </c>
      <c r="F12" s="13">
        <f t="shared" si="0"/>
        <v>-9.7744360902255636</v>
      </c>
      <c r="G12" s="1"/>
      <c r="H12" s="1"/>
      <c r="I12" s="1"/>
    </row>
    <row r="13" spans="1:12" x14ac:dyDescent="0.25">
      <c r="A13" s="8" t="s">
        <v>49</v>
      </c>
      <c r="B13" s="9">
        <v>85</v>
      </c>
      <c r="C13" s="9">
        <v>88</v>
      </c>
      <c r="D13" s="9">
        <v>399</v>
      </c>
      <c r="E13" s="9">
        <v>343</v>
      </c>
      <c r="F13" s="10">
        <f t="shared" si="0"/>
        <v>-14.035087719298247</v>
      </c>
      <c r="G13" s="1"/>
      <c r="H13" s="1"/>
      <c r="I13" s="1"/>
    </row>
    <row r="14" spans="1:12" x14ac:dyDescent="0.25">
      <c r="A14" s="11" t="s">
        <v>50</v>
      </c>
      <c r="B14" s="12">
        <v>90</v>
      </c>
      <c r="C14" s="12">
        <v>84</v>
      </c>
      <c r="D14" s="12">
        <v>451</v>
      </c>
      <c r="E14" s="12">
        <v>401</v>
      </c>
      <c r="F14" s="13">
        <f t="shared" si="0"/>
        <v>-11.086474501108654</v>
      </c>
      <c r="G14" s="1"/>
      <c r="H14" s="1"/>
      <c r="I14" s="1"/>
    </row>
    <row r="15" spans="1:12" x14ac:dyDescent="0.25">
      <c r="A15" s="8" t="s">
        <v>51</v>
      </c>
      <c r="B15" s="9">
        <v>0</v>
      </c>
      <c r="C15" s="9">
        <v>2</v>
      </c>
      <c r="D15" s="9">
        <v>20</v>
      </c>
      <c r="E15" s="9">
        <v>17</v>
      </c>
      <c r="F15" s="10">
        <f t="shared" si="0"/>
        <v>-15</v>
      </c>
      <c r="G15" s="1"/>
      <c r="H15" s="1"/>
      <c r="I15" s="1"/>
    </row>
    <row r="16" spans="1:12" x14ac:dyDescent="0.25">
      <c r="A16" s="11" t="s">
        <v>52</v>
      </c>
      <c r="B16" s="12">
        <v>2</v>
      </c>
      <c r="C16" s="12">
        <v>1</v>
      </c>
      <c r="D16" s="12">
        <v>18</v>
      </c>
      <c r="E16" s="12">
        <v>22</v>
      </c>
      <c r="F16" s="13">
        <f t="shared" si="0"/>
        <v>22.222222222222229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2</v>
      </c>
      <c r="C18" s="12">
        <v>0</v>
      </c>
      <c r="D18" s="12">
        <v>7</v>
      </c>
      <c r="E18" s="12">
        <v>4</v>
      </c>
      <c r="F18" s="13">
        <f t="shared" si="0"/>
        <v>-42.857142857142854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1</v>
      </c>
      <c r="C20" s="12">
        <v>1</v>
      </c>
      <c r="D20" s="12">
        <v>4</v>
      </c>
      <c r="E20" s="12">
        <v>2</v>
      </c>
      <c r="F20" s="13">
        <f t="shared" si="0"/>
        <v>-50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1</v>
      </c>
      <c r="E21" s="9">
        <v>1</v>
      </c>
      <c r="F21" s="18">
        <f t="shared" si="0"/>
        <v>0</v>
      </c>
      <c r="G21" s="1"/>
      <c r="H21" s="1"/>
      <c r="I21" s="1"/>
    </row>
    <row r="22" spans="1:9" x14ac:dyDescent="0.25">
      <c r="A22" s="11" t="s">
        <v>58</v>
      </c>
      <c r="B22" s="12">
        <v>3</v>
      </c>
      <c r="C22" s="12">
        <v>7</v>
      </c>
      <c r="D22" s="12">
        <v>223</v>
      </c>
      <c r="E22" s="12">
        <v>202</v>
      </c>
      <c r="F22" s="13">
        <f t="shared" si="0"/>
        <v>-9.4170403587444014</v>
      </c>
      <c r="G22" s="1"/>
      <c r="H22" s="1"/>
      <c r="I22" s="1"/>
    </row>
    <row r="23" spans="1:9" x14ac:dyDescent="0.25">
      <c r="A23" s="8" t="s">
        <v>59</v>
      </c>
      <c r="B23" s="9">
        <v>12</v>
      </c>
      <c r="C23" s="9">
        <v>16</v>
      </c>
      <c r="D23" s="9">
        <v>118</v>
      </c>
      <c r="E23" s="9">
        <v>137</v>
      </c>
      <c r="F23" s="10">
        <f t="shared" si="0"/>
        <v>16.101694915254242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1</v>
      </c>
      <c r="E24" s="12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61</v>
      </c>
      <c r="B25" s="9">
        <v>0</v>
      </c>
      <c r="C25" s="9">
        <v>0</v>
      </c>
      <c r="D25" s="9">
        <v>1</v>
      </c>
      <c r="E25" s="9">
        <v>0</v>
      </c>
      <c r="F25" s="10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14</v>
      </c>
      <c r="E26" s="12">
        <v>9</v>
      </c>
      <c r="F26" s="13">
        <f t="shared" si="0"/>
        <v>-35.714285714285708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5</v>
      </c>
      <c r="C28" s="12">
        <v>3</v>
      </c>
      <c r="D28" s="12">
        <v>156</v>
      </c>
      <c r="E28" s="12">
        <v>169</v>
      </c>
      <c r="F28" s="13">
        <f t="shared" si="0"/>
        <v>8.3333333333333286</v>
      </c>
      <c r="G28" s="1"/>
      <c r="H28" s="1"/>
      <c r="I28" s="1"/>
    </row>
    <row r="29" spans="1:9" x14ac:dyDescent="0.25">
      <c r="A29" s="8" t="s">
        <v>65</v>
      </c>
      <c r="B29" s="9">
        <v>0</v>
      </c>
      <c r="C29" s="9">
        <v>0</v>
      </c>
      <c r="D29" s="9">
        <v>4</v>
      </c>
      <c r="E29" s="9">
        <v>5</v>
      </c>
      <c r="F29" s="10">
        <f t="shared" si="0"/>
        <v>25</v>
      </c>
      <c r="G29" s="1"/>
      <c r="H29" s="1"/>
      <c r="I29" s="1"/>
    </row>
    <row r="30" spans="1:9" x14ac:dyDescent="0.25">
      <c r="A30" s="11" t="s">
        <v>66</v>
      </c>
      <c r="B30" s="12">
        <v>7</v>
      </c>
      <c r="C30" s="12">
        <v>9</v>
      </c>
      <c r="D30" s="12">
        <v>48</v>
      </c>
      <c r="E30" s="12">
        <v>55</v>
      </c>
      <c r="F30" s="13">
        <f t="shared" si="0"/>
        <v>14.583333333333329</v>
      </c>
      <c r="G30" s="1"/>
      <c r="H30" s="1"/>
      <c r="I30" s="1"/>
    </row>
    <row r="31" spans="1:9" x14ac:dyDescent="0.25">
      <c r="A31" s="8" t="s">
        <v>67</v>
      </c>
      <c r="B31" s="9">
        <v>2</v>
      </c>
      <c r="C31" s="9">
        <v>2</v>
      </c>
      <c r="D31" s="9">
        <v>7</v>
      </c>
      <c r="E31" s="9">
        <v>7</v>
      </c>
      <c r="F31" s="10">
        <f t="shared" si="0"/>
        <v>0</v>
      </c>
      <c r="G31" s="1"/>
      <c r="H31" s="1"/>
      <c r="I31" s="1"/>
    </row>
    <row r="32" spans="1:9" x14ac:dyDescent="0.25">
      <c r="A32" s="11" t="s">
        <v>68</v>
      </c>
      <c r="B32" s="12">
        <v>18</v>
      </c>
      <c r="C32" s="12">
        <v>15</v>
      </c>
      <c r="D32" s="12">
        <v>88</v>
      </c>
      <c r="E32" s="12">
        <v>71</v>
      </c>
      <c r="F32" s="13">
        <f t="shared" si="0"/>
        <v>-19.318181818181813</v>
      </c>
      <c r="G32" s="1"/>
      <c r="H32" s="1"/>
      <c r="I32" s="1"/>
    </row>
    <row r="33" spans="1:9" x14ac:dyDescent="0.25">
      <c r="A33" s="8" t="s">
        <v>69</v>
      </c>
      <c r="B33" s="9">
        <v>6</v>
      </c>
      <c r="C33" s="9">
        <v>9</v>
      </c>
      <c r="D33" s="9">
        <v>55</v>
      </c>
      <c r="E33" s="9">
        <v>53</v>
      </c>
      <c r="F33" s="10">
        <f t="shared" si="0"/>
        <v>-3.6363636363636402</v>
      </c>
      <c r="G33" s="1"/>
      <c r="H33" s="1"/>
      <c r="I33" s="1"/>
    </row>
    <row r="34" spans="1:9" x14ac:dyDescent="0.25">
      <c r="A34" s="11" t="s">
        <v>70</v>
      </c>
      <c r="B34" s="12">
        <v>1</v>
      </c>
      <c r="C34" s="12">
        <v>0</v>
      </c>
      <c r="D34" s="12">
        <v>5</v>
      </c>
      <c r="E34" s="12">
        <v>8</v>
      </c>
      <c r="F34" s="13">
        <f t="shared" si="0"/>
        <v>60</v>
      </c>
      <c r="G34" s="1"/>
      <c r="H34" s="1"/>
      <c r="I34" s="1"/>
    </row>
    <row r="35" spans="1:9" x14ac:dyDescent="0.25">
      <c r="A35" s="14" t="s">
        <v>71</v>
      </c>
      <c r="B35" s="15">
        <f>SUM(B7:B34)</f>
        <v>258</v>
      </c>
      <c r="C35" s="15">
        <f t="shared" ref="C35:E35" si="1">SUM(C7:C34)</f>
        <v>261</v>
      </c>
      <c r="D35" s="15">
        <f t="shared" si="1"/>
        <v>1850</v>
      </c>
      <c r="E35" s="15">
        <f t="shared" si="1"/>
        <v>1703</v>
      </c>
      <c r="F35" s="16">
        <f t="shared" si="0"/>
        <v>-7.9459459459459509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32</v>
      </c>
      <c r="C38" s="41">
        <f>D7</f>
        <v>24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401</v>
      </c>
      <c r="G38" s="42">
        <f>LOOKUP(E38,$A$38:$A$65,$C$38:$C$65)</f>
        <v>451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</v>
      </c>
      <c r="C39" s="41">
        <f t="shared" ref="C39:C65" si="5">D8</f>
        <v>36</v>
      </c>
      <c r="D39" s="41">
        <f t="shared" ref="D39:D65" si="6">_xlfn.RANK.EQ(B39,$B$38:$B$65)+COUNTIF($B$38:$B$65,B39)-1</f>
        <v>13</v>
      </c>
      <c r="E39" s="42" t="str">
        <f t="shared" si="2"/>
        <v>BALEARES</v>
      </c>
      <c r="F39" s="42">
        <f t="shared" ref="F39:F54" si="7">LOOKUP(E39,$A$38:$A$65,$B$38:$B$65)</f>
        <v>343</v>
      </c>
      <c r="G39" s="42">
        <f t="shared" ref="G39:G65" si="8">LOOKUP(E39,$A$38:$A$65,$C$38:$C$65)</f>
        <v>399</v>
      </c>
    </row>
    <row r="40" spans="1:9" x14ac:dyDescent="0.25">
      <c r="A40" s="42" t="str">
        <f t="shared" si="3"/>
        <v>ALMERIA</v>
      </c>
      <c r="B40" s="41">
        <f t="shared" si="4"/>
        <v>23</v>
      </c>
      <c r="C40" s="41">
        <f t="shared" si="5"/>
        <v>35</v>
      </c>
      <c r="D40" s="41">
        <f t="shared" si="6"/>
        <v>11</v>
      </c>
      <c r="E40" s="42" t="str">
        <f t="shared" si="2"/>
        <v>LAS PALMAS</v>
      </c>
      <c r="F40" s="42">
        <f t="shared" si="7"/>
        <v>202</v>
      </c>
      <c r="G40" s="42">
        <f t="shared" si="8"/>
        <v>223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169</v>
      </c>
      <c r="G41" s="42">
        <f t="shared" si="8"/>
        <v>156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2</v>
      </c>
      <c r="D42" s="41">
        <f t="shared" si="6"/>
        <v>28</v>
      </c>
      <c r="E42" s="42" t="str">
        <f t="shared" si="2"/>
        <v>MALAGA</v>
      </c>
      <c r="F42" s="42">
        <f t="shared" si="7"/>
        <v>137</v>
      </c>
      <c r="G42" s="42">
        <f t="shared" si="8"/>
        <v>118</v>
      </c>
    </row>
    <row r="43" spans="1:9" x14ac:dyDescent="0.25">
      <c r="A43" s="42" t="str">
        <f t="shared" si="3"/>
        <v>BAHIA DE CADIZ</v>
      </c>
      <c r="B43" s="41">
        <f t="shared" si="4"/>
        <v>120</v>
      </c>
      <c r="C43" s="41">
        <f t="shared" si="5"/>
        <v>133</v>
      </c>
      <c r="D43" s="41">
        <f t="shared" si="6"/>
        <v>6</v>
      </c>
      <c r="E43" s="42" t="str">
        <f t="shared" si="2"/>
        <v>BAHIA DE CADIZ</v>
      </c>
      <c r="F43" s="42">
        <f t="shared" si="7"/>
        <v>120</v>
      </c>
      <c r="G43" s="42">
        <f t="shared" si="8"/>
        <v>133</v>
      </c>
    </row>
    <row r="44" spans="1:9" x14ac:dyDescent="0.25">
      <c r="A44" s="42" t="str">
        <f t="shared" si="3"/>
        <v>BALEARES</v>
      </c>
      <c r="B44" s="41">
        <f t="shared" si="4"/>
        <v>343</v>
      </c>
      <c r="C44" s="41">
        <f t="shared" si="5"/>
        <v>399</v>
      </c>
      <c r="D44" s="41">
        <f t="shared" si="6"/>
        <v>2</v>
      </c>
      <c r="E44" s="42" t="str">
        <f t="shared" si="2"/>
        <v>VALENCIA</v>
      </c>
      <c r="F44" s="42">
        <f t="shared" si="7"/>
        <v>71</v>
      </c>
      <c r="G44" s="42">
        <f t="shared" si="8"/>
        <v>88</v>
      </c>
    </row>
    <row r="45" spans="1:9" x14ac:dyDescent="0.25">
      <c r="A45" s="42" t="str">
        <f t="shared" si="3"/>
        <v>BARCELONA</v>
      </c>
      <c r="B45" s="41">
        <f t="shared" si="4"/>
        <v>401</v>
      </c>
      <c r="C45" s="41">
        <f t="shared" si="5"/>
        <v>451</v>
      </c>
      <c r="D45" s="41">
        <f t="shared" si="6"/>
        <v>1</v>
      </c>
      <c r="E45" s="42" t="str">
        <f t="shared" si="2"/>
        <v>SEVILLA</v>
      </c>
      <c r="F45" s="42">
        <f t="shared" si="7"/>
        <v>55</v>
      </c>
      <c r="G45" s="42">
        <f t="shared" si="8"/>
        <v>48</v>
      </c>
    </row>
    <row r="46" spans="1:9" x14ac:dyDescent="0.25">
      <c r="A46" s="42" t="str">
        <f t="shared" si="3"/>
        <v>BILBAO</v>
      </c>
      <c r="B46" s="41">
        <f t="shared" si="4"/>
        <v>17</v>
      </c>
      <c r="C46" s="41">
        <f t="shared" si="5"/>
        <v>20</v>
      </c>
      <c r="D46" s="41">
        <f t="shared" si="6"/>
        <v>14</v>
      </c>
      <c r="E46" s="42" t="str">
        <f t="shared" si="2"/>
        <v>VIGO</v>
      </c>
      <c r="F46" s="42">
        <f t="shared" si="7"/>
        <v>53</v>
      </c>
      <c r="G46" s="42">
        <f t="shared" si="8"/>
        <v>55</v>
      </c>
    </row>
    <row r="47" spans="1:9" x14ac:dyDescent="0.25">
      <c r="A47" s="42" t="str">
        <f t="shared" si="3"/>
        <v>CARTAGENA</v>
      </c>
      <c r="B47" s="41">
        <f t="shared" si="4"/>
        <v>22</v>
      </c>
      <c r="C47" s="41">
        <f t="shared" si="5"/>
        <v>18</v>
      </c>
      <c r="D47" s="41">
        <f t="shared" si="6"/>
        <v>13</v>
      </c>
      <c r="E47" s="42" t="str">
        <f t="shared" si="2"/>
        <v>A CORUÑA</v>
      </c>
      <c r="F47" s="42">
        <f t="shared" si="7"/>
        <v>32</v>
      </c>
      <c r="G47" s="42">
        <f t="shared" si="8"/>
        <v>24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ALMERIA</v>
      </c>
      <c r="F48" s="42">
        <f t="shared" si="7"/>
        <v>23</v>
      </c>
      <c r="G48" s="42">
        <f t="shared" si="8"/>
        <v>35</v>
      </c>
    </row>
    <row r="49" spans="1:7" x14ac:dyDescent="0.25">
      <c r="A49" s="42" t="str">
        <f t="shared" si="3"/>
        <v>CEUTA</v>
      </c>
      <c r="B49" s="41">
        <f t="shared" si="4"/>
        <v>4</v>
      </c>
      <c r="C49" s="41">
        <f t="shared" si="5"/>
        <v>7</v>
      </c>
      <c r="D49" s="41">
        <f t="shared" si="6"/>
        <v>19</v>
      </c>
      <c r="E49" s="42" t="e">
        <f t="shared" si="2"/>
        <v>#N/A</v>
      </c>
      <c r="F49" s="42" t="e">
        <f t="shared" si="7"/>
        <v>#N/A</v>
      </c>
      <c r="G49" s="42" t="e">
        <f t="shared" si="8"/>
        <v>#N/A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ALICANTE</v>
      </c>
      <c r="F50" s="42">
        <f t="shared" si="7"/>
        <v>22</v>
      </c>
      <c r="G50" s="42">
        <f t="shared" si="8"/>
        <v>36</v>
      </c>
    </row>
    <row r="51" spans="1:7" x14ac:dyDescent="0.25">
      <c r="A51" s="42" t="str">
        <f t="shared" si="3"/>
        <v>GIJON</v>
      </c>
      <c r="B51" s="41">
        <f t="shared" si="4"/>
        <v>2</v>
      </c>
      <c r="C51" s="41">
        <f t="shared" si="5"/>
        <v>4</v>
      </c>
      <c r="D51" s="41">
        <f t="shared" si="6"/>
        <v>20</v>
      </c>
      <c r="E51" s="42" t="str">
        <f t="shared" si="2"/>
        <v>BILBAO</v>
      </c>
      <c r="F51" s="42">
        <f t="shared" si="7"/>
        <v>17</v>
      </c>
      <c r="G51" s="42">
        <f t="shared" si="8"/>
        <v>20</v>
      </c>
    </row>
    <row r="52" spans="1:7" x14ac:dyDescent="0.25">
      <c r="A52" s="42" t="str">
        <f t="shared" si="3"/>
        <v>HUELVA</v>
      </c>
      <c r="B52" s="41">
        <f t="shared" si="4"/>
        <v>1</v>
      </c>
      <c r="C52" s="41">
        <f t="shared" si="5"/>
        <v>1</v>
      </c>
      <c r="D52" s="41">
        <f t="shared" si="6"/>
        <v>21</v>
      </c>
      <c r="E52" s="42" t="str">
        <f t="shared" si="2"/>
        <v>MOTRIL</v>
      </c>
      <c r="F52" s="42">
        <f t="shared" si="7"/>
        <v>9</v>
      </c>
      <c r="G52" s="42">
        <f t="shared" si="8"/>
        <v>14</v>
      </c>
    </row>
    <row r="53" spans="1:7" x14ac:dyDescent="0.25">
      <c r="A53" s="42" t="str">
        <f t="shared" si="3"/>
        <v>LAS PALMAS</v>
      </c>
      <c r="B53" s="41">
        <f t="shared" si="4"/>
        <v>202</v>
      </c>
      <c r="C53" s="41">
        <f t="shared" si="5"/>
        <v>223</v>
      </c>
      <c r="D53" s="41">
        <f t="shared" si="6"/>
        <v>3</v>
      </c>
      <c r="E53" s="42" t="str">
        <f t="shared" si="2"/>
        <v>VILAGARCIA</v>
      </c>
      <c r="F53" s="42">
        <f t="shared" si="7"/>
        <v>8</v>
      </c>
      <c r="G53" s="42">
        <f t="shared" si="8"/>
        <v>5</v>
      </c>
    </row>
    <row r="54" spans="1:7" x14ac:dyDescent="0.25">
      <c r="A54" s="42" t="str">
        <f t="shared" si="3"/>
        <v>MALAGA</v>
      </c>
      <c r="B54" s="41">
        <f t="shared" si="4"/>
        <v>137</v>
      </c>
      <c r="C54" s="41">
        <f t="shared" si="5"/>
        <v>118</v>
      </c>
      <c r="D54" s="41">
        <f t="shared" si="6"/>
        <v>5</v>
      </c>
      <c r="E54" s="42" t="str">
        <f t="shared" si="2"/>
        <v>TARRAGONA</v>
      </c>
      <c r="F54" s="42">
        <f t="shared" si="7"/>
        <v>7</v>
      </c>
      <c r="G54" s="42">
        <f t="shared" si="8"/>
        <v>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1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5</v>
      </c>
      <c r="G55" s="42">
        <f t="shared" si="8"/>
        <v>4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</v>
      </c>
      <c r="D56" s="41">
        <f t="shared" si="6"/>
        <v>28</v>
      </c>
      <c r="E56" s="42" t="str">
        <f t="shared" si="2"/>
        <v>CEUTA</v>
      </c>
      <c r="F56" s="42">
        <f t="shared" si="9"/>
        <v>4</v>
      </c>
      <c r="G56" s="42">
        <f t="shared" si="8"/>
        <v>7</v>
      </c>
    </row>
    <row r="57" spans="1:7" x14ac:dyDescent="0.25">
      <c r="A57" s="42" t="str">
        <f t="shared" si="3"/>
        <v>MOTRIL</v>
      </c>
      <c r="B57" s="41">
        <f t="shared" si="4"/>
        <v>9</v>
      </c>
      <c r="C57" s="41">
        <f t="shared" si="5"/>
        <v>14</v>
      </c>
      <c r="D57" s="41">
        <f t="shared" si="6"/>
        <v>15</v>
      </c>
      <c r="E57" s="42" t="str">
        <f t="shared" si="2"/>
        <v>GIJON</v>
      </c>
      <c r="F57" s="42">
        <f t="shared" si="9"/>
        <v>2</v>
      </c>
      <c r="G57" s="42">
        <f t="shared" si="8"/>
        <v>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HUELVA</v>
      </c>
      <c r="F58" s="42">
        <f t="shared" si="9"/>
        <v>1</v>
      </c>
      <c r="G58" s="42">
        <f t="shared" si="8"/>
        <v>1</v>
      </c>
    </row>
    <row r="59" spans="1:7" x14ac:dyDescent="0.25">
      <c r="A59" s="42" t="str">
        <f t="shared" si="3"/>
        <v>SANTA CRUZ DE TENERIFE</v>
      </c>
      <c r="B59" s="41">
        <f t="shared" si="4"/>
        <v>169</v>
      </c>
      <c r="C59" s="41">
        <f t="shared" si="5"/>
        <v>156</v>
      </c>
      <c r="D59" s="41">
        <f t="shared" si="6"/>
        <v>4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</v>
      </c>
      <c r="C60" s="41">
        <f t="shared" si="5"/>
        <v>4</v>
      </c>
      <c r="D60" s="41">
        <f t="shared" si="6"/>
        <v>18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55</v>
      </c>
      <c r="C61" s="41">
        <f t="shared" si="5"/>
        <v>48</v>
      </c>
      <c r="D61" s="41">
        <f t="shared" si="6"/>
        <v>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7</v>
      </c>
      <c r="C62" s="41">
        <f t="shared" si="5"/>
        <v>7</v>
      </c>
      <c r="D62" s="41">
        <f t="shared" si="6"/>
        <v>17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71</v>
      </c>
      <c r="C63" s="41">
        <f t="shared" si="5"/>
        <v>88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53</v>
      </c>
      <c r="C64" s="41">
        <f t="shared" si="5"/>
        <v>55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8</v>
      </c>
      <c r="C65" s="41">
        <f t="shared" si="5"/>
        <v>5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4</A_x00f1_o>
  </documentManagement>
</p:properties>
</file>

<file path=customXml/itemProps1.xml><?xml version="1.0" encoding="utf-8"?>
<ds:datastoreItem xmlns:ds="http://schemas.openxmlformats.org/officeDocument/2006/customXml" ds:itemID="{00C0EEF8-AA14-44CD-AD57-6548BA3570EB}"/>
</file>

<file path=customXml/itemProps2.xml><?xml version="1.0" encoding="utf-8"?>
<ds:datastoreItem xmlns:ds="http://schemas.openxmlformats.org/officeDocument/2006/customXml" ds:itemID="{60CC60A4-955D-4377-AD6A-1A1855399775}"/>
</file>

<file path=customXml/itemProps3.xml><?xml version="1.0" encoding="utf-8"?>
<ds:datastoreItem xmlns:ds="http://schemas.openxmlformats.org/officeDocument/2006/customXml" ds:itemID="{70E5937C-9419-4966-9EB0-997666E27A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65</vt:i4>
      </vt:variant>
    </vt:vector>
  </HeadingPairs>
  <TitlesOfParts>
    <vt:vector size="8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2017-10-02T10:54:58Z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