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worksheets/sheet3.xml" ContentType="application/vnd.openxmlformats-officedocument.spreadsheetml.worksheet+xml"/>
  <Override PartName="/xl/drawings/drawing22.xml" ContentType="application/vnd.openxmlformats-officedocument.drawing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worksheets/sheet2.xml" ContentType="application/vnd.openxmlformats-officedocument.spreadsheetml.worksheet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5.xml" ContentType="application/vnd.ms-office.chartcolorstyle+xml"/>
  <Override PartName="/xl/charts/style15.xml" ContentType="application/vnd.ms-office.chartstyle+xml"/>
  <Override PartName="/xl/charts/chart15.xml" ContentType="application/vnd.openxmlformats-officedocument.drawingml.chart+xml"/>
  <Override PartName="/xl/worksheets/sheet1.xml" ContentType="application/vnd.openxmlformats-officedocument.spreadsheetml.worksheet+xml"/>
  <Override PartName="/xl/drawings/drawing16.xml" ContentType="application/vnd.openxmlformats-officedocument.drawing+xml"/>
  <Override PartName="/xl/charts/colors14.xml" ContentType="application/vnd.ms-office.chartcolorstyle+xml"/>
  <Override PartName="/xl/charts/colors16.xml" ContentType="application/vnd.ms-office.chartcolorstyle+xml"/>
  <Override PartName="/xl/drawings/drawing18.xml" ContentType="application/vnd.openxmlformats-officedocument.drawing+xml"/>
  <Override PartName="/xl/charts/style18.xml" ContentType="application/vnd.ms-office.chartstyle+xml"/>
  <Override PartName="/xl/charts/colors18.xml" ContentType="application/vnd.ms-office.chartcolorstyle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charts/chart17.xml" ContentType="application/vnd.openxmlformats-officedocument.drawingml.chart+xml"/>
  <Override PartName="/xl/charts/style14.xml" ContentType="application/vnd.ms-office.chart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olors5.xml" ContentType="application/vnd.ms-office.chartcolorstyle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charts/chart6.xml" ContentType="application/vnd.openxmlformats-officedocument.drawingml.chart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charts/style6.xml" ContentType="application/vnd.ms-office.chartstyl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0.xml" ContentType="application/vnd.openxmlformats-officedocument.drawingml.chart+xml"/>
  <Override PartName="/xl/charts/colors6.xml" ContentType="application/vnd.ms-office.chartcolorstyle+xml"/>
  <Override PartName="/xl/charts/colors9.xml" ContentType="application/vnd.ms-office.chartcolorstyle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charts/style9.xml" ContentType="application/vnd.ms-office.chartstyle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olors7.xml" ContentType="application/vnd.ms-office.chartcolorstyle+xml"/>
  <Override PartName="/xl/charts/style7.xml" ContentType="application/vnd.ms-office.chartstyle+xml"/>
  <Override PartName="/xl/charts/chart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Pasajeros total" sheetId="21" r:id="rId17"/>
    <sheet name="Pasajeros crucero" sheetId="22" r:id="rId18"/>
    <sheet name="Vehículos régimen pasaje" sheetId="23" r:id="rId19"/>
    <sheet name="Buques número" sheetId="24" r:id="rId20"/>
    <sheet name="Buques GT" sheetId="25" r:id="rId21"/>
    <sheet name="Cruceros" sheetId="26" r:id="rId22"/>
  </sheets>
  <definedNames>
    <definedName name="_xlnm.Print_Area" localSheetId="7">Avituallamiento!$A$1:$M$35</definedName>
    <definedName name="_xlnm.Print_Area" localSheetId="20">'Buques GT'!$A$1:$M$35</definedName>
    <definedName name="_xlnm.Print_Area" localSheetId="19">'Buques número'!$A$1:$M$35</definedName>
    <definedName name="_xlnm.Print_Area" localSheetId="21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7">'Pasajeros crucero'!$A$1:$M$35</definedName>
    <definedName name="_xlnm.Print_Area" localSheetId="16">'Pasajeros total'!$A$1:$M$35</definedName>
    <definedName name="_xlnm.Print_Area" localSheetId="6">Pesca!$A$1:$M$35</definedName>
    <definedName name="_xlnm.Print_Area" localSheetId="0">'Resumen general'!$A$1:$I$33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8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B6" i="21" l="1"/>
  <c r="C6" i="21"/>
  <c r="D6" i="21"/>
  <c r="E6" i="21"/>
  <c r="E6" i="28"/>
  <c r="D6" i="28"/>
  <c r="C6" i="28"/>
  <c r="B6" i="28"/>
  <c r="E6" i="27"/>
  <c r="D6" i="27"/>
  <c r="C6" i="27"/>
  <c r="B6" i="27"/>
  <c r="I26" i="4" l="1"/>
  <c r="I27" i="4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53" i="28" l="1"/>
  <c r="D40" i="27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G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F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63" i="28" l="1"/>
  <c r="F65" i="28"/>
  <c r="G55" i="27"/>
  <c r="F46" i="27"/>
  <c r="F63" i="27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B37" i="2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C37" i="2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3" i="4"/>
  <c r="I14" i="4"/>
  <c r="I28" i="4"/>
  <c r="I22" i="4"/>
  <c r="I31" i="4"/>
  <c r="I24" i="4"/>
  <c r="I9" i="4"/>
  <c r="I12" i="4"/>
  <c r="I15" i="4"/>
  <c r="I32" i="4"/>
  <c r="I11" i="4"/>
  <c r="I29" i="4"/>
  <c r="I30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<sst xmlns="http://schemas.openxmlformats.org/spreadsheetml/2006/main" count="721" uniqueCount="96">
  <si>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</si>
  <si>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</si>
  <si>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</si>
  <si>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</si>
  <si>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</si>
  <si>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</si>
  <si>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</si>
  <si>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</si>
  <si>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</si>
  <si>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</si>
  <si>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</si>
  <si>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</si>
  <si>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</si>
  <si>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</si>
  <si>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</si>
  <si>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</si>
  <si>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</si>
  <si>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</si>
  <si>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</si>
  <si>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</si>
  <si>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</si>
  <si>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</si>
  <si>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</si>
  <si>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</si>
  <si>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</si>
  <si>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</si>
  <si>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</si>
  <si>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</si>
  <si>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</si>
  <si>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</si>
  <si>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</si>
  <si>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</si>
  <si>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</si>
  <si>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</si>
  <si>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</si>
  <si>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</si>
  <si>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</si>
  <si>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</si>
  <si>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</si>
  <si>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</si>
  <si>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</si>
  <si>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</si>
  <si>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</si>
  <si>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</si>
  <si>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</si>
  <si>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</si>
  <si>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</si>
  <si>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</si>
  <si>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</si>
  <si>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</si>
  <si>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</si>
  <si>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</si>
  <si>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</si>
  <si>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</si>
  <si>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</si>
  <si>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</si>
  <si>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</si>
  <si>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</si>
  <si>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</si>
  <si>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</si>
  <si>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</si>
  <si>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</si>
  <si>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</si>
  <si>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</si>
  <si>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</si>
  <si>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</si>
  <si>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</si>
  <si>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</si>
  <si>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</si>
  <si>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</si>
  <si>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</si>
  <si>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</si>
  <si>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</si>
  <si>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</si>
  <si>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</si>
  <si>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</si>
  <si>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</si>
  <si>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</si>
  <si>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</si>
  <si>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</si>
  <si>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</si>
  <si>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</si>
  <si>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</si>
  <si>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</si>
  <si>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</si>
  <si>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</si>
  <si>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</si>
  <si>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</si>
  <si>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</si>
  <si>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</si>
  <si>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</si>
  <si>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</si>
  <si>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</si>
  <si>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</si>
  <si>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</si>
  <si>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Mes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</si>
</sst>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80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45774633</c:v>
                </c:pt>
                <c:pt idx="1">
                  <c:v>38054505</c:v>
                </c:pt>
                <c:pt idx="2">
                  <c:v>28563376</c:v>
                </c:pt>
                <c:pt idx="3">
                  <c:v>21403884</c:v>
                </c:pt>
                <c:pt idx="4">
                  <c:v>20437764</c:v>
                </c:pt>
                <c:pt idx="5">
                  <c:v>14599593</c:v>
                </c:pt>
                <c:pt idx="6">
                  <c:v>14038288</c:v>
                </c:pt>
                <c:pt idx="7">
                  <c:v>11505872</c:v>
                </c:pt>
                <c:pt idx="8">
                  <c:v>10640965</c:v>
                </c:pt>
                <c:pt idx="9">
                  <c:v>9107367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50081726</c:v>
                </c:pt>
                <c:pt idx="1">
                  <c:v>40404502</c:v>
                </c:pt>
                <c:pt idx="2">
                  <c:v>36408906</c:v>
                </c:pt>
                <c:pt idx="3">
                  <c:v>26310367</c:v>
                </c:pt>
                <c:pt idx="4">
                  <c:v>23351728</c:v>
                </c:pt>
                <c:pt idx="5">
                  <c:v>18324387</c:v>
                </c:pt>
                <c:pt idx="6">
                  <c:v>17576215</c:v>
                </c:pt>
                <c:pt idx="7">
                  <c:v>13546530</c:v>
                </c:pt>
                <c:pt idx="8">
                  <c:v>12407665</c:v>
                </c:pt>
                <c:pt idx="9">
                  <c:v>13719607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41986166</c:v>
                </c:pt>
                <c:pt idx="1">
                  <c:v>37864021</c:v>
                </c:pt>
                <c:pt idx="2">
                  <c:v>27746961</c:v>
                </c:pt>
                <c:pt idx="3">
                  <c:v>21087455</c:v>
                </c:pt>
                <c:pt idx="4">
                  <c:v>20185961</c:v>
                </c:pt>
                <c:pt idx="5">
                  <c:v>14558692</c:v>
                </c:pt>
                <c:pt idx="6">
                  <c:v>12598544</c:v>
                </c:pt>
                <c:pt idx="7">
                  <c:v>11477054</c:v>
                </c:pt>
                <c:pt idx="8">
                  <c:v>9980055</c:v>
                </c:pt>
                <c:pt idx="9">
                  <c:v>9026529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46821068</c:v>
                </c:pt>
                <c:pt idx="1">
                  <c:v>40194263</c:v>
                </c:pt>
                <c:pt idx="2">
                  <c:v>35546622</c:v>
                </c:pt>
                <c:pt idx="3">
                  <c:v>25674572</c:v>
                </c:pt>
                <c:pt idx="4">
                  <c:v>23209233</c:v>
                </c:pt>
                <c:pt idx="5">
                  <c:v>18254270</c:v>
                </c:pt>
                <c:pt idx="6">
                  <c:v>16123700</c:v>
                </c:pt>
                <c:pt idx="7">
                  <c:v>13509872</c:v>
                </c:pt>
                <c:pt idx="8">
                  <c:v>11657543</c:v>
                </c:pt>
                <c:pt idx="9">
                  <c:v>13628011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TARRAGONA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14341933</c:v>
                </c:pt>
                <c:pt idx="1">
                  <c:v>12936983</c:v>
                </c:pt>
                <c:pt idx="2">
                  <c:v>12099548</c:v>
                </c:pt>
                <c:pt idx="3">
                  <c:v>11733859</c:v>
                </c:pt>
                <c:pt idx="4">
                  <c:v>8650913</c:v>
                </c:pt>
                <c:pt idx="5">
                  <c:v>7856004</c:v>
                </c:pt>
                <c:pt idx="6">
                  <c:v>5616547</c:v>
                </c:pt>
                <c:pt idx="7">
                  <c:v>5449280</c:v>
                </c:pt>
                <c:pt idx="8">
                  <c:v>4447380</c:v>
                </c:pt>
                <c:pt idx="9">
                  <c:v>3923415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TARRAGONA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15425973</c:v>
                </c:pt>
                <c:pt idx="1">
                  <c:v>13503346</c:v>
                </c:pt>
                <c:pt idx="2">
                  <c:v>13207898</c:v>
                </c:pt>
                <c:pt idx="3">
                  <c:v>14054851</c:v>
                </c:pt>
                <c:pt idx="4">
                  <c:v>9015456</c:v>
                </c:pt>
                <c:pt idx="5">
                  <c:v>8417158</c:v>
                </c:pt>
                <c:pt idx="6">
                  <c:v>6224331</c:v>
                </c:pt>
                <c:pt idx="7">
                  <c:v>5212016</c:v>
                </c:pt>
                <c:pt idx="8">
                  <c:v>5289389</c:v>
                </c:pt>
                <c:pt idx="9">
                  <c:v>4037107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BARCELONA</c:v>
                </c:pt>
                <c:pt idx="5">
                  <c:v>ALMERIA</c:v>
                </c:pt>
                <c:pt idx="6">
                  <c:v>CARTAGENA</c:v>
                </c:pt>
                <c:pt idx="7">
                  <c:v>VALENCIA</c:v>
                </c:pt>
                <c:pt idx="8">
                  <c:v>BILBAO</c:v>
                </c:pt>
                <c:pt idx="9">
                  <c:v>A CORUÑA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7735295</c:v>
                </c:pt>
                <c:pt idx="1">
                  <c:v>6320284</c:v>
                </c:pt>
                <c:pt idx="2">
                  <c:v>5821676</c:v>
                </c:pt>
                <c:pt idx="3">
                  <c:v>2640992</c:v>
                </c:pt>
                <c:pt idx="4">
                  <c:v>2624899</c:v>
                </c:pt>
                <c:pt idx="5">
                  <c:v>2515402</c:v>
                </c:pt>
                <c:pt idx="6">
                  <c:v>2358109</c:v>
                </c:pt>
                <c:pt idx="7">
                  <c:v>2258335</c:v>
                </c:pt>
                <c:pt idx="8">
                  <c:v>2188323</c:v>
                </c:pt>
                <c:pt idx="9">
                  <c:v>1959350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BARCELONA</c:v>
                </c:pt>
                <c:pt idx="5">
                  <c:v>ALMERIA</c:v>
                </c:pt>
                <c:pt idx="6">
                  <c:v>CARTAGENA</c:v>
                </c:pt>
                <c:pt idx="7">
                  <c:v>VALENCIA</c:v>
                </c:pt>
                <c:pt idx="8">
                  <c:v>BILBAO</c:v>
                </c:pt>
                <c:pt idx="9">
                  <c:v>A CORUÑA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12040867</c:v>
                </c:pt>
                <c:pt idx="1">
                  <c:v>8913676</c:v>
                </c:pt>
                <c:pt idx="2">
                  <c:v>6833125</c:v>
                </c:pt>
                <c:pt idx="3">
                  <c:v>4222995</c:v>
                </c:pt>
                <c:pt idx="4">
                  <c:v>2380488</c:v>
                </c:pt>
                <c:pt idx="5">
                  <c:v>3259632</c:v>
                </c:pt>
                <c:pt idx="6">
                  <c:v>3539345</c:v>
                </c:pt>
                <c:pt idx="7">
                  <c:v>3890306</c:v>
                </c:pt>
                <c:pt idx="8">
                  <c:v>3740607</c:v>
                </c:pt>
                <c:pt idx="9">
                  <c:v>2285999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31682271</c:v>
                </c:pt>
                <c:pt idx="1">
                  <c:v>27944286</c:v>
                </c:pt>
                <c:pt idx="2">
                  <c:v>17266058</c:v>
                </c:pt>
                <c:pt idx="3">
                  <c:v>9015788</c:v>
                </c:pt>
                <c:pt idx="4">
                  <c:v>5550441</c:v>
                </c:pt>
                <c:pt idx="5">
                  <c:v>4557199</c:v>
                </c:pt>
                <c:pt idx="6">
                  <c:v>3808874</c:v>
                </c:pt>
                <c:pt idx="7">
                  <c:v>1989854</c:v>
                </c:pt>
                <c:pt idx="8">
                  <c:v>1766129</c:v>
                </c:pt>
                <c:pt idx="9">
                  <c:v>1389281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32266850</c:v>
                </c:pt>
                <c:pt idx="1">
                  <c:v>32145984</c:v>
                </c:pt>
                <c:pt idx="2">
                  <c:v>24748976</c:v>
                </c:pt>
                <c:pt idx="3">
                  <c:v>12023649</c:v>
                </c:pt>
                <c:pt idx="4">
                  <c:v>6527688</c:v>
                </c:pt>
                <c:pt idx="5">
                  <c:v>6507992</c:v>
                </c:pt>
                <c:pt idx="6">
                  <c:v>4387133</c:v>
                </c:pt>
                <c:pt idx="7">
                  <c:v>2850896</c:v>
                </c:pt>
                <c:pt idx="8">
                  <c:v>1087659</c:v>
                </c:pt>
                <c:pt idx="9">
                  <c:v>1796666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SANTANDER</c:v>
                </c:pt>
                <c:pt idx="5">
                  <c:v>PASAIA</c:v>
                </c:pt>
                <c:pt idx="6">
                  <c:v>GIJON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54959</c:v>
                </c:pt>
                <c:pt idx="1">
                  <c:v>30177</c:v>
                </c:pt>
                <c:pt idx="2">
                  <c:v>13705</c:v>
                </c:pt>
                <c:pt idx="3">
                  <c:v>10868</c:v>
                </c:pt>
                <c:pt idx="4">
                  <c:v>10380</c:v>
                </c:pt>
                <c:pt idx="5">
                  <c:v>10325</c:v>
                </c:pt>
                <c:pt idx="6">
                  <c:v>9314</c:v>
                </c:pt>
                <c:pt idx="7">
                  <c:v>3404</c:v>
                </c:pt>
                <c:pt idx="8">
                  <c:v>2793</c:v>
                </c:pt>
                <c:pt idx="9">
                  <c:v>2515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SANTANDER</c:v>
                </c:pt>
                <c:pt idx="5">
                  <c:v>PASAIA</c:v>
                </c:pt>
                <c:pt idx="6">
                  <c:v>GIJON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55547</c:v>
                </c:pt>
                <c:pt idx="1">
                  <c:v>21396</c:v>
                </c:pt>
                <c:pt idx="2">
                  <c:v>11728</c:v>
                </c:pt>
                <c:pt idx="3">
                  <c:v>9305</c:v>
                </c:pt>
                <c:pt idx="4">
                  <c:v>5839</c:v>
                </c:pt>
                <c:pt idx="5">
                  <c:v>7719</c:v>
                </c:pt>
                <c:pt idx="6">
                  <c:v>5110</c:v>
                </c:pt>
                <c:pt idx="7">
                  <c:v>2772</c:v>
                </c:pt>
                <c:pt idx="8">
                  <c:v>4053</c:v>
                </c:pt>
                <c:pt idx="9">
                  <c:v>2179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2287690</c:v>
                </c:pt>
                <c:pt idx="1">
                  <c:v>1438092</c:v>
                </c:pt>
                <c:pt idx="2">
                  <c:v>815976</c:v>
                </c:pt>
                <c:pt idx="3">
                  <c:v>656895</c:v>
                </c:pt>
                <c:pt idx="4">
                  <c:v>330514</c:v>
                </c:pt>
                <c:pt idx="5">
                  <c:v>223084</c:v>
                </c:pt>
                <c:pt idx="6">
                  <c:v>189508</c:v>
                </c:pt>
                <c:pt idx="7">
                  <c:v>102508</c:v>
                </c:pt>
                <c:pt idx="8">
                  <c:v>98587</c:v>
                </c:pt>
                <c:pt idx="9">
                  <c:v>91791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2035443</c:v>
                </c:pt>
                <c:pt idx="1">
                  <c:v>1450634</c:v>
                </c:pt>
                <c:pt idx="2">
                  <c:v>861775</c:v>
                </c:pt>
                <c:pt idx="3">
                  <c:v>682328</c:v>
                </c:pt>
                <c:pt idx="4">
                  <c:v>415417</c:v>
                </c:pt>
                <c:pt idx="5">
                  <c:v>241001</c:v>
                </c:pt>
                <c:pt idx="6">
                  <c:v>209450</c:v>
                </c:pt>
                <c:pt idx="7">
                  <c:v>157287</c:v>
                </c:pt>
                <c:pt idx="8">
                  <c:v>140316</c:v>
                </c:pt>
                <c:pt idx="9">
                  <c:v>112825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BILBAO</c:v>
                </c:pt>
                <c:pt idx="7">
                  <c:v>MALAGA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24720254</c:v>
                </c:pt>
                <c:pt idx="1">
                  <c:v>17983705</c:v>
                </c:pt>
                <c:pt idx="2">
                  <c:v>5326317</c:v>
                </c:pt>
                <c:pt idx="3">
                  <c:v>4950109</c:v>
                </c:pt>
                <c:pt idx="4">
                  <c:v>3344870</c:v>
                </c:pt>
                <c:pt idx="5">
                  <c:v>524074</c:v>
                </c:pt>
                <c:pt idx="6">
                  <c:v>407803</c:v>
                </c:pt>
                <c:pt idx="7">
                  <c:v>371142</c:v>
                </c:pt>
                <c:pt idx="8">
                  <c:v>206129</c:v>
                </c:pt>
                <c:pt idx="9">
                  <c:v>191485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BILBAO</c:v>
                </c:pt>
                <c:pt idx="7">
                  <c:v>MALAGA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27648095</c:v>
                </c:pt>
                <c:pt idx="1">
                  <c:v>14763352</c:v>
                </c:pt>
                <c:pt idx="2">
                  <c:v>7638653</c:v>
                </c:pt>
                <c:pt idx="3">
                  <c:v>8992543</c:v>
                </c:pt>
                <c:pt idx="4">
                  <c:v>2919305</c:v>
                </c:pt>
                <c:pt idx="5">
                  <c:v>662260</c:v>
                </c:pt>
                <c:pt idx="6">
                  <c:v>480387</c:v>
                </c:pt>
                <c:pt idx="7">
                  <c:v>1752666</c:v>
                </c:pt>
                <c:pt idx="8">
                  <c:v>115459</c:v>
                </c:pt>
                <c:pt idx="9">
                  <c:v>351316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23668310</c:v>
                </c:pt>
                <c:pt idx="1">
                  <c:v>17975041</c:v>
                </c:pt>
                <c:pt idx="2">
                  <c:v>5216935</c:v>
                </c:pt>
                <c:pt idx="3">
                  <c:v>4611897</c:v>
                </c:pt>
                <c:pt idx="4">
                  <c:v>913154</c:v>
                </c:pt>
                <c:pt idx="5">
                  <c:v>371028</c:v>
                </c:pt>
                <c:pt idx="6">
                  <c:v>163489</c:v>
                </c:pt>
                <c:pt idx="7">
                  <c:v>69263</c:v>
                </c:pt>
                <c:pt idx="8">
                  <c:v>52884</c:v>
                </c:pt>
                <c:pt idx="9">
                  <c:v>11087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27553211</c:v>
                </c:pt>
                <c:pt idx="1">
                  <c:v>14724883</c:v>
                </c:pt>
                <c:pt idx="2">
                  <c:v>7539098</c:v>
                </c:pt>
                <c:pt idx="3">
                  <c:v>8522451</c:v>
                </c:pt>
                <c:pt idx="4">
                  <c:v>1447</c:v>
                </c:pt>
                <c:pt idx="5">
                  <c:v>1751082</c:v>
                </c:pt>
                <c:pt idx="6">
                  <c:v>80538</c:v>
                </c:pt>
                <c:pt idx="7">
                  <c:v>28681</c:v>
                </c:pt>
                <c:pt idx="8">
                  <c:v>161176</c:v>
                </c:pt>
                <c:pt idx="9">
                  <c:v>4873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TARRAGONA</c:v>
                </c:pt>
                <c:pt idx="7">
                  <c:v>VIGO</c:v>
                </c:pt>
                <c:pt idx="8">
                  <c:v>BAHIA DE CADIZ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28112440</c:v>
                </c:pt>
                <c:pt idx="1">
                  <c:v>24885171</c:v>
                </c:pt>
                <c:pt idx="2">
                  <c:v>11575160</c:v>
                </c:pt>
                <c:pt idx="3">
                  <c:v>7254027</c:v>
                </c:pt>
                <c:pt idx="4">
                  <c:v>3021450</c:v>
                </c:pt>
                <c:pt idx="5">
                  <c:v>1824843</c:v>
                </c:pt>
                <c:pt idx="6">
                  <c:v>1343669</c:v>
                </c:pt>
                <c:pt idx="7">
                  <c:v>1292857</c:v>
                </c:pt>
                <c:pt idx="8">
                  <c:v>686330</c:v>
                </c:pt>
                <c:pt idx="9">
                  <c:v>629665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TARRAGONA</c:v>
                </c:pt>
                <c:pt idx="7">
                  <c:v>VIGO</c:v>
                </c:pt>
                <c:pt idx="8">
                  <c:v>BAHIA DE CADIZ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27058294</c:v>
                </c:pt>
                <c:pt idx="1">
                  <c:v>28901041</c:v>
                </c:pt>
                <c:pt idx="2">
                  <c:v>17883488</c:v>
                </c:pt>
                <c:pt idx="3">
                  <c:v>9930407</c:v>
                </c:pt>
                <c:pt idx="4">
                  <c:v>4124711</c:v>
                </c:pt>
                <c:pt idx="5">
                  <c:v>2109709</c:v>
                </c:pt>
                <c:pt idx="6">
                  <c:v>293673</c:v>
                </c:pt>
                <c:pt idx="7">
                  <c:v>1649087</c:v>
                </c:pt>
                <c:pt idx="8">
                  <c:v>888573</c:v>
                </c:pt>
                <c:pt idx="9">
                  <c:v>649146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CEUTA</c:v>
                </c:pt>
                <c:pt idx="8">
                  <c:v>VIGO</c:v>
                </c:pt>
                <c:pt idx="9">
                  <c:v>SANTANDER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5566231</c:v>
                </c:pt>
                <c:pt idx="1">
                  <c:v>5490749</c:v>
                </c:pt>
                <c:pt idx="2">
                  <c:v>2970641</c:v>
                </c:pt>
                <c:pt idx="3">
                  <c:v>2931660</c:v>
                </c:pt>
                <c:pt idx="4">
                  <c:v>2181597</c:v>
                </c:pt>
                <c:pt idx="5">
                  <c:v>1470248</c:v>
                </c:pt>
                <c:pt idx="6">
                  <c:v>801186</c:v>
                </c:pt>
                <c:pt idx="7">
                  <c:v>620356</c:v>
                </c:pt>
                <c:pt idx="8">
                  <c:v>567015</c:v>
                </c:pt>
                <c:pt idx="9">
                  <c:v>477092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CEUTA</c:v>
                </c:pt>
                <c:pt idx="8">
                  <c:v>VIGO</c:v>
                </c:pt>
                <c:pt idx="9">
                  <c:v>SANTANDER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7206273</c:v>
                </c:pt>
                <c:pt idx="1">
                  <c:v>6442184</c:v>
                </c:pt>
                <c:pt idx="2">
                  <c:v>3040910</c:v>
                </c:pt>
                <c:pt idx="3">
                  <c:v>3362478</c:v>
                </c:pt>
                <c:pt idx="4">
                  <c:v>2412488</c:v>
                </c:pt>
                <c:pt idx="5">
                  <c:v>1753381</c:v>
                </c:pt>
                <c:pt idx="6">
                  <c:v>942867</c:v>
                </c:pt>
                <c:pt idx="7">
                  <c:v>630674</c:v>
                </c:pt>
                <c:pt idx="8">
                  <c:v>952838</c:v>
                </c:pt>
                <c:pt idx="9">
                  <c:v>713730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TARRAGONA</c:v>
                </c:pt>
                <c:pt idx="9">
                  <c:v>BALEARES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2404846</c:v>
                </c:pt>
                <c:pt idx="1">
                  <c:v>1997307</c:v>
                </c:pt>
                <c:pt idx="2">
                  <c:v>1199761</c:v>
                </c:pt>
                <c:pt idx="3">
                  <c:v>663115</c:v>
                </c:pt>
                <c:pt idx="4">
                  <c:v>285289.75</c:v>
                </c:pt>
                <c:pt idx="5">
                  <c:v>225018</c:v>
                </c:pt>
                <c:pt idx="6">
                  <c:v>166666</c:v>
                </c:pt>
                <c:pt idx="7">
                  <c:v>126792</c:v>
                </c:pt>
                <c:pt idx="8">
                  <c:v>124044</c:v>
                </c:pt>
                <c:pt idx="9">
                  <c:v>97765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TARRAGONA</c:v>
                </c:pt>
                <c:pt idx="9">
                  <c:v>BALEARES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2396605</c:v>
                </c:pt>
                <c:pt idx="1">
                  <c:v>2210963</c:v>
                </c:pt>
                <c:pt idx="2">
                  <c:v>1813605</c:v>
                </c:pt>
                <c:pt idx="3">
                  <c:v>882803</c:v>
                </c:pt>
                <c:pt idx="4">
                  <c:v>376689.75</c:v>
                </c:pt>
                <c:pt idx="5">
                  <c:v>274501</c:v>
                </c:pt>
                <c:pt idx="6">
                  <c:v>262698</c:v>
                </c:pt>
                <c:pt idx="7">
                  <c:v>174927</c:v>
                </c:pt>
                <c:pt idx="8">
                  <c:v>32633</c:v>
                </c:pt>
                <c:pt idx="9">
                  <c:v>129276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1900153</c:v>
                </c:pt>
                <c:pt idx="1">
                  <c:v>1210832</c:v>
                </c:pt>
                <c:pt idx="2">
                  <c:v>410219</c:v>
                </c:pt>
                <c:pt idx="3">
                  <c:v>393864</c:v>
                </c:pt>
                <c:pt idx="4">
                  <c:v>155457</c:v>
                </c:pt>
                <c:pt idx="5">
                  <c:v>80776</c:v>
                </c:pt>
                <c:pt idx="6">
                  <c:v>11593</c:v>
                </c:pt>
                <c:pt idx="7">
                  <c:v>4544</c:v>
                </c:pt>
                <c:pt idx="8">
                  <c:v>3136</c:v>
                </c:pt>
                <c:pt idx="9">
                  <c:v>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2102889</c:v>
                </c:pt>
                <c:pt idx="1">
                  <c:v>1006606</c:v>
                </c:pt>
                <c:pt idx="2">
                  <c:v>727319.5</c:v>
                </c:pt>
                <c:pt idx="3">
                  <c:v>559336</c:v>
                </c:pt>
                <c:pt idx="4">
                  <c:v>251353</c:v>
                </c:pt>
                <c:pt idx="5">
                  <c:v>594</c:v>
                </c:pt>
                <c:pt idx="6">
                  <c:v>6563</c:v>
                </c:pt>
                <c:pt idx="7">
                  <c:v>2254</c:v>
                </c:pt>
                <c:pt idx="8">
                  <c:v>10219.25</c:v>
                </c:pt>
                <c:pt idx="9">
                  <c:v>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BALEARES</c:v>
                </c:pt>
                <c:pt idx="5">
                  <c:v>ALICANTE</c:v>
                </c:pt>
                <c:pt idx="6">
                  <c:v>SEVILLA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211086</c:v>
                </c:pt>
                <c:pt idx="1">
                  <c:v>187894</c:v>
                </c:pt>
                <c:pt idx="2">
                  <c:v>155727.5</c:v>
                </c:pt>
                <c:pt idx="3">
                  <c:v>106398</c:v>
                </c:pt>
                <c:pt idx="4">
                  <c:v>97634</c:v>
                </c:pt>
                <c:pt idx="5">
                  <c:v>75182</c:v>
                </c:pt>
                <c:pt idx="6">
                  <c:v>70733</c:v>
                </c:pt>
                <c:pt idx="7">
                  <c:v>37641.75</c:v>
                </c:pt>
                <c:pt idx="8">
                  <c:v>37459.5</c:v>
                </c:pt>
                <c:pt idx="9">
                  <c:v>30144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BALEARES</c:v>
                </c:pt>
                <c:pt idx="5">
                  <c:v>ALICANTE</c:v>
                </c:pt>
                <c:pt idx="6">
                  <c:v>SEVILLA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261312</c:v>
                </c:pt>
                <c:pt idx="1">
                  <c:v>235819</c:v>
                </c:pt>
                <c:pt idx="2">
                  <c:v>214564</c:v>
                </c:pt>
                <c:pt idx="3">
                  <c:v>123291</c:v>
                </c:pt>
                <c:pt idx="4">
                  <c:v>129091</c:v>
                </c:pt>
                <c:pt idx="5">
                  <c:v>98969</c:v>
                </c:pt>
                <c:pt idx="6">
                  <c:v>73434</c:v>
                </c:pt>
                <c:pt idx="7">
                  <c:v>53705.5</c:v>
                </c:pt>
                <c:pt idx="8">
                  <c:v>41247.5</c:v>
                </c:pt>
                <c:pt idx="9">
                  <c:v>38866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VIGO</c:v>
                </c:pt>
                <c:pt idx="4">
                  <c:v>BAHIA DE ALGECIRAS</c:v>
                </c:pt>
                <c:pt idx="5">
                  <c:v>LAS PALMAS</c:v>
                </c:pt>
                <c:pt idx="6">
                  <c:v>CASTELLON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1087616</c:v>
                </c:pt>
                <c:pt idx="1">
                  <c:v>633814.5</c:v>
                </c:pt>
                <c:pt idx="2">
                  <c:v>244512</c:v>
                </c:pt>
                <c:pt idx="3">
                  <c:v>92104</c:v>
                </c:pt>
                <c:pt idx="4">
                  <c:v>89839</c:v>
                </c:pt>
                <c:pt idx="5">
                  <c:v>58164</c:v>
                </c:pt>
                <c:pt idx="6">
                  <c:v>42808</c:v>
                </c:pt>
                <c:pt idx="7">
                  <c:v>33466</c:v>
                </c:pt>
                <c:pt idx="8">
                  <c:v>31080</c:v>
                </c:pt>
                <c:pt idx="9">
                  <c:v>25531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VIGO</c:v>
                </c:pt>
                <c:pt idx="4">
                  <c:v>BAHIA DE ALGECIRAS</c:v>
                </c:pt>
                <c:pt idx="5">
                  <c:v>LAS PALMAS</c:v>
                </c:pt>
                <c:pt idx="6">
                  <c:v>CASTELLON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1266708</c:v>
                </c:pt>
                <c:pt idx="1">
                  <c:v>871721.5</c:v>
                </c:pt>
                <c:pt idx="2">
                  <c:v>312765</c:v>
                </c:pt>
                <c:pt idx="3">
                  <c:v>133807</c:v>
                </c:pt>
                <c:pt idx="4">
                  <c:v>99801</c:v>
                </c:pt>
                <c:pt idx="5">
                  <c:v>62066</c:v>
                </c:pt>
                <c:pt idx="6">
                  <c:v>61360</c:v>
                </c:pt>
                <c:pt idx="7">
                  <c:v>17285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VIGO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3462649</c:v>
                </c:pt>
                <c:pt idx="1">
                  <c:v>3461501</c:v>
                </c:pt>
                <c:pt idx="2">
                  <c:v>2780159</c:v>
                </c:pt>
                <c:pt idx="3">
                  <c:v>2196039</c:v>
                </c:pt>
                <c:pt idx="4">
                  <c:v>1517389</c:v>
                </c:pt>
                <c:pt idx="5">
                  <c:v>935753</c:v>
                </c:pt>
                <c:pt idx="6">
                  <c:v>850775</c:v>
                </c:pt>
                <c:pt idx="7">
                  <c:v>820802</c:v>
                </c:pt>
                <c:pt idx="8">
                  <c:v>440060</c:v>
                </c:pt>
                <c:pt idx="9">
                  <c:v>405795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VIGO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3709960</c:v>
                </c:pt>
                <c:pt idx="1">
                  <c:v>4338693</c:v>
                </c:pt>
                <c:pt idx="2">
                  <c:v>3140612</c:v>
                </c:pt>
                <c:pt idx="3">
                  <c:v>2187511</c:v>
                </c:pt>
                <c:pt idx="4">
                  <c:v>1763492</c:v>
                </c:pt>
                <c:pt idx="5">
                  <c:v>915462</c:v>
                </c:pt>
                <c:pt idx="6">
                  <c:v>761721</c:v>
                </c:pt>
                <c:pt idx="7">
                  <c:v>890991</c:v>
                </c:pt>
                <c:pt idx="8">
                  <c:v>392172</c:v>
                </c:pt>
                <c:pt idx="9">
                  <c:v>388020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VIGO</c:v>
                </c:pt>
                <c:pt idx="6">
                  <c:v>BAHIA DE CADIZ</c:v>
                </c:pt>
                <c:pt idx="7">
                  <c:v>VALENCIA</c:v>
                </c:pt>
                <c:pt idx="8">
                  <c:v>CARTAGENA</c:v>
                </c:pt>
                <c:pt idx="9">
                  <c:v>ALICANTE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1337885</c:v>
                </c:pt>
                <c:pt idx="1">
                  <c:v>796025</c:v>
                </c:pt>
                <c:pt idx="2">
                  <c:v>329846</c:v>
                </c:pt>
                <c:pt idx="3">
                  <c:v>274066</c:v>
                </c:pt>
                <c:pt idx="4">
                  <c:v>231252</c:v>
                </c:pt>
                <c:pt idx="5">
                  <c:v>135279</c:v>
                </c:pt>
                <c:pt idx="6">
                  <c:v>134825</c:v>
                </c:pt>
                <c:pt idx="7">
                  <c:v>129738</c:v>
                </c:pt>
                <c:pt idx="8">
                  <c:v>40659</c:v>
                </c:pt>
                <c:pt idx="9">
                  <c:v>35184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VIGO</c:v>
                </c:pt>
                <c:pt idx="6">
                  <c:v>BAHIA DE CADIZ</c:v>
                </c:pt>
                <c:pt idx="7">
                  <c:v>VALENCIA</c:v>
                </c:pt>
                <c:pt idx="8">
                  <c:v>CARTAGENA</c:v>
                </c:pt>
                <c:pt idx="9">
                  <c:v>ALICANTE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1288920</c:v>
                </c:pt>
                <c:pt idx="1">
                  <c:v>885876</c:v>
                </c:pt>
                <c:pt idx="2">
                  <c:v>285248</c:v>
                </c:pt>
                <c:pt idx="3">
                  <c:v>311621</c:v>
                </c:pt>
                <c:pt idx="4">
                  <c:v>180849</c:v>
                </c:pt>
                <c:pt idx="5">
                  <c:v>132804</c:v>
                </c:pt>
                <c:pt idx="6">
                  <c:v>131366</c:v>
                </c:pt>
                <c:pt idx="7">
                  <c:v>134422</c:v>
                </c:pt>
                <c:pt idx="8">
                  <c:v>10863</c:v>
                </c:pt>
                <c:pt idx="9">
                  <c:v>48493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ALMERIA</c:v>
                </c:pt>
                <c:pt idx="5">
                  <c:v>BARCELONA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877037</c:v>
                </c:pt>
                <c:pt idx="1">
                  <c:v>479426</c:v>
                </c:pt>
                <c:pt idx="2">
                  <c:v>339404</c:v>
                </c:pt>
                <c:pt idx="3">
                  <c:v>313305</c:v>
                </c:pt>
                <c:pt idx="4">
                  <c:v>204253</c:v>
                </c:pt>
                <c:pt idx="5">
                  <c:v>199980</c:v>
                </c:pt>
                <c:pt idx="6">
                  <c:v>141839</c:v>
                </c:pt>
                <c:pt idx="7">
                  <c:v>66569</c:v>
                </c:pt>
                <c:pt idx="8">
                  <c:v>52415</c:v>
                </c:pt>
                <c:pt idx="9">
                  <c:v>37823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ALMERIA</c:v>
                </c:pt>
                <c:pt idx="5">
                  <c:v>BARCELONA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981666</c:v>
                </c:pt>
                <c:pt idx="1">
                  <c:v>487858</c:v>
                </c:pt>
                <c:pt idx="2">
                  <c:v>475541</c:v>
                </c:pt>
                <c:pt idx="3">
                  <c:v>369301</c:v>
                </c:pt>
                <c:pt idx="4">
                  <c:v>193668</c:v>
                </c:pt>
                <c:pt idx="5">
                  <c:v>202825</c:v>
                </c:pt>
                <c:pt idx="6">
                  <c:v>147332</c:v>
                </c:pt>
                <c:pt idx="7">
                  <c:v>65974</c:v>
                </c:pt>
                <c:pt idx="8">
                  <c:v>53182</c:v>
                </c:pt>
                <c:pt idx="9">
                  <c:v>45858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16703</c:v>
                </c:pt>
                <c:pt idx="1">
                  <c:v>9948</c:v>
                </c:pt>
                <c:pt idx="2">
                  <c:v>8428</c:v>
                </c:pt>
                <c:pt idx="3">
                  <c:v>6773</c:v>
                </c:pt>
                <c:pt idx="4">
                  <c:v>5652</c:v>
                </c:pt>
                <c:pt idx="5">
                  <c:v>5361</c:v>
                </c:pt>
                <c:pt idx="6">
                  <c:v>4429</c:v>
                </c:pt>
                <c:pt idx="7">
                  <c:v>1982</c:v>
                </c:pt>
                <c:pt idx="8">
                  <c:v>1980</c:v>
                </c:pt>
                <c:pt idx="9">
                  <c:v>1481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16215</c:v>
                </c:pt>
                <c:pt idx="1">
                  <c:v>12044</c:v>
                </c:pt>
                <c:pt idx="2">
                  <c:v>8272</c:v>
                </c:pt>
                <c:pt idx="3">
                  <c:v>7018</c:v>
                </c:pt>
                <c:pt idx="4">
                  <c:v>6639</c:v>
                </c:pt>
                <c:pt idx="5">
                  <c:v>6925</c:v>
                </c:pt>
                <c:pt idx="6">
                  <c:v>4785</c:v>
                </c:pt>
                <c:pt idx="7">
                  <c:v>2505</c:v>
                </c:pt>
                <c:pt idx="8">
                  <c:v>1885</c:v>
                </c:pt>
                <c:pt idx="9">
                  <c:v>1733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184365228</c:v>
                </c:pt>
                <c:pt idx="1">
                  <c:v>162436002</c:v>
                </c:pt>
                <c:pt idx="2">
                  <c:v>116892143</c:v>
                </c:pt>
                <c:pt idx="3">
                  <c:v>112820692</c:v>
                </c:pt>
                <c:pt idx="4">
                  <c:v>107480698</c:v>
                </c:pt>
                <c:pt idx="5">
                  <c:v>91123716</c:v>
                </c:pt>
                <c:pt idx="6">
                  <c:v>42614011</c:v>
                </c:pt>
                <c:pt idx="7">
                  <c:v>28791783</c:v>
                </c:pt>
                <c:pt idx="8">
                  <c:v>28348711</c:v>
                </c:pt>
                <c:pt idx="9">
                  <c:v>21517798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173130995</c:v>
                </c:pt>
                <c:pt idx="1">
                  <c:v>170284406</c:v>
                </c:pt>
                <c:pt idx="2">
                  <c:v>118474344</c:v>
                </c:pt>
                <c:pt idx="3">
                  <c:v>107933894</c:v>
                </c:pt>
                <c:pt idx="4">
                  <c:v>101502047</c:v>
                </c:pt>
                <c:pt idx="5">
                  <c:v>93557940</c:v>
                </c:pt>
                <c:pt idx="6">
                  <c:v>45042878</c:v>
                </c:pt>
                <c:pt idx="7">
                  <c:v>33189485</c:v>
                </c:pt>
                <c:pt idx="8">
                  <c:v>26142251</c:v>
                </c:pt>
                <c:pt idx="9">
                  <c:v>25344873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SEVILLA</c:v>
                </c:pt>
                <c:pt idx="8">
                  <c:v>VIGO</c:v>
                </c:pt>
                <c:pt idx="9">
                  <c:v>A CORUÑA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488</c:v>
                </c:pt>
                <c:pt idx="1">
                  <c:v>416</c:v>
                </c:pt>
                <c:pt idx="2">
                  <c:v>211</c:v>
                </c:pt>
                <c:pt idx="3">
                  <c:v>175</c:v>
                </c:pt>
                <c:pt idx="4">
                  <c:v>154</c:v>
                </c:pt>
                <c:pt idx="5">
                  <c:v>135</c:v>
                </c:pt>
                <c:pt idx="6">
                  <c:v>88</c:v>
                </c:pt>
                <c:pt idx="7">
                  <c:v>63</c:v>
                </c:pt>
                <c:pt idx="8">
                  <c:v>61</c:v>
                </c:pt>
                <c:pt idx="9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SEVILLA</c:v>
                </c:pt>
                <c:pt idx="8">
                  <c:v>VIGO</c:v>
                </c:pt>
                <c:pt idx="9">
                  <c:v>A CORUÑA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551</c:v>
                </c:pt>
                <c:pt idx="1">
                  <c:v>490</c:v>
                </c:pt>
                <c:pt idx="2">
                  <c:v>229</c:v>
                </c:pt>
                <c:pt idx="3">
                  <c:v>161</c:v>
                </c:pt>
                <c:pt idx="4">
                  <c:v>138</c:v>
                </c:pt>
                <c:pt idx="5">
                  <c:v>151</c:v>
                </c:pt>
                <c:pt idx="6">
                  <c:v>107</c:v>
                </c:pt>
                <c:pt idx="7">
                  <c:v>57</c:v>
                </c:pt>
                <c:pt idx="8">
                  <c:v>67</c:v>
                </c:pt>
                <c:pt idx="9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51615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workbookViewId="0">
      <selection activeCell="D7" sqref="D7"/>
    </sheetView>
  </sheetViews>
  <sheetFormatPr baseColWidth="10" defaultRowHeight="15" x14ac:dyDescent="0.25"/>
  <cols>
    <col min="1" max="1" width="28.28515625" style="49" bestFit="1" customWidth="1"/>
    <col min="2" max="2" width="16.7109375" style="49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38</v>
      </c>
    </row>
    <row r="4" spans="1:9" x14ac:dyDescent="0.25">
      <c r="F4" s="51"/>
      <c r="G4" s="51"/>
      <c r="I4" s="52">
        <v>40088</v>
      </c>
    </row>
    <row r="6" spans="1:9" x14ac:dyDescent="0.25">
      <c r="A6" s="53" t="s">
        <v>41</v>
      </c>
      <c r="B6" s="54"/>
      <c r="C6" s="54"/>
      <c r="D6" s="55" t="s">
        <v>95</v>
      </c>
      <c r="E6" s="56"/>
      <c r="F6" s="55" t="s">
        <v>39</v>
      </c>
      <c r="G6" s="56"/>
      <c r="H6" s="55" t="s">
        <v>40</v>
      </c>
      <c r="I6" s="56"/>
    </row>
    <row r="7" spans="1:9" x14ac:dyDescent="0.25">
      <c r="A7" s="57"/>
      <c r="B7" s="57"/>
      <c r="C7" s="57"/>
      <c r="D7" s="58">
        <v>2008</v>
      </c>
      <c r="E7" s="58">
        <v>2009</v>
      </c>
      <c r="F7" s="58">
        <v>2008</v>
      </c>
      <c r="G7" s="58">
        <v>2009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12375638</v>
      </c>
      <c r="E8" s="61">
        <v>12354074</v>
      </c>
      <c r="F8" s="61">
        <v>104643371</v>
      </c>
      <c r="G8" s="61">
        <v>96745313</v>
      </c>
      <c r="H8" s="61">
        <v>-7898058</v>
      </c>
      <c r="I8" s="62">
        <f>((G8*100/F8)-100)</f>
        <v>-7.547595155358664</v>
      </c>
    </row>
    <row r="9" spans="1:9" x14ac:dyDescent="0.25">
      <c r="A9" s="63"/>
      <c r="B9" s="64"/>
      <c r="C9" s="60" t="s">
        <v>15</v>
      </c>
      <c r="D9" s="61">
        <v>8819031</v>
      </c>
      <c r="E9" s="61">
        <v>6531763</v>
      </c>
      <c r="F9" s="61">
        <v>71820023</v>
      </c>
      <c r="G9" s="61">
        <v>50310178</v>
      </c>
      <c r="H9" s="61">
        <v>-21509845</v>
      </c>
      <c r="I9" s="62">
        <f t="shared" ref="I9:I19" si="0">((G9*100/F9)-100)</f>
        <v>-29.949649278168565</v>
      </c>
    </row>
    <row r="10" spans="1:9" x14ac:dyDescent="0.25">
      <c r="A10" s="63"/>
      <c r="B10" s="59" t="s">
        <v>16</v>
      </c>
      <c r="C10" s="60" t="s">
        <v>17</v>
      </c>
      <c r="D10" s="61">
        <v>4489954</v>
      </c>
      <c r="E10" s="61">
        <v>3694735</v>
      </c>
      <c r="F10" s="61">
        <v>40503708</v>
      </c>
      <c r="G10" s="61">
        <v>32132647</v>
      </c>
      <c r="H10" s="61">
        <v>-8371061</v>
      </c>
      <c r="I10" s="62">
        <f t="shared" si="0"/>
        <v>-20.667394204994764</v>
      </c>
    </row>
    <row r="11" spans="1:9" x14ac:dyDescent="0.25">
      <c r="A11" s="63"/>
      <c r="B11" s="63"/>
      <c r="C11" s="60" t="s">
        <v>18</v>
      </c>
      <c r="D11" s="61">
        <v>12997972</v>
      </c>
      <c r="E11" s="61">
        <v>11253544</v>
      </c>
      <c r="F11" s="61">
        <v>98553980</v>
      </c>
      <c r="G11" s="61">
        <v>83781744</v>
      </c>
      <c r="H11" s="61">
        <v>-14772236</v>
      </c>
      <c r="I11" s="62">
        <f t="shared" si="0"/>
        <v>-14.988979643440075</v>
      </c>
    </row>
    <row r="12" spans="1:9" x14ac:dyDescent="0.25">
      <c r="A12" s="64"/>
      <c r="B12" s="64"/>
      <c r="C12" s="60" t="s">
        <v>2</v>
      </c>
      <c r="D12" s="61">
        <v>17487926</v>
      </c>
      <c r="E12" s="61">
        <v>14948279</v>
      </c>
      <c r="F12" s="61">
        <v>139057688</v>
      </c>
      <c r="G12" s="61">
        <v>115914391</v>
      </c>
      <c r="H12" s="61">
        <v>-23143297</v>
      </c>
      <c r="I12" s="62">
        <f t="shared" si="0"/>
        <v>-16.642946774722731</v>
      </c>
    </row>
    <row r="13" spans="1:9" x14ac:dyDescent="0.25">
      <c r="A13" s="65"/>
      <c r="B13" s="65"/>
      <c r="C13" s="66" t="s">
        <v>2</v>
      </c>
      <c r="D13" s="67">
        <v>38682595</v>
      </c>
      <c r="E13" s="67">
        <v>33834116</v>
      </c>
      <c r="F13" s="67">
        <v>315521082</v>
      </c>
      <c r="G13" s="67">
        <v>262969882</v>
      </c>
      <c r="H13" s="67">
        <v>-52551200</v>
      </c>
      <c r="I13" s="68">
        <f t="shared" si="0"/>
        <v>-16.655368847904754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21540</v>
      </c>
      <c r="E14" s="61">
        <v>22484</v>
      </c>
      <c r="F14" s="61">
        <v>143045</v>
      </c>
      <c r="G14" s="61">
        <v>163032</v>
      </c>
      <c r="H14" s="61">
        <v>19987</v>
      </c>
      <c r="I14" s="62">
        <f t="shared" si="0"/>
        <v>13.972526128141496</v>
      </c>
    </row>
    <row r="15" spans="1:9" x14ac:dyDescent="0.25">
      <c r="A15" s="63"/>
      <c r="B15" s="59" t="s">
        <v>7</v>
      </c>
      <c r="C15" s="60" t="s">
        <v>8</v>
      </c>
      <c r="D15" s="61">
        <v>675072</v>
      </c>
      <c r="E15" s="61">
        <v>595763</v>
      </c>
      <c r="F15" s="61">
        <v>4945290</v>
      </c>
      <c r="G15" s="61">
        <v>5040034</v>
      </c>
      <c r="H15" s="61">
        <v>94744</v>
      </c>
      <c r="I15" s="62">
        <f t="shared" si="0"/>
        <v>1.9158431558108759</v>
      </c>
    </row>
    <row r="16" spans="1:9" x14ac:dyDescent="0.25">
      <c r="A16" s="63"/>
      <c r="B16" s="64"/>
      <c r="C16" s="60" t="s">
        <v>9</v>
      </c>
      <c r="D16" s="61">
        <v>290730</v>
      </c>
      <c r="E16" s="61">
        <v>222698</v>
      </c>
      <c r="F16" s="61">
        <v>2060148</v>
      </c>
      <c r="G16" s="61">
        <v>1722907</v>
      </c>
      <c r="H16" s="61">
        <v>-337241</v>
      </c>
      <c r="I16" s="62">
        <f t="shared" si="0"/>
        <v>-16.369746251240201</v>
      </c>
    </row>
    <row r="17" spans="1:9" x14ac:dyDescent="0.25">
      <c r="A17" s="64"/>
      <c r="B17" s="69" t="s">
        <v>10</v>
      </c>
      <c r="C17" s="60" t="s">
        <v>11</v>
      </c>
      <c r="D17" s="61">
        <v>249828</v>
      </c>
      <c r="E17" s="61">
        <v>244300</v>
      </c>
      <c r="F17" s="61">
        <v>2071783</v>
      </c>
      <c r="G17" s="61">
        <v>2078881</v>
      </c>
      <c r="H17" s="61">
        <v>7098</v>
      </c>
      <c r="I17" s="62">
        <f t="shared" si="0"/>
        <v>0.34260344833411693</v>
      </c>
    </row>
    <row r="18" spans="1:9" x14ac:dyDescent="0.25">
      <c r="A18" s="70"/>
      <c r="B18" s="70"/>
      <c r="C18" s="66" t="s">
        <v>2</v>
      </c>
      <c r="D18" s="67">
        <v>1237170</v>
      </c>
      <c r="E18" s="67">
        <v>1085245</v>
      </c>
      <c r="F18" s="67">
        <v>9220266</v>
      </c>
      <c r="G18" s="67">
        <v>9004854</v>
      </c>
      <c r="H18" s="67">
        <v>-215412</v>
      </c>
      <c r="I18" s="68">
        <f t="shared" si="0"/>
        <v>-2.3362883456941432</v>
      </c>
    </row>
    <row r="19" spans="1:9" x14ac:dyDescent="0.25">
      <c r="A19" s="71"/>
      <c r="B19" s="71"/>
      <c r="C19" s="72" t="s">
        <v>1</v>
      </c>
      <c r="D19" s="73">
        <f>+D13+D18</f>
        <v>39919765</v>
      </c>
      <c r="E19" s="73">
        <f t="shared" ref="E19:G19" si="1">+E13+E18</f>
        <v>34919361</v>
      </c>
      <c r="F19" s="73">
        <f t="shared" si="1"/>
        <v>324741348</v>
      </c>
      <c r="G19" s="73">
        <f t="shared" si="1"/>
        <v>271974736</v>
      </c>
      <c r="H19" s="73">
        <f t="shared" ref="H19" si="2">G19-F19</f>
        <v>-52766612</v>
      </c>
      <c r="I19" s="74">
        <f t="shared" si="0"/>
        <v>-16.248812270127061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8808646</v>
      </c>
      <c r="E21" s="61">
        <v>7718476</v>
      </c>
      <c r="F21" s="61">
        <v>65811361</v>
      </c>
      <c r="G21" s="61">
        <v>58281355</v>
      </c>
      <c r="H21" s="61">
        <v>-7530006</v>
      </c>
      <c r="I21" s="62">
        <f t="shared" ref="I21:I33" si="3">((G21*100/F21)-100)</f>
        <v>-11.441802578737125</v>
      </c>
    </row>
    <row r="22" spans="1:9" x14ac:dyDescent="0.25">
      <c r="A22" s="63"/>
      <c r="B22" s="64"/>
      <c r="C22" s="60" t="s">
        <v>22</v>
      </c>
      <c r="D22" s="61">
        <v>8124720</v>
      </c>
      <c r="E22" s="61">
        <v>7047104</v>
      </c>
      <c r="F22" s="61">
        <v>60377325</v>
      </c>
      <c r="G22" s="61">
        <v>53064973</v>
      </c>
      <c r="H22" s="61">
        <v>-7312352</v>
      </c>
      <c r="I22" s="62">
        <f t="shared" si="3"/>
        <v>-12.111089717870072</v>
      </c>
    </row>
    <row r="23" spans="1:9" x14ac:dyDescent="0.25">
      <c r="A23" s="63"/>
      <c r="B23" s="69" t="s">
        <v>23</v>
      </c>
      <c r="C23" s="60" t="s">
        <v>24</v>
      </c>
      <c r="D23" s="61">
        <v>3121186</v>
      </c>
      <c r="E23" s="61">
        <v>2898596</v>
      </c>
      <c r="F23" s="61">
        <v>30159348</v>
      </c>
      <c r="G23" s="61">
        <v>25476881</v>
      </c>
      <c r="H23" s="61">
        <v>-4682467</v>
      </c>
      <c r="I23" s="62">
        <f t="shared" si="3"/>
        <v>-15.525756723918562</v>
      </c>
    </row>
    <row r="24" spans="1:9" x14ac:dyDescent="0.25">
      <c r="A24" s="63"/>
      <c r="B24" s="59" t="s">
        <v>25</v>
      </c>
      <c r="C24" s="60" t="s">
        <v>26</v>
      </c>
      <c r="D24" s="61">
        <v>1206732</v>
      </c>
      <c r="E24" s="61">
        <v>1039891.25</v>
      </c>
      <c r="F24" s="61">
        <v>9011879.75</v>
      </c>
      <c r="G24" s="61">
        <v>7689034.75</v>
      </c>
      <c r="H24" s="61">
        <v>-1322845</v>
      </c>
      <c r="I24" s="62">
        <f t="shared" si="3"/>
        <v>-14.678902034839069</v>
      </c>
    </row>
    <row r="25" spans="1:9" x14ac:dyDescent="0.25">
      <c r="A25" s="63"/>
      <c r="B25" s="76"/>
      <c r="C25" s="60" t="s">
        <v>21</v>
      </c>
      <c r="D25" s="61">
        <v>646681.5</v>
      </c>
      <c r="E25" s="61">
        <v>570459</v>
      </c>
      <c r="F25" s="61">
        <v>4668707.75</v>
      </c>
      <c r="G25" s="61">
        <v>4172698</v>
      </c>
      <c r="H25" s="61">
        <v>-496009.75</v>
      </c>
      <c r="I25" s="62">
        <f t="shared" si="3"/>
        <v>-10.624133626697883</v>
      </c>
    </row>
    <row r="26" spans="1:9" x14ac:dyDescent="0.25">
      <c r="A26" s="63"/>
      <c r="B26" s="76"/>
      <c r="C26" s="60" t="s">
        <v>27</v>
      </c>
      <c r="D26" s="61">
        <v>167081.25</v>
      </c>
      <c r="E26" s="61">
        <v>143939</v>
      </c>
      <c r="F26" s="61">
        <v>1369868</v>
      </c>
      <c r="G26" s="61">
        <v>1097703.75</v>
      </c>
      <c r="H26" s="61">
        <v>-272164.25</v>
      </c>
      <c r="I26" s="62">
        <f t="shared" si="3"/>
        <v>-19.867917930778731</v>
      </c>
    </row>
    <row r="27" spans="1:9" x14ac:dyDescent="0.25">
      <c r="A27" s="63"/>
      <c r="B27" s="77"/>
      <c r="C27" s="60" t="s">
        <v>28</v>
      </c>
      <c r="D27" s="61">
        <v>392969.25</v>
      </c>
      <c r="E27" s="61">
        <v>325492.25</v>
      </c>
      <c r="F27" s="61">
        <v>2973215</v>
      </c>
      <c r="G27" s="61">
        <v>2418626</v>
      </c>
      <c r="H27" s="61">
        <v>-554589</v>
      </c>
      <c r="I27" s="62">
        <f t="shared" si="3"/>
        <v>-18.652838762080776</v>
      </c>
    </row>
    <row r="28" spans="1:9" x14ac:dyDescent="0.25">
      <c r="A28" s="63"/>
      <c r="B28" s="59" t="s">
        <v>29</v>
      </c>
      <c r="C28" s="60" t="s">
        <v>30</v>
      </c>
      <c r="D28" s="61">
        <v>4610650</v>
      </c>
      <c r="E28" s="61">
        <v>3977321</v>
      </c>
      <c r="F28" s="61">
        <v>19517710</v>
      </c>
      <c r="G28" s="61">
        <v>17905622</v>
      </c>
      <c r="H28" s="61">
        <v>-1612088</v>
      </c>
      <c r="I28" s="62">
        <f t="shared" si="3"/>
        <v>-8.2596165226350848</v>
      </c>
    </row>
    <row r="29" spans="1:9" x14ac:dyDescent="0.25">
      <c r="A29" s="63"/>
      <c r="B29" s="64"/>
      <c r="C29" s="60" t="s">
        <v>31</v>
      </c>
      <c r="D29" s="61">
        <v>604331</v>
      </c>
      <c r="E29" s="61">
        <v>600260</v>
      </c>
      <c r="F29" s="61">
        <v>3558694</v>
      </c>
      <c r="G29" s="61">
        <v>3555832</v>
      </c>
      <c r="H29" s="61">
        <v>-2862</v>
      </c>
      <c r="I29" s="62">
        <f t="shared" si="3"/>
        <v>-8.0422761833418122E-2</v>
      </c>
    </row>
    <row r="30" spans="1:9" x14ac:dyDescent="0.25">
      <c r="A30" s="63"/>
      <c r="B30" s="69" t="s">
        <v>32</v>
      </c>
      <c r="C30" s="60" t="s">
        <v>33</v>
      </c>
      <c r="D30" s="61">
        <v>846439</v>
      </c>
      <c r="E30" s="61">
        <v>744107</v>
      </c>
      <c r="F30" s="61">
        <v>3124653</v>
      </c>
      <c r="G30" s="61">
        <v>2808684</v>
      </c>
      <c r="H30" s="61">
        <v>-315969</v>
      </c>
      <c r="I30" s="62">
        <f t="shared" si="3"/>
        <v>-10.112130851009695</v>
      </c>
    </row>
    <row r="31" spans="1:9" x14ac:dyDescent="0.25">
      <c r="A31" s="63"/>
      <c r="B31" s="59" t="s">
        <v>34</v>
      </c>
      <c r="C31" s="60" t="s">
        <v>35</v>
      </c>
      <c r="D31" s="61">
        <v>11494</v>
      </c>
      <c r="E31" s="61">
        <v>10638</v>
      </c>
      <c r="F31" s="61">
        <v>83954</v>
      </c>
      <c r="G31" s="61">
        <v>76538</v>
      </c>
      <c r="H31" s="61">
        <v>-7416</v>
      </c>
      <c r="I31" s="62">
        <f t="shared" si="3"/>
        <v>-8.83340877147009</v>
      </c>
    </row>
    <row r="32" spans="1:9" x14ac:dyDescent="0.25">
      <c r="A32" s="63"/>
      <c r="B32" s="63"/>
      <c r="C32" s="60" t="s">
        <v>36</v>
      </c>
      <c r="D32" s="61">
        <v>147462097</v>
      </c>
      <c r="E32" s="61">
        <v>146490475</v>
      </c>
      <c r="F32" s="61">
        <v>1083090587</v>
      </c>
      <c r="G32" s="61">
        <v>1064332165</v>
      </c>
      <c r="H32" s="61">
        <v>-18758422</v>
      </c>
      <c r="I32" s="62">
        <f t="shared" si="3"/>
        <v>-1.7319347268964833</v>
      </c>
    </row>
    <row r="33" spans="1:9" x14ac:dyDescent="0.25">
      <c r="A33" s="78"/>
      <c r="B33" s="79"/>
      <c r="C33" s="60" t="s">
        <v>37</v>
      </c>
      <c r="D33" s="61">
        <v>308</v>
      </c>
      <c r="E33" s="61">
        <v>267</v>
      </c>
      <c r="F33" s="61">
        <v>2158</v>
      </c>
      <c r="G33" s="61">
        <v>1970</v>
      </c>
      <c r="H33" s="61">
        <v>-188</v>
      </c>
      <c r="I33" s="62">
        <f t="shared" si="3"/>
        <v>-8.7117701575532891</v>
      </c>
    </row>
  </sheetData>
  <mergeCells count="14">
    <mergeCell ref="A21:A33"/>
    <mergeCell ref="B21:B22"/>
    <mergeCell ref="B28:B29"/>
    <mergeCell ref="B31:B33"/>
    <mergeCell ref="B24:B27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1127613</v>
      </c>
      <c r="C7" s="37">
        <v>881463</v>
      </c>
      <c r="D7" s="37">
        <v>8916206</v>
      </c>
      <c r="E7" s="37">
        <v>7759301</v>
      </c>
      <c r="F7" s="10">
        <f>((E7*100)/D7)-100</f>
        <v>-12.97530586440017</v>
      </c>
      <c r="G7" s="1"/>
      <c r="H7" s="1"/>
      <c r="I7" s="1"/>
    </row>
    <row r="8" spans="1:12" x14ac:dyDescent="0.25">
      <c r="A8" s="11" t="s">
        <v>44</v>
      </c>
      <c r="B8" s="38">
        <v>236525</v>
      </c>
      <c r="C8" s="38">
        <v>195093</v>
      </c>
      <c r="D8" s="38">
        <v>2042841</v>
      </c>
      <c r="E8" s="38">
        <v>1530873</v>
      </c>
      <c r="F8" s="13">
        <f t="shared" ref="F8:F35" si="0">((E8*100)/D8)-100</f>
        <v>-25.061568668339831</v>
      </c>
      <c r="G8" s="1"/>
      <c r="H8" s="1"/>
      <c r="I8" s="1"/>
    </row>
    <row r="9" spans="1:12" x14ac:dyDescent="0.25">
      <c r="A9" s="8" t="s">
        <v>45</v>
      </c>
      <c r="B9" s="37">
        <v>344999</v>
      </c>
      <c r="C9" s="37">
        <v>438191</v>
      </c>
      <c r="D9" s="37">
        <v>3882495</v>
      </c>
      <c r="E9" s="37">
        <v>2962452</v>
      </c>
      <c r="F9" s="10">
        <f t="shared" si="0"/>
        <v>-23.697210170264228</v>
      </c>
      <c r="G9" s="1"/>
      <c r="H9" s="1"/>
      <c r="I9" s="1"/>
    </row>
    <row r="10" spans="1:12" x14ac:dyDescent="0.25">
      <c r="A10" s="11" t="s">
        <v>46</v>
      </c>
      <c r="B10" s="38">
        <v>557113</v>
      </c>
      <c r="C10" s="38">
        <v>322382</v>
      </c>
      <c r="D10" s="38">
        <v>3432874</v>
      </c>
      <c r="E10" s="38">
        <v>2602161</v>
      </c>
      <c r="F10" s="13">
        <f t="shared" si="0"/>
        <v>-24.198761737249896</v>
      </c>
      <c r="G10" s="1"/>
      <c r="H10" s="1"/>
      <c r="I10" s="1"/>
    </row>
    <row r="11" spans="1:12" x14ac:dyDescent="0.25">
      <c r="A11" s="8" t="s">
        <v>47</v>
      </c>
      <c r="B11" s="37">
        <v>5810736</v>
      </c>
      <c r="C11" s="37">
        <v>5957727</v>
      </c>
      <c r="D11" s="37">
        <v>50081726</v>
      </c>
      <c r="E11" s="37">
        <v>45774633</v>
      </c>
      <c r="F11" s="10">
        <f t="shared" si="0"/>
        <v>-8.6001289172821203</v>
      </c>
      <c r="G11" s="1"/>
      <c r="H11" s="1"/>
      <c r="I11" s="1"/>
    </row>
    <row r="12" spans="1:12" x14ac:dyDescent="0.25">
      <c r="A12" s="11" t="s">
        <v>48</v>
      </c>
      <c r="B12" s="38">
        <v>324193</v>
      </c>
      <c r="C12" s="38">
        <v>237974</v>
      </c>
      <c r="D12" s="38">
        <v>3403723</v>
      </c>
      <c r="E12" s="38">
        <v>2521614</v>
      </c>
      <c r="F12" s="13">
        <f t="shared" si="0"/>
        <v>-25.916004328201794</v>
      </c>
      <c r="G12" s="1"/>
      <c r="H12" s="1"/>
      <c r="I12" s="1"/>
    </row>
    <row r="13" spans="1:12" x14ac:dyDescent="0.25">
      <c r="A13" s="8" t="s">
        <v>49</v>
      </c>
      <c r="B13" s="37">
        <v>1211441</v>
      </c>
      <c r="C13" s="37">
        <v>1121260</v>
      </c>
      <c r="D13" s="37">
        <v>9589780</v>
      </c>
      <c r="E13" s="37">
        <v>8227911</v>
      </c>
      <c r="F13" s="10">
        <f t="shared" si="0"/>
        <v>-14.201253834811638</v>
      </c>
      <c r="G13" s="1"/>
      <c r="H13" s="1"/>
      <c r="I13" s="1"/>
    </row>
    <row r="14" spans="1:12" x14ac:dyDescent="0.25">
      <c r="A14" s="11" t="s">
        <v>50</v>
      </c>
      <c r="B14" s="38">
        <v>4583403</v>
      </c>
      <c r="C14" s="38">
        <v>3761969</v>
      </c>
      <c r="D14" s="38">
        <v>36408906</v>
      </c>
      <c r="E14" s="38">
        <v>28563376</v>
      </c>
      <c r="F14" s="13">
        <f t="shared" si="0"/>
        <v>-21.548381596524763</v>
      </c>
      <c r="G14" s="1"/>
      <c r="H14" s="1"/>
      <c r="I14" s="1"/>
    </row>
    <row r="15" spans="1:12" x14ac:dyDescent="0.25">
      <c r="A15" s="8" t="s">
        <v>51</v>
      </c>
      <c r="B15" s="37">
        <v>3529086</v>
      </c>
      <c r="C15" s="37">
        <v>2705478</v>
      </c>
      <c r="D15" s="37">
        <v>26310367</v>
      </c>
      <c r="E15" s="37">
        <v>21403884</v>
      </c>
      <c r="F15" s="10">
        <f t="shared" si="0"/>
        <v>-18.648477993484462</v>
      </c>
      <c r="G15" s="1"/>
      <c r="H15" s="1"/>
      <c r="I15" s="1"/>
    </row>
    <row r="16" spans="1:12" x14ac:dyDescent="0.25">
      <c r="A16" s="11" t="s">
        <v>52</v>
      </c>
      <c r="B16" s="38">
        <v>2057973</v>
      </c>
      <c r="C16" s="38">
        <v>1847475</v>
      </c>
      <c r="D16" s="38">
        <v>18324387</v>
      </c>
      <c r="E16" s="38">
        <v>14599593</v>
      </c>
      <c r="F16" s="13">
        <f t="shared" si="0"/>
        <v>-20.32697737719684</v>
      </c>
      <c r="G16" s="1"/>
      <c r="H16" s="1"/>
      <c r="I16" s="1"/>
    </row>
    <row r="17" spans="1:9" x14ac:dyDescent="0.25">
      <c r="A17" s="8" t="s">
        <v>53</v>
      </c>
      <c r="B17" s="37">
        <v>917604</v>
      </c>
      <c r="C17" s="37">
        <v>921742</v>
      </c>
      <c r="D17" s="37">
        <v>9400630</v>
      </c>
      <c r="E17" s="37">
        <v>7523551</v>
      </c>
      <c r="F17" s="10">
        <f t="shared" si="0"/>
        <v>-19.967587278724935</v>
      </c>
      <c r="G17" s="1"/>
      <c r="H17" s="1"/>
      <c r="I17" s="1"/>
    </row>
    <row r="18" spans="1:9" x14ac:dyDescent="0.25">
      <c r="A18" s="11" t="s">
        <v>54</v>
      </c>
      <c r="B18" s="38">
        <v>209207</v>
      </c>
      <c r="C18" s="38">
        <v>183377</v>
      </c>
      <c r="D18" s="38">
        <v>1832493</v>
      </c>
      <c r="E18" s="38">
        <v>1575747</v>
      </c>
      <c r="F18" s="13">
        <f t="shared" si="0"/>
        <v>-14.010749290720341</v>
      </c>
      <c r="G18" s="1"/>
      <c r="H18" s="1"/>
      <c r="I18" s="1"/>
    </row>
    <row r="19" spans="1:9" x14ac:dyDescent="0.25">
      <c r="A19" s="8" t="s">
        <v>55</v>
      </c>
      <c r="B19" s="37">
        <v>1094704</v>
      </c>
      <c r="C19" s="37">
        <v>955011</v>
      </c>
      <c r="D19" s="37">
        <v>8917801</v>
      </c>
      <c r="E19" s="37">
        <v>7756418</v>
      </c>
      <c r="F19" s="10">
        <f t="shared" si="0"/>
        <v>-13.02319932907227</v>
      </c>
      <c r="G19" s="1"/>
      <c r="H19" s="1"/>
      <c r="I19" s="1"/>
    </row>
    <row r="20" spans="1:9" x14ac:dyDescent="0.25">
      <c r="A20" s="11" t="s">
        <v>56</v>
      </c>
      <c r="B20" s="38">
        <v>1500111</v>
      </c>
      <c r="C20" s="38">
        <v>994576</v>
      </c>
      <c r="D20" s="38">
        <v>13719607</v>
      </c>
      <c r="E20" s="38">
        <v>9107367</v>
      </c>
      <c r="F20" s="13">
        <f t="shared" si="0"/>
        <v>-33.617872581918704</v>
      </c>
      <c r="G20" s="1"/>
      <c r="H20" s="1"/>
      <c r="I20" s="1"/>
    </row>
    <row r="21" spans="1:9" x14ac:dyDescent="0.25">
      <c r="A21" s="8" t="s">
        <v>57</v>
      </c>
      <c r="B21" s="37">
        <v>1911226</v>
      </c>
      <c r="C21" s="37">
        <v>1615840</v>
      </c>
      <c r="D21" s="37">
        <v>13546530</v>
      </c>
      <c r="E21" s="37">
        <v>11505872</v>
      </c>
      <c r="F21" s="10">
        <f t="shared" si="0"/>
        <v>-15.064064376633723</v>
      </c>
      <c r="G21" s="1"/>
      <c r="H21" s="1"/>
      <c r="I21" s="1"/>
    </row>
    <row r="22" spans="1:9" x14ac:dyDescent="0.25">
      <c r="A22" s="11" t="s">
        <v>58</v>
      </c>
      <c r="B22" s="38">
        <v>2104227</v>
      </c>
      <c r="C22" s="38">
        <v>1882381</v>
      </c>
      <c r="D22" s="38">
        <v>17576215</v>
      </c>
      <c r="E22" s="38">
        <v>14038288</v>
      </c>
      <c r="F22" s="13">
        <f t="shared" si="0"/>
        <v>-20.129060779013003</v>
      </c>
      <c r="G22" s="1"/>
      <c r="H22" s="1"/>
      <c r="I22" s="1"/>
    </row>
    <row r="23" spans="1:9" x14ac:dyDescent="0.25">
      <c r="A23" s="8" t="s">
        <v>59</v>
      </c>
      <c r="B23" s="37">
        <v>487007</v>
      </c>
      <c r="C23" s="37">
        <v>202355</v>
      </c>
      <c r="D23" s="37">
        <v>3319183</v>
      </c>
      <c r="E23" s="37">
        <v>1400194</v>
      </c>
      <c r="F23" s="10">
        <f t="shared" si="0"/>
        <v>-57.815100884765918</v>
      </c>
      <c r="G23" s="1"/>
      <c r="H23" s="1"/>
      <c r="I23" s="1"/>
    </row>
    <row r="24" spans="1:9" x14ac:dyDescent="0.25">
      <c r="A24" s="11" t="s">
        <v>60</v>
      </c>
      <c r="B24" s="38">
        <v>207716</v>
      </c>
      <c r="C24" s="38">
        <v>116998</v>
      </c>
      <c r="D24" s="38">
        <v>1147610</v>
      </c>
      <c r="E24" s="38">
        <v>1047194</v>
      </c>
      <c r="F24" s="13">
        <f t="shared" si="0"/>
        <v>-8.7500108922020559</v>
      </c>
      <c r="G24" s="1"/>
      <c r="H24" s="1"/>
      <c r="I24" s="1"/>
    </row>
    <row r="25" spans="1:9" x14ac:dyDescent="0.25">
      <c r="A25" s="8" t="s">
        <v>61</v>
      </c>
      <c r="B25" s="37">
        <v>56669</v>
      </c>
      <c r="C25" s="37">
        <v>68888</v>
      </c>
      <c r="D25" s="37">
        <v>515147</v>
      </c>
      <c r="E25" s="37">
        <v>545208</v>
      </c>
      <c r="F25" s="10">
        <f t="shared" si="0"/>
        <v>5.8354217339904864</v>
      </c>
      <c r="G25" s="1"/>
      <c r="H25" s="1"/>
      <c r="I25" s="1"/>
    </row>
    <row r="26" spans="1:9" x14ac:dyDescent="0.25">
      <c r="A26" s="11" t="s">
        <v>62</v>
      </c>
      <c r="B26" s="38">
        <v>144055</v>
      </c>
      <c r="C26" s="38">
        <v>143271</v>
      </c>
      <c r="D26" s="38">
        <v>1665159</v>
      </c>
      <c r="E26" s="38">
        <v>1310505</v>
      </c>
      <c r="F26" s="13">
        <f t="shared" si="0"/>
        <v>-21.298506629096678</v>
      </c>
      <c r="G26" s="1"/>
      <c r="H26" s="1"/>
      <c r="I26" s="1"/>
    </row>
    <row r="27" spans="1:9" x14ac:dyDescent="0.25">
      <c r="A27" s="8" t="s">
        <v>63</v>
      </c>
      <c r="B27" s="37">
        <v>354778</v>
      </c>
      <c r="C27" s="37">
        <v>264788</v>
      </c>
      <c r="D27" s="37">
        <v>3360152</v>
      </c>
      <c r="E27" s="37">
        <v>2137196</v>
      </c>
      <c r="F27" s="10">
        <f t="shared" si="0"/>
        <v>-36.395853520912148</v>
      </c>
      <c r="G27" s="1"/>
      <c r="H27" s="1"/>
      <c r="I27" s="1"/>
    </row>
    <row r="28" spans="1:9" x14ac:dyDescent="0.25">
      <c r="A28" s="11" t="s">
        <v>64</v>
      </c>
      <c r="B28" s="38">
        <v>1361603</v>
      </c>
      <c r="C28" s="38">
        <v>1348425</v>
      </c>
      <c r="D28" s="38">
        <v>12407665</v>
      </c>
      <c r="E28" s="38">
        <v>10640965</v>
      </c>
      <c r="F28" s="13">
        <f t="shared" si="0"/>
        <v>-14.238779012811833</v>
      </c>
      <c r="G28" s="1"/>
      <c r="H28" s="1"/>
      <c r="I28" s="1"/>
    </row>
    <row r="29" spans="1:9" x14ac:dyDescent="0.25">
      <c r="A29" s="8" t="s">
        <v>65</v>
      </c>
      <c r="B29" s="37">
        <v>484545</v>
      </c>
      <c r="C29" s="37">
        <v>412459</v>
      </c>
      <c r="D29" s="37">
        <v>3818385</v>
      </c>
      <c r="E29" s="37">
        <v>2843226</v>
      </c>
      <c r="F29" s="10">
        <f t="shared" si="0"/>
        <v>-25.538519557352132</v>
      </c>
      <c r="G29" s="1"/>
      <c r="H29" s="1"/>
      <c r="I29" s="1"/>
    </row>
    <row r="30" spans="1:9" x14ac:dyDescent="0.25">
      <c r="A30" s="11" t="s">
        <v>66</v>
      </c>
      <c r="B30" s="38">
        <v>366424</v>
      </c>
      <c r="C30" s="38">
        <v>409059</v>
      </c>
      <c r="D30" s="38">
        <v>3097939</v>
      </c>
      <c r="E30" s="38">
        <v>2916361</v>
      </c>
      <c r="F30" s="13">
        <f t="shared" si="0"/>
        <v>-5.861251625677582</v>
      </c>
      <c r="G30" s="1"/>
      <c r="H30" s="1"/>
      <c r="I30" s="1"/>
    </row>
    <row r="31" spans="1:9" x14ac:dyDescent="0.25">
      <c r="A31" s="8" t="s">
        <v>67</v>
      </c>
      <c r="B31" s="37">
        <v>2696963</v>
      </c>
      <c r="C31" s="37">
        <v>2728348</v>
      </c>
      <c r="D31" s="37">
        <v>23351728</v>
      </c>
      <c r="E31" s="37">
        <v>20437764</v>
      </c>
      <c r="F31" s="10">
        <f t="shared" si="0"/>
        <v>-12.47857974364895</v>
      </c>
      <c r="G31" s="1"/>
      <c r="H31" s="1"/>
      <c r="I31" s="1"/>
    </row>
    <row r="32" spans="1:9" x14ac:dyDescent="0.25">
      <c r="A32" s="11" t="s">
        <v>68</v>
      </c>
      <c r="B32" s="38">
        <v>5726851</v>
      </c>
      <c r="C32" s="38">
        <v>4803010</v>
      </c>
      <c r="D32" s="38">
        <v>40404502</v>
      </c>
      <c r="E32" s="38">
        <v>38054505</v>
      </c>
      <c r="F32" s="13">
        <f t="shared" si="0"/>
        <v>-5.8161761280958189</v>
      </c>
      <c r="G32" s="1"/>
      <c r="H32" s="1"/>
      <c r="I32" s="1"/>
    </row>
    <row r="33" spans="1:9" x14ac:dyDescent="0.25">
      <c r="A33" s="8" t="s">
        <v>69</v>
      </c>
      <c r="B33" s="37">
        <v>367883</v>
      </c>
      <c r="C33" s="37">
        <v>300877</v>
      </c>
      <c r="D33" s="37">
        <v>3505322</v>
      </c>
      <c r="E33" s="37">
        <v>2554300</v>
      </c>
      <c r="F33" s="10">
        <f t="shared" si="0"/>
        <v>-27.130802819255976</v>
      </c>
      <c r="G33" s="1"/>
      <c r="H33" s="1"/>
      <c r="I33" s="1"/>
    </row>
    <row r="34" spans="1:9" x14ac:dyDescent="0.25">
      <c r="A34" s="11" t="s">
        <v>70</v>
      </c>
      <c r="B34" s="38">
        <v>145110</v>
      </c>
      <c r="C34" s="38">
        <v>98944</v>
      </c>
      <c r="D34" s="38">
        <v>761975</v>
      </c>
      <c r="E34" s="38">
        <v>634277</v>
      </c>
      <c r="F34" s="13">
        <f t="shared" si="0"/>
        <v>-16.75881754650743</v>
      </c>
      <c r="G34" s="1"/>
      <c r="H34" s="1"/>
      <c r="I34" s="1"/>
    </row>
    <row r="35" spans="1:9" x14ac:dyDescent="0.25">
      <c r="A35" s="14" t="s">
        <v>71</v>
      </c>
      <c r="B35" s="15">
        <f>SUM(B7:B34)</f>
        <v>39919765</v>
      </c>
      <c r="C35" s="15">
        <f t="shared" ref="C35:E35" si="1">SUM(C7:C34)</f>
        <v>34919361</v>
      </c>
      <c r="D35" s="15">
        <f t="shared" si="1"/>
        <v>324741348</v>
      </c>
      <c r="E35" s="15">
        <f t="shared" si="1"/>
        <v>271974736</v>
      </c>
      <c r="F35" s="16">
        <f t="shared" si="0"/>
        <v>-16.248812270127061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7759301</v>
      </c>
      <c r="C38" s="41">
        <f>D7</f>
        <v>8916206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45774633</v>
      </c>
      <c r="G38" s="42">
        <f>LOOKUP(E38,$A$38:$A$65,$C$38:$C$65)</f>
        <v>50081726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1530873</v>
      </c>
      <c r="C39" s="41">
        <f t="shared" ref="C39:C65" si="5">D8</f>
        <v>2042841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38054505</v>
      </c>
      <c r="G39" s="42">
        <f t="shared" ref="G39:G65" si="8">LOOKUP(E39,$A$38:$A$65,$C$38:$C$65)</f>
        <v>40404502</v>
      </c>
    </row>
    <row r="40" spans="1:9" x14ac:dyDescent="0.25">
      <c r="A40" s="42" t="str">
        <f t="shared" si="3"/>
        <v>ALMERIA</v>
      </c>
      <c r="B40" s="41">
        <f t="shared" si="4"/>
        <v>2962452</v>
      </c>
      <c r="C40" s="41">
        <f t="shared" si="5"/>
        <v>3882495</v>
      </c>
      <c r="D40" s="41">
        <f t="shared" si="6"/>
        <v>15</v>
      </c>
      <c r="E40" s="42" t="str">
        <f t="shared" si="2"/>
        <v>BARCELONA</v>
      </c>
      <c r="F40" s="42">
        <f t="shared" si="7"/>
        <v>28563376</v>
      </c>
      <c r="G40" s="42">
        <f t="shared" si="8"/>
        <v>36408906</v>
      </c>
    </row>
    <row r="41" spans="1:9" x14ac:dyDescent="0.25">
      <c r="A41" s="42" t="str">
        <f t="shared" si="3"/>
        <v>AVILES</v>
      </c>
      <c r="B41" s="41">
        <f t="shared" si="4"/>
        <v>2602161</v>
      </c>
      <c r="C41" s="41">
        <f t="shared" si="5"/>
        <v>3432874</v>
      </c>
      <c r="D41" s="41">
        <f t="shared" si="6"/>
        <v>18</v>
      </c>
      <c r="E41" s="42" t="str">
        <f t="shared" si="2"/>
        <v>BILBAO</v>
      </c>
      <c r="F41" s="42">
        <f t="shared" si="7"/>
        <v>21403884</v>
      </c>
      <c r="G41" s="42">
        <f t="shared" si="8"/>
        <v>26310367</v>
      </c>
    </row>
    <row r="42" spans="1:9" x14ac:dyDescent="0.25">
      <c r="A42" s="42" t="str">
        <f t="shared" si="3"/>
        <v>BAHIA DE ALGECIRAS</v>
      </c>
      <c r="B42" s="41">
        <f t="shared" si="4"/>
        <v>45774633</v>
      </c>
      <c r="C42" s="41">
        <f t="shared" si="5"/>
        <v>50081726</v>
      </c>
      <c r="D42" s="41">
        <f t="shared" si="6"/>
        <v>1</v>
      </c>
      <c r="E42" s="42" t="str">
        <f t="shared" si="2"/>
        <v>TARRAGONA</v>
      </c>
      <c r="F42" s="42">
        <f t="shared" si="7"/>
        <v>20437764</v>
      </c>
      <c r="G42" s="42">
        <f t="shared" si="8"/>
        <v>23351728</v>
      </c>
    </row>
    <row r="43" spans="1:9" x14ac:dyDescent="0.25">
      <c r="A43" s="42" t="str">
        <f t="shared" si="3"/>
        <v>BAHIA DE CADIZ</v>
      </c>
      <c r="B43" s="41">
        <f t="shared" si="4"/>
        <v>2521614</v>
      </c>
      <c r="C43" s="41">
        <f t="shared" si="5"/>
        <v>3403723</v>
      </c>
      <c r="D43" s="41">
        <f t="shared" si="6"/>
        <v>20</v>
      </c>
      <c r="E43" s="42" t="str">
        <f t="shared" si="2"/>
        <v>CARTAGENA</v>
      </c>
      <c r="F43" s="42">
        <f t="shared" si="7"/>
        <v>14599593</v>
      </c>
      <c r="G43" s="42">
        <f t="shared" si="8"/>
        <v>18324387</v>
      </c>
    </row>
    <row r="44" spans="1:9" x14ac:dyDescent="0.25">
      <c r="A44" s="42" t="str">
        <f t="shared" si="3"/>
        <v>BALEARES</v>
      </c>
      <c r="B44" s="41">
        <f t="shared" si="4"/>
        <v>8227911</v>
      </c>
      <c r="C44" s="41">
        <f t="shared" si="5"/>
        <v>9589780</v>
      </c>
      <c r="D44" s="41">
        <f t="shared" si="6"/>
        <v>11</v>
      </c>
      <c r="E44" s="42" t="str">
        <f t="shared" si="2"/>
        <v>LAS PALMAS</v>
      </c>
      <c r="F44" s="42">
        <f t="shared" si="7"/>
        <v>14038288</v>
      </c>
      <c r="G44" s="42">
        <f t="shared" si="8"/>
        <v>17576215</v>
      </c>
    </row>
    <row r="45" spans="1:9" x14ac:dyDescent="0.25">
      <c r="A45" s="42" t="str">
        <f t="shared" si="3"/>
        <v>BARCELONA</v>
      </c>
      <c r="B45" s="41">
        <f t="shared" si="4"/>
        <v>28563376</v>
      </c>
      <c r="C45" s="41">
        <f t="shared" si="5"/>
        <v>36408906</v>
      </c>
      <c r="D45" s="41">
        <f t="shared" si="6"/>
        <v>3</v>
      </c>
      <c r="E45" s="42" t="str">
        <f t="shared" si="2"/>
        <v>HUELVA</v>
      </c>
      <c r="F45" s="42">
        <f t="shared" si="7"/>
        <v>11505872</v>
      </c>
      <c r="G45" s="42">
        <f t="shared" si="8"/>
        <v>13546530</v>
      </c>
    </row>
    <row r="46" spans="1:9" x14ac:dyDescent="0.25">
      <c r="A46" s="42" t="str">
        <f t="shared" si="3"/>
        <v>BILBAO</v>
      </c>
      <c r="B46" s="41">
        <f t="shared" si="4"/>
        <v>21403884</v>
      </c>
      <c r="C46" s="41">
        <f t="shared" si="5"/>
        <v>26310367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10640965</v>
      </c>
      <c r="G46" s="42">
        <f t="shared" si="8"/>
        <v>12407665</v>
      </c>
    </row>
    <row r="47" spans="1:9" x14ac:dyDescent="0.25">
      <c r="A47" s="42" t="str">
        <f t="shared" si="3"/>
        <v>CARTAGENA</v>
      </c>
      <c r="B47" s="41">
        <f t="shared" si="4"/>
        <v>14599593</v>
      </c>
      <c r="C47" s="41">
        <f t="shared" si="5"/>
        <v>18324387</v>
      </c>
      <c r="D47" s="41">
        <f t="shared" si="6"/>
        <v>6</v>
      </c>
      <c r="E47" s="42" t="str">
        <f t="shared" si="2"/>
        <v>GIJON</v>
      </c>
      <c r="F47" s="42">
        <f t="shared" si="7"/>
        <v>9107367</v>
      </c>
      <c r="G47" s="42">
        <f t="shared" si="8"/>
        <v>13719607</v>
      </c>
    </row>
    <row r="48" spans="1:9" x14ac:dyDescent="0.25">
      <c r="A48" s="42" t="str">
        <f t="shared" si="3"/>
        <v>CASTELLON</v>
      </c>
      <c r="B48" s="41">
        <f t="shared" si="4"/>
        <v>7523551</v>
      </c>
      <c r="C48" s="41">
        <f t="shared" si="5"/>
        <v>9400630</v>
      </c>
      <c r="D48" s="41">
        <f t="shared" si="6"/>
        <v>14</v>
      </c>
      <c r="E48" s="42" t="str">
        <f t="shared" si="2"/>
        <v>BALEARES</v>
      </c>
      <c r="F48" s="42">
        <f t="shared" si="7"/>
        <v>8227911</v>
      </c>
      <c r="G48" s="42">
        <f t="shared" si="8"/>
        <v>9589780</v>
      </c>
    </row>
    <row r="49" spans="1:7" x14ac:dyDescent="0.25">
      <c r="A49" s="42" t="str">
        <f t="shared" si="3"/>
        <v>CEUTA</v>
      </c>
      <c r="B49" s="41">
        <f t="shared" si="4"/>
        <v>1575747</v>
      </c>
      <c r="C49" s="41">
        <f t="shared" si="5"/>
        <v>1832493</v>
      </c>
      <c r="D49" s="41">
        <f t="shared" si="6"/>
        <v>22</v>
      </c>
      <c r="E49" s="42" t="str">
        <f t="shared" si="2"/>
        <v>A CORUÑA</v>
      </c>
      <c r="F49" s="42">
        <f t="shared" si="7"/>
        <v>7759301</v>
      </c>
      <c r="G49" s="42">
        <f t="shared" si="8"/>
        <v>8916206</v>
      </c>
    </row>
    <row r="50" spans="1:7" x14ac:dyDescent="0.25">
      <c r="A50" s="42" t="str">
        <f t="shared" si="3"/>
        <v>FERROL-SAN CIBRAO</v>
      </c>
      <c r="B50" s="41">
        <f t="shared" si="4"/>
        <v>7756418</v>
      </c>
      <c r="C50" s="41">
        <f t="shared" si="5"/>
        <v>8917801</v>
      </c>
      <c r="D50" s="41">
        <f t="shared" si="6"/>
        <v>13</v>
      </c>
      <c r="E50" s="42" t="str">
        <f t="shared" si="2"/>
        <v>FERROL-SAN CIBRAO</v>
      </c>
      <c r="F50" s="42">
        <f t="shared" si="7"/>
        <v>7756418</v>
      </c>
      <c r="G50" s="42">
        <f t="shared" si="8"/>
        <v>8917801</v>
      </c>
    </row>
    <row r="51" spans="1:7" x14ac:dyDescent="0.25">
      <c r="A51" s="42" t="str">
        <f t="shared" si="3"/>
        <v>GIJON</v>
      </c>
      <c r="B51" s="41">
        <f t="shared" si="4"/>
        <v>9107367</v>
      </c>
      <c r="C51" s="41">
        <f t="shared" si="5"/>
        <v>13719607</v>
      </c>
      <c r="D51" s="41">
        <f t="shared" si="6"/>
        <v>10</v>
      </c>
      <c r="E51" s="42" t="str">
        <f t="shared" si="2"/>
        <v>CASTELLON</v>
      </c>
      <c r="F51" s="42">
        <f t="shared" si="7"/>
        <v>7523551</v>
      </c>
      <c r="G51" s="42">
        <f t="shared" si="8"/>
        <v>9400630</v>
      </c>
    </row>
    <row r="52" spans="1:7" x14ac:dyDescent="0.25">
      <c r="A52" s="42" t="str">
        <f t="shared" si="3"/>
        <v>HUELVA</v>
      </c>
      <c r="B52" s="41">
        <f t="shared" si="4"/>
        <v>11505872</v>
      </c>
      <c r="C52" s="41">
        <f t="shared" si="5"/>
        <v>13546530</v>
      </c>
      <c r="D52" s="41">
        <f t="shared" si="6"/>
        <v>8</v>
      </c>
      <c r="E52" s="42" t="str">
        <f t="shared" si="2"/>
        <v>ALMERIA</v>
      </c>
      <c r="F52" s="42">
        <f t="shared" si="7"/>
        <v>2962452</v>
      </c>
      <c r="G52" s="42">
        <f t="shared" si="8"/>
        <v>3882495</v>
      </c>
    </row>
    <row r="53" spans="1:7" x14ac:dyDescent="0.25">
      <c r="A53" s="42" t="str">
        <f t="shared" si="3"/>
        <v>LAS PALMAS</v>
      </c>
      <c r="B53" s="41">
        <f t="shared" si="4"/>
        <v>14038288</v>
      </c>
      <c r="C53" s="41">
        <f t="shared" si="5"/>
        <v>17576215</v>
      </c>
      <c r="D53" s="41">
        <f t="shared" si="6"/>
        <v>7</v>
      </c>
      <c r="E53" s="42" t="str">
        <f t="shared" si="2"/>
        <v>SEVILLA</v>
      </c>
      <c r="F53" s="42">
        <f t="shared" si="7"/>
        <v>2916361</v>
      </c>
      <c r="G53" s="42">
        <f t="shared" si="8"/>
        <v>3097939</v>
      </c>
    </row>
    <row r="54" spans="1:7" x14ac:dyDescent="0.25">
      <c r="A54" s="42" t="str">
        <f t="shared" si="3"/>
        <v>MALAGA</v>
      </c>
      <c r="B54" s="41">
        <f t="shared" si="4"/>
        <v>1400194</v>
      </c>
      <c r="C54" s="41">
        <f t="shared" si="5"/>
        <v>3319183</v>
      </c>
      <c r="D54" s="41">
        <f t="shared" si="6"/>
        <v>24</v>
      </c>
      <c r="E54" s="42" t="str">
        <f t="shared" si="2"/>
        <v>SANTANDER</v>
      </c>
      <c r="F54" s="42">
        <f t="shared" si="7"/>
        <v>2843226</v>
      </c>
      <c r="G54" s="42">
        <f t="shared" si="8"/>
        <v>3818385</v>
      </c>
    </row>
    <row r="55" spans="1:7" x14ac:dyDescent="0.25">
      <c r="A55" s="42" t="str">
        <f t="shared" si="3"/>
        <v>MARIN Y RIA DE PONTEVEDRA</v>
      </c>
      <c r="B55" s="41">
        <f t="shared" si="4"/>
        <v>1047194</v>
      </c>
      <c r="C55" s="41">
        <f t="shared" si="5"/>
        <v>1147610</v>
      </c>
      <c r="D55" s="41">
        <f t="shared" si="6"/>
        <v>26</v>
      </c>
      <c r="E55" s="42" t="str">
        <f t="shared" si="2"/>
        <v>AVILES</v>
      </c>
      <c r="F55" s="42">
        <f t="shared" si="7"/>
        <v>2602161</v>
      </c>
      <c r="G55" s="42">
        <f t="shared" si="8"/>
        <v>3432874</v>
      </c>
    </row>
    <row r="56" spans="1:7" x14ac:dyDescent="0.25">
      <c r="A56" s="42" t="str">
        <f t="shared" si="3"/>
        <v>MELILLA</v>
      </c>
      <c r="B56" s="41">
        <f t="shared" si="4"/>
        <v>545208</v>
      </c>
      <c r="C56" s="41">
        <f t="shared" si="5"/>
        <v>515147</v>
      </c>
      <c r="D56" s="41">
        <f t="shared" si="6"/>
        <v>28</v>
      </c>
      <c r="E56" s="42" t="str">
        <f t="shared" si="2"/>
        <v>VIGO</v>
      </c>
      <c r="F56" s="42">
        <f t="shared" si="7"/>
        <v>2554300</v>
      </c>
      <c r="G56" s="42">
        <f t="shared" si="8"/>
        <v>3505322</v>
      </c>
    </row>
    <row r="57" spans="1:7" x14ac:dyDescent="0.25">
      <c r="A57" s="42" t="str">
        <f t="shared" si="3"/>
        <v>MOTRIL</v>
      </c>
      <c r="B57" s="41">
        <f t="shared" si="4"/>
        <v>1310505</v>
      </c>
      <c r="C57" s="41">
        <f t="shared" si="5"/>
        <v>1665159</v>
      </c>
      <c r="D57" s="41">
        <f t="shared" si="6"/>
        <v>25</v>
      </c>
      <c r="E57" s="42" t="str">
        <f t="shared" si="2"/>
        <v>BAHIA DE CADIZ</v>
      </c>
      <c r="F57" s="42">
        <f t="shared" si="7"/>
        <v>2521614</v>
      </c>
      <c r="G57" s="42">
        <f t="shared" si="8"/>
        <v>3403723</v>
      </c>
    </row>
    <row r="58" spans="1:7" x14ac:dyDescent="0.25">
      <c r="A58" s="42" t="str">
        <f t="shared" si="3"/>
        <v>PASAIA</v>
      </c>
      <c r="B58" s="41">
        <f t="shared" si="4"/>
        <v>2137196</v>
      </c>
      <c r="C58" s="41">
        <f t="shared" si="5"/>
        <v>3360152</v>
      </c>
      <c r="D58" s="41">
        <f t="shared" si="6"/>
        <v>21</v>
      </c>
      <c r="E58" s="42" t="str">
        <f t="shared" si="2"/>
        <v>PASAIA</v>
      </c>
      <c r="F58" s="42">
        <f t="shared" si="7"/>
        <v>2137196</v>
      </c>
      <c r="G58" s="42">
        <f t="shared" si="8"/>
        <v>3360152</v>
      </c>
    </row>
    <row r="59" spans="1:7" x14ac:dyDescent="0.25">
      <c r="A59" s="42" t="str">
        <f t="shared" si="3"/>
        <v>SANTA CRUZ DE TENERIFE</v>
      </c>
      <c r="B59" s="41">
        <f t="shared" si="4"/>
        <v>10640965</v>
      </c>
      <c r="C59" s="41">
        <f t="shared" si="5"/>
        <v>12407665</v>
      </c>
      <c r="D59" s="41">
        <f t="shared" si="6"/>
        <v>9</v>
      </c>
      <c r="E59" s="42" t="str">
        <f t="shared" si="2"/>
        <v>CEUTA</v>
      </c>
      <c r="F59" s="42">
        <f t="shared" si="7"/>
        <v>1575747</v>
      </c>
      <c r="G59" s="42">
        <f t="shared" si="8"/>
        <v>1832493</v>
      </c>
    </row>
    <row r="60" spans="1:7" x14ac:dyDescent="0.25">
      <c r="A60" s="42" t="str">
        <f t="shared" si="3"/>
        <v>SANTANDER</v>
      </c>
      <c r="B60" s="41">
        <f t="shared" si="4"/>
        <v>2843226</v>
      </c>
      <c r="C60" s="41">
        <f t="shared" si="5"/>
        <v>3818385</v>
      </c>
      <c r="D60" s="41">
        <f t="shared" si="6"/>
        <v>17</v>
      </c>
      <c r="E60" s="42" t="str">
        <f t="shared" si="2"/>
        <v>ALICANTE</v>
      </c>
      <c r="F60" s="42">
        <f t="shared" si="7"/>
        <v>1530873</v>
      </c>
      <c r="G60" s="42">
        <f t="shared" si="8"/>
        <v>2042841</v>
      </c>
    </row>
    <row r="61" spans="1:7" x14ac:dyDescent="0.25">
      <c r="A61" s="42" t="str">
        <f t="shared" si="3"/>
        <v>SEVILLA</v>
      </c>
      <c r="B61" s="41">
        <f t="shared" si="4"/>
        <v>2916361</v>
      </c>
      <c r="C61" s="41">
        <f t="shared" si="5"/>
        <v>3097939</v>
      </c>
      <c r="D61" s="41">
        <f t="shared" si="6"/>
        <v>16</v>
      </c>
      <c r="E61" s="42" t="str">
        <f t="shared" si="2"/>
        <v>MALAGA</v>
      </c>
      <c r="F61" s="42">
        <f t="shared" si="7"/>
        <v>1400194</v>
      </c>
      <c r="G61" s="42">
        <f t="shared" si="8"/>
        <v>3319183</v>
      </c>
    </row>
    <row r="62" spans="1:7" x14ac:dyDescent="0.25">
      <c r="A62" s="42" t="str">
        <f t="shared" si="3"/>
        <v>TARRAGONA</v>
      </c>
      <c r="B62" s="41">
        <f t="shared" si="4"/>
        <v>20437764</v>
      </c>
      <c r="C62" s="41">
        <f t="shared" si="5"/>
        <v>23351728</v>
      </c>
      <c r="D62" s="41">
        <f t="shared" si="6"/>
        <v>5</v>
      </c>
      <c r="E62" s="42" t="str">
        <f t="shared" si="2"/>
        <v>MOTRIL</v>
      </c>
      <c r="F62" s="42">
        <f t="shared" si="7"/>
        <v>1310505</v>
      </c>
      <c r="G62" s="42">
        <f t="shared" si="8"/>
        <v>1665159</v>
      </c>
    </row>
    <row r="63" spans="1:7" x14ac:dyDescent="0.25">
      <c r="A63" s="42" t="str">
        <f t="shared" si="3"/>
        <v>VALENCIA</v>
      </c>
      <c r="B63" s="41">
        <f t="shared" si="4"/>
        <v>38054505</v>
      </c>
      <c r="C63" s="41">
        <f t="shared" si="5"/>
        <v>40404502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1047194</v>
      </c>
      <c r="G63" s="42">
        <f t="shared" si="8"/>
        <v>1147610</v>
      </c>
    </row>
    <row r="64" spans="1:7" x14ac:dyDescent="0.25">
      <c r="A64" s="42" t="str">
        <f t="shared" si="3"/>
        <v>VIGO</v>
      </c>
      <c r="B64" s="41">
        <f t="shared" si="4"/>
        <v>2554300</v>
      </c>
      <c r="C64" s="41">
        <f t="shared" si="5"/>
        <v>3505322</v>
      </c>
      <c r="D64" s="41">
        <f t="shared" si="6"/>
        <v>19</v>
      </c>
      <c r="E64" s="42" t="str">
        <f t="shared" si="2"/>
        <v>VILAGARCIA</v>
      </c>
      <c r="F64" s="42">
        <f t="shared" si="7"/>
        <v>634277</v>
      </c>
      <c r="G64" s="42">
        <f t="shared" si="8"/>
        <v>761975</v>
      </c>
    </row>
    <row r="65" spans="1:7" x14ac:dyDescent="0.25">
      <c r="A65" s="42" t="str">
        <f t="shared" si="3"/>
        <v>VILAGARCIA</v>
      </c>
      <c r="B65" s="41">
        <f t="shared" si="4"/>
        <v>634277</v>
      </c>
      <c r="C65" s="41">
        <f t="shared" si="5"/>
        <v>761975</v>
      </c>
      <c r="D65" s="41">
        <f t="shared" si="6"/>
        <v>27</v>
      </c>
      <c r="E65" s="42" t="str">
        <f t="shared" si="2"/>
        <v>MELILLA</v>
      </c>
      <c r="F65" s="42">
        <f t="shared" si="7"/>
        <v>545208</v>
      </c>
      <c r="G65" s="42">
        <f t="shared" si="8"/>
        <v>515147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75</v>
      </c>
    </row>
    <row r="5" spans="1:12" x14ac:dyDescent="0.25">
      <c r="A5" s="47" t="s">
        <v>72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1096007</v>
      </c>
      <c r="C7" s="37">
        <v>853839</v>
      </c>
      <c r="D7" s="37">
        <v>8666315</v>
      </c>
      <c r="E7" s="37">
        <v>7509932</v>
      </c>
      <c r="F7" s="10">
        <f>((E7*100)/D7)-100</f>
        <v>-13.343422204247133</v>
      </c>
      <c r="G7" s="1"/>
      <c r="H7" s="1"/>
      <c r="I7" s="1"/>
    </row>
    <row r="8" spans="1:12" x14ac:dyDescent="0.25">
      <c r="A8" s="11" t="s">
        <v>44</v>
      </c>
      <c r="B8" s="38">
        <v>235247</v>
      </c>
      <c r="C8" s="38">
        <v>194011</v>
      </c>
      <c r="D8" s="38">
        <v>2015247</v>
      </c>
      <c r="E8" s="38">
        <v>1512671</v>
      </c>
      <c r="F8" s="13">
        <f t="shared" ref="F8:F35" si="0">((E8*100)/D8)-100</f>
        <v>-24.938679973224126</v>
      </c>
      <c r="G8" s="1"/>
      <c r="H8" s="1"/>
      <c r="I8" s="1"/>
    </row>
    <row r="9" spans="1:12" x14ac:dyDescent="0.25">
      <c r="A9" s="8" t="s">
        <v>45</v>
      </c>
      <c r="B9" s="37">
        <v>321958</v>
      </c>
      <c r="C9" s="37">
        <v>418755</v>
      </c>
      <c r="D9" s="37">
        <v>3702449</v>
      </c>
      <c r="E9" s="37">
        <v>2868719</v>
      </c>
      <c r="F9" s="10">
        <f t="shared" si="0"/>
        <v>-22.51833853754637</v>
      </c>
      <c r="G9" s="1"/>
      <c r="H9" s="1"/>
      <c r="I9" s="1"/>
    </row>
    <row r="10" spans="1:12" x14ac:dyDescent="0.25">
      <c r="A10" s="11" t="s">
        <v>46</v>
      </c>
      <c r="B10" s="38">
        <v>551193</v>
      </c>
      <c r="C10" s="38">
        <v>319001</v>
      </c>
      <c r="D10" s="38">
        <v>3390034</v>
      </c>
      <c r="E10" s="38">
        <v>2566761</v>
      </c>
      <c r="F10" s="13">
        <f t="shared" si="0"/>
        <v>-24.285095665707189</v>
      </c>
      <c r="G10" s="1"/>
      <c r="H10" s="1"/>
      <c r="I10" s="1"/>
    </row>
    <row r="11" spans="1:12" x14ac:dyDescent="0.25">
      <c r="A11" s="8" t="s">
        <v>47</v>
      </c>
      <c r="B11" s="37">
        <v>5379486</v>
      </c>
      <c r="C11" s="37">
        <v>5479405</v>
      </c>
      <c r="D11" s="37">
        <v>46821068</v>
      </c>
      <c r="E11" s="37">
        <v>41986166</v>
      </c>
      <c r="F11" s="10">
        <f t="shared" si="0"/>
        <v>-10.326338561948219</v>
      </c>
      <c r="G11" s="1"/>
      <c r="H11" s="1"/>
      <c r="I11" s="1"/>
    </row>
    <row r="12" spans="1:12" x14ac:dyDescent="0.25">
      <c r="A12" s="11" t="s">
        <v>48</v>
      </c>
      <c r="B12" s="38">
        <v>315162</v>
      </c>
      <c r="C12" s="38">
        <v>229460</v>
      </c>
      <c r="D12" s="38">
        <v>3325967</v>
      </c>
      <c r="E12" s="38">
        <v>2438074</v>
      </c>
      <c r="F12" s="13">
        <f t="shared" si="0"/>
        <v>-26.695785015305319</v>
      </c>
      <c r="G12" s="1"/>
      <c r="H12" s="1"/>
      <c r="I12" s="1"/>
    </row>
    <row r="13" spans="1:12" x14ac:dyDescent="0.25">
      <c r="A13" s="8" t="s">
        <v>49</v>
      </c>
      <c r="B13" s="37">
        <v>1175342</v>
      </c>
      <c r="C13" s="37">
        <v>1102379</v>
      </c>
      <c r="D13" s="37">
        <v>9430424</v>
      </c>
      <c r="E13" s="37">
        <v>8123811</v>
      </c>
      <c r="F13" s="10">
        <f t="shared" si="0"/>
        <v>-13.855294311263208</v>
      </c>
      <c r="G13" s="1"/>
      <c r="H13" s="1"/>
      <c r="I13" s="1"/>
    </row>
    <row r="14" spans="1:12" x14ac:dyDescent="0.25">
      <c r="A14" s="11" t="s">
        <v>50</v>
      </c>
      <c r="B14" s="38">
        <v>4449396</v>
      </c>
      <c r="C14" s="38">
        <v>3661094</v>
      </c>
      <c r="D14" s="38">
        <v>35546622</v>
      </c>
      <c r="E14" s="38">
        <v>27746961</v>
      </c>
      <c r="F14" s="13">
        <f t="shared" si="0"/>
        <v>-21.942059642122956</v>
      </c>
      <c r="G14" s="1"/>
      <c r="H14" s="1"/>
      <c r="I14" s="1"/>
    </row>
    <row r="15" spans="1:12" x14ac:dyDescent="0.25">
      <c r="A15" s="8" t="s">
        <v>51</v>
      </c>
      <c r="B15" s="37">
        <v>3417827</v>
      </c>
      <c r="C15" s="37">
        <v>2695448</v>
      </c>
      <c r="D15" s="37">
        <v>25674572</v>
      </c>
      <c r="E15" s="37">
        <v>21087455</v>
      </c>
      <c r="F15" s="10">
        <f t="shared" si="0"/>
        <v>-17.866381570060838</v>
      </c>
      <c r="G15" s="1"/>
      <c r="H15" s="1"/>
      <c r="I15" s="1"/>
    </row>
    <row r="16" spans="1:12" x14ac:dyDescent="0.25">
      <c r="A16" s="11" t="s">
        <v>52</v>
      </c>
      <c r="B16" s="38">
        <v>2048548</v>
      </c>
      <c r="C16" s="38">
        <v>1843355</v>
      </c>
      <c r="D16" s="38">
        <v>18254270</v>
      </c>
      <c r="E16" s="38">
        <v>14558692</v>
      </c>
      <c r="F16" s="13">
        <f t="shared" si="0"/>
        <v>-20.245005689079875</v>
      </c>
      <c r="G16" s="1"/>
      <c r="H16" s="1"/>
      <c r="I16" s="1"/>
    </row>
    <row r="17" spans="1:9" x14ac:dyDescent="0.25">
      <c r="A17" s="8" t="s">
        <v>53</v>
      </c>
      <c r="B17" s="37">
        <v>913017</v>
      </c>
      <c r="C17" s="37">
        <v>917888</v>
      </c>
      <c r="D17" s="37">
        <v>9358478</v>
      </c>
      <c r="E17" s="37">
        <v>7496203</v>
      </c>
      <c r="F17" s="10">
        <f t="shared" si="0"/>
        <v>-19.899336195479648</v>
      </c>
      <c r="G17" s="1"/>
      <c r="H17" s="1"/>
      <c r="I17" s="1"/>
    </row>
    <row r="18" spans="1:9" x14ac:dyDescent="0.25">
      <c r="A18" s="11" t="s">
        <v>54</v>
      </c>
      <c r="B18" s="38">
        <v>158068</v>
      </c>
      <c r="C18" s="38">
        <v>143296</v>
      </c>
      <c r="D18" s="38">
        <v>1416718</v>
      </c>
      <c r="E18" s="38">
        <v>1244768</v>
      </c>
      <c r="F18" s="13">
        <f t="shared" si="0"/>
        <v>-12.137207263548561</v>
      </c>
      <c r="G18" s="1"/>
      <c r="H18" s="1"/>
      <c r="I18" s="1"/>
    </row>
    <row r="19" spans="1:9" x14ac:dyDescent="0.25">
      <c r="A19" s="8" t="s">
        <v>55</v>
      </c>
      <c r="B19" s="37">
        <v>1092835</v>
      </c>
      <c r="C19" s="37">
        <v>953461</v>
      </c>
      <c r="D19" s="37">
        <v>8898150</v>
      </c>
      <c r="E19" s="37">
        <v>7744777</v>
      </c>
      <c r="F19" s="10">
        <f t="shared" si="0"/>
        <v>-12.961941527171376</v>
      </c>
      <c r="G19" s="1"/>
      <c r="H19" s="1"/>
      <c r="I19" s="1"/>
    </row>
    <row r="20" spans="1:9" x14ac:dyDescent="0.25">
      <c r="A20" s="11" t="s">
        <v>56</v>
      </c>
      <c r="B20" s="38">
        <v>1487661</v>
      </c>
      <c r="C20" s="38">
        <v>988456</v>
      </c>
      <c r="D20" s="38">
        <v>13628011</v>
      </c>
      <c r="E20" s="38">
        <v>9026529</v>
      </c>
      <c r="F20" s="13">
        <f t="shared" si="0"/>
        <v>-33.764883224705358</v>
      </c>
      <c r="G20" s="1"/>
      <c r="H20" s="1"/>
      <c r="I20" s="1"/>
    </row>
    <row r="21" spans="1:9" x14ac:dyDescent="0.25">
      <c r="A21" s="8" t="s">
        <v>57</v>
      </c>
      <c r="B21" s="37">
        <v>1903557</v>
      </c>
      <c r="C21" s="37">
        <v>1611938</v>
      </c>
      <c r="D21" s="37">
        <v>13509872</v>
      </c>
      <c r="E21" s="37">
        <v>11477054</v>
      </c>
      <c r="F21" s="10">
        <f t="shared" si="0"/>
        <v>-15.046907920371112</v>
      </c>
      <c r="G21" s="1"/>
      <c r="H21" s="1"/>
      <c r="I21" s="1"/>
    </row>
    <row r="22" spans="1:9" x14ac:dyDescent="0.25">
      <c r="A22" s="11" t="s">
        <v>58</v>
      </c>
      <c r="B22" s="38">
        <v>1930906</v>
      </c>
      <c r="C22" s="38">
        <v>1727004</v>
      </c>
      <c r="D22" s="38">
        <v>16123700</v>
      </c>
      <c r="E22" s="38">
        <v>12598544</v>
      </c>
      <c r="F22" s="13">
        <f t="shared" si="0"/>
        <v>-21.863195172323969</v>
      </c>
      <c r="G22" s="1"/>
      <c r="H22" s="1"/>
      <c r="I22" s="1"/>
    </row>
    <row r="23" spans="1:9" x14ac:dyDescent="0.25">
      <c r="A23" s="8" t="s">
        <v>59</v>
      </c>
      <c r="B23" s="37">
        <v>478728</v>
      </c>
      <c r="C23" s="37">
        <v>197658</v>
      </c>
      <c r="D23" s="37">
        <v>3265793</v>
      </c>
      <c r="E23" s="37">
        <v>1358381</v>
      </c>
      <c r="F23" s="10">
        <f t="shared" si="0"/>
        <v>-58.405783832594409</v>
      </c>
      <c r="G23" s="1"/>
      <c r="H23" s="1"/>
      <c r="I23" s="1"/>
    </row>
    <row r="24" spans="1:9" x14ac:dyDescent="0.25">
      <c r="A24" s="11" t="s">
        <v>60</v>
      </c>
      <c r="B24" s="38">
        <v>203847</v>
      </c>
      <c r="C24" s="38">
        <v>115000</v>
      </c>
      <c r="D24" s="38">
        <v>1117427</v>
      </c>
      <c r="E24" s="38">
        <v>1021659</v>
      </c>
      <c r="F24" s="13">
        <f t="shared" si="0"/>
        <v>-8.5704032567675625</v>
      </c>
      <c r="G24" s="1"/>
      <c r="H24" s="1"/>
      <c r="I24" s="1"/>
    </row>
    <row r="25" spans="1:9" x14ac:dyDescent="0.25">
      <c r="A25" s="8" t="s">
        <v>61</v>
      </c>
      <c r="B25" s="37">
        <v>54970</v>
      </c>
      <c r="C25" s="37">
        <v>68767</v>
      </c>
      <c r="D25" s="37">
        <v>500337</v>
      </c>
      <c r="E25" s="37">
        <v>543428</v>
      </c>
      <c r="F25" s="10">
        <f t="shared" si="0"/>
        <v>8.6123952456044606</v>
      </c>
      <c r="G25" s="1"/>
      <c r="H25" s="1"/>
      <c r="I25" s="1"/>
    </row>
    <row r="26" spans="1:9" x14ac:dyDescent="0.25">
      <c r="A26" s="11" t="s">
        <v>62</v>
      </c>
      <c r="B26" s="38">
        <v>142876</v>
      </c>
      <c r="C26" s="38">
        <v>141196</v>
      </c>
      <c r="D26" s="38">
        <v>1652808</v>
      </c>
      <c r="E26" s="38">
        <v>1295996</v>
      </c>
      <c r="F26" s="13">
        <f t="shared" si="0"/>
        <v>-21.588230453870025</v>
      </c>
      <c r="G26" s="1"/>
      <c r="H26" s="1"/>
      <c r="I26" s="1"/>
    </row>
    <row r="27" spans="1:9" x14ac:dyDescent="0.25">
      <c r="A27" s="8" t="s">
        <v>63</v>
      </c>
      <c r="B27" s="37">
        <v>351072</v>
      </c>
      <c r="C27" s="37">
        <v>260234</v>
      </c>
      <c r="D27" s="37">
        <v>3324354</v>
      </c>
      <c r="E27" s="37">
        <v>2104756</v>
      </c>
      <c r="F27" s="10">
        <f t="shared" si="0"/>
        <v>-36.686766812439352</v>
      </c>
      <c r="G27" s="1"/>
      <c r="H27" s="1"/>
      <c r="I27" s="1"/>
    </row>
    <row r="28" spans="1:9" x14ac:dyDescent="0.25">
      <c r="A28" s="11" t="s">
        <v>64</v>
      </c>
      <c r="B28" s="38">
        <v>1281767</v>
      </c>
      <c r="C28" s="38">
        <v>1262395</v>
      </c>
      <c r="D28" s="38">
        <v>11657543</v>
      </c>
      <c r="E28" s="38">
        <v>9980055</v>
      </c>
      <c r="F28" s="13">
        <f t="shared" si="0"/>
        <v>-14.389721744968043</v>
      </c>
      <c r="G28" s="1"/>
      <c r="H28" s="1"/>
      <c r="I28" s="1"/>
    </row>
    <row r="29" spans="1:9" x14ac:dyDescent="0.25">
      <c r="A29" s="8" t="s">
        <v>65</v>
      </c>
      <c r="B29" s="37">
        <v>478831</v>
      </c>
      <c r="C29" s="37">
        <v>408629</v>
      </c>
      <c r="D29" s="37">
        <v>3771936</v>
      </c>
      <c r="E29" s="37">
        <v>2806325</v>
      </c>
      <c r="F29" s="10">
        <f t="shared" si="0"/>
        <v>-25.599877622525938</v>
      </c>
      <c r="G29" s="1"/>
      <c r="H29" s="1"/>
      <c r="I29" s="1"/>
    </row>
    <row r="30" spans="1:9" x14ac:dyDescent="0.25">
      <c r="A30" s="11" t="s">
        <v>66</v>
      </c>
      <c r="B30" s="38">
        <v>366424</v>
      </c>
      <c r="C30" s="38">
        <v>409059</v>
      </c>
      <c r="D30" s="38">
        <v>3097939</v>
      </c>
      <c r="E30" s="38">
        <v>2916361</v>
      </c>
      <c r="F30" s="13">
        <f t="shared" si="0"/>
        <v>-5.861251625677582</v>
      </c>
      <c r="G30" s="1"/>
      <c r="H30" s="1"/>
      <c r="I30" s="1"/>
    </row>
    <row r="31" spans="1:9" x14ac:dyDescent="0.25">
      <c r="A31" s="8" t="s">
        <v>67</v>
      </c>
      <c r="B31" s="37">
        <v>2680463</v>
      </c>
      <c r="C31" s="37">
        <v>2688503</v>
      </c>
      <c r="D31" s="37">
        <v>23209233</v>
      </c>
      <c r="E31" s="37">
        <v>20185961</v>
      </c>
      <c r="F31" s="10">
        <f t="shared" si="0"/>
        <v>-13.026160752490185</v>
      </c>
      <c r="G31" s="1"/>
      <c r="H31" s="1"/>
      <c r="I31" s="1"/>
    </row>
    <row r="32" spans="1:9" x14ac:dyDescent="0.25">
      <c r="A32" s="11" t="s">
        <v>68</v>
      </c>
      <c r="B32" s="38">
        <v>5694631</v>
      </c>
      <c r="C32" s="38">
        <v>4779479</v>
      </c>
      <c r="D32" s="38">
        <v>40194263</v>
      </c>
      <c r="E32" s="38">
        <v>37864021</v>
      </c>
      <c r="F32" s="13">
        <f t="shared" si="0"/>
        <v>-5.7974492528946229</v>
      </c>
      <c r="G32" s="1"/>
      <c r="H32" s="1"/>
      <c r="I32" s="1"/>
    </row>
    <row r="33" spans="1:9" x14ac:dyDescent="0.25">
      <c r="A33" s="8" t="s">
        <v>69</v>
      </c>
      <c r="B33" s="37">
        <v>328215</v>
      </c>
      <c r="C33" s="37">
        <v>265805</v>
      </c>
      <c r="D33" s="37">
        <v>3208211</v>
      </c>
      <c r="E33" s="37">
        <v>2275905</v>
      </c>
      <c r="F33" s="10">
        <f t="shared" si="0"/>
        <v>-29.059996365575699</v>
      </c>
      <c r="G33" s="1"/>
      <c r="H33" s="1"/>
      <c r="I33" s="1"/>
    </row>
    <row r="34" spans="1:9" x14ac:dyDescent="0.25">
      <c r="A34" s="11" t="s">
        <v>70</v>
      </c>
      <c r="B34" s="38">
        <v>144561</v>
      </c>
      <c r="C34" s="38">
        <v>98601</v>
      </c>
      <c r="D34" s="38">
        <v>759341</v>
      </c>
      <c r="E34" s="38">
        <v>629917</v>
      </c>
      <c r="F34" s="13">
        <f t="shared" si="0"/>
        <v>-17.044252845559498</v>
      </c>
      <c r="G34" s="1"/>
      <c r="H34" s="1"/>
      <c r="I34" s="1"/>
    </row>
    <row r="35" spans="1:9" x14ac:dyDescent="0.25">
      <c r="A35" s="14" t="s">
        <v>71</v>
      </c>
      <c r="B35" s="15">
        <f>SUM(B7:B34)</f>
        <v>38682595</v>
      </c>
      <c r="C35" s="15">
        <f t="shared" ref="C35:E35" si="1">SUM(C7:C34)</f>
        <v>33834116</v>
      </c>
      <c r="D35" s="15">
        <f t="shared" si="1"/>
        <v>315521082</v>
      </c>
      <c r="E35" s="15">
        <f t="shared" si="1"/>
        <v>262969882</v>
      </c>
      <c r="F35" s="16">
        <f t="shared" si="0"/>
        <v>-16.655368847904754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7509932</v>
      </c>
      <c r="C38" s="41">
        <f>D7</f>
        <v>8666315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41986166</v>
      </c>
      <c r="G38" s="42">
        <f>LOOKUP(E38,$A$38:$A$65,$C$38:$C$65)</f>
        <v>46821068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1512671</v>
      </c>
      <c r="C39" s="41">
        <f t="shared" ref="C39:C65" si="5">D8</f>
        <v>2015247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37864021</v>
      </c>
      <c r="G39" s="42">
        <f t="shared" ref="G39:G65" si="8">LOOKUP(E39,$A$38:$A$65,$C$38:$C$65)</f>
        <v>40194263</v>
      </c>
    </row>
    <row r="40" spans="1:9" x14ac:dyDescent="0.25">
      <c r="A40" s="42" t="str">
        <f t="shared" si="3"/>
        <v>ALMERIA</v>
      </c>
      <c r="B40" s="41">
        <f t="shared" si="4"/>
        <v>2868719</v>
      </c>
      <c r="C40" s="41">
        <f t="shared" si="5"/>
        <v>3702449</v>
      </c>
      <c r="D40" s="41">
        <f t="shared" si="6"/>
        <v>16</v>
      </c>
      <c r="E40" s="42" t="str">
        <f t="shared" si="2"/>
        <v>BARCELONA</v>
      </c>
      <c r="F40" s="42">
        <f t="shared" si="7"/>
        <v>27746961</v>
      </c>
      <c r="G40" s="42">
        <f t="shared" si="8"/>
        <v>35546622</v>
      </c>
    </row>
    <row r="41" spans="1:9" x14ac:dyDescent="0.25">
      <c r="A41" s="42" t="str">
        <f t="shared" si="3"/>
        <v>AVILES</v>
      </c>
      <c r="B41" s="41">
        <f t="shared" si="4"/>
        <v>2566761</v>
      </c>
      <c r="C41" s="41">
        <f t="shared" si="5"/>
        <v>3390034</v>
      </c>
      <c r="D41" s="41">
        <f t="shared" si="6"/>
        <v>18</v>
      </c>
      <c r="E41" s="42" t="str">
        <f t="shared" si="2"/>
        <v>BILBAO</v>
      </c>
      <c r="F41" s="42">
        <f t="shared" si="7"/>
        <v>21087455</v>
      </c>
      <c r="G41" s="42">
        <f t="shared" si="8"/>
        <v>25674572</v>
      </c>
    </row>
    <row r="42" spans="1:9" x14ac:dyDescent="0.25">
      <c r="A42" s="42" t="str">
        <f t="shared" si="3"/>
        <v>BAHIA DE ALGECIRAS</v>
      </c>
      <c r="B42" s="41">
        <f t="shared" si="4"/>
        <v>41986166</v>
      </c>
      <c r="C42" s="41">
        <f t="shared" si="5"/>
        <v>46821068</v>
      </c>
      <c r="D42" s="41">
        <f t="shared" si="6"/>
        <v>1</v>
      </c>
      <c r="E42" s="42" t="str">
        <f t="shared" si="2"/>
        <v>TARRAGONA</v>
      </c>
      <c r="F42" s="42">
        <f t="shared" si="7"/>
        <v>20185961</v>
      </c>
      <c r="G42" s="42">
        <f t="shared" si="8"/>
        <v>23209233</v>
      </c>
    </row>
    <row r="43" spans="1:9" x14ac:dyDescent="0.25">
      <c r="A43" s="42" t="str">
        <f t="shared" si="3"/>
        <v>BAHIA DE CADIZ</v>
      </c>
      <c r="B43" s="41">
        <f t="shared" si="4"/>
        <v>2438074</v>
      </c>
      <c r="C43" s="41">
        <f t="shared" si="5"/>
        <v>3325967</v>
      </c>
      <c r="D43" s="41">
        <f t="shared" si="6"/>
        <v>19</v>
      </c>
      <c r="E43" s="42" t="str">
        <f t="shared" si="2"/>
        <v>CARTAGENA</v>
      </c>
      <c r="F43" s="42">
        <f t="shared" si="7"/>
        <v>14558692</v>
      </c>
      <c r="G43" s="42">
        <f t="shared" si="8"/>
        <v>18254270</v>
      </c>
    </row>
    <row r="44" spans="1:9" x14ac:dyDescent="0.25">
      <c r="A44" s="42" t="str">
        <f t="shared" si="3"/>
        <v>BALEARES</v>
      </c>
      <c r="B44" s="41">
        <f t="shared" si="4"/>
        <v>8123811</v>
      </c>
      <c r="C44" s="41">
        <f t="shared" si="5"/>
        <v>9430424</v>
      </c>
      <c r="D44" s="41">
        <f t="shared" si="6"/>
        <v>11</v>
      </c>
      <c r="E44" s="42" t="str">
        <f t="shared" si="2"/>
        <v>LAS PALMAS</v>
      </c>
      <c r="F44" s="42">
        <f t="shared" si="7"/>
        <v>12598544</v>
      </c>
      <c r="G44" s="42">
        <f t="shared" si="8"/>
        <v>16123700</v>
      </c>
    </row>
    <row r="45" spans="1:9" x14ac:dyDescent="0.25">
      <c r="A45" s="42" t="str">
        <f t="shared" si="3"/>
        <v>BARCELONA</v>
      </c>
      <c r="B45" s="41">
        <f t="shared" si="4"/>
        <v>27746961</v>
      </c>
      <c r="C45" s="41">
        <f t="shared" si="5"/>
        <v>35546622</v>
      </c>
      <c r="D45" s="41">
        <f t="shared" si="6"/>
        <v>3</v>
      </c>
      <c r="E45" s="42" t="str">
        <f t="shared" si="2"/>
        <v>HUELVA</v>
      </c>
      <c r="F45" s="42">
        <f t="shared" si="7"/>
        <v>11477054</v>
      </c>
      <c r="G45" s="42">
        <f t="shared" si="8"/>
        <v>13509872</v>
      </c>
    </row>
    <row r="46" spans="1:9" x14ac:dyDescent="0.25">
      <c r="A46" s="42" t="str">
        <f t="shared" si="3"/>
        <v>BILBAO</v>
      </c>
      <c r="B46" s="41">
        <f t="shared" si="4"/>
        <v>21087455</v>
      </c>
      <c r="C46" s="41">
        <f t="shared" si="5"/>
        <v>25674572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9980055</v>
      </c>
      <c r="G46" s="42">
        <f t="shared" si="8"/>
        <v>11657543</v>
      </c>
    </row>
    <row r="47" spans="1:9" x14ac:dyDescent="0.25">
      <c r="A47" s="42" t="str">
        <f t="shared" si="3"/>
        <v>CARTAGENA</v>
      </c>
      <c r="B47" s="41">
        <f t="shared" si="4"/>
        <v>14558692</v>
      </c>
      <c r="C47" s="41">
        <f t="shared" si="5"/>
        <v>18254270</v>
      </c>
      <c r="D47" s="41">
        <f t="shared" si="6"/>
        <v>6</v>
      </c>
      <c r="E47" s="42" t="str">
        <f t="shared" si="2"/>
        <v>GIJON</v>
      </c>
      <c r="F47" s="42">
        <f t="shared" si="7"/>
        <v>9026529</v>
      </c>
      <c r="G47" s="42">
        <f t="shared" si="8"/>
        <v>13628011</v>
      </c>
    </row>
    <row r="48" spans="1:9" x14ac:dyDescent="0.25">
      <c r="A48" s="42" t="str">
        <f t="shared" si="3"/>
        <v>CASTELLON</v>
      </c>
      <c r="B48" s="41">
        <f t="shared" si="4"/>
        <v>7496203</v>
      </c>
      <c r="C48" s="41">
        <f t="shared" si="5"/>
        <v>9358478</v>
      </c>
      <c r="D48" s="41">
        <f t="shared" si="6"/>
        <v>14</v>
      </c>
      <c r="E48" s="42" t="str">
        <f t="shared" si="2"/>
        <v>BALEARES</v>
      </c>
      <c r="F48" s="42">
        <f t="shared" si="7"/>
        <v>8123811</v>
      </c>
      <c r="G48" s="42">
        <f t="shared" si="8"/>
        <v>9430424</v>
      </c>
    </row>
    <row r="49" spans="1:7" x14ac:dyDescent="0.25">
      <c r="A49" s="42" t="str">
        <f t="shared" si="3"/>
        <v>CEUTA</v>
      </c>
      <c r="B49" s="41">
        <f t="shared" si="4"/>
        <v>1244768</v>
      </c>
      <c r="C49" s="41">
        <f t="shared" si="5"/>
        <v>1416718</v>
      </c>
      <c r="D49" s="41">
        <f t="shared" si="6"/>
        <v>25</v>
      </c>
      <c r="E49" s="42" t="str">
        <f t="shared" si="2"/>
        <v>FERROL-SAN CIBRAO</v>
      </c>
      <c r="F49" s="42">
        <f t="shared" si="7"/>
        <v>7744777</v>
      </c>
      <c r="G49" s="42">
        <f t="shared" si="8"/>
        <v>8898150</v>
      </c>
    </row>
    <row r="50" spans="1:7" x14ac:dyDescent="0.25">
      <c r="A50" s="42" t="str">
        <f t="shared" si="3"/>
        <v>FERROL-SAN CIBRAO</v>
      </c>
      <c r="B50" s="41">
        <f t="shared" si="4"/>
        <v>7744777</v>
      </c>
      <c r="C50" s="41">
        <f t="shared" si="5"/>
        <v>8898150</v>
      </c>
      <c r="D50" s="41">
        <f t="shared" si="6"/>
        <v>12</v>
      </c>
      <c r="E50" s="42" t="str">
        <f t="shared" si="2"/>
        <v>A CORUÑA</v>
      </c>
      <c r="F50" s="42">
        <f t="shared" si="7"/>
        <v>7509932</v>
      </c>
      <c r="G50" s="42">
        <f t="shared" si="8"/>
        <v>8666315</v>
      </c>
    </row>
    <row r="51" spans="1:7" x14ac:dyDescent="0.25">
      <c r="A51" s="42" t="str">
        <f t="shared" si="3"/>
        <v>GIJON</v>
      </c>
      <c r="B51" s="41">
        <f t="shared" si="4"/>
        <v>9026529</v>
      </c>
      <c r="C51" s="41">
        <f t="shared" si="5"/>
        <v>13628011</v>
      </c>
      <c r="D51" s="41">
        <f t="shared" si="6"/>
        <v>10</v>
      </c>
      <c r="E51" s="42" t="str">
        <f t="shared" si="2"/>
        <v>CASTELLON</v>
      </c>
      <c r="F51" s="42">
        <f t="shared" si="7"/>
        <v>7496203</v>
      </c>
      <c r="G51" s="42">
        <f t="shared" si="8"/>
        <v>9358478</v>
      </c>
    </row>
    <row r="52" spans="1:7" x14ac:dyDescent="0.25">
      <c r="A52" s="42" t="str">
        <f t="shared" si="3"/>
        <v>HUELVA</v>
      </c>
      <c r="B52" s="41">
        <f t="shared" si="4"/>
        <v>11477054</v>
      </c>
      <c r="C52" s="41">
        <f t="shared" si="5"/>
        <v>13509872</v>
      </c>
      <c r="D52" s="41">
        <f t="shared" si="6"/>
        <v>8</v>
      </c>
      <c r="E52" s="42" t="str">
        <f t="shared" si="2"/>
        <v>SEVILLA</v>
      </c>
      <c r="F52" s="42">
        <f t="shared" si="7"/>
        <v>2916361</v>
      </c>
      <c r="G52" s="42">
        <f t="shared" si="8"/>
        <v>3097939</v>
      </c>
    </row>
    <row r="53" spans="1:7" x14ac:dyDescent="0.25">
      <c r="A53" s="42" t="str">
        <f t="shared" si="3"/>
        <v>LAS PALMAS</v>
      </c>
      <c r="B53" s="41">
        <f t="shared" si="4"/>
        <v>12598544</v>
      </c>
      <c r="C53" s="41">
        <f t="shared" si="5"/>
        <v>16123700</v>
      </c>
      <c r="D53" s="41">
        <f t="shared" si="6"/>
        <v>7</v>
      </c>
      <c r="E53" s="42" t="str">
        <f t="shared" si="2"/>
        <v>ALMERIA</v>
      </c>
      <c r="F53" s="42">
        <f t="shared" si="7"/>
        <v>2868719</v>
      </c>
      <c r="G53" s="42">
        <f t="shared" si="8"/>
        <v>3702449</v>
      </c>
    </row>
    <row r="54" spans="1:7" x14ac:dyDescent="0.25">
      <c r="A54" s="42" t="str">
        <f t="shared" si="3"/>
        <v>MALAGA</v>
      </c>
      <c r="B54" s="41">
        <f t="shared" si="4"/>
        <v>1358381</v>
      </c>
      <c r="C54" s="41">
        <f t="shared" si="5"/>
        <v>3265793</v>
      </c>
      <c r="D54" s="41">
        <f t="shared" si="6"/>
        <v>23</v>
      </c>
      <c r="E54" s="42" t="str">
        <f t="shared" si="2"/>
        <v>SANTANDER</v>
      </c>
      <c r="F54" s="42">
        <f t="shared" si="7"/>
        <v>2806325</v>
      </c>
      <c r="G54" s="42">
        <f t="shared" si="8"/>
        <v>3771936</v>
      </c>
    </row>
    <row r="55" spans="1:7" x14ac:dyDescent="0.25">
      <c r="A55" s="42" t="str">
        <f t="shared" si="3"/>
        <v>MARIN Y RIA DE PONTEVEDRA</v>
      </c>
      <c r="B55" s="41">
        <f t="shared" si="4"/>
        <v>1021659</v>
      </c>
      <c r="C55" s="41">
        <f t="shared" si="5"/>
        <v>1117427</v>
      </c>
      <c r="D55" s="41">
        <f t="shared" si="6"/>
        <v>26</v>
      </c>
      <c r="E55" s="42" t="str">
        <f t="shared" si="2"/>
        <v>AVILES</v>
      </c>
      <c r="F55" s="42">
        <f t="shared" ref="F55:F65" si="9">LOOKUP(E55,$A$38:$A$65,$B$38:$B$65)</f>
        <v>2566761</v>
      </c>
      <c r="G55" s="42">
        <f t="shared" si="8"/>
        <v>3390034</v>
      </c>
    </row>
    <row r="56" spans="1:7" x14ac:dyDescent="0.25">
      <c r="A56" s="42" t="str">
        <f t="shared" si="3"/>
        <v>MELILLA</v>
      </c>
      <c r="B56" s="41">
        <f t="shared" si="4"/>
        <v>543428</v>
      </c>
      <c r="C56" s="41">
        <f t="shared" si="5"/>
        <v>500337</v>
      </c>
      <c r="D56" s="41">
        <f t="shared" si="6"/>
        <v>28</v>
      </c>
      <c r="E56" s="42" t="str">
        <f t="shared" si="2"/>
        <v>BAHIA DE CADIZ</v>
      </c>
      <c r="F56" s="42">
        <f t="shared" si="9"/>
        <v>2438074</v>
      </c>
      <c r="G56" s="42">
        <f t="shared" si="8"/>
        <v>3325967</v>
      </c>
    </row>
    <row r="57" spans="1:7" x14ac:dyDescent="0.25">
      <c r="A57" s="42" t="str">
        <f t="shared" si="3"/>
        <v>MOTRIL</v>
      </c>
      <c r="B57" s="41">
        <f t="shared" si="4"/>
        <v>1295996</v>
      </c>
      <c r="C57" s="41">
        <f t="shared" si="5"/>
        <v>1652808</v>
      </c>
      <c r="D57" s="41">
        <f t="shared" si="6"/>
        <v>24</v>
      </c>
      <c r="E57" s="42" t="str">
        <f t="shared" si="2"/>
        <v>VIGO</v>
      </c>
      <c r="F57" s="42">
        <f t="shared" si="9"/>
        <v>2275905</v>
      </c>
      <c r="G57" s="42">
        <f t="shared" si="8"/>
        <v>3208211</v>
      </c>
    </row>
    <row r="58" spans="1:7" x14ac:dyDescent="0.25">
      <c r="A58" s="42" t="str">
        <f t="shared" si="3"/>
        <v>PASAIA</v>
      </c>
      <c r="B58" s="41">
        <f t="shared" si="4"/>
        <v>2104756</v>
      </c>
      <c r="C58" s="41">
        <f t="shared" si="5"/>
        <v>3324354</v>
      </c>
      <c r="D58" s="41">
        <f t="shared" si="6"/>
        <v>21</v>
      </c>
      <c r="E58" s="42" t="str">
        <f t="shared" si="2"/>
        <v>PASAIA</v>
      </c>
      <c r="F58" s="42">
        <f t="shared" si="9"/>
        <v>2104756</v>
      </c>
      <c r="G58" s="42">
        <f t="shared" si="8"/>
        <v>3324354</v>
      </c>
    </row>
    <row r="59" spans="1:7" x14ac:dyDescent="0.25">
      <c r="A59" s="42" t="str">
        <f t="shared" si="3"/>
        <v>SANTA CRUZ DE TENERIFE</v>
      </c>
      <c r="B59" s="41">
        <f t="shared" si="4"/>
        <v>9980055</v>
      </c>
      <c r="C59" s="41">
        <f t="shared" si="5"/>
        <v>11657543</v>
      </c>
      <c r="D59" s="41">
        <f t="shared" si="6"/>
        <v>9</v>
      </c>
      <c r="E59" s="42" t="str">
        <f t="shared" si="2"/>
        <v>ALICANTE</v>
      </c>
      <c r="F59" s="42">
        <f t="shared" si="9"/>
        <v>1512671</v>
      </c>
      <c r="G59" s="42">
        <f t="shared" si="8"/>
        <v>2015247</v>
      </c>
    </row>
    <row r="60" spans="1:7" x14ac:dyDescent="0.25">
      <c r="A60" s="42" t="str">
        <f t="shared" si="3"/>
        <v>SANTANDER</v>
      </c>
      <c r="B60" s="41">
        <f t="shared" si="4"/>
        <v>2806325</v>
      </c>
      <c r="C60" s="41">
        <f t="shared" si="5"/>
        <v>3771936</v>
      </c>
      <c r="D60" s="41">
        <f t="shared" si="6"/>
        <v>17</v>
      </c>
      <c r="E60" s="42" t="str">
        <f t="shared" si="2"/>
        <v>MALAGA</v>
      </c>
      <c r="F60" s="42">
        <f t="shared" si="9"/>
        <v>1358381</v>
      </c>
      <c r="G60" s="42">
        <f t="shared" si="8"/>
        <v>3265793</v>
      </c>
    </row>
    <row r="61" spans="1:7" x14ac:dyDescent="0.25">
      <c r="A61" s="42" t="str">
        <f t="shared" si="3"/>
        <v>SEVILLA</v>
      </c>
      <c r="B61" s="41">
        <f t="shared" si="4"/>
        <v>2916361</v>
      </c>
      <c r="C61" s="41">
        <f t="shared" si="5"/>
        <v>3097939</v>
      </c>
      <c r="D61" s="41">
        <f t="shared" si="6"/>
        <v>15</v>
      </c>
      <c r="E61" s="42" t="str">
        <f t="shared" si="2"/>
        <v>MOTRIL</v>
      </c>
      <c r="F61" s="42">
        <f t="shared" si="9"/>
        <v>1295996</v>
      </c>
      <c r="G61" s="42">
        <f t="shared" si="8"/>
        <v>1652808</v>
      </c>
    </row>
    <row r="62" spans="1:7" x14ac:dyDescent="0.25">
      <c r="A62" s="42" t="str">
        <f t="shared" si="3"/>
        <v>TARRAGONA</v>
      </c>
      <c r="B62" s="41">
        <f t="shared" si="4"/>
        <v>20185961</v>
      </c>
      <c r="C62" s="41">
        <f t="shared" si="5"/>
        <v>23209233</v>
      </c>
      <c r="D62" s="41">
        <f t="shared" si="6"/>
        <v>5</v>
      </c>
      <c r="E62" s="42" t="str">
        <f t="shared" si="2"/>
        <v>CEUTA</v>
      </c>
      <c r="F62" s="42">
        <f t="shared" si="9"/>
        <v>1244768</v>
      </c>
      <c r="G62" s="42">
        <f t="shared" si="8"/>
        <v>1416718</v>
      </c>
    </row>
    <row r="63" spans="1:7" x14ac:dyDescent="0.25">
      <c r="A63" s="42" t="str">
        <f t="shared" si="3"/>
        <v>VALENCIA</v>
      </c>
      <c r="B63" s="41">
        <f t="shared" si="4"/>
        <v>37864021</v>
      </c>
      <c r="C63" s="41">
        <f t="shared" si="5"/>
        <v>40194263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1021659</v>
      </c>
      <c r="G63" s="42">
        <f t="shared" si="8"/>
        <v>1117427</v>
      </c>
    </row>
    <row r="64" spans="1:7" x14ac:dyDescent="0.25">
      <c r="A64" s="42" t="str">
        <f t="shared" si="3"/>
        <v>VIGO</v>
      </c>
      <c r="B64" s="41">
        <f t="shared" si="4"/>
        <v>2275905</v>
      </c>
      <c r="C64" s="41">
        <f t="shared" si="5"/>
        <v>3208211</v>
      </c>
      <c r="D64" s="41">
        <f t="shared" si="6"/>
        <v>20</v>
      </c>
      <c r="E64" s="42" t="str">
        <f t="shared" si="2"/>
        <v>VILAGARCIA</v>
      </c>
      <c r="F64" s="42">
        <f t="shared" si="9"/>
        <v>629917</v>
      </c>
      <c r="G64" s="42">
        <f t="shared" si="8"/>
        <v>759341</v>
      </c>
    </row>
    <row r="65" spans="1:7" x14ac:dyDescent="0.25">
      <c r="A65" s="42" t="str">
        <f t="shared" si="3"/>
        <v>VILAGARCIA</v>
      </c>
      <c r="B65" s="41">
        <f t="shared" si="4"/>
        <v>629917</v>
      </c>
      <c r="C65" s="41">
        <f t="shared" si="5"/>
        <v>759341</v>
      </c>
      <c r="D65" s="41">
        <f t="shared" si="6"/>
        <v>27</v>
      </c>
      <c r="E65" s="42" t="str">
        <f t="shared" si="2"/>
        <v>MELILLA</v>
      </c>
      <c r="F65" s="42">
        <f t="shared" si="9"/>
        <v>543428</v>
      </c>
      <c r="G65" s="42">
        <f t="shared" si="8"/>
        <v>500337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686578</v>
      </c>
      <c r="C7" s="37">
        <v>468606</v>
      </c>
      <c r="D7" s="37">
        <v>5289389</v>
      </c>
      <c r="E7" s="37">
        <v>4447380</v>
      </c>
      <c r="F7" s="10">
        <f>((E7*100)/D7)-100</f>
        <v>-15.918832969176592</v>
      </c>
      <c r="G7" s="1"/>
      <c r="H7" s="1"/>
      <c r="I7" s="1"/>
    </row>
    <row r="8" spans="1:12" x14ac:dyDescent="0.25">
      <c r="A8" s="11" t="s">
        <v>44</v>
      </c>
      <c r="B8" s="38">
        <v>14817</v>
      </c>
      <c r="C8" s="38">
        <v>7318</v>
      </c>
      <c r="D8" s="38">
        <v>78566</v>
      </c>
      <c r="E8" s="38">
        <v>72997</v>
      </c>
      <c r="F8" s="13">
        <f t="shared" ref="F8:F35" si="0">((E8*100)/D8)-100</f>
        <v>-7.0883079194562555</v>
      </c>
      <c r="G8" s="1"/>
      <c r="H8" s="1"/>
      <c r="I8" s="1"/>
    </row>
    <row r="9" spans="1:12" x14ac:dyDescent="0.25">
      <c r="A9" s="8" t="s">
        <v>45</v>
      </c>
      <c r="B9" s="37">
        <v>0</v>
      </c>
      <c r="C9" s="37">
        <v>0</v>
      </c>
      <c r="D9" s="37">
        <v>1700</v>
      </c>
      <c r="E9" s="37">
        <v>0</v>
      </c>
      <c r="F9" s="10">
        <f t="shared" si="0"/>
        <v>-100</v>
      </c>
      <c r="G9" s="1"/>
      <c r="H9" s="1"/>
      <c r="I9" s="1"/>
    </row>
    <row r="10" spans="1:12" x14ac:dyDescent="0.25">
      <c r="A10" s="11" t="s">
        <v>46</v>
      </c>
      <c r="B10" s="38">
        <v>60475</v>
      </c>
      <c r="C10" s="38">
        <v>56694</v>
      </c>
      <c r="D10" s="38">
        <v>374191</v>
      </c>
      <c r="E10" s="38">
        <v>437270</v>
      </c>
      <c r="F10" s="13">
        <f t="shared" si="0"/>
        <v>16.857433770454122</v>
      </c>
      <c r="G10" s="1"/>
      <c r="H10" s="1"/>
      <c r="I10" s="1"/>
    </row>
    <row r="11" spans="1:12" x14ac:dyDescent="0.25">
      <c r="A11" s="8" t="s">
        <v>47</v>
      </c>
      <c r="B11" s="37">
        <v>1407968</v>
      </c>
      <c r="C11" s="37">
        <v>1788183</v>
      </c>
      <c r="D11" s="37">
        <v>13503346</v>
      </c>
      <c r="E11" s="37">
        <v>12936983</v>
      </c>
      <c r="F11" s="10">
        <f t="shared" si="0"/>
        <v>-4.1942419308518026</v>
      </c>
      <c r="G11" s="1"/>
      <c r="H11" s="1"/>
      <c r="I11" s="1"/>
    </row>
    <row r="12" spans="1:12" x14ac:dyDescent="0.25">
      <c r="A12" s="11" t="s">
        <v>48</v>
      </c>
      <c r="B12" s="38">
        <v>7487</v>
      </c>
      <c r="C12" s="38">
        <v>4991</v>
      </c>
      <c r="D12" s="38">
        <v>136317</v>
      </c>
      <c r="E12" s="38">
        <v>89181</v>
      </c>
      <c r="F12" s="13">
        <f t="shared" si="0"/>
        <v>-34.57822575320759</v>
      </c>
      <c r="G12" s="1"/>
      <c r="H12" s="1"/>
      <c r="I12" s="1"/>
    </row>
    <row r="13" spans="1:12" x14ac:dyDescent="0.25">
      <c r="A13" s="8" t="s">
        <v>49</v>
      </c>
      <c r="B13" s="37">
        <v>219143</v>
      </c>
      <c r="C13" s="37">
        <v>240497</v>
      </c>
      <c r="D13" s="37">
        <v>1412240</v>
      </c>
      <c r="E13" s="37">
        <v>1410716</v>
      </c>
      <c r="F13" s="10">
        <f t="shared" si="0"/>
        <v>-0.10791366906474309</v>
      </c>
      <c r="G13" s="1"/>
      <c r="H13" s="1"/>
      <c r="I13" s="1"/>
    </row>
    <row r="14" spans="1:12" x14ac:dyDescent="0.25">
      <c r="A14" s="11" t="s">
        <v>50</v>
      </c>
      <c r="B14" s="38">
        <v>1039716</v>
      </c>
      <c r="C14" s="38">
        <v>921024</v>
      </c>
      <c r="D14" s="38">
        <v>8417158</v>
      </c>
      <c r="E14" s="38">
        <v>7856004</v>
      </c>
      <c r="F14" s="13">
        <f t="shared" si="0"/>
        <v>-6.6667870556784123</v>
      </c>
      <c r="G14" s="1"/>
      <c r="H14" s="1"/>
      <c r="I14" s="1"/>
    </row>
    <row r="15" spans="1:12" x14ac:dyDescent="0.25">
      <c r="A15" s="8" t="s">
        <v>51</v>
      </c>
      <c r="B15" s="37">
        <v>1941925</v>
      </c>
      <c r="C15" s="37">
        <v>1749426</v>
      </c>
      <c r="D15" s="37">
        <v>15425973</v>
      </c>
      <c r="E15" s="37">
        <v>14341933</v>
      </c>
      <c r="F15" s="10">
        <f t="shared" si="0"/>
        <v>-7.0273687111989602</v>
      </c>
      <c r="G15" s="1"/>
      <c r="H15" s="1"/>
      <c r="I15" s="1"/>
    </row>
    <row r="16" spans="1:12" x14ac:dyDescent="0.25">
      <c r="A16" s="11" t="s">
        <v>52</v>
      </c>
      <c r="B16" s="38">
        <v>1606309</v>
      </c>
      <c r="C16" s="38">
        <v>1435213</v>
      </c>
      <c r="D16" s="38">
        <v>14054851</v>
      </c>
      <c r="E16" s="38">
        <v>11733859</v>
      </c>
      <c r="F16" s="13">
        <f t="shared" si="0"/>
        <v>-16.513814340685641</v>
      </c>
      <c r="G16" s="1"/>
      <c r="H16" s="1"/>
      <c r="I16" s="1"/>
    </row>
    <row r="17" spans="1:9" x14ac:dyDescent="0.25">
      <c r="A17" s="8" t="s">
        <v>53</v>
      </c>
      <c r="B17" s="37">
        <v>487881</v>
      </c>
      <c r="C17" s="37">
        <v>689221</v>
      </c>
      <c r="D17" s="37">
        <v>5212016</v>
      </c>
      <c r="E17" s="37">
        <v>5449280</v>
      </c>
      <c r="F17" s="10">
        <f t="shared" si="0"/>
        <v>4.5522500314657464</v>
      </c>
      <c r="G17" s="1"/>
      <c r="H17" s="1"/>
      <c r="I17" s="1"/>
    </row>
    <row r="18" spans="1:9" x14ac:dyDescent="0.25">
      <c r="A18" s="11" t="s">
        <v>54</v>
      </c>
      <c r="B18" s="38">
        <v>77838</v>
      </c>
      <c r="C18" s="38">
        <v>67684</v>
      </c>
      <c r="D18" s="38">
        <v>725617</v>
      </c>
      <c r="E18" s="38">
        <v>571601</v>
      </c>
      <c r="F18" s="13">
        <f t="shared" si="0"/>
        <v>-21.225522555287426</v>
      </c>
      <c r="G18" s="1"/>
      <c r="H18" s="1"/>
      <c r="I18" s="1"/>
    </row>
    <row r="19" spans="1:9" x14ac:dyDescent="0.25">
      <c r="A19" s="8" t="s">
        <v>55</v>
      </c>
      <c r="B19" s="37">
        <v>152016</v>
      </c>
      <c r="C19" s="37">
        <v>278588</v>
      </c>
      <c r="D19" s="37">
        <v>1494431</v>
      </c>
      <c r="E19" s="37">
        <v>1555961</v>
      </c>
      <c r="F19" s="10">
        <f t="shared" si="0"/>
        <v>4.1172861109010768</v>
      </c>
      <c r="G19" s="1"/>
      <c r="H19" s="1"/>
      <c r="I19" s="1"/>
    </row>
    <row r="20" spans="1:9" x14ac:dyDescent="0.25">
      <c r="A20" s="11" t="s">
        <v>56</v>
      </c>
      <c r="B20" s="38">
        <v>110448</v>
      </c>
      <c r="C20" s="38">
        <v>161598</v>
      </c>
      <c r="D20" s="38">
        <v>997762</v>
      </c>
      <c r="E20" s="38">
        <v>886615</v>
      </c>
      <c r="F20" s="13">
        <f t="shared" si="0"/>
        <v>-11.139630493043427</v>
      </c>
      <c r="G20" s="1"/>
      <c r="H20" s="1"/>
      <c r="I20" s="1"/>
    </row>
    <row r="21" spans="1:9" x14ac:dyDescent="0.25">
      <c r="A21" s="8" t="s">
        <v>57</v>
      </c>
      <c r="B21" s="37">
        <v>1291262</v>
      </c>
      <c r="C21" s="37">
        <v>1196930</v>
      </c>
      <c r="D21" s="37">
        <v>9015456</v>
      </c>
      <c r="E21" s="37">
        <v>8650913</v>
      </c>
      <c r="F21" s="10">
        <f t="shared" si="0"/>
        <v>-4.0435336826001986</v>
      </c>
      <c r="G21" s="1"/>
      <c r="H21" s="1"/>
      <c r="I21" s="1"/>
    </row>
    <row r="22" spans="1:9" x14ac:dyDescent="0.25">
      <c r="A22" s="11" t="s">
        <v>58</v>
      </c>
      <c r="B22" s="38">
        <v>399312</v>
      </c>
      <c r="C22" s="38">
        <v>409445</v>
      </c>
      <c r="D22" s="38">
        <v>3251031</v>
      </c>
      <c r="E22" s="38">
        <v>3099924</v>
      </c>
      <c r="F22" s="13">
        <f t="shared" si="0"/>
        <v>-4.6479716742165778</v>
      </c>
      <c r="G22" s="1"/>
      <c r="H22" s="1"/>
      <c r="I22" s="1"/>
    </row>
    <row r="23" spans="1:9" x14ac:dyDescent="0.25">
      <c r="A23" s="8" t="s">
        <v>59</v>
      </c>
      <c r="B23" s="37">
        <v>13242</v>
      </c>
      <c r="C23" s="37">
        <v>0</v>
      </c>
      <c r="D23" s="37">
        <v>100536</v>
      </c>
      <c r="E23" s="37">
        <v>25416</v>
      </c>
      <c r="F23" s="10">
        <f t="shared" si="0"/>
        <v>-74.719503461446649</v>
      </c>
      <c r="G23" s="1"/>
      <c r="H23" s="1"/>
      <c r="I23" s="1"/>
    </row>
    <row r="24" spans="1:9" x14ac:dyDescent="0.25">
      <c r="A24" s="11" t="s">
        <v>60</v>
      </c>
      <c r="B24" s="38">
        <v>0</v>
      </c>
      <c r="C24" s="38">
        <v>0</v>
      </c>
      <c r="D24" s="38">
        <v>0</v>
      </c>
      <c r="E24" s="38">
        <v>14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7">
        <v>4439</v>
      </c>
      <c r="C25" s="37">
        <v>6206</v>
      </c>
      <c r="D25" s="37">
        <v>48348</v>
      </c>
      <c r="E25" s="37">
        <v>49698</v>
      </c>
      <c r="F25" s="10">
        <f t="shared" si="0"/>
        <v>2.7922561429635095</v>
      </c>
      <c r="G25" s="1"/>
      <c r="H25" s="1"/>
      <c r="I25" s="1"/>
    </row>
    <row r="26" spans="1:9" x14ac:dyDescent="0.25">
      <c r="A26" s="11" t="s">
        <v>62</v>
      </c>
      <c r="B26" s="38">
        <v>101798</v>
      </c>
      <c r="C26" s="38">
        <v>99623</v>
      </c>
      <c r="D26" s="38">
        <v>981169</v>
      </c>
      <c r="E26" s="38">
        <v>888432</v>
      </c>
      <c r="F26" s="13">
        <f t="shared" si="0"/>
        <v>-9.4516846740979332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709447</v>
      </c>
      <c r="C28" s="38">
        <v>728282</v>
      </c>
      <c r="D28" s="38">
        <v>6224331</v>
      </c>
      <c r="E28" s="38">
        <v>5616547</v>
      </c>
      <c r="F28" s="13">
        <f t="shared" si="0"/>
        <v>-9.7646477990968066</v>
      </c>
      <c r="G28" s="1"/>
      <c r="H28" s="1"/>
      <c r="I28" s="1"/>
    </row>
    <row r="29" spans="1:9" x14ac:dyDescent="0.25">
      <c r="A29" s="8" t="s">
        <v>65</v>
      </c>
      <c r="B29" s="37">
        <v>25057</v>
      </c>
      <c r="C29" s="37">
        <v>37440</v>
      </c>
      <c r="D29" s="37">
        <v>217236</v>
      </c>
      <c r="E29" s="37">
        <v>251044</v>
      </c>
      <c r="F29" s="10">
        <f t="shared" si="0"/>
        <v>15.562798062936167</v>
      </c>
      <c r="G29" s="1"/>
      <c r="H29" s="1"/>
      <c r="I29" s="1"/>
    </row>
    <row r="30" spans="1:9" x14ac:dyDescent="0.25">
      <c r="A30" s="11" t="s">
        <v>66</v>
      </c>
      <c r="B30" s="38">
        <v>14663</v>
      </c>
      <c r="C30" s="38">
        <v>17495</v>
      </c>
      <c r="D30" s="38">
        <v>166928</v>
      </c>
      <c r="E30" s="38">
        <v>145097</v>
      </c>
      <c r="F30" s="13">
        <f t="shared" si="0"/>
        <v>-13.078093549314673</v>
      </c>
      <c r="G30" s="1"/>
      <c r="H30" s="1"/>
      <c r="I30" s="1"/>
    </row>
    <row r="31" spans="1:9" x14ac:dyDescent="0.25">
      <c r="A31" s="8" t="s">
        <v>67</v>
      </c>
      <c r="B31" s="37">
        <v>1529588</v>
      </c>
      <c r="C31" s="37">
        <v>1507092</v>
      </c>
      <c r="D31" s="37">
        <v>13207898</v>
      </c>
      <c r="E31" s="37">
        <v>12099548</v>
      </c>
      <c r="F31" s="10">
        <f t="shared" si="0"/>
        <v>-8.3915699530689949</v>
      </c>
      <c r="G31" s="1"/>
      <c r="H31" s="1"/>
      <c r="I31" s="1"/>
    </row>
    <row r="32" spans="1:9" x14ac:dyDescent="0.25">
      <c r="A32" s="11" t="s">
        <v>68</v>
      </c>
      <c r="B32" s="38">
        <v>438797</v>
      </c>
      <c r="C32" s="38">
        <v>448744</v>
      </c>
      <c r="D32" s="38">
        <v>4037107</v>
      </c>
      <c r="E32" s="38">
        <v>3923415</v>
      </c>
      <c r="F32" s="13">
        <f t="shared" si="0"/>
        <v>-2.8161750481223322</v>
      </c>
      <c r="G32" s="1"/>
      <c r="H32" s="1"/>
      <c r="I32" s="1"/>
    </row>
    <row r="33" spans="1:9" x14ac:dyDescent="0.25">
      <c r="A33" s="8" t="s">
        <v>69</v>
      </c>
      <c r="B33" s="37">
        <v>8017</v>
      </c>
      <c r="C33" s="37">
        <v>4734</v>
      </c>
      <c r="D33" s="37">
        <v>41073</v>
      </c>
      <c r="E33" s="37">
        <v>49928</v>
      </c>
      <c r="F33" s="10">
        <f t="shared" si="0"/>
        <v>21.559175127212526</v>
      </c>
      <c r="G33" s="1"/>
      <c r="H33" s="1"/>
      <c r="I33" s="1"/>
    </row>
    <row r="34" spans="1:9" x14ac:dyDescent="0.25">
      <c r="A34" s="11" t="s">
        <v>70</v>
      </c>
      <c r="B34" s="38">
        <v>27415</v>
      </c>
      <c r="C34" s="38">
        <v>29040</v>
      </c>
      <c r="D34" s="38">
        <v>228701</v>
      </c>
      <c r="E34" s="38">
        <v>155557</v>
      </c>
      <c r="F34" s="13">
        <f t="shared" si="0"/>
        <v>-31.982369994009645</v>
      </c>
      <c r="G34" s="1"/>
      <c r="H34" s="1"/>
      <c r="I34" s="1"/>
    </row>
    <row r="35" spans="1:9" x14ac:dyDescent="0.25">
      <c r="A35" s="14" t="s">
        <v>71</v>
      </c>
      <c r="B35" s="15">
        <f>SUM(B7:B34)</f>
        <v>12375638</v>
      </c>
      <c r="C35" s="15">
        <f t="shared" ref="C35:E35" si="1">SUM(C7:C34)</f>
        <v>12354074</v>
      </c>
      <c r="D35" s="15">
        <f t="shared" si="1"/>
        <v>104643371</v>
      </c>
      <c r="E35" s="15">
        <f t="shared" si="1"/>
        <v>96745313</v>
      </c>
      <c r="F35" s="16">
        <f t="shared" si="0"/>
        <v>-7.547595155358664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4447380</v>
      </c>
      <c r="C38" s="41">
        <f>D7</f>
        <v>5289389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BILBAO</v>
      </c>
      <c r="F38" s="42">
        <f>LOOKUP(E38,$A$38:$A$65,$B$38:$B$65)</f>
        <v>14341933</v>
      </c>
      <c r="G38" s="42">
        <f>LOOKUP(E38,$A$38:$A$65,$C$38:$C$65)</f>
        <v>15425973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72997</v>
      </c>
      <c r="C39" s="41">
        <f t="shared" ref="C39:C65" si="5">D8</f>
        <v>78566</v>
      </c>
      <c r="D39" s="41">
        <f t="shared" ref="D39:D65" si="6">_xlfn.RANK.EQ(B39,$B$38:$B$65)+COUNTIF($B$38:$B$65,B39)-1</f>
        <v>22</v>
      </c>
      <c r="E39" s="42" t="str">
        <f t="shared" si="2"/>
        <v>BAHIA DE ALGECIRAS</v>
      </c>
      <c r="F39" s="42">
        <f t="shared" ref="F39:F54" si="7">LOOKUP(E39,$A$38:$A$65,$B$38:$B$65)</f>
        <v>12936983</v>
      </c>
      <c r="G39" s="42">
        <f t="shared" ref="G39:G65" si="8">LOOKUP(E39,$A$38:$A$65,$C$38:$C$65)</f>
        <v>13503346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1700</v>
      </c>
      <c r="D40" s="41">
        <f t="shared" si="6"/>
        <v>28</v>
      </c>
      <c r="E40" s="42" t="str">
        <f t="shared" si="2"/>
        <v>TARRAGONA</v>
      </c>
      <c r="F40" s="42">
        <f t="shared" si="7"/>
        <v>12099548</v>
      </c>
      <c r="G40" s="42">
        <f t="shared" si="8"/>
        <v>13207898</v>
      </c>
    </row>
    <row r="41" spans="1:9" x14ac:dyDescent="0.25">
      <c r="A41" s="42" t="str">
        <f t="shared" si="3"/>
        <v>AVILES</v>
      </c>
      <c r="B41" s="41">
        <f t="shared" si="4"/>
        <v>437270</v>
      </c>
      <c r="C41" s="41">
        <f t="shared" si="5"/>
        <v>374191</v>
      </c>
      <c r="D41" s="41">
        <f t="shared" si="6"/>
        <v>17</v>
      </c>
      <c r="E41" s="42" t="str">
        <f t="shared" si="2"/>
        <v>CARTAGENA</v>
      </c>
      <c r="F41" s="42">
        <f t="shared" si="7"/>
        <v>11733859</v>
      </c>
      <c r="G41" s="42">
        <f t="shared" si="8"/>
        <v>14054851</v>
      </c>
    </row>
    <row r="42" spans="1:9" x14ac:dyDescent="0.25">
      <c r="A42" s="42" t="str">
        <f t="shared" si="3"/>
        <v>BAHIA DE ALGECIRAS</v>
      </c>
      <c r="B42" s="41">
        <f t="shared" si="4"/>
        <v>12936983</v>
      </c>
      <c r="C42" s="41">
        <f t="shared" si="5"/>
        <v>13503346</v>
      </c>
      <c r="D42" s="41">
        <f t="shared" si="6"/>
        <v>2</v>
      </c>
      <c r="E42" s="42" t="str">
        <f t="shared" si="2"/>
        <v>HUELVA</v>
      </c>
      <c r="F42" s="42">
        <f t="shared" si="7"/>
        <v>8650913</v>
      </c>
      <c r="G42" s="42">
        <f t="shared" si="8"/>
        <v>9015456</v>
      </c>
    </row>
    <row r="43" spans="1:9" x14ac:dyDescent="0.25">
      <c r="A43" s="42" t="str">
        <f t="shared" si="3"/>
        <v>BAHIA DE CADIZ</v>
      </c>
      <c r="B43" s="41">
        <f t="shared" si="4"/>
        <v>89181</v>
      </c>
      <c r="C43" s="41">
        <f t="shared" si="5"/>
        <v>136317</v>
      </c>
      <c r="D43" s="41">
        <f t="shared" si="6"/>
        <v>21</v>
      </c>
      <c r="E43" s="42" t="str">
        <f t="shared" si="2"/>
        <v>BARCELONA</v>
      </c>
      <c r="F43" s="42">
        <f t="shared" si="7"/>
        <v>7856004</v>
      </c>
      <c r="G43" s="42">
        <f t="shared" si="8"/>
        <v>8417158</v>
      </c>
    </row>
    <row r="44" spans="1:9" x14ac:dyDescent="0.25">
      <c r="A44" s="42" t="str">
        <f t="shared" si="3"/>
        <v>BALEARES</v>
      </c>
      <c r="B44" s="41">
        <f t="shared" si="4"/>
        <v>1410716</v>
      </c>
      <c r="C44" s="41">
        <f t="shared" si="5"/>
        <v>1412240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5616547</v>
      </c>
      <c r="G44" s="42">
        <f t="shared" si="8"/>
        <v>6224331</v>
      </c>
    </row>
    <row r="45" spans="1:9" x14ac:dyDescent="0.25">
      <c r="A45" s="42" t="str">
        <f t="shared" si="3"/>
        <v>BARCELONA</v>
      </c>
      <c r="B45" s="41">
        <f t="shared" si="4"/>
        <v>7856004</v>
      </c>
      <c r="C45" s="41">
        <f t="shared" si="5"/>
        <v>8417158</v>
      </c>
      <c r="D45" s="41">
        <f t="shared" si="6"/>
        <v>6</v>
      </c>
      <c r="E45" s="42" t="str">
        <f t="shared" si="2"/>
        <v>CASTELLON</v>
      </c>
      <c r="F45" s="42">
        <f t="shared" si="7"/>
        <v>5449280</v>
      </c>
      <c r="G45" s="42">
        <f t="shared" si="8"/>
        <v>5212016</v>
      </c>
    </row>
    <row r="46" spans="1:9" x14ac:dyDescent="0.25">
      <c r="A46" s="42" t="str">
        <f t="shared" si="3"/>
        <v>BILBAO</v>
      </c>
      <c r="B46" s="41">
        <f t="shared" si="4"/>
        <v>14341933</v>
      </c>
      <c r="C46" s="41">
        <f t="shared" si="5"/>
        <v>15425973</v>
      </c>
      <c r="D46" s="41">
        <f t="shared" si="6"/>
        <v>1</v>
      </c>
      <c r="E46" s="42" t="str">
        <f t="shared" si="2"/>
        <v>A CORUÑA</v>
      </c>
      <c r="F46" s="42">
        <f t="shared" si="7"/>
        <v>4447380</v>
      </c>
      <c r="G46" s="42">
        <f t="shared" si="8"/>
        <v>5289389</v>
      </c>
    </row>
    <row r="47" spans="1:9" x14ac:dyDescent="0.25">
      <c r="A47" s="42" t="str">
        <f t="shared" si="3"/>
        <v>CARTAGENA</v>
      </c>
      <c r="B47" s="41">
        <f t="shared" si="4"/>
        <v>11733859</v>
      </c>
      <c r="C47" s="41">
        <f t="shared" si="5"/>
        <v>14054851</v>
      </c>
      <c r="D47" s="41">
        <f t="shared" si="6"/>
        <v>4</v>
      </c>
      <c r="E47" s="42" t="str">
        <f t="shared" si="2"/>
        <v>VALENCIA</v>
      </c>
      <c r="F47" s="42">
        <f t="shared" si="7"/>
        <v>3923415</v>
      </c>
      <c r="G47" s="42">
        <f t="shared" si="8"/>
        <v>4037107</v>
      </c>
    </row>
    <row r="48" spans="1:9" x14ac:dyDescent="0.25">
      <c r="A48" s="42" t="str">
        <f t="shared" si="3"/>
        <v>CASTELLON</v>
      </c>
      <c r="B48" s="41">
        <f t="shared" si="4"/>
        <v>5449280</v>
      </c>
      <c r="C48" s="41">
        <f t="shared" si="5"/>
        <v>5212016</v>
      </c>
      <c r="D48" s="41">
        <f t="shared" si="6"/>
        <v>8</v>
      </c>
      <c r="E48" s="42" t="str">
        <f t="shared" si="2"/>
        <v>LAS PALMAS</v>
      </c>
      <c r="F48" s="42">
        <f t="shared" si="7"/>
        <v>3099924</v>
      </c>
      <c r="G48" s="42">
        <f t="shared" si="8"/>
        <v>3251031</v>
      </c>
    </row>
    <row r="49" spans="1:7" x14ac:dyDescent="0.25">
      <c r="A49" s="42" t="str">
        <f t="shared" si="3"/>
        <v>CEUTA</v>
      </c>
      <c r="B49" s="41">
        <f t="shared" si="4"/>
        <v>571601</v>
      </c>
      <c r="C49" s="41">
        <f t="shared" si="5"/>
        <v>725617</v>
      </c>
      <c r="D49" s="41">
        <f t="shared" si="6"/>
        <v>16</v>
      </c>
      <c r="E49" s="42" t="str">
        <f t="shared" si="2"/>
        <v>FERROL-SAN CIBRAO</v>
      </c>
      <c r="F49" s="42">
        <f t="shared" si="7"/>
        <v>1555961</v>
      </c>
      <c r="G49" s="42">
        <f t="shared" si="8"/>
        <v>1494431</v>
      </c>
    </row>
    <row r="50" spans="1:7" x14ac:dyDescent="0.25">
      <c r="A50" s="42" t="str">
        <f t="shared" si="3"/>
        <v>FERROL-SAN CIBRAO</v>
      </c>
      <c r="B50" s="41">
        <f t="shared" si="4"/>
        <v>1555961</v>
      </c>
      <c r="C50" s="41">
        <f t="shared" si="5"/>
        <v>1494431</v>
      </c>
      <c r="D50" s="41">
        <f t="shared" si="6"/>
        <v>12</v>
      </c>
      <c r="E50" s="42" t="str">
        <f t="shared" si="2"/>
        <v>BALEARES</v>
      </c>
      <c r="F50" s="42">
        <f t="shared" si="7"/>
        <v>1410716</v>
      </c>
      <c r="G50" s="42">
        <f t="shared" si="8"/>
        <v>1412240</v>
      </c>
    </row>
    <row r="51" spans="1:7" x14ac:dyDescent="0.25">
      <c r="A51" s="42" t="str">
        <f t="shared" si="3"/>
        <v>GIJON</v>
      </c>
      <c r="B51" s="41">
        <f t="shared" si="4"/>
        <v>886615</v>
      </c>
      <c r="C51" s="41">
        <f t="shared" si="5"/>
        <v>997762</v>
      </c>
      <c r="D51" s="41">
        <f t="shared" si="6"/>
        <v>15</v>
      </c>
      <c r="E51" s="42" t="str">
        <f t="shared" si="2"/>
        <v>MOTRIL</v>
      </c>
      <c r="F51" s="42">
        <f t="shared" si="7"/>
        <v>888432</v>
      </c>
      <c r="G51" s="42">
        <f t="shared" si="8"/>
        <v>981169</v>
      </c>
    </row>
    <row r="52" spans="1:7" x14ac:dyDescent="0.25">
      <c r="A52" s="42" t="str">
        <f t="shared" si="3"/>
        <v>HUELVA</v>
      </c>
      <c r="B52" s="41">
        <f t="shared" si="4"/>
        <v>8650913</v>
      </c>
      <c r="C52" s="41">
        <f t="shared" si="5"/>
        <v>9015456</v>
      </c>
      <c r="D52" s="41">
        <f t="shared" si="6"/>
        <v>5</v>
      </c>
      <c r="E52" s="42" t="str">
        <f t="shared" si="2"/>
        <v>GIJON</v>
      </c>
      <c r="F52" s="42">
        <f t="shared" si="7"/>
        <v>886615</v>
      </c>
      <c r="G52" s="42">
        <f t="shared" si="8"/>
        <v>997762</v>
      </c>
    </row>
    <row r="53" spans="1:7" x14ac:dyDescent="0.25">
      <c r="A53" s="42" t="str">
        <f t="shared" si="3"/>
        <v>LAS PALMAS</v>
      </c>
      <c r="B53" s="41">
        <f t="shared" si="4"/>
        <v>3099924</v>
      </c>
      <c r="C53" s="41">
        <f t="shared" si="5"/>
        <v>3251031</v>
      </c>
      <c r="D53" s="41">
        <f t="shared" si="6"/>
        <v>11</v>
      </c>
      <c r="E53" s="42" t="str">
        <f t="shared" si="2"/>
        <v>CEUTA</v>
      </c>
      <c r="F53" s="42">
        <f t="shared" si="7"/>
        <v>571601</v>
      </c>
      <c r="G53" s="42">
        <f t="shared" si="8"/>
        <v>725617</v>
      </c>
    </row>
    <row r="54" spans="1:7" x14ac:dyDescent="0.25">
      <c r="A54" s="42" t="str">
        <f t="shared" si="3"/>
        <v>MALAGA</v>
      </c>
      <c r="B54" s="41">
        <f t="shared" si="4"/>
        <v>25416</v>
      </c>
      <c r="C54" s="41">
        <f t="shared" si="5"/>
        <v>100536</v>
      </c>
      <c r="D54" s="41">
        <f t="shared" si="6"/>
        <v>25</v>
      </c>
      <c r="E54" s="42" t="str">
        <f t="shared" si="2"/>
        <v>AVILES</v>
      </c>
      <c r="F54" s="42">
        <f t="shared" si="7"/>
        <v>437270</v>
      </c>
      <c r="G54" s="42">
        <f t="shared" si="8"/>
        <v>374191</v>
      </c>
    </row>
    <row r="55" spans="1:7" x14ac:dyDescent="0.25">
      <c r="A55" s="42" t="str">
        <f t="shared" si="3"/>
        <v>MARIN Y RIA DE PONTEVEDRA</v>
      </c>
      <c r="B55" s="41">
        <f t="shared" si="4"/>
        <v>14</v>
      </c>
      <c r="C55" s="41">
        <f t="shared" si="5"/>
        <v>0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251044</v>
      </c>
      <c r="G55" s="42">
        <f t="shared" si="8"/>
        <v>217236</v>
      </c>
    </row>
    <row r="56" spans="1:7" x14ac:dyDescent="0.25">
      <c r="A56" s="42" t="str">
        <f t="shared" si="3"/>
        <v>MELILLA</v>
      </c>
      <c r="B56" s="41">
        <f t="shared" si="4"/>
        <v>49698</v>
      </c>
      <c r="C56" s="41">
        <f t="shared" si="5"/>
        <v>48348</v>
      </c>
      <c r="D56" s="41">
        <f t="shared" si="6"/>
        <v>24</v>
      </c>
      <c r="E56" s="42" t="str">
        <f t="shared" si="2"/>
        <v>VILAGARCIA</v>
      </c>
      <c r="F56" s="42">
        <f t="shared" si="9"/>
        <v>155557</v>
      </c>
      <c r="G56" s="42">
        <f t="shared" si="8"/>
        <v>228701</v>
      </c>
    </row>
    <row r="57" spans="1:7" x14ac:dyDescent="0.25">
      <c r="A57" s="42" t="str">
        <f t="shared" si="3"/>
        <v>MOTRIL</v>
      </c>
      <c r="B57" s="41">
        <f t="shared" si="4"/>
        <v>888432</v>
      </c>
      <c r="C57" s="41">
        <f t="shared" si="5"/>
        <v>981169</v>
      </c>
      <c r="D57" s="41">
        <f t="shared" si="6"/>
        <v>14</v>
      </c>
      <c r="E57" s="42" t="str">
        <f t="shared" si="2"/>
        <v>SEVILLA</v>
      </c>
      <c r="F57" s="42">
        <f t="shared" si="9"/>
        <v>145097</v>
      </c>
      <c r="G57" s="42">
        <f t="shared" si="8"/>
        <v>166928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CADIZ</v>
      </c>
      <c r="F58" s="42">
        <f t="shared" si="9"/>
        <v>89181</v>
      </c>
      <c r="G58" s="42">
        <f t="shared" si="8"/>
        <v>136317</v>
      </c>
    </row>
    <row r="59" spans="1:7" x14ac:dyDescent="0.25">
      <c r="A59" s="42" t="str">
        <f t="shared" si="3"/>
        <v>SANTA CRUZ DE TENERIFE</v>
      </c>
      <c r="B59" s="41">
        <f t="shared" si="4"/>
        <v>5616547</v>
      </c>
      <c r="C59" s="41">
        <f t="shared" si="5"/>
        <v>6224331</v>
      </c>
      <c r="D59" s="41">
        <f t="shared" si="6"/>
        <v>7</v>
      </c>
      <c r="E59" s="42" t="str">
        <f t="shared" si="2"/>
        <v>ALICANTE</v>
      </c>
      <c r="F59" s="42">
        <f t="shared" si="9"/>
        <v>72997</v>
      </c>
      <c r="G59" s="42">
        <f t="shared" si="8"/>
        <v>78566</v>
      </c>
    </row>
    <row r="60" spans="1:7" x14ac:dyDescent="0.25">
      <c r="A60" s="42" t="str">
        <f t="shared" si="3"/>
        <v>SANTANDER</v>
      </c>
      <c r="B60" s="41">
        <f t="shared" si="4"/>
        <v>251044</v>
      </c>
      <c r="C60" s="41">
        <f t="shared" si="5"/>
        <v>217236</v>
      </c>
      <c r="D60" s="41">
        <f t="shared" si="6"/>
        <v>18</v>
      </c>
      <c r="E60" s="42" t="str">
        <f t="shared" si="2"/>
        <v>VIGO</v>
      </c>
      <c r="F60" s="42">
        <f t="shared" si="9"/>
        <v>49928</v>
      </c>
      <c r="G60" s="42">
        <f t="shared" si="8"/>
        <v>41073</v>
      </c>
    </row>
    <row r="61" spans="1:7" x14ac:dyDescent="0.25">
      <c r="A61" s="42" t="str">
        <f t="shared" si="3"/>
        <v>SEVILLA</v>
      </c>
      <c r="B61" s="41">
        <f t="shared" si="4"/>
        <v>145097</v>
      </c>
      <c r="C61" s="41">
        <f t="shared" si="5"/>
        <v>166928</v>
      </c>
      <c r="D61" s="41">
        <f t="shared" si="6"/>
        <v>20</v>
      </c>
      <c r="E61" s="42" t="str">
        <f t="shared" si="2"/>
        <v>MELILLA</v>
      </c>
      <c r="F61" s="42">
        <f t="shared" si="9"/>
        <v>49698</v>
      </c>
      <c r="G61" s="42">
        <f t="shared" si="8"/>
        <v>48348</v>
      </c>
    </row>
    <row r="62" spans="1:7" x14ac:dyDescent="0.25">
      <c r="A62" s="42" t="str">
        <f t="shared" si="3"/>
        <v>TARRAGONA</v>
      </c>
      <c r="B62" s="41">
        <f t="shared" si="4"/>
        <v>12099548</v>
      </c>
      <c r="C62" s="41">
        <f t="shared" si="5"/>
        <v>13207898</v>
      </c>
      <c r="D62" s="41">
        <f t="shared" si="6"/>
        <v>3</v>
      </c>
      <c r="E62" s="42" t="str">
        <f t="shared" si="2"/>
        <v>MALAGA</v>
      </c>
      <c r="F62" s="42">
        <f t="shared" si="9"/>
        <v>25416</v>
      </c>
      <c r="G62" s="42">
        <f t="shared" si="8"/>
        <v>100536</v>
      </c>
    </row>
    <row r="63" spans="1:7" x14ac:dyDescent="0.25">
      <c r="A63" s="42" t="str">
        <f t="shared" si="3"/>
        <v>VALENCIA</v>
      </c>
      <c r="B63" s="41">
        <f t="shared" si="4"/>
        <v>3923415</v>
      </c>
      <c r="C63" s="41">
        <f t="shared" si="5"/>
        <v>4037107</v>
      </c>
      <c r="D63" s="41">
        <f t="shared" si="6"/>
        <v>10</v>
      </c>
      <c r="E63" s="42" t="str">
        <f t="shared" si="2"/>
        <v>MARIN Y RIA DE PONTEVEDRA</v>
      </c>
      <c r="F63" s="42">
        <f t="shared" si="9"/>
        <v>14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49928</v>
      </c>
      <c r="C64" s="41">
        <f t="shared" si="5"/>
        <v>41073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155557</v>
      </c>
      <c r="C65" s="41">
        <f t="shared" si="5"/>
        <v>228701</v>
      </c>
      <c r="D65" s="41">
        <f t="shared" si="6"/>
        <v>19</v>
      </c>
      <c r="E65" s="42" t="str">
        <f t="shared" si="2"/>
        <v>ALMERIA</v>
      </c>
      <c r="F65" s="42">
        <f t="shared" si="9"/>
        <v>0</v>
      </c>
      <c r="G65" s="42">
        <f t="shared" si="8"/>
        <v>1700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19">
        <v>256021</v>
      </c>
      <c r="C7" s="19">
        <v>252757</v>
      </c>
      <c r="D7" s="19">
        <v>2285999</v>
      </c>
      <c r="E7" s="19">
        <v>1959350</v>
      </c>
      <c r="F7" s="10">
        <f>((E7*100)/D7)-100</f>
        <v>-14.289113862254538</v>
      </c>
      <c r="G7" s="1"/>
      <c r="H7" s="1"/>
      <c r="I7" s="1"/>
    </row>
    <row r="8" spans="1:12" x14ac:dyDescent="0.25">
      <c r="A8" s="11" t="s">
        <v>44</v>
      </c>
      <c r="B8" s="20">
        <v>94532</v>
      </c>
      <c r="C8" s="20">
        <v>80419</v>
      </c>
      <c r="D8" s="20">
        <v>838696</v>
      </c>
      <c r="E8" s="20">
        <v>602444</v>
      </c>
      <c r="F8" s="13">
        <f t="shared" ref="F8:F35" si="0">((E8*100)/D8)-100</f>
        <v>-28.168967063155179</v>
      </c>
      <c r="G8" s="1"/>
      <c r="H8" s="1"/>
      <c r="I8" s="1"/>
    </row>
    <row r="9" spans="1:12" x14ac:dyDescent="0.25">
      <c r="A9" s="8" t="s">
        <v>45</v>
      </c>
      <c r="B9" s="19">
        <v>257494</v>
      </c>
      <c r="C9" s="19">
        <v>380203</v>
      </c>
      <c r="D9" s="19">
        <v>3259632</v>
      </c>
      <c r="E9" s="19">
        <v>2515402</v>
      </c>
      <c r="F9" s="10">
        <f t="shared" si="0"/>
        <v>-22.831718427110786</v>
      </c>
      <c r="G9" s="1"/>
      <c r="H9" s="1"/>
      <c r="I9" s="1"/>
    </row>
    <row r="10" spans="1:12" x14ac:dyDescent="0.25">
      <c r="A10" s="11" t="s">
        <v>46</v>
      </c>
      <c r="B10" s="20">
        <v>383101</v>
      </c>
      <c r="C10" s="20">
        <v>217861</v>
      </c>
      <c r="D10" s="20">
        <v>2144840</v>
      </c>
      <c r="E10" s="20">
        <v>1492720</v>
      </c>
      <c r="F10" s="13">
        <f t="shared" si="0"/>
        <v>-30.404132709199757</v>
      </c>
      <c r="G10" s="1"/>
      <c r="H10" s="1"/>
      <c r="I10" s="1"/>
    </row>
    <row r="11" spans="1:12" x14ac:dyDescent="0.25">
      <c r="A11" s="8" t="s">
        <v>47</v>
      </c>
      <c r="B11" s="19">
        <v>134937</v>
      </c>
      <c r="C11" s="19">
        <v>230379</v>
      </c>
      <c r="D11" s="19">
        <v>1171738</v>
      </c>
      <c r="E11" s="19">
        <v>1104897</v>
      </c>
      <c r="F11" s="10">
        <f t="shared" si="0"/>
        <v>-5.704432219489334</v>
      </c>
      <c r="G11" s="1"/>
      <c r="H11" s="1"/>
      <c r="I11" s="1"/>
    </row>
    <row r="12" spans="1:12" x14ac:dyDescent="0.25">
      <c r="A12" s="11" t="s">
        <v>48</v>
      </c>
      <c r="B12" s="20">
        <v>90052</v>
      </c>
      <c r="C12" s="20">
        <v>62143</v>
      </c>
      <c r="D12" s="20">
        <v>1392984</v>
      </c>
      <c r="E12" s="20">
        <v>959612</v>
      </c>
      <c r="F12" s="13">
        <f t="shared" si="0"/>
        <v>-31.111053680444286</v>
      </c>
      <c r="G12" s="1"/>
      <c r="H12" s="1"/>
      <c r="I12" s="1"/>
    </row>
    <row r="13" spans="1:12" x14ac:dyDescent="0.25">
      <c r="A13" s="8" t="s">
        <v>49</v>
      </c>
      <c r="B13" s="19">
        <v>170638</v>
      </c>
      <c r="C13" s="19">
        <v>157302</v>
      </c>
      <c r="D13" s="19">
        <v>1490496</v>
      </c>
      <c r="E13" s="19">
        <v>1162654</v>
      </c>
      <c r="F13" s="10">
        <f t="shared" si="0"/>
        <v>-21.995496801064874</v>
      </c>
      <c r="G13" s="1"/>
      <c r="H13" s="1"/>
      <c r="I13" s="1"/>
    </row>
    <row r="14" spans="1:12" x14ac:dyDescent="0.25">
      <c r="A14" s="11" t="s">
        <v>50</v>
      </c>
      <c r="B14" s="20">
        <v>409879</v>
      </c>
      <c r="C14" s="20">
        <v>457379</v>
      </c>
      <c r="D14" s="20">
        <v>2380488</v>
      </c>
      <c r="E14" s="20">
        <v>2624899</v>
      </c>
      <c r="F14" s="13">
        <f t="shared" si="0"/>
        <v>10.267264527273397</v>
      </c>
      <c r="G14" s="1"/>
      <c r="H14" s="1"/>
      <c r="I14" s="1"/>
    </row>
    <row r="15" spans="1:12" x14ac:dyDescent="0.25">
      <c r="A15" s="8" t="s">
        <v>51</v>
      </c>
      <c r="B15" s="19">
        <v>582828</v>
      </c>
      <c r="C15" s="19">
        <v>310872</v>
      </c>
      <c r="D15" s="19">
        <v>3740607</v>
      </c>
      <c r="E15" s="19">
        <v>2188323</v>
      </c>
      <c r="F15" s="10">
        <f t="shared" si="0"/>
        <v>-41.498184652918631</v>
      </c>
      <c r="G15" s="1"/>
      <c r="H15" s="1"/>
      <c r="I15" s="1"/>
    </row>
    <row r="16" spans="1:12" x14ac:dyDescent="0.25">
      <c r="A16" s="11" t="s">
        <v>52</v>
      </c>
      <c r="B16" s="20">
        <v>353399</v>
      </c>
      <c r="C16" s="20">
        <v>319694</v>
      </c>
      <c r="D16" s="20">
        <v>3539345</v>
      </c>
      <c r="E16" s="20">
        <v>2358109</v>
      </c>
      <c r="F16" s="13">
        <f t="shared" si="0"/>
        <v>-33.374423798753725</v>
      </c>
      <c r="G16" s="1"/>
      <c r="H16" s="1"/>
      <c r="I16" s="1"/>
    </row>
    <row r="17" spans="1:9" x14ac:dyDescent="0.25">
      <c r="A17" s="8" t="s">
        <v>53</v>
      </c>
      <c r="B17" s="19">
        <v>281629</v>
      </c>
      <c r="C17" s="19">
        <v>137919</v>
      </c>
      <c r="D17" s="19">
        <v>2946572</v>
      </c>
      <c r="E17" s="19">
        <v>1177348</v>
      </c>
      <c r="F17" s="10">
        <f t="shared" si="0"/>
        <v>-60.043467459814323</v>
      </c>
      <c r="G17" s="1"/>
      <c r="H17" s="1"/>
      <c r="I17" s="1"/>
    </row>
    <row r="18" spans="1:9" x14ac:dyDescent="0.25">
      <c r="A18" s="11" t="s">
        <v>54</v>
      </c>
      <c r="B18" s="20">
        <v>2117</v>
      </c>
      <c r="C18" s="20">
        <v>800</v>
      </c>
      <c r="D18" s="20">
        <v>45944</v>
      </c>
      <c r="E18" s="20">
        <v>46660</v>
      </c>
      <c r="F18" s="13">
        <f t="shared" si="0"/>
        <v>1.5584189448023693</v>
      </c>
      <c r="G18" s="1"/>
      <c r="H18" s="1"/>
      <c r="I18" s="1"/>
    </row>
    <row r="19" spans="1:9" x14ac:dyDescent="0.25">
      <c r="A19" s="8" t="s">
        <v>55</v>
      </c>
      <c r="B19" s="19">
        <v>887764</v>
      </c>
      <c r="C19" s="19">
        <v>640016</v>
      </c>
      <c r="D19" s="19">
        <v>6833125</v>
      </c>
      <c r="E19" s="19">
        <v>5821676</v>
      </c>
      <c r="F19" s="10">
        <f t="shared" si="0"/>
        <v>-14.8021439678039</v>
      </c>
      <c r="G19" s="1"/>
      <c r="H19" s="1"/>
      <c r="I19" s="1"/>
    </row>
    <row r="20" spans="1:9" x14ac:dyDescent="0.25">
      <c r="A20" s="11" t="s">
        <v>56</v>
      </c>
      <c r="B20" s="20">
        <v>1292105</v>
      </c>
      <c r="C20" s="20">
        <v>765199</v>
      </c>
      <c r="D20" s="20">
        <v>12040867</v>
      </c>
      <c r="E20" s="20">
        <v>7735295</v>
      </c>
      <c r="F20" s="13">
        <f t="shared" si="0"/>
        <v>-35.757989852391859</v>
      </c>
      <c r="G20" s="1"/>
      <c r="H20" s="1"/>
      <c r="I20" s="1"/>
    </row>
    <row r="21" spans="1:9" x14ac:dyDescent="0.25">
      <c r="A21" s="8" t="s">
        <v>57</v>
      </c>
      <c r="B21" s="19">
        <v>578920</v>
      </c>
      <c r="C21" s="19">
        <v>390180</v>
      </c>
      <c r="D21" s="19">
        <v>4222995</v>
      </c>
      <c r="E21" s="19">
        <v>2640992</v>
      </c>
      <c r="F21" s="10">
        <f t="shared" si="0"/>
        <v>-37.461635640108504</v>
      </c>
      <c r="G21" s="1"/>
      <c r="H21" s="1"/>
      <c r="I21" s="1"/>
    </row>
    <row r="22" spans="1:9" x14ac:dyDescent="0.25">
      <c r="A22" s="11" t="s">
        <v>58</v>
      </c>
      <c r="B22" s="20">
        <v>73994</v>
      </c>
      <c r="C22" s="20">
        <v>50761</v>
      </c>
      <c r="D22" s="20">
        <v>849020</v>
      </c>
      <c r="E22" s="20">
        <v>482832</v>
      </c>
      <c r="F22" s="13">
        <f t="shared" si="0"/>
        <v>-43.130668299922263</v>
      </c>
      <c r="G22" s="1"/>
      <c r="H22" s="1"/>
      <c r="I22" s="1"/>
    </row>
    <row r="23" spans="1:9" x14ac:dyDescent="0.25">
      <c r="A23" s="8" t="s">
        <v>59</v>
      </c>
      <c r="B23" s="19">
        <v>120110</v>
      </c>
      <c r="C23" s="19">
        <v>53065</v>
      </c>
      <c r="D23" s="19">
        <v>1020850</v>
      </c>
      <c r="E23" s="19">
        <v>522084</v>
      </c>
      <c r="F23" s="10">
        <f t="shared" si="0"/>
        <v>-48.857912523877161</v>
      </c>
      <c r="G23" s="1"/>
      <c r="H23" s="1"/>
      <c r="I23" s="1"/>
    </row>
    <row r="24" spans="1:9" x14ac:dyDescent="0.25">
      <c r="A24" s="11" t="s">
        <v>60</v>
      </c>
      <c r="B24" s="20">
        <v>152473</v>
      </c>
      <c r="C24" s="20">
        <v>42404</v>
      </c>
      <c r="D24" s="20">
        <v>589977</v>
      </c>
      <c r="E24" s="20">
        <v>552553</v>
      </c>
      <c r="F24" s="13">
        <f t="shared" si="0"/>
        <v>-6.3432981285711207</v>
      </c>
      <c r="G24" s="1"/>
      <c r="H24" s="1"/>
      <c r="I24" s="1"/>
    </row>
    <row r="25" spans="1:9" x14ac:dyDescent="0.25">
      <c r="A25" s="8" t="s">
        <v>61</v>
      </c>
      <c r="B25" s="19">
        <v>1430</v>
      </c>
      <c r="C25" s="19">
        <v>2900</v>
      </c>
      <c r="D25" s="19">
        <v>25050</v>
      </c>
      <c r="E25" s="19">
        <v>20762</v>
      </c>
      <c r="F25" s="10">
        <f t="shared" si="0"/>
        <v>-17.117764471057882</v>
      </c>
      <c r="G25" s="1"/>
      <c r="H25" s="1"/>
      <c r="I25" s="1"/>
    </row>
    <row r="26" spans="1:9" x14ac:dyDescent="0.25">
      <c r="A26" s="11" t="s">
        <v>62</v>
      </c>
      <c r="B26" s="20">
        <v>31628</v>
      </c>
      <c r="C26" s="20">
        <v>31534</v>
      </c>
      <c r="D26" s="20">
        <v>534137</v>
      </c>
      <c r="E26" s="20">
        <v>299083</v>
      </c>
      <c r="F26" s="13">
        <f t="shared" si="0"/>
        <v>-44.006312987117539</v>
      </c>
      <c r="G26" s="1"/>
      <c r="H26" s="1"/>
      <c r="I26" s="1"/>
    </row>
    <row r="27" spans="1:9" x14ac:dyDescent="0.25">
      <c r="A27" s="8" t="s">
        <v>63</v>
      </c>
      <c r="B27" s="19">
        <v>193721</v>
      </c>
      <c r="C27" s="19">
        <v>108317</v>
      </c>
      <c r="D27" s="19">
        <v>1749157</v>
      </c>
      <c r="E27" s="19">
        <v>993779</v>
      </c>
      <c r="F27" s="10">
        <f t="shared" si="0"/>
        <v>-43.185260099579395</v>
      </c>
      <c r="G27" s="1"/>
      <c r="H27" s="1"/>
      <c r="I27" s="1"/>
    </row>
    <row r="28" spans="1:9" x14ac:dyDescent="0.25">
      <c r="A28" s="11" t="s">
        <v>64</v>
      </c>
      <c r="B28" s="20">
        <v>59991</v>
      </c>
      <c r="C28" s="20">
        <v>43650</v>
      </c>
      <c r="D28" s="20">
        <v>1046079</v>
      </c>
      <c r="E28" s="20">
        <v>554634</v>
      </c>
      <c r="F28" s="13">
        <f t="shared" si="0"/>
        <v>-46.979721416833719</v>
      </c>
      <c r="G28" s="1"/>
      <c r="H28" s="1"/>
      <c r="I28" s="1"/>
    </row>
    <row r="29" spans="1:9" x14ac:dyDescent="0.25">
      <c r="A29" s="8" t="s">
        <v>65</v>
      </c>
      <c r="B29" s="19">
        <v>346252</v>
      </c>
      <c r="C29" s="19">
        <v>285080</v>
      </c>
      <c r="D29" s="19">
        <v>2625537</v>
      </c>
      <c r="E29" s="19">
        <v>1856512</v>
      </c>
      <c r="F29" s="10">
        <f t="shared" si="0"/>
        <v>-29.290198538432335</v>
      </c>
      <c r="G29" s="1"/>
      <c r="H29" s="1"/>
      <c r="I29" s="1"/>
    </row>
    <row r="30" spans="1:9" x14ac:dyDescent="0.25">
      <c r="A30" s="11" t="s">
        <v>66</v>
      </c>
      <c r="B30" s="20">
        <v>176828</v>
      </c>
      <c r="C30" s="20">
        <v>251801</v>
      </c>
      <c r="D30" s="20">
        <v>1577452</v>
      </c>
      <c r="E30" s="20">
        <v>1532323</v>
      </c>
      <c r="F30" s="13">
        <f t="shared" si="0"/>
        <v>-2.8608794435583462</v>
      </c>
      <c r="G30" s="1"/>
      <c r="H30" s="1"/>
      <c r="I30" s="1"/>
    </row>
    <row r="31" spans="1:9" x14ac:dyDescent="0.25">
      <c r="A31" s="8" t="s">
        <v>67</v>
      </c>
      <c r="B31" s="19">
        <v>1029809</v>
      </c>
      <c r="C31" s="19">
        <v>934196</v>
      </c>
      <c r="D31" s="19">
        <v>8913676</v>
      </c>
      <c r="E31" s="19">
        <v>6320284</v>
      </c>
      <c r="F31" s="10">
        <f t="shared" si="0"/>
        <v>-29.094528452683264</v>
      </c>
      <c r="G31" s="1"/>
      <c r="H31" s="1"/>
      <c r="I31" s="1"/>
    </row>
    <row r="32" spans="1:9" x14ac:dyDescent="0.25">
      <c r="A32" s="11" t="s">
        <v>68</v>
      </c>
      <c r="B32" s="20">
        <v>750396</v>
      </c>
      <c r="C32" s="20">
        <v>233564</v>
      </c>
      <c r="D32" s="20">
        <v>3890306</v>
      </c>
      <c r="E32" s="20">
        <v>2258335</v>
      </c>
      <c r="F32" s="13">
        <f t="shared" si="0"/>
        <v>-41.949682107268686</v>
      </c>
      <c r="G32" s="1"/>
      <c r="H32" s="1"/>
      <c r="I32" s="1"/>
    </row>
    <row r="33" spans="1:9" x14ac:dyDescent="0.25">
      <c r="A33" s="8" t="s">
        <v>69</v>
      </c>
      <c r="B33" s="19">
        <v>31696</v>
      </c>
      <c r="C33" s="19">
        <v>32865</v>
      </c>
      <c r="D33" s="19">
        <v>316242</v>
      </c>
      <c r="E33" s="19">
        <v>236123</v>
      </c>
      <c r="F33" s="10">
        <f t="shared" si="0"/>
        <v>-25.334712024335786</v>
      </c>
      <c r="G33" s="1"/>
      <c r="H33" s="1"/>
      <c r="I33" s="1"/>
    </row>
    <row r="34" spans="1:9" x14ac:dyDescent="0.25">
      <c r="A34" s="11" t="s">
        <v>70</v>
      </c>
      <c r="B34" s="20">
        <v>75287</v>
      </c>
      <c r="C34" s="20">
        <v>58503</v>
      </c>
      <c r="D34" s="20">
        <v>348212</v>
      </c>
      <c r="E34" s="20">
        <v>290493</v>
      </c>
      <c r="F34" s="13">
        <f t="shared" si="0"/>
        <v>-16.575821625906059</v>
      </c>
      <c r="G34" s="1"/>
      <c r="H34" s="1"/>
      <c r="I34" s="1"/>
    </row>
    <row r="35" spans="1:9" x14ac:dyDescent="0.25">
      <c r="A35" s="14" t="s">
        <v>71</v>
      </c>
      <c r="B35" s="15">
        <f>SUM(B7:B34)</f>
        <v>8819031</v>
      </c>
      <c r="C35" s="15">
        <f t="shared" ref="C35:E35" si="1">SUM(C7:C34)</f>
        <v>6531763</v>
      </c>
      <c r="D35" s="15">
        <f t="shared" si="1"/>
        <v>71820023</v>
      </c>
      <c r="E35" s="15">
        <f t="shared" si="1"/>
        <v>50310178</v>
      </c>
      <c r="F35" s="16">
        <f t="shared" si="0"/>
        <v>-29.949649278168565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1959350</v>
      </c>
      <c r="C38" s="41">
        <f>D7</f>
        <v>2285999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GIJON</v>
      </c>
      <c r="F38" s="42">
        <f>LOOKUP(E38,$A$38:$A$65,$B$38:$B$65)</f>
        <v>7735295</v>
      </c>
      <c r="G38" s="42">
        <f>LOOKUP(E38,$A$38:$A$65,$C$38:$C$65)</f>
        <v>12040867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602444</v>
      </c>
      <c r="C39" s="41">
        <f t="shared" ref="C39:C65" si="5">D8</f>
        <v>838696</v>
      </c>
      <c r="D39" s="41">
        <f t="shared" ref="D39:D65" si="6">_xlfn.RANK.EQ(B39,$B$38:$B$65)+COUNTIF($B$38:$B$65,B39)-1</f>
        <v>19</v>
      </c>
      <c r="E39" s="42" t="str">
        <f t="shared" si="2"/>
        <v>TARRAGONA</v>
      </c>
      <c r="F39" s="42">
        <f t="shared" ref="F39:F54" si="7">LOOKUP(E39,$A$38:$A$65,$B$38:$B$65)</f>
        <v>6320284</v>
      </c>
      <c r="G39" s="42">
        <f t="shared" ref="G39:G65" si="8">LOOKUP(E39,$A$38:$A$65,$C$38:$C$65)</f>
        <v>8913676</v>
      </c>
    </row>
    <row r="40" spans="1:9" x14ac:dyDescent="0.25">
      <c r="A40" s="42" t="str">
        <f t="shared" si="3"/>
        <v>ALMERIA</v>
      </c>
      <c r="B40" s="41">
        <f t="shared" si="4"/>
        <v>2515402</v>
      </c>
      <c r="C40" s="41">
        <f t="shared" si="5"/>
        <v>3259632</v>
      </c>
      <c r="D40" s="41">
        <f t="shared" si="6"/>
        <v>6</v>
      </c>
      <c r="E40" s="42" t="str">
        <f t="shared" si="2"/>
        <v>FERROL-SAN CIBRAO</v>
      </c>
      <c r="F40" s="42">
        <f t="shared" si="7"/>
        <v>5821676</v>
      </c>
      <c r="G40" s="42">
        <f t="shared" si="8"/>
        <v>6833125</v>
      </c>
    </row>
    <row r="41" spans="1:9" x14ac:dyDescent="0.25">
      <c r="A41" s="42" t="str">
        <f t="shared" si="3"/>
        <v>AVILES</v>
      </c>
      <c r="B41" s="41">
        <f t="shared" si="4"/>
        <v>1492720</v>
      </c>
      <c r="C41" s="41">
        <f t="shared" si="5"/>
        <v>2144840</v>
      </c>
      <c r="D41" s="41">
        <f t="shared" si="6"/>
        <v>13</v>
      </c>
      <c r="E41" s="42" t="str">
        <f t="shared" si="2"/>
        <v>HUELVA</v>
      </c>
      <c r="F41" s="42">
        <f t="shared" si="7"/>
        <v>2640992</v>
      </c>
      <c r="G41" s="42">
        <f t="shared" si="8"/>
        <v>4222995</v>
      </c>
    </row>
    <row r="42" spans="1:9" x14ac:dyDescent="0.25">
      <c r="A42" s="42" t="str">
        <f t="shared" si="3"/>
        <v>BAHIA DE ALGECIRAS</v>
      </c>
      <c r="B42" s="41">
        <f t="shared" si="4"/>
        <v>1104897</v>
      </c>
      <c r="C42" s="41">
        <f t="shared" si="5"/>
        <v>1171738</v>
      </c>
      <c r="D42" s="41">
        <f t="shared" si="6"/>
        <v>16</v>
      </c>
      <c r="E42" s="42" t="str">
        <f t="shared" si="2"/>
        <v>BARCELONA</v>
      </c>
      <c r="F42" s="42">
        <f t="shared" si="7"/>
        <v>2624899</v>
      </c>
      <c r="G42" s="42">
        <f t="shared" si="8"/>
        <v>2380488</v>
      </c>
    </row>
    <row r="43" spans="1:9" x14ac:dyDescent="0.25">
      <c r="A43" s="42" t="str">
        <f t="shared" si="3"/>
        <v>BAHIA DE CADIZ</v>
      </c>
      <c r="B43" s="41">
        <f t="shared" si="4"/>
        <v>959612</v>
      </c>
      <c r="C43" s="41">
        <f t="shared" si="5"/>
        <v>1392984</v>
      </c>
      <c r="D43" s="41">
        <f t="shared" si="6"/>
        <v>18</v>
      </c>
      <c r="E43" s="42" t="str">
        <f t="shared" si="2"/>
        <v>ALMERIA</v>
      </c>
      <c r="F43" s="42">
        <f t="shared" si="7"/>
        <v>2515402</v>
      </c>
      <c r="G43" s="42">
        <f t="shared" si="8"/>
        <v>3259632</v>
      </c>
    </row>
    <row r="44" spans="1:9" x14ac:dyDescent="0.25">
      <c r="A44" s="42" t="str">
        <f t="shared" si="3"/>
        <v>BALEARES</v>
      </c>
      <c r="B44" s="41">
        <f t="shared" si="4"/>
        <v>1162654</v>
      </c>
      <c r="C44" s="41">
        <f t="shared" si="5"/>
        <v>1490496</v>
      </c>
      <c r="D44" s="41">
        <f t="shared" si="6"/>
        <v>15</v>
      </c>
      <c r="E44" s="42" t="str">
        <f t="shared" si="2"/>
        <v>CARTAGENA</v>
      </c>
      <c r="F44" s="42">
        <f t="shared" si="7"/>
        <v>2358109</v>
      </c>
      <c r="G44" s="42">
        <f t="shared" si="8"/>
        <v>3539345</v>
      </c>
    </row>
    <row r="45" spans="1:9" x14ac:dyDescent="0.25">
      <c r="A45" s="42" t="str">
        <f t="shared" si="3"/>
        <v>BARCELONA</v>
      </c>
      <c r="B45" s="41">
        <f t="shared" si="4"/>
        <v>2624899</v>
      </c>
      <c r="C45" s="41">
        <f t="shared" si="5"/>
        <v>2380488</v>
      </c>
      <c r="D45" s="41">
        <f t="shared" si="6"/>
        <v>5</v>
      </c>
      <c r="E45" s="42" t="str">
        <f t="shared" si="2"/>
        <v>VALENCIA</v>
      </c>
      <c r="F45" s="42">
        <f t="shared" si="7"/>
        <v>2258335</v>
      </c>
      <c r="G45" s="42">
        <f t="shared" si="8"/>
        <v>3890306</v>
      </c>
    </row>
    <row r="46" spans="1:9" x14ac:dyDescent="0.25">
      <c r="A46" s="42" t="str">
        <f t="shared" si="3"/>
        <v>BILBAO</v>
      </c>
      <c r="B46" s="41">
        <f t="shared" si="4"/>
        <v>2188323</v>
      </c>
      <c r="C46" s="41">
        <f t="shared" si="5"/>
        <v>3740607</v>
      </c>
      <c r="D46" s="41">
        <f t="shared" si="6"/>
        <v>9</v>
      </c>
      <c r="E46" s="42" t="str">
        <f t="shared" si="2"/>
        <v>BILBAO</v>
      </c>
      <c r="F46" s="42">
        <f t="shared" si="7"/>
        <v>2188323</v>
      </c>
      <c r="G46" s="42">
        <f t="shared" si="8"/>
        <v>3740607</v>
      </c>
    </row>
    <row r="47" spans="1:9" x14ac:dyDescent="0.25">
      <c r="A47" s="42" t="str">
        <f t="shared" si="3"/>
        <v>CARTAGENA</v>
      </c>
      <c r="B47" s="41">
        <f t="shared" si="4"/>
        <v>2358109</v>
      </c>
      <c r="C47" s="41">
        <f t="shared" si="5"/>
        <v>3539345</v>
      </c>
      <c r="D47" s="41">
        <f t="shared" si="6"/>
        <v>7</v>
      </c>
      <c r="E47" s="42" t="str">
        <f t="shared" si="2"/>
        <v>A CORUÑA</v>
      </c>
      <c r="F47" s="42">
        <f t="shared" si="7"/>
        <v>1959350</v>
      </c>
      <c r="G47" s="42">
        <f t="shared" si="8"/>
        <v>2285999</v>
      </c>
    </row>
    <row r="48" spans="1:9" x14ac:dyDescent="0.25">
      <c r="A48" s="42" t="str">
        <f t="shared" si="3"/>
        <v>CASTELLON</v>
      </c>
      <c r="B48" s="41">
        <f t="shared" si="4"/>
        <v>1177348</v>
      </c>
      <c r="C48" s="41">
        <f t="shared" si="5"/>
        <v>2946572</v>
      </c>
      <c r="D48" s="41">
        <f t="shared" si="6"/>
        <v>14</v>
      </c>
      <c r="E48" s="42" t="str">
        <f t="shared" si="2"/>
        <v>SANTANDER</v>
      </c>
      <c r="F48" s="42">
        <f t="shared" si="7"/>
        <v>1856512</v>
      </c>
      <c r="G48" s="42">
        <f t="shared" si="8"/>
        <v>2625537</v>
      </c>
    </row>
    <row r="49" spans="1:7" x14ac:dyDescent="0.25">
      <c r="A49" s="42" t="str">
        <f t="shared" si="3"/>
        <v>CEUTA</v>
      </c>
      <c r="B49" s="41">
        <f t="shared" si="4"/>
        <v>46660</v>
      </c>
      <c r="C49" s="41">
        <f t="shared" si="5"/>
        <v>45944</v>
      </c>
      <c r="D49" s="41">
        <f t="shared" si="6"/>
        <v>27</v>
      </c>
      <c r="E49" s="42" t="str">
        <f t="shared" si="2"/>
        <v>SEVILLA</v>
      </c>
      <c r="F49" s="42">
        <f t="shared" si="7"/>
        <v>1532323</v>
      </c>
      <c r="G49" s="42">
        <f t="shared" si="8"/>
        <v>1577452</v>
      </c>
    </row>
    <row r="50" spans="1:7" x14ac:dyDescent="0.25">
      <c r="A50" s="42" t="str">
        <f t="shared" si="3"/>
        <v>FERROL-SAN CIBRAO</v>
      </c>
      <c r="B50" s="41">
        <f t="shared" si="4"/>
        <v>5821676</v>
      </c>
      <c r="C50" s="41">
        <f t="shared" si="5"/>
        <v>6833125</v>
      </c>
      <c r="D50" s="41">
        <f t="shared" si="6"/>
        <v>3</v>
      </c>
      <c r="E50" s="42" t="str">
        <f t="shared" si="2"/>
        <v>AVILES</v>
      </c>
      <c r="F50" s="42">
        <f t="shared" si="7"/>
        <v>1492720</v>
      </c>
      <c r="G50" s="42">
        <f t="shared" si="8"/>
        <v>2144840</v>
      </c>
    </row>
    <row r="51" spans="1:7" x14ac:dyDescent="0.25">
      <c r="A51" s="42" t="str">
        <f t="shared" si="3"/>
        <v>GIJON</v>
      </c>
      <c r="B51" s="41">
        <f t="shared" si="4"/>
        <v>7735295</v>
      </c>
      <c r="C51" s="41">
        <f t="shared" si="5"/>
        <v>12040867</v>
      </c>
      <c r="D51" s="41">
        <f t="shared" si="6"/>
        <v>1</v>
      </c>
      <c r="E51" s="42" t="str">
        <f t="shared" si="2"/>
        <v>CASTELLON</v>
      </c>
      <c r="F51" s="42">
        <f t="shared" si="7"/>
        <v>1177348</v>
      </c>
      <c r="G51" s="42">
        <f t="shared" si="8"/>
        <v>2946572</v>
      </c>
    </row>
    <row r="52" spans="1:7" x14ac:dyDescent="0.25">
      <c r="A52" s="42" t="str">
        <f t="shared" si="3"/>
        <v>HUELVA</v>
      </c>
      <c r="B52" s="41">
        <f t="shared" si="4"/>
        <v>2640992</v>
      </c>
      <c r="C52" s="41">
        <f t="shared" si="5"/>
        <v>4222995</v>
      </c>
      <c r="D52" s="41">
        <f t="shared" si="6"/>
        <v>4</v>
      </c>
      <c r="E52" s="42" t="str">
        <f t="shared" si="2"/>
        <v>BALEARES</v>
      </c>
      <c r="F52" s="42">
        <f t="shared" si="7"/>
        <v>1162654</v>
      </c>
      <c r="G52" s="42">
        <f t="shared" si="8"/>
        <v>1490496</v>
      </c>
    </row>
    <row r="53" spans="1:7" x14ac:dyDescent="0.25">
      <c r="A53" s="42" t="str">
        <f t="shared" si="3"/>
        <v>LAS PALMAS</v>
      </c>
      <c r="B53" s="41">
        <f t="shared" si="4"/>
        <v>482832</v>
      </c>
      <c r="C53" s="41">
        <f t="shared" si="5"/>
        <v>849020</v>
      </c>
      <c r="D53" s="41">
        <f t="shared" si="6"/>
        <v>23</v>
      </c>
      <c r="E53" s="42" t="str">
        <f t="shared" si="2"/>
        <v>BAHIA DE ALGECIRAS</v>
      </c>
      <c r="F53" s="42">
        <f t="shared" si="7"/>
        <v>1104897</v>
      </c>
      <c r="G53" s="42">
        <f t="shared" si="8"/>
        <v>1171738</v>
      </c>
    </row>
    <row r="54" spans="1:7" x14ac:dyDescent="0.25">
      <c r="A54" s="42" t="str">
        <f t="shared" si="3"/>
        <v>MALAGA</v>
      </c>
      <c r="B54" s="41">
        <f t="shared" si="4"/>
        <v>522084</v>
      </c>
      <c r="C54" s="41">
        <f t="shared" si="5"/>
        <v>1020850</v>
      </c>
      <c r="D54" s="41">
        <f t="shared" si="6"/>
        <v>22</v>
      </c>
      <c r="E54" s="42" t="str">
        <f t="shared" si="2"/>
        <v>PASAIA</v>
      </c>
      <c r="F54" s="42">
        <f t="shared" si="7"/>
        <v>993779</v>
      </c>
      <c r="G54" s="42">
        <f t="shared" si="8"/>
        <v>1749157</v>
      </c>
    </row>
    <row r="55" spans="1:7" x14ac:dyDescent="0.25">
      <c r="A55" s="42" t="str">
        <f t="shared" si="3"/>
        <v>MARIN Y RIA DE PONTEVEDRA</v>
      </c>
      <c r="B55" s="41">
        <f t="shared" si="4"/>
        <v>552553</v>
      </c>
      <c r="C55" s="41">
        <f t="shared" si="5"/>
        <v>589977</v>
      </c>
      <c r="D55" s="41">
        <f t="shared" si="6"/>
        <v>21</v>
      </c>
      <c r="E55" s="42" t="str">
        <f t="shared" si="2"/>
        <v>BAHIA DE CADIZ</v>
      </c>
      <c r="F55" s="42">
        <f t="shared" ref="F55:F65" si="9">LOOKUP(E55,$A$38:$A$65,$B$38:$B$65)</f>
        <v>959612</v>
      </c>
      <c r="G55" s="42">
        <f t="shared" si="8"/>
        <v>1392984</v>
      </c>
    </row>
    <row r="56" spans="1:7" x14ac:dyDescent="0.25">
      <c r="A56" s="42" t="str">
        <f t="shared" si="3"/>
        <v>MELILLA</v>
      </c>
      <c r="B56" s="41">
        <f t="shared" si="4"/>
        <v>20762</v>
      </c>
      <c r="C56" s="41">
        <f t="shared" si="5"/>
        <v>25050</v>
      </c>
      <c r="D56" s="41">
        <f t="shared" si="6"/>
        <v>28</v>
      </c>
      <c r="E56" s="42" t="str">
        <f t="shared" si="2"/>
        <v>ALICANTE</v>
      </c>
      <c r="F56" s="42">
        <f t="shared" si="9"/>
        <v>602444</v>
      </c>
      <c r="G56" s="42">
        <f t="shared" si="8"/>
        <v>838696</v>
      </c>
    </row>
    <row r="57" spans="1:7" x14ac:dyDescent="0.25">
      <c r="A57" s="42" t="str">
        <f t="shared" si="3"/>
        <v>MOTRIL</v>
      </c>
      <c r="B57" s="41">
        <f t="shared" si="4"/>
        <v>299083</v>
      </c>
      <c r="C57" s="41">
        <f t="shared" si="5"/>
        <v>534137</v>
      </c>
      <c r="D57" s="41">
        <f t="shared" si="6"/>
        <v>24</v>
      </c>
      <c r="E57" s="42" t="str">
        <f t="shared" si="2"/>
        <v>SANTA CRUZ DE TENERIFE</v>
      </c>
      <c r="F57" s="42">
        <f t="shared" si="9"/>
        <v>554634</v>
      </c>
      <c r="G57" s="42">
        <f t="shared" si="8"/>
        <v>1046079</v>
      </c>
    </row>
    <row r="58" spans="1:7" x14ac:dyDescent="0.25">
      <c r="A58" s="42" t="str">
        <f t="shared" si="3"/>
        <v>PASAIA</v>
      </c>
      <c r="B58" s="41">
        <f t="shared" si="4"/>
        <v>993779</v>
      </c>
      <c r="C58" s="41">
        <f t="shared" si="5"/>
        <v>1749157</v>
      </c>
      <c r="D58" s="41">
        <f t="shared" si="6"/>
        <v>17</v>
      </c>
      <c r="E58" s="42" t="str">
        <f t="shared" si="2"/>
        <v>MARIN Y RIA DE PONTEVEDRA</v>
      </c>
      <c r="F58" s="42">
        <f t="shared" si="9"/>
        <v>552553</v>
      </c>
      <c r="G58" s="42">
        <f t="shared" si="8"/>
        <v>589977</v>
      </c>
    </row>
    <row r="59" spans="1:7" x14ac:dyDescent="0.25">
      <c r="A59" s="42" t="str">
        <f t="shared" si="3"/>
        <v>SANTA CRUZ DE TENERIFE</v>
      </c>
      <c r="B59" s="41">
        <f t="shared" si="4"/>
        <v>554634</v>
      </c>
      <c r="C59" s="41">
        <f t="shared" si="5"/>
        <v>1046079</v>
      </c>
      <c r="D59" s="41">
        <f t="shared" si="6"/>
        <v>20</v>
      </c>
      <c r="E59" s="42" t="str">
        <f t="shared" si="2"/>
        <v>MALAGA</v>
      </c>
      <c r="F59" s="42">
        <f t="shared" si="9"/>
        <v>522084</v>
      </c>
      <c r="G59" s="42">
        <f t="shared" si="8"/>
        <v>1020850</v>
      </c>
    </row>
    <row r="60" spans="1:7" x14ac:dyDescent="0.25">
      <c r="A60" s="42" t="str">
        <f t="shared" si="3"/>
        <v>SANTANDER</v>
      </c>
      <c r="B60" s="41">
        <f t="shared" si="4"/>
        <v>1856512</v>
      </c>
      <c r="C60" s="41">
        <f t="shared" si="5"/>
        <v>2625537</v>
      </c>
      <c r="D60" s="41">
        <f t="shared" si="6"/>
        <v>11</v>
      </c>
      <c r="E60" s="42" t="str">
        <f t="shared" si="2"/>
        <v>LAS PALMAS</v>
      </c>
      <c r="F60" s="42">
        <f t="shared" si="9"/>
        <v>482832</v>
      </c>
      <c r="G60" s="42">
        <f t="shared" si="8"/>
        <v>849020</v>
      </c>
    </row>
    <row r="61" spans="1:7" x14ac:dyDescent="0.25">
      <c r="A61" s="42" t="str">
        <f t="shared" si="3"/>
        <v>SEVILLA</v>
      </c>
      <c r="B61" s="41">
        <f t="shared" si="4"/>
        <v>1532323</v>
      </c>
      <c r="C61" s="41">
        <f t="shared" si="5"/>
        <v>1577452</v>
      </c>
      <c r="D61" s="41">
        <f t="shared" si="6"/>
        <v>12</v>
      </c>
      <c r="E61" s="42" t="str">
        <f t="shared" si="2"/>
        <v>MOTRIL</v>
      </c>
      <c r="F61" s="42">
        <f t="shared" si="9"/>
        <v>299083</v>
      </c>
      <c r="G61" s="42">
        <f t="shared" si="8"/>
        <v>534137</v>
      </c>
    </row>
    <row r="62" spans="1:7" x14ac:dyDescent="0.25">
      <c r="A62" s="42" t="str">
        <f t="shared" si="3"/>
        <v>TARRAGONA</v>
      </c>
      <c r="B62" s="41">
        <f t="shared" si="4"/>
        <v>6320284</v>
      </c>
      <c r="C62" s="41">
        <f t="shared" si="5"/>
        <v>8913676</v>
      </c>
      <c r="D62" s="41">
        <f t="shared" si="6"/>
        <v>2</v>
      </c>
      <c r="E62" s="42" t="str">
        <f t="shared" si="2"/>
        <v>VILAGARCIA</v>
      </c>
      <c r="F62" s="42">
        <f t="shared" si="9"/>
        <v>290493</v>
      </c>
      <c r="G62" s="42">
        <f t="shared" si="8"/>
        <v>348212</v>
      </c>
    </row>
    <row r="63" spans="1:7" x14ac:dyDescent="0.25">
      <c r="A63" s="42" t="str">
        <f t="shared" si="3"/>
        <v>VALENCIA</v>
      </c>
      <c r="B63" s="41">
        <f t="shared" si="4"/>
        <v>2258335</v>
      </c>
      <c r="C63" s="41">
        <f t="shared" si="5"/>
        <v>3890306</v>
      </c>
      <c r="D63" s="41">
        <f t="shared" si="6"/>
        <v>8</v>
      </c>
      <c r="E63" s="42" t="str">
        <f t="shared" si="2"/>
        <v>VIGO</v>
      </c>
      <c r="F63" s="42">
        <f t="shared" si="9"/>
        <v>236123</v>
      </c>
      <c r="G63" s="42">
        <f t="shared" si="8"/>
        <v>316242</v>
      </c>
    </row>
    <row r="64" spans="1:7" x14ac:dyDescent="0.25">
      <c r="A64" s="42" t="str">
        <f t="shared" si="3"/>
        <v>VIGO</v>
      </c>
      <c r="B64" s="41">
        <f t="shared" si="4"/>
        <v>236123</v>
      </c>
      <c r="C64" s="41">
        <f t="shared" si="5"/>
        <v>316242</v>
      </c>
      <c r="D64" s="41">
        <f t="shared" si="6"/>
        <v>26</v>
      </c>
      <c r="E64" s="42" t="str">
        <f t="shared" si="2"/>
        <v>CEUTA</v>
      </c>
      <c r="F64" s="42">
        <f t="shared" si="9"/>
        <v>46660</v>
      </c>
      <c r="G64" s="42">
        <f t="shared" si="8"/>
        <v>45944</v>
      </c>
    </row>
    <row r="65" spans="1:7" x14ac:dyDescent="0.25">
      <c r="A65" s="42" t="str">
        <f t="shared" si="3"/>
        <v>VILAGARCIA</v>
      </c>
      <c r="B65" s="41">
        <f t="shared" si="4"/>
        <v>290493</v>
      </c>
      <c r="C65" s="41">
        <f t="shared" si="5"/>
        <v>348212</v>
      </c>
      <c r="D65" s="41">
        <f t="shared" si="6"/>
        <v>25</v>
      </c>
      <c r="E65" s="42" t="str">
        <f t="shared" si="2"/>
        <v>MELILLA</v>
      </c>
      <c r="F65" s="42">
        <f t="shared" si="9"/>
        <v>20762</v>
      </c>
      <c r="G65" s="42">
        <f t="shared" si="8"/>
        <v>25050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1">
        <v>153408</v>
      </c>
      <c r="C7" s="21">
        <v>132476</v>
      </c>
      <c r="D7" s="21">
        <v>1090927</v>
      </c>
      <c r="E7" s="21">
        <v>1103202</v>
      </c>
      <c r="F7" s="10">
        <f>((E7*100)/D7)-100</f>
        <v>1.1251898614664384</v>
      </c>
      <c r="G7" s="1"/>
      <c r="H7" s="1"/>
      <c r="I7" s="1"/>
    </row>
    <row r="8" spans="1:12" x14ac:dyDescent="0.25">
      <c r="A8" s="11" t="s">
        <v>44</v>
      </c>
      <c r="B8" s="22">
        <v>125898</v>
      </c>
      <c r="C8" s="22">
        <v>106274</v>
      </c>
      <c r="D8" s="22">
        <v>1097985</v>
      </c>
      <c r="E8" s="22">
        <v>837230</v>
      </c>
      <c r="F8" s="13">
        <f t="shared" ref="F8:F35" si="0">((E8*100)/D8)-100</f>
        <v>-23.7485029394755</v>
      </c>
      <c r="G8" s="1"/>
      <c r="H8" s="1"/>
      <c r="I8" s="1"/>
    </row>
    <row r="9" spans="1:12" x14ac:dyDescent="0.25">
      <c r="A9" s="8" t="s">
        <v>45</v>
      </c>
      <c r="B9" s="21">
        <v>64464</v>
      </c>
      <c r="C9" s="21">
        <v>38552</v>
      </c>
      <c r="D9" s="21">
        <v>441117</v>
      </c>
      <c r="E9" s="21">
        <v>353317</v>
      </c>
      <c r="F9" s="10">
        <f t="shared" si="0"/>
        <v>-19.904016394743351</v>
      </c>
      <c r="G9" s="1"/>
      <c r="H9" s="1"/>
      <c r="I9" s="1"/>
    </row>
    <row r="10" spans="1:12" x14ac:dyDescent="0.25">
      <c r="A10" s="11" t="s">
        <v>46</v>
      </c>
      <c r="B10" s="22">
        <v>107617</v>
      </c>
      <c r="C10" s="22">
        <v>44446</v>
      </c>
      <c r="D10" s="22">
        <v>871003</v>
      </c>
      <c r="E10" s="22">
        <v>636771</v>
      </c>
      <c r="F10" s="13">
        <f t="shared" si="0"/>
        <v>-26.89221506699748</v>
      </c>
      <c r="G10" s="1"/>
      <c r="H10" s="1"/>
      <c r="I10" s="1"/>
    </row>
    <row r="11" spans="1:12" x14ac:dyDescent="0.25">
      <c r="A11" s="8" t="s">
        <v>47</v>
      </c>
      <c r="B11" s="21">
        <v>3836581</v>
      </c>
      <c r="C11" s="21">
        <v>3460843</v>
      </c>
      <c r="D11" s="21">
        <v>32145984</v>
      </c>
      <c r="E11" s="21">
        <v>27944286</v>
      </c>
      <c r="F11" s="10">
        <f t="shared" si="0"/>
        <v>-13.070677817795215</v>
      </c>
      <c r="G11" s="1"/>
      <c r="H11" s="1"/>
      <c r="I11" s="1"/>
    </row>
    <row r="12" spans="1:12" x14ac:dyDescent="0.25">
      <c r="A12" s="11" t="s">
        <v>48</v>
      </c>
      <c r="B12" s="22">
        <v>217623</v>
      </c>
      <c r="C12" s="22">
        <v>162326</v>
      </c>
      <c r="D12" s="22">
        <v>1796666</v>
      </c>
      <c r="E12" s="22">
        <v>1389281</v>
      </c>
      <c r="F12" s="13">
        <f t="shared" si="0"/>
        <v>-22.674498209461305</v>
      </c>
      <c r="G12" s="1"/>
      <c r="H12" s="1"/>
      <c r="I12" s="1"/>
    </row>
    <row r="13" spans="1:12" x14ac:dyDescent="0.25">
      <c r="A13" s="8" t="s">
        <v>49</v>
      </c>
      <c r="B13" s="21">
        <v>785561</v>
      </c>
      <c r="C13" s="21">
        <v>704580</v>
      </c>
      <c r="D13" s="21">
        <v>6527688</v>
      </c>
      <c r="E13" s="21">
        <v>5550441</v>
      </c>
      <c r="F13" s="10">
        <f t="shared" si="0"/>
        <v>-14.970798236680423</v>
      </c>
      <c r="G13" s="1"/>
      <c r="H13" s="1"/>
      <c r="I13" s="1"/>
    </row>
    <row r="14" spans="1:12" x14ac:dyDescent="0.25">
      <c r="A14" s="11" t="s">
        <v>50</v>
      </c>
      <c r="B14" s="22">
        <v>2999801</v>
      </c>
      <c r="C14" s="22">
        <v>2282691</v>
      </c>
      <c r="D14" s="22">
        <v>24748976</v>
      </c>
      <c r="E14" s="22">
        <v>17266058</v>
      </c>
      <c r="F14" s="13">
        <f t="shared" si="0"/>
        <v>-30.235263067045679</v>
      </c>
      <c r="G14" s="1"/>
      <c r="H14" s="1"/>
      <c r="I14" s="1"/>
    </row>
    <row r="15" spans="1:12" x14ac:dyDescent="0.25">
      <c r="A15" s="8" t="s">
        <v>51</v>
      </c>
      <c r="B15" s="21">
        <v>893074</v>
      </c>
      <c r="C15" s="21">
        <v>635150</v>
      </c>
      <c r="D15" s="21">
        <v>6507992</v>
      </c>
      <c r="E15" s="21">
        <v>4557199</v>
      </c>
      <c r="F15" s="10">
        <f t="shared" si="0"/>
        <v>-29.975344161455638</v>
      </c>
      <c r="G15" s="1"/>
      <c r="H15" s="1"/>
      <c r="I15" s="1"/>
    </row>
    <row r="16" spans="1:12" x14ac:dyDescent="0.25">
      <c r="A16" s="11" t="s">
        <v>52</v>
      </c>
      <c r="B16" s="22">
        <v>88840</v>
      </c>
      <c r="C16" s="22">
        <v>88448</v>
      </c>
      <c r="D16" s="22">
        <v>660074</v>
      </c>
      <c r="E16" s="22">
        <v>466724</v>
      </c>
      <c r="F16" s="13">
        <f t="shared" si="0"/>
        <v>-29.292170271818009</v>
      </c>
      <c r="G16" s="1"/>
      <c r="H16" s="1"/>
      <c r="I16" s="1"/>
    </row>
    <row r="17" spans="1:9" x14ac:dyDescent="0.25">
      <c r="A17" s="8" t="s">
        <v>53</v>
      </c>
      <c r="B17" s="21">
        <v>143507</v>
      </c>
      <c r="C17" s="21">
        <v>90748</v>
      </c>
      <c r="D17" s="21">
        <v>1199890</v>
      </c>
      <c r="E17" s="21">
        <v>869575</v>
      </c>
      <c r="F17" s="10">
        <f t="shared" si="0"/>
        <v>-27.528773470901498</v>
      </c>
      <c r="G17" s="1"/>
      <c r="H17" s="1"/>
      <c r="I17" s="1"/>
    </row>
    <row r="18" spans="1:9" x14ac:dyDescent="0.25">
      <c r="A18" s="11" t="s">
        <v>54</v>
      </c>
      <c r="B18" s="22">
        <v>78113</v>
      </c>
      <c r="C18" s="22">
        <v>74812</v>
      </c>
      <c r="D18" s="22">
        <v>645157</v>
      </c>
      <c r="E18" s="22">
        <v>626507</v>
      </c>
      <c r="F18" s="13">
        <f t="shared" si="0"/>
        <v>-2.8907692236153366</v>
      </c>
      <c r="G18" s="1"/>
      <c r="H18" s="1"/>
      <c r="I18" s="1"/>
    </row>
    <row r="19" spans="1:9" x14ac:dyDescent="0.25">
      <c r="A19" s="8" t="s">
        <v>55</v>
      </c>
      <c r="B19" s="21">
        <v>53055</v>
      </c>
      <c r="C19" s="21">
        <v>34857</v>
      </c>
      <c r="D19" s="21">
        <v>570594</v>
      </c>
      <c r="E19" s="21">
        <v>367140</v>
      </c>
      <c r="F19" s="10">
        <f t="shared" si="0"/>
        <v>-35.656526356744024</v>
      </c>
      <c r="G19" s="1"/>
      <c r="H19" s="1"/>
      <c r="I19" s="1"/>
    </row>
    <row r="20" spans="1:9" x14ac:dyDescent="0.25">
      <c r="A20" s="11" t="s">
        <v>56</v>
      </c>
      <c r="B20" s="22">
        <v>85108</v>
      </c>
      <c r="C20" s="22">
        <v>61659</v>
      </c>
      <c r="D20" s="22">
        <v>589382</v>
      </c>
      <c r="E20" s="22">
        <v>404619</v>
      </c>
      <c r="F20" s="13">
        <f t="shared" si="0"/>
        <v>-31.348599041029416</v>
      </c>
      <c r="G20" s="1"/>
      <c r="H20" s="1"/>
      <c r="I20" s="1"/>
    </row>
    <row r="21" spans="1:9" x14ac:dyDescent="0.25">
      <c r="A21" s="8" t="s">
        <v>57</v>
      </c>
      <c r="B21" s="21">
        <v>33375</v>
      </c>
      <c r="C21" s="21">
        <v>24828</v>
      </c>
      <c r="D21" s="21">
        <v>271421</v>
      </c>
      <c r="E21" s="21">
        <v>185149</v>
      </c>
      <c r="F21" s="10">
        <f t="shared" si="0"/>
        <v>-31.785307695425189</v>
      </c>
      <c r="G21" s="1"/>
      <c r="H21" s="1"/>
      <c r="I21" s="1"/>
    </row>
    <row r="22" spans="1:9" x14ac:dyDescent="0.25">
      <c r="A22" s="11" t="s">
        <v>58</v>
      </c>
      <c r="B22" s="22">
        <v>1457600</v>
      </c>
      <c r="C22" s="22">
        <v>1266798</v>
      </c>
      <c r="D22" s="22">
        <v>12023649</v>
      </c>
      <c r="E22" s="22">
        <v>9015788</v>
      </c>
      <c r="F22" s="13">
        <f t="shared" si="0"/>
        <v>-25.016207642122623</v>
      </c>
      <c r="G22" s="1"/>
      <c r="H22" s="1"/>
      <c r="I22" s="1"/>
    </row>
    <row r="23" spans="1:9" x14ac:dyDescent="0.25">
      <c r="A23" s="8" t="s">
        <v>59</v>
      </c>
      <c r="B23" s="21">
        <v>345376</v>
      </c>
      <c r="C23" s="21">
        <v>144593</v>
      </c>
      <c r="D23" s="21">
        <v>2144407</v>
      </c>
      <c r="E23" s="21">
        <v>810881</v>
      </c>
      <c r="F23" s="10">
        <f t="shared" si="0"/>
        <v>-62.186236101635558</v>
      </c>
      <c r="G23" s="1"/>
      <c r="H23" s="1"/>
      <c r="I23" s="1"/>
    </row>
    <row r="24" spans="1:9" x14ac:dyDescent="0.25">
      <c r="A24" s="11" t="s">
        <v>60</v>
      </c>
      <c r="B24" s="22">
        <v>51374</v>
      </c>
      <c r="C24" s="22">
        <v>72596</v>
      </c>
      <c r="D24" s="22">
        <v>527450</v>
      </c>
      <c r="E24" s="22">
        <v>469092</v>
      </c>
      <c r="F24" s="13">
        <f t="shared" si="0"/>
        <v>-11.064176699213192</v>
      </c>
      <c r="G24" s="1"/>
      <c r="H24" s="1"/>
      <c r="I24" s="1"/>
    </row>
    <row r="25" spans="1:9" x14ac:dyDescent="0.25">
      <c r="A25" s="8" t="s">
        <v>61</v>
      </c>
      <c r="B25" s="21">
        <v>49101</v>
      </c>
      <c r="C25" s="21">
        <v>59661</v>
      </c>
      <c r="D25" s="21">
        <v>426939</v>
      </c>
      <c r="E25" s="21">
        <v>472968</v>
      </c>
      <c r="F25" s="10">
        <f t="shared" si="0"/>
        <v>10.781165459234217</v>
      </c>
      <c r="G25" s="1"/>
      <c r="H25" s="1"/>
      <c r="I25" s="1"/>
    </row>
    <row r="26" spans="1:9" x14ac:dyDescent="0.25">
      <c r="A26" s="11" t="s">
        <v>62</v>
      </c>
      <c r="B26" s="22">
        <v>9450</v>
      </c>
      <c r="C26" s="22">
        <v>10039</v>
      </c>
      <c r="D26" s="22">
        <v>137502</v>
      </c>
      <c r="E26" s="22">
        <v>108481</v>
      </c>
      <c r="F26" s="13">
        <f t="shared" si="0"/>
        <v>-21.105874823638928</v>
      </c>
      <c r="G26" s="1"/>
      <c r="H26" s="1"/>
      <c r="I26" s="1"/>
    </row>
    <row r="27" spans="1:9" x14ac:dyDescent="0.25">
      <c r="A27" s="8" t="s">
        <v>63</v>
      </c>
      <c r="B27" s="21">
        <v>157351</v>
      </c>
      <c r="C27" s="21">
        <v>151917</v>
      </c>
      <c r="D27" s="21">
        <v>1575197</v>
      </c>
      <c r="E27" s="21">
        <v>1110977</v>
      </c>
      <c r="F27" s="10">
        <f t="shared" si="0"/>
        <v>-29.470599550405439</v>
      </c>
      <c r="G27" s="1"/>
      <c r="H27" s="1"/>
      <c r="I27" s="1"/>
    </row>
    <row r="28" spans="1:9" x14ac:dyDescent="0.25">
      <c r="A28" s="11" t="s">
        <v>64</v>
      </c>
      <c r="B28" s="22">
        <v>512329</v>
      </c>
      <c r="C28" s="22">
        <v>490463</v>
      </c>
      <c r="D28" s="22">
        <v>4387133</v>
      </c>
      <c r="E28" s="22">
        <v>3808874</v>
      </c>
      <c r="F28" s="13">
        <f t="shared" si="0"/>
        <v>-13.180794837995563</v>
      </c>
      <c r="G28" s="1"/>
      <c r="H28" s="1"/>
      <c r="I28" s="1"/>
    </row>
    <row r="29" spans="1:9" x14ac:dyDescent="0.25">
      <c r="A29" s="8" t="s">
        <v>65</v>
      </c>
      <c r="B29" s="21">
        <v>107522</v>
      </c>
      <c r="C29" s="21">
        <v>86109</v>
      </c>
      <c r="D29" s="21">
        <v>929163</v>
      </c>
      <c r="E29" s="21">
        <v>698769</v>
      </c>
      <c r="F29" s="10">
        <f t="shared" si="0"/>
        <v>-24.795864665295539</v>
      </c>
      <c r="G29" s="1"/>
      <c r="H29" s="1"/>
      <c r="I29" s="1"/>
    </row>
    <row r="30" spans="1:9" x14ac:dyDescent="0.25">
      <c r="A30" s="11" t="s">
        <v>66</v>
      </c>
      <c r="B30" s="22">
        <v>174933</v>
      </c>
      <c r="C30" s="22">
        <v>139763</v>
      </c>
      <c r="D30" s="22">
        <v>1353559</v>
      </c>
      <c r="E30" s="22">
        <v>1238941</v>
      </c>
      <c r="F30" s="13">
        <f t="shared" si="0"/>
        <v>-8.4678983332089643</v>
      </c>
      <c r="G30" s="1"/>
      <c r="H30" s="1"/>
      <c r="I30" s="1"/>
    </row>
    <row r="31" spans="1:9" x14ac:dyDescent="0.25">
      <c r="A31" s="8" t="s">
        <v>67</v>
      </c>
      <c r="B31" s="21">
        <v>121066</v>
      </c>
      <c r="C31" s="21">
        <v>247215</v>
      </c>
      <c r="D31" s="21">
        <v>1087659</v>
      </c>
      <c r="E31" s="21">
        <v>1766129</v>
      </c>
      <c r="F31" s="10">
        <f t="shared" si="0"/>
        <v>62.378925747867669</v>
      </c>
      <c r="G31" s="1"/>
      <c r="H31" s="1"/>
      <c r="I31" s="1"/>
    </row>
    <row r="32" spans="1:9" x14ac:dyDescent="0.25">
      <c r="A32" s="11" t="s">
        <v>68</v>
      </c>
      <c r="B32" s="22">
        <v>4505438</v>
      </c>
      <c r="C32" s="22">
        <v>4097171</v>
      </c>
      <c r="D32" s="22">
        <v>32266850</v>
      </c>
      <c r="E32" s="22">
        <v>31682271</v>
      </c>
      <c r="F32" s="13">
        <f t="shared" si="0"/>
        <v>-1.8117014831010749</v>
      </c>
      <c r="G32" s="1"/>
      <c r="H32" s="1"/>
      <c r="I32" s="1"/>
    </row>
    <row r="33" spans="1:9" x14ac:dyDescent="0.25">
      <c r="A33" s="8" t="s">
        <v>69</v>
      </c>
      <c r="B33" s="21">
        <v>288502</v>
      </c>
      <c r="C33" s="21">
        <v>228206</v>
      </c>
      <c r="D33" s="21">
        <v>2850896</v>
      </c>
      <c r="E33" s="21">
        <v>1989854</v>
      </c>
      <c r="F33" s="10">
        <f t="shared" si="0"/>
        <v>-30.202504756399392</v>
      </c>
      <c r="G33" s="1"/>
      <c r="H33" s="1"/>
      <c r="I33" s="1"/>
    </row>
    <row r="34" spans="1:9" x14ac:dyDescent="0.25">
      <c r="A34" s="11" t="s">
        <v>70</v>
      </c>
      <c r="B34" s="22">
        <v>41859</v>
      </c>
      <c r="C34" s="22">
        <v>11058</v>
      </c>
      <c r="D34" s="22">
        <v>182428</v>
      </c>
      <c r="E34" s="22">
        <v>183867</v>
      </c>
      <c r="F34" s="13">
        <f t="shared" si="0"/>
        <v>0.78880435020940354</v>
      </c>
      <c r="G34" s="1"/>
      <c r="H34" s="1"/>
      <c r="I34" s="1"/>
    </row>
    <row r="35" spans="1:9" x14ac:dyDescent="0.25">
      <c r="A35" s="14" t="s">
        <v>71</v>
      </c>
      <c r="B35" s="15">
        <f>SUM(B7:B34)</f>
        <v>17487926</v>
      </c>
      <c r="C35" s="15">
        <f t="shared" ref="C35:E35" si="1">SUM(C7:C34)</f>
        <v>14948279</v>
      </c>
      <c r="D35" s="15">
        <f t="shared" si="1"/>
        <v>139057688</v>
      </c>
      <c r="E35" s="15">
        <f t="shared" si="1"/>
        <v>115914391</v>
      </c>
      <c r="F35" s="16">
        <f t="shared" si="0"/>
        <v>-16.642946774722731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1103202</v>
      </c>
      <c r="C38" s="41">
        <f>D7</f>
        <v>1090927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VALENCIA</v>
      </c>
      <c r="F38" s="42">
        <f>LOOKUP(E38,$A$38:$A$65,$B$38:$B$65)</f>
        <v>31682271</v>
      </c>
      <c r="G38" s="42">
        <f>LOOKUP(E38,$A$38:$A$65,$C$38:$C$65)</f>
        <v>32266850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837230</v>
      </c>
      <c r="C39" s="41">
        <f t="shared" ref="C39:C65" si="5">D8</f>
        <v>1097985</v>
      </c>
      <c r="D39" s="41">
        <f t="shared" ref="D39:D65" si="6">_xlfn.RANK.EQ(B39,$B$38:$B$65)+COUNTIF($B$38:$B$65,B39)-1</f>
        <v>15</v>
      </c>
      <c r="E39" s="42" t="str">
        <f t="shared" si="2"/>
        <v>BAHIA DE ALGECIRAS</v>
      </c>
      <c r="F39" s="42">
        <f t="shared" ref="F39:F54" si="7">LOOKUP(E39,$A$38:$A$65,$B$38:$B$65)</f>
        <v>27944286</v>
      </c>
      <c r="G39" s="42">
        <f t="shared" ref="G39:G65" si="8">LOOKUP(E39,$A$38:$A$65,$C$38:$C$65)</f>
        <v>32145984</v>
      </c>
    </row>
    <row r="40" spans="1:9" x14ac:dyDescent="0.25">
      <c r="A40" s="42" t="str">
        <f t="shared" si="3"/>
        <v>ALMERIA</v>
      </c>
      <c r="B40" s="41">
        <f t="shared" si="4"/>
        <v>353317</v>
      </c>
      <c r="C40" s="41">
        <f t="shared" si="5"/>
        <v>441117</v>
      </c>
      <c r="D40" s="41">
        <f t="shared" si="6"/>
        <v>25</v>
      </c>
      <c r="E40" s="42" t="str">
        <f t="shared" si="2"/>
        <v>BARCELONA</v>
      </c>
      <c r="F40" s="42">
        <f t="shared" si="7"/>
        <v>17266058</v>
      </c>
      <c r="G40" s="42">
        <f t="shared" si="8"/>
        <v>24748976</v>
      </c>
    </row>
    <row r="41" spans="1:9" x14ac:dyDescent="0.25">
      <c r="A41" s="42" t="str">
        <f t="shared" si="3"/>
        <v>AVILES</v>
      </c>
      <c r="B41" s="41">
        <f t="shared" si="4"/>
        <v>636771</v>
      </c>
      <c r="C41" s="41">
        <f t="shared" si="5"/>
        <v>871003</v>
      </c>
      <c r="D41" s="41">
        <f t="shared" si="6"/>
        <v>18</v>
      </c>
      <c r="E41" s="42" t="str">
        <f t="shared" si="2"/>
        <v>LAS PALMAS</v>
      </c>
      <c r="F41" s="42">
        <f t="shared" si="7"/>
        <v>9015788</v>
      </c>
      <c r="G41" s="42">
        <f t="shared" si="8"/>
        <v>12023649</v>
      </c>
    </row>
    <row r="42" spans="1:9" x14ac:dyDescent="0.25">
      <c r="A42" s="42" t="str">
        <f t="shared" si="3"/>
        <v>BAHIA DE ALGECIRAS</v>
      </c>
      <c r="B42" s="41">
        <f t="shared" si="4"/>
        <v>27944286</v>
      </c>
      <c r="C42" s="41">
        <f t="shared" si="5"/>
        <v>32145984</v>
      </c>
      <c r="D42" s="41">
        <f t="shared" si="6"/>
        <v>2</v>
      </c>
      <c r="E42" s="42" t="str">
        <f t="shared" si="2"/>
        <v>BALEARES</v>
      </c>
      <c r="F42" s="42">
        <f t="shared" si="7"/>
        <v>5550441</v>
      </c>
      <c r="G42" s="42">
        <f t="shared" si="8"/>
        <v>6527688</v>
      </c>
    </row>
    <row r="43" spans="1:9" x14ac:dyDescent="0.25">
      <c r="A43" s="42" t="str">
        <f t="shared" si="3"/>
        <v>BAHIA DE CADIZ</v>
      </c>
      <c r="B43" s="41">
        <f t="shared" si="4"/>
        <v>1389281</v>
      </c>
      <c r="C43" s="41">
        <f t="shared" si="5"/>
        <v>1796666</v>
      </c>
      <c r="D43" s="41">
        <f t="shared" si="6"/>
        <v>10</v>
      </c>
      <c r="E43" s="42" t="str">
        <f t="shared" si="2"/>
        <v>BILBAO</v>
      </c>
      <c r="F43" s="42">
        <f t="shared" si="7"/>
        <v>4557199</v>
      </c>
      <c r="G43" s="42">
        <f t="shared" si="8"/>
        <v>6507992</v>
      </c>
    </row>
    <row r="44" spans="1:9" x14ac:dyDescent="0.25">
      <c r="A44" s="42" t="str">
        <f t="shared" si="3"/>
        <v>BALEARES</v>
      </c>
      <c r="B44" s="41">
        <f t="shared" si="4"/>
        <v>5550441</v>
      </c>
      <c r="C44" s="41">
        <f t="shared" si="5"/>
        <v>6527688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3808874</v>
      </c>
      <c r="G44" s="42">
        <f t="shared" si="8"/>
        <v>4387133</v>
      </c>
    </row>
    <row r="45" spans="1:9" x14ac:dyDescent="0.25">
      <c r="A45" s="42" t="str">
        <f t="shared" si="3"/>
        <v>BARCELONA</v>
      </c>
      <c r="B45" s="41">
        <f t="shared" si="4"/>
        <v>17266058</v>
      </c>
      <c r="C45" s="41">
        <f t="shared" si="5"/>
        <v>24748976</v>
      </c>
      <c r="D45" s="41">
        <f t="shared" si="6"/>
        <v>3</v>
      </c>
      <c r="E45" s="42" t="str">
        <f t="shared" si="2"/>
        <v>VIGO</v>
      </c>
      <c r="F45" s="42">
        <f t="shared" si="7"/>
        <v>1989854</v>
      </c>
      <c r="G45" s="42">
        <f t="shared" si="8"/>
        <v>2850896</v>
      </c>
    </row>
    <row r="46" spans="1:9" x14ac:dyDescent="0.25">
      <c r="A46" s="42" t="str">
        <f t="shared" si="3"/>
        <v>BILBAO</v>
      </c>
      <c r="B46" s="41">
        <f t="shared" si="4"/>
        <v>4557199</v>
      </c>
      <c r="C46" s="41">
        <f t="shared" si="5"/>
        <v>6507992</v>
      </c>
      <c r="D46" s="41">
        <f t="shared" si="6"/>
        <v>6</v>
      </c>
      <c r="E46" s="42" t="str">
        <f t="shared" si="2"/>
        <v>TARRAGONA</v>
      </c>
      <c r="F46" s="42">
        <f t="shared" si="7"/>
        <v>1766129</v>
      </c>
      <c r="G46" s="42">
        <f t="shared" si="8"/>
        <v>1087659</v>
      </c>
    </row>
    <row r="47" spans="1:9" x14ac:dyDescent="0.25">
      <c r="A47" s="42" t="str">
        <f t="shared" si="3"/>
        <v>CARTAGENA</v>
      </c>
      <c r="B47" s="41">
        <f t="shared" si="4"/>
        <v>466724</v>
      </c>
      <c r="C47" s="41">
        <f t="shared" si="5"/>
        <v>660074</v>
      </c>
      <c r="D47" s="41">
        <f t="shared" si="6"/>
        <v>22</v>
      </c>
      <c r="E47" s="42" t="str">
        <f t="shared" si="2"/>
        <v>BAHIA DE CADIZ</v>
      </c>
      <c r="F47" s="42">
        <f t="shared" si="7"/>
        <v>1389281</v>
      </c>
      <c r="G47" s="42">
        <f t="shared" si="8"/>
        <v>1796666</v>
      </c>
    </row>
    <row r="48" spans="1:9" x14ac:dyDescent="0.25">
      <c r="A48" s="42" t="str">
        <f t="shared" si="3"/>
        <v>CASTELLON</v>
      </c>
      <c r="B48" s="41">
        <f t="shared" si="4"/>
        <v>869575</v>
      </c>
      <c r="C48" s="41">
        <f t="shared" si="5"/>
        <v>1199890</v>
      </c>
      <c r="D48" s="41">
        <f t="shared" si="6"/>
        <v>14</v>
      </c>
      <c r="E48" s="42" t="str">
        <f t="shared" si="2"/>
        <v>SEVILLA</v>
      </c>
      <c r="F48" s="42">
        <f t="shared" si="7"/>
        <v>1238941</v>
      </c>
      <c r="G48" s="42">
        <f t="shared" si="8"/>
        <v>1353559</v>
      </c>
    </row>
    <row r="49" spans="1:7" x14ac:dyDescent="0.25">
      <c r="A49" s="42" t="str">
        <f t="shared" si="3"/>
        <v>CEUTA</v>
      </c>
      <c r="B49" s="41">
        <f t="shared" si="4"/>
        <v>626507</v>
      </c>
      <c r="C49" s="41">
        <f t="shared" si="5"/>
        <v>645157</v>
      </c>
      <c r="D49" s="41">
        <f t="shared" si="6"/>
        <v>19</v>
      </c>
      <c r="E49" s="42" t="str">
        <f t="shared" si="2"/>
        <v>PASAIA</v>
      </c>
      <c r="F49" s="42">
        <f t="shared" si="7"/>
        <v>1110977</v>
      </c>
      <c r="G49" s="42">
        <f t="shared" si="8"/>
        <v>1575197</v>
      </c>
    </row>
    <row r="50" spans="1:7" x14ac:dyDescent="0.25">
      <c r="A50" s="42" t="str">
        <f t="shared" si="3"/>
        <v>FERROL-SAN CIBRAO</v>
      </c>
      <c r="B50" s="41">
        <f t="shared" si="4"/>
        <v>367140</v>
      </c>
      <c r="C50" s="41">
        <f t="shared" si="5"/>
        <v>570594</v>
      </c>
      <c r="D50" s="41">
        <f t="shared" si="6"/>
        <v>24</v>
      </c>
      <c r="E50" s="42" t="str">
        <f t="shared" si="2"/>
        <v>A CORUÑA</v>
      </c>
      <c r="F50" s="42">
        <f t="shared" si="7"/>
        <v>1103202</v>
      </c>
      <c r="G50" s="42">
        <f t="shared" si="8"/>
        <v>1090927</v>
      </c>
    </row>
    <row r="51" spans="1:7" x14ac:dyDescent="0.25">
      <c r="A51" s="42" t="str">
        <f t="shared" si="3"/>
        <v>GIJON</v>
      </c>
      <c r="B51" s="41">
        <f t="shared" si="4"/>
        <v>404619</v>
      </c>
      <c r="C51" s="41">
        <f t="shared" si="5"/>
        <v>589382</v>
      </c>
      <c r="D51" s="41">
        <f t="shared" si="6"/>
        <v>23</v>
      </c>
      <c r="E51" s="42" t="str">
        <f t="shared" si="2"/>
        <v>CASTELLON</v>
      </c>
      <c r="F51" s="42">
        <f t="shared" si="7"/>
        <v>869575</v>
      </c>
      <c r="G51" s="42">
        <f t="shared" si="8"/>
        <v>1199890</v>
      </c>
    </row>
    <row r="52" spans="1:7" x14ac:dyDescent="0.25">
      <c r="A52" s="42" t="str">
        <f t="shared" si="3"/>
        <v>HUELVA</v>
      </c>
      <c r="B52" s="41">
        <f t="shared" si="4"/>
        <v>185149</v>
      </c>
      <c r="C52" s="41">
        <f t="shared" si="5"/>
        <v>271421</v>
      </c>
      <c r="D52" s="41">
        <f t="shared" si="6"/>
        <v>26</v>
      </c>
      <c r="E52" s="42" t="str">
        <f t="shared" si="2"/>
        <v>ALICANTE</v>
      </c>
      <c r="F52" s="42">
        <f t="shared" si="7"/>
        <v>837230</v>
      </c>
      <c r="G52" s="42">
        <f t="shared" si="8"/>
        <v>1097985</v>
      </c>
    </row>
    <row r="53" spans="1:7" x14ac:dyDescent="0.25">
      <c r="A53" s="42" t="str">
        <f t="shared" si="3"/>
        <v>LAS PALMAS</v>
      </c>
      <c r="B53" s="41">
        <f t="shared" si="4"/>
        <v>9015788</v>
      </c>
      <c r="C53" s="41">
        <f t="shared" si="5"/>
        <v>12023649</v>
      </c>
      <c r="D53" s="41">
        <f t="shared" si="6"/>
        <v>4</v>
      </c>
      <c r="E53" s="42" t="str">
        <f t="shared" si="2"/>
        <v>MALAGA</v>
      </c>
      <c r="F53" s="42">
        <f t="shared" si="7"/>
        <v>810881</v>
      </c>
      <c r="G53" s="42">
        <f t="shared" si="8"/>
        <v>2144407</v>
      </c>
    </row>
    <row r="54" spans="1:7" x14ac:dyDescent="0.25">
      <c r="A54" s="42" t="str">
        <f t="shared" si="3"/>
        <v>MALAGA</v>
      </c>
      <c r="B54" s="41">
        <f t="shared" si="4"/>
        <v>810881</v>
      </c>
      <c r="C54" s="41">
        <f t="shared" si="5"/>
        <v>2144407</v>
      </c>
      <c r="D54" s="41">
        <f t="shared" si="6"/>
        <v>16</v>
      </c>
      <c r="E54" s="42" t="str">
        <f t="shared" si="2"/>
        <v>SANTANDER</v>
      </c>
      <c r="F54" s="42">
        <f t="shared" si="7"/>
        <v>698769</v>
      </c>
      <c r="G54" s="42">
        <f t="shared" si="8"/>
        <v>929163</v>
      </c>
    </row>
    <row r="55" spans="1:7" x14ac:dyDescent="0.25">
      <c r="A55" s="42" t="str">
        <f t="shared" si="3"/>
        <v>MARIN Y RIA DE PONTEVEDRA</v>
      </c>
      <c r="B55" s="41">
        <f t="shared" si="4"/>
        <v>469092</v>
      </c>
      <c r="C55" s="41">
        <f t="shared" si="5"/>
        <v>527450</v>
      </c>
      <c r="D55" s="41">
        <f t="shared" si="6"/>
        <v>21</v>
      </c>
      <c r="E55" s="42" t="str">
        <f t="shared" si="2"/>
        <v>AVILES</v>
      </c>
      <c r="F55" s="42">
        <f t="shared" ref="F55:F65" si="9">LOOKUP(E55,$A$38:$A$65,$B$38:$B$65)</f>
        <v>636771</v>
      </c>
      <c r="G55" s="42">
        <f t="shared" si="8"/>
        <v>871003</v>
      </c>
    </row>
    <row r="56" spans="1:7" x14ac:dyDescent="0.25">
      <c r="A56" s="42" t="str">
        <f t="shared" si="3"/>
        <v>MELILLA</v>
      </c>
      <c r="B56" s="41">
        <f t="shared" si="4"/>
        <v>472968</v>
      </c>
      <c r="C56" s="41">
        <f t="shared" si="5"/>
        <v>426939</v>
      </c>
      <c r="D56" s="41">
        <f t="shared" si="6"/>
        <v>20</v>
      </c>
      <c r="E56" s="42" t="str">
        <f t="shared" si="2"/>
        <v>CEUTA</v>
      </c>
      <c r="F56" s="42">
        <f t="shared" si="9"/>
        <v>626507</v>
      </c>
      <c r="G56" s="42">
        <f t="shared" si="8"/>
        <v>645157</v>
      </c>
    </row>
    <row r="57" spans="1:7" x14ac:dyDescent="0.25">
      <c r="A57" s="42" t="str">
        <f t="shared" si="3"/>
        <v>MOTRIL</v>
      </c>
      <c r="B57" s="41">
        <f t="shared" si="4"/>
        <v>108481</v>
      </c>
      <c r="C57" s="41">
        <f t="shared" si="5"/>
        <v>137502</v>
      </c>
      <c r="D57" s="41">
        <f t="shared" si="6"/>
        <v>28</v>
      </c>
      <c r="E57" s="42" t="str">
        <f t="shared" si="2"/>
        <v>MELILLA</v>
      </c>
      <c r="F57" s="42">
        <f t="shared" si="9"/>
        <v>472968</v>
      </c>
      <c r="G57" s="42">
        <f t="shared" si="8"/>
        <v>426939</v>
      </c>
    </row>
    <row r="58" spans="1:7" x14ac:dyDescent="0.25">
      <c r="A58" s="42" t="str">
        <f t="shared" si="3"/>
        <v>PASAIA</v>
      </c>
      <c r="B58" s="41">
        <f t="shared" si="4"/>
        <v>1110977</v>
      </c>
      <c r="C58" s="41">
        <f t="shared" si="5"/>
        <v>1575197</v>
      </c>
      <c r="D58" s="41">
        <f t="shared" si="6"/>
        <v>12</v>
      </c>
      <c r="E58" s="42" t="str">
        <f t="shared" si="2"/>
        <v>MARIN Y RIA DE PONTEVEDRA</v>
      </c>
      <c r="F58" s="42">
        <f t="shared" si="9"/>
        <v>469092</v>
      </c>
      <c r="G58" s="42">
        <f t="shared" si="8"/>
        <v>527450</v>
      </c>
    </row>
    <row r="59" spans="1:7" x14ac:dyDescent="0.25">
      <c r="A59" s="42" t="str">
        <f t="shared" si="3"/>
        <v>SANTA CRUZ DE TENERIFE</v>
      </c>
      <c r="B59" s="41">
        <f t="shared" si="4"/>
        <v>3808874</v>
      </c>
      <c r="C59" s="41">
        <f t="shared" si="5"/>
        <v>4387133</v>
      </c>
      <c r="D59" s="41">
        <f t="shared" si="6"/>
        <v>7</v>
      </c>
      <c r="E59" s="42" t="str">
        <f t="shared" si="2"/>
        <v>CARTAGENA</v>
      </c>
      <c r="F59" s="42">
        <f t="shared" si="9"/>
        <v>466724</v>
      </c>
      <c r="G59" s="42">
        <f t="shared" si="8"/>
        <v>660074</v>
      </c>
    </row>
    <row r="60" spans="1:7" x14ac:dyDescent="0.25">
      <c r="A60" s="42" t="str">
        <f t="shared" si="3"/>
        <v>SANTANDER</v>
      </c>
      <c r="B60" s="41">
        <f t="shared" si="4"/>
        <v>698769</v>
      </c>
      <c r="C60" s="41">
        <f t="shared" si="5"/>
        <v>929163</v>
      </c>
      <c r="D60" s="41">
        <f t="shared" si="6"/>
        <v>17</v>
      </c>
      <c r="E60" s="42" t="str">
        <f t="shared" si="2"/>
        <v>GIJON</v>
      </c>
      <c r="F60" s="42">
        <f t="shared" si="9"/>
        <v>404619</v>
      </c>
      <c r="G60" s="42">
        <f t="shared" si="8"/>
        <v>589382</v>
      </c>
    </row>
    <row r="61" spans="1:7" x14ac:dyDescent="0.25">
      <c r="A61" s="42" t="str">
        <f t="shared" si="3"/>
        <v>SEVILLA</v>
      </c>
      <c r="B61" s="41">
        <f t="shared" si="4"/>
        <v>1238941</v>
      </c>
      <c r="C61" s="41">
        <f t="shared" si="5"/>
        <v>1353559</v>
      </c>
      <c r="D61" s="41">
        <f t="shared" si="6"/>
        <v>11</v>
      </c>
      <c r="E61" s="42" t="str">
        <f t="shared" si="2"/>
        <v>FERROL-SAN CIBRAO</v>
      </c>
      <c r="F61" s="42">
        <f t="shared" si="9"/>
        <v>367140</v>
      </c>
      <c r="G61" s="42">
        <f t="shared" si="8"/>
        <v>570594</v>
      </c>
    </row>
    <row r="62" spans="1:7" x14ac:dyDescent="0.25">
      <c r="A62" s="42" t="str">
        <f t="shared" si="3"/>
        <v>TARRAGONA</v>
      </c>
      <c r="B62" s="41">
        <f t="shared" si="4"/>
        <v>1766129</v>
      </c>
      <c r="C62" s="41">
        <f t="shared" si="5"/>
        <v>1087659</v>
      </c>
      <c r="D62" s="41">
        <f t="shared" si="6"/>
        <v>9</v>
      </c>
      <c r="E62" s="42" t="str">
        <f t="shared" si="2"/>
        <v>ALMERIA</v>
      </c>
      <c r="F62" s="42">
        <f t="shared" si="9"/>
        <v>353317</v>
      </c>
      <c r="G62" s="42">
        <f t="shared" si="8"/>
        <v>441117</v>
      </c>
    </row>
    <row r="63" spans="1:7" x14ac:dyDescent="0.25">
      <c r="A63" s="42" t="str">
        <f t="shared" si="3"/>
        <v>VALENCIA</v>
      </c>
      <c r="B63" s="41">
        <f t="shared" si="4"/>
        <v>31682271</v>
      </c>
      <c r="C63" s="41">
        <f t="shared" si="5"/>
        <v>32266850</v>
      </c>
      <c r="D63" s="41">
        <f t="shared" si="6"/>
        <v>1</v>
      </c>
      <c r="E63" s="42" t="str">
        <f t="shared" si="2"/>
        <v>HUELVA</v>
      </c>
      <c r="F63" s="42">
        <f t="shared" si="9"/>
        <v>185149</v>
      </c>
      <c r="G63" s="42">
        <f t="shared" si="8"/>
        <v>271421</v>
      </c>
    </row>
    <row r="64" spans="1:7" x14ac:dyDescent="0.25">
      <c r="A64" s="42" t="str">
        <f t="shared" si="3"/>
        <v>VIGO</v>
      </c>
      <c r="B64" s="41">
        <f t="shared" si="4"/>
        <v>1989854</v>
      </c>
      <c r="C64" s="41">
        <f t="shared" si="5"/>
        <v>2850896</v>
      </c>
      <c r="D64" s="41">
        <f t="shared" si="6"/>
        <v>8</v>
      </c>
      <c r="E64" s="42" t="str">
        <f t="shared" si="2"/>
        <v>VILAGARCIA</v>
      </c>
      <c r="F64" s="42">
        <f t="shared" si="9"/>
        <v>183867</v>
      </c>
      <c r="G64" s="42">
        <f t="shared" si="8"/>
        <v>182428</v>
      </c>
    </row>
    <row r="65" spans="1:7" x14ac:dyDescent="0.25">
      <c r="A65" s="42" t="str">
        <f t="shared" si="3"/>
        <v>VILAGARCIA</v>
      </c>
      <c r="B65" s="41">
        <f t="shared" si="4"/>
        <v>183867</v>
      </c>
      <c r="C65" s="41">
        <f t="shared" si="5"/>
        <v>182428</v>
      </c>
      <c r="D65" s="41">
        <f t="shared" si="6"/>
        <v>27</v>
      </c>
      <c r="E65" s="42" t="str">
        <f t="shared" si="2"/>
        <v>MOTRIL</v>
      </c>
      <c r="F65" s="42">
        <f t="shared" si="9"/>
        <v>108481</v>
      </c>
      <c r="G65" s="42">
        <f t="shared" si="8"/>
        <v>137502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3">
        <v>3475</v>
      </c>
      <c r="C7" s="23">
        <v>4688</v>
      </c>
      <c r="D7" s="23">
        <v>21396</v>
      </c>
      <c r="E7" s="23">
        <v>30177</v>
      </c>
      <c r="F7" s="10">
        <f>((E7*100)/D7)-100</f>
        <v>41.040381379697152</v>
      </c>
      <c r="G7" s="1"/>
      <c r="H7" s="1"/>
      <c r="I7" s="1"/>
    </row>
    <row r="8" spans="1:12" x14ac:dyDescent="0.25">
      <c r="A8" s="11" t="s">
        <v>44</v>
      </c>
      <c r="B8" s="24">
        <v>59</v>
      </c>
      <c r="C8" s="24">
        <v>32</v>
      </c>
      <c r="D8" s="24">
        <v>490</v>
      </c>
      <c r="E8" s="24">
        <v>365</v>
      </c>
      <c r="F8" s="13">
        <f t="shared" ref="F8:F35" si="0">((E8*100)/D8)-100</f>
        <v>-25.510204081632651</v>
      </c>
      <c r="G8" s="1"/>
      <c r="H8" s="1"/>
      <c r="I8" s="1"/>
    </row>
    <row r="9" spans="1:12" x14ac:dyDescent="0.25">
      <c r="A9" s="8" t="s">
        <v>45</v>
      </c>
      <c r="B9" s="23">
        <v>421</v>
      </c>
      <c r="C9" s="23">
        <v>223</v>
      </c>
      <c r="D9" s="23">
        <v>2792</v>
      </c>
      <c r="E9" s="23">
        <v>1942</v>
      </c>
      <c r="F9" s="10">
        <f t="shared" si="0"/>
        <v>-30.44412607449857</v>
      </c>
      <c r="G9" s="1"/>
      <c r="H9" s="1"/>
      <c r="I9" s="1"/>
    </row>
    <row r="10" spans="1:12" x14ac:dyDescent="0.25">
      <c r="A10" s="11" t="s">
        <v>46</v>
      </c>
      <c r="B10" s="24">
        <v>797</v>
      </c>
      <c r="C10" s="24">
        <v>821</v>
      </c>
      <c r="D10" s="24">
        <v>9305</v>
      </c>
      <c r="E10" s="24">
        <v>10868</v>
      </c>
      <c r="F10" s="13">
        <f t="shared" si="0"/>
        <v>16.797420741536811</v>
      </c>
      <c r="G10" s="1"/>
      <c r="H10" s="1"/>
      <c r="I10" s="1"/>
    </row>
    <row r="11" spans="1:12" x14ac:dyDescent="0.25">
      <c r="A11" s="8" t="s">
        <v>47</v>
      </c>
      <c r="B11" s="23">
        <v>219</v>
      </c>
      <c r="C11" s="23">
        <v>217</v>
      </c>
      <c r="D11" s="23">
        <v>1497</v>
      </c>
      <c r="E11" s="23">
        <v>1499</v>
      </c>
      <c r="F11" s="10">
        <f t="shared" si="0"/>
        <v>0.13360053440213449</v>
      </c>
      <c r="G11" s="1"/>
      <c r="H11" s="1"/>
      <c r="I11" s="1"/>
    </row>
    <row r="12" spans="1:12" x14ac:dyDescent="0.25">
      <c r="A12" s="11" t="s">
        <v>48</v>
      </c>
      <c r="B12" s="24">
        <v>1734</v>
      </c>
      <c r="C12" s="24">
        <v>2597</v>
      </c>
      <c r="D12" s="24">
        <v>11728</v>
      </c>
      <c r="E12" s="24">
        <v>13705</v>
      </c>
      <c r="F12" s="13">
        <f t="shared" si="0"/>
        <v>16.857094133697132</v>
      </c>
      <c r="G12" s="1"/>
      <c r="H12" s="1"/>
      <c r="I12" s="1"/>
    </row>
    <row r="13" spans="1:12" x14ac:dyDescent="0.25">
      <c r="A13" s="8" t="s">
        <v>49</v>
      </c>
      <c r="B13" s="23">
        <v>208</v>
      </c>
      <c r="C13" s="23">
        <v>190</v>
      </c>
      <c r="D13" s="23">
        <v>2069</v>
      </c>
      <c r="E13" s="23">
        <v>812</v>
      </c>
      <c r="F13" s="10">
        <f t="shared" si="0"/>
        <v>-60.753987433542775</v>
      </c>
      <c r="G13" s="1"/>
      <c r="H13" s="1"/>
      <c r="I13" s="1"/>
    </row>
    <row r="14" spans="1:12" x14ac:dyDescent="0.25">
      <c r="A14" s="11" t="s">
        <v>50</v>
      </c>
      <c r="B14" s="24">
        <v>0</v>
      </c>
      <c r="C14" s="24">
        <v>0</v>
      </c>
      <c r="D14" s="24">
        <v>509</v>
      </c>
      <c r="E14" s="24">
        <v>439</v>
      </c>
      <c r="F14" s="13">
        <f t="shared" si="0"/>
        <v>-13.752455795677804</v>
      </c>
      <c r="G14" s="1"/>
      <c r="H14" s="1"/>
      <c r="I14" s="1"/>
    </row>
    <row r="15" spans="1:12" x14ac:dyDescent="0.25">
      <c r="A15" s="8" t="s">
        <v>51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52</v>
      </c>
      <c r="B16" s="24">
        <v>113</v>
      </c>
      <c r="C16" s="24">
        <v>153</v>
      </c>
      <c r="D16" s="24">
        <v>849</v>
      </c>
      <c r="E16" s="24">
        <v>650</v>
      </c>
      <c r="F16" s="13">
        <f t="shared" si="0"/>
        <v>-23.439340400471139</v>
      </c>
      <c r="G16" s="1"/>
      <c r="H16" s="1"/>
      <c r="I16" s="1"/>
    </row>
    <row r="17" spans="1:9" x14ac:dyDescent="0.25">
      <c r="A17" s="8" t="s">
        <v>53</v>
      </c>
      <c r="B17" s="23">
        <v>444</v>
      </c>
      <c r="C17" s="23">
        <v>658</v>
      </c>
      <c r="D17" s="23">
        <v>2772</v>
      </c>
      <c r="E17" s="23">
        <v>3404</v>
      </c>
      <c r="F17" s="10">
        <f t="shared" si="0"/>
        <v>22.7994227994228</v>
      </c>
      <c r="G17" s="1"/>
      <c r="H17" s="1"/>
      <c r="I17" s="1"/>
    </row>
    <row r="18" spans="1:9" x14ac:dyDescent="0.25">
      <c r="A18" s="11" t="s">
        <v>54</v>
      </c>
      <c r="B18" s="24">
        <v>0</v>
      </c>
      <c r="C18" s="24">
        <v>0</v>
      </c>
      <c r="D18" s="24">
        <v>57</v>
      </c>
      <c r="E18" s="24">
        <v>28</v>
      </c>
      <c r="F18" s="13">
        <f t="shared" si="0"/>
        <v>-50.877192982456137</v>
      </c>
      <c r="G18" s="1"/>
      <c r="H18" s="1"/>
      <c r="I18" s="1"/>
    </row>
    <row r="19" spans="1:9" x14ac:dyDescent="0.25">
      <c r="A19" s="8" t="s">
        <v>55</v>
      </c>
      <c r="B19" s="23">
        <v>26</v>
      </c>
      <c r="C19" s="23">
        <v>7</v>
      </c>
      <c r="D19" s="23">
        <v>109</v>
      </c>
      <c r="E19" s="23">
        <v>129</v>
      </c>
      <c r="F19" s="10">
        <f t="shared" si="0"/>
        <v>18.348623853211009</v>
      </c>
      <c r="G19" s="1"/>
      <c r="H19" s="1"/>
      <c r="I19" s="1"/>
    </row>
    <row r="20" spans="1:9" x14ac:dyDescent="0.25">
      <c r="A20" s="11" t="s">
        <v>56</v>
      </c>
      <c r="B20" s="24">
        <v>510</v>
      </c>
      <c r="C20" s="24">
        <v>0</v>
      </c>
      <c r="D20" s="24">
        <v>5110</v>
      </c>
      <c r="E20" s="24">
        <v>9314</v>
      </c>
      <c r="F20" s="13">
        <f t="shared" si="0"/>
        <v>82.270058708414865</v>
      </c>
      <c r="G20" s="1"/>
      <c r="H20" s="1"/>
      <c r="I20" s="1"/>
    </row>
    <row r="21" spans="1:9" x14ac:dyDescent="0.25">
      <c r="A21" s="8" t="s">
        <v>57</v>
      </c>
      <c r="B21" s="23">
        <v>233</v>
      </c>
      <c r="C21" s="23">
        <v>237</v>
      </c>
      <c r="D21" s="23">
        <v>1790</v>
      </c>
      <c r="E21" s="23">
        <v>1817</v>
      </c>
      <c r="F21" s="10">
        <f t="shared" si="0"/>
        <v>1.5083798882681521</v>
      </c>
      <c r="G21" s="1"/>
      <c r="H21" s="1"/>
      <c r="I21" s="1"/>
    </row>
    <row r="22" spans="1:9" x14ac:dyDescent="0.25">
      <c r="A22" s="11" t="s">
        <v>58</v>
      </c>
      <c r="B22" s="24">
        <v>326</v>
      </c>
      <c r="C22" s="24">
        <v>394</v>
      </c>
      <c r="D22" s="24">
        <v>1881</v>
      </c>
      <c r="E22" s="24">
        <v>1652</v>
      </c>
      <c r="F22" s="13">
        <f t="shared" si="0"/>
        <v>-12.174375332270074</v>
      </c>
      <c r="G22" s="1"/>
      <c r="H22" s="1"/>
      <c r="I22" s="1"/>
    </row>
    <row r="23" spans="1:9" x14ac:dyDescent="0.25">
      <c r="A23" s="8" t="s">
        <v>59</v>
      </c>
      <c r="B23" s="23">
        <v>98</v>
      </c>
      <c r="C23" s="23">
        <v>114</v>
      </c>
      <c r="D23" s="23">
        <v>643</v>
      </c>
      <c r="E23" s="23">
        <v>692</v>
      </c>
      <c r="F23" s="10">
        <f t="shared" si="0"/>
        <v>7.6205287713841301</v>
      </c>
      <c r="G23" s="1"/>
      <c r="H23" s="1"/>
      <c r="I23" s="1"/>
    </row>
    <row r="24" spans="1:9" x14ac:dyDescent="0.25">
      <c r="A24" s="11" t="s">
        <v>60</v>
      </c>
      <c r="B24" s="24">
        <v>300</v>
      </c>
      <c r="C24" s="24">
        <v>241</v>
      </c>
      <c r="D24" s="24">
        <v>2236</v>
      </c>
      <c r="E24" s="24">
        <v>1854</v>
      </c>
      <c r="F24" s="13">
        <f t="shared" si="0"/>
        <v>-17.084078711985683</v>
      </c>
      <c r="G24" s="1"/>
      <c r="H24" s="1"/>
      <c r="I24" s="1"/>
    </row>
    <row r="25" spans="1:9" x14ac:dyDescent="0.25">
      <c r="A25" s="8" t="s">
        <v>61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24">
        <v>292</v>
      </c>
      <c r="C26" s="24">
        <v>439</v>
      </c>
      <c r="D26" s="24">
        <v>1686</v>
      </c>
      <c r="E26" s="24">
        <v>1737</v>
      </c>
      <c r="F26" s="13">
        <f t="shared" si="0"/>
        <v>3.02491103202847</v>
      </c>
      <c r="G26" s="1"/>
      <c r="H26" s="1"/>
      <c r="I26" s="1"/>
    </row>
    <row r="27" spans="1:9" x14ac:dyDescent="0.25">
      <c r="A27" s="8" t="s">
        <v>63</v>
      </c>
      <c r="B27" s="23">
        <v>661</v>
      </c>
      <c r="C27" s="23">
        <v>1048</v>
      </c>
      <c r="D27" s="23">
        <v>7719</v>
      </c>
      <c r="E27" s="23">
        <v>10325</v>
      </c>
      <c r="F27" s="10">
        <f t="shared" si="0"/>
        <v>33.760849851016985</v>
      </c>
      <c r="G27" s="1"/>
      <c r="H27" s="1"/>
      <c r="I27" s="1"/>
    </row>
    <row r="28" spans="1:9" x14ac:dyDescent="0.25">
      <c r="A28" s="11" t="s">
        <v>64</v>
      </c>
      <c r="B28" s="24">
        <v>541</v>
      </c>
      <c r="C28" s="24">
        <v>420</v>
      </c>
      <c r="D28" s="24">
        <v>4053</v>
      </c>
      <c r="E28" s="24">
        <v>2793</v>
      </c>
      <c r="F28" s="13">
        <f t="shared" si="0"/>
        <v>-31.088082901554401</v>
      </c>
      <c r="G28" s="1"/>
      <c r="H28" s="1"/>
      <c r="I28" s="1"/>
    </row>
    <row r="29" spans="1:9" x14ac:dyDescent="0.25">
      <c r="A29" s="8" t="s">
        <v>65</v>
      </c>
      <c r="B29" s="23">
        <v>441</v>
      </c>
      <c r="C29" s="23">
        <v>480</v>
      </c>
      <c r="D29" s="23">
        <v>5839</v>
      </c>
      <c r="E29" s="23">
        <v>10380</v>
      </c>
      <c r="F29" s="10">
        <f t="shared" si="0"/>
        <v>77.770166124336356</v>
      </c>
      <c r="G29" s="1"/>
      <c r="H29" s="1"/>
      <c r="I29" s="1"/>
    </row>
    <row r="30" spans="1:9" x14ac:dyDescent="0.25">
      <c r="A30" s="11" t="s">
        <v>66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3">
        <v>463</v>
      </c>
      <c r="C31" s="23">
        <v>510</v>
      </c>
      <c r="D31" s="23">
        <v>2179</v>
      </c>
      <c r="E31" s="23">
        <v>2515</v>
      </c>
      <c r="F31" s="10">
        <f t="shared" si="0"/>
        <v>15.419917393299684</v>
      </c>
      <c r="G31" s="1"/>
      <c r="H31" s="1"/>
      <c r="I31" s="1"/>
    </row>
    <row r="32" spans="1:9" x14ac:dyDescent="0.25">
      <c r="A32" s="11" t="s">
        <v>68</v>
      </c>
      <c r="B32" s="24">
        <v>61</v>
      </c>
      <c r="C32" s="24">
        <v>101</v>
      </c>
      <c r="D32" s="24">
        <v>789</v>
      </c>
      <c r="E32" s="24">
        <v>976</v>
      </c>
      <c r="F32" s="13">
        <f t="shared" si="0"/>
        <v>23.700887198986052</v>
      </c>
      <c r="G32" s="1"/>
      <c r="H32" s="1"/>
      <c r="I32" s="1"/>
    </row>
    <row r="33" spans="1:9" x14ac:dyDescent="0.25">
      <c r="A33" s="8" t="s">
        <v>69</v>
      </c>
      <c r="B33" s="23">
        <v>10118</v>
      </c>
      <c r="C33" s="23">
        <v>8914</v>
      </c>
      <c r="D33" s="23">
        <v>55547</v>
      </c>
      <c r="E33" s="23">
        <v>54959</v>
      </c>
      <c r="F33" s="10">
        <f t="shared" si="0"/>
        <v>-1.0585630187048736</v>
      </c>
      <c r="G33" s="1"/>
      <c r="H33" s="1"/>
      <c r="I33" s="1"/>
    </row>
    <row r="34" spans="1:9" x14ac:dyDescent="0.25">
      <c r="A34" s="11" t="s">
        <v>70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21540</v>
      </c>
      <c r="C35" s="15">
        <f t="shared" ref="C35:E35" si="1">SUM(C7:C34)</f>
        <v>22484</v>
      </c>
      <c r="D35" s="15">
        <f t="shared" si="1"/>
        <v>143045</v>
      </c>
      <c r="E35" s="15">
        <f t="shared" si="1"/>
        <v>163032</v>
      </c>
      <c r="F35" s="16">
        <f t="shared" si="0"/>
        <v>13.972526128141496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30177</v>
      </c>
      <c r="C38" s="41">
        <f>D7</f>
        <v>21396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54959</v>
      </c>
      <c r="G38" s="42">
        <f>LOOKUP(E38,$A$38:$A$65,$C$38:$C$65)</f>
        <v>55547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365</v>
      </c>
      <c r="C39" s="41">
        <f t="shared" ref="C39:C65" si="5">D8</f>
        <v>490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30177</v>
      </c>
      <c r="G39" s="42">
        <f t="shared" ref="G39:G65" si="8">LOOKUP(E39,$A$38:$A$65,$C$38:$C$65)</f>
        <v>21396</v>
      </c>
    </row>
    <row r="40" spans="1:9" x14ac:dyDescent="0.25">
      <c r="A40" s="42" t="str">
        <f t="shared" si="3"/>
        <v>ALMERIA</v>
      </c>
      <c r="B40" s="41">
        <f t="shared" si="4"/>
        <v>1942</v>
      </c>
      <c r="C40" s="41">
        <f t="shared" si="5"/>
        <v>2792</v>
      </c>
      <c r="D40" s="41">
        <f t="shared" si="6"/>
        <v>11</v>
      </c>
      <c r="E40" s="42" t="str">
        <f t="shared" si="2"/>
        <v>BAHIA DE CADIZ</v>
      </c>
      <c r="F40" s="42">
        <f t="shared" si="7"/>
        <v>13705</v>
      </c>
      <c r="G40" s="42">
        <f t="shared" si="8"/>
        <v>11728</v>
      </c>
    </row>
    <row r="41" spans="1:9" x14ac:dyDescent="0.25">
      <c r="A41" s="42" t="str">
        <f t="shared" si="3"/>
        <v>AVILES</v>
      </c>
      <c r="B41" s="41">
        <f t="shared" si="4"/>
        <v>10868</v>
      </c>
      <c r="C41" s="41">
        <f t="shared" si="5"/>
        <v>9305</v>
      </c>
      <c r="D41" s="41">
        <f t="shared" si="6"/>
        <v>4</v>
      </c>
      <c r="E41" s="42" t="str">
        <f t="shared" si="2"/>
        <v>AVILES</v>
      </c>
      <c r="F41" s="42">
        <f t="shared" si="7"/>
        <v>10868</v>
      </c>
      <c r="G41" s="42">
        <f t="shared" si="8"/>
        <v>9305</v>
      </c>
    </row>
    <row r="42" spans="1:9" x14ac:dyDescent="0.25">
      <c r="A42" s="42" t="str">
        <f t="shared" si="3"/>
        <v>BAHIA DE ALGECIRAS</v>
      </c>
      <c r="B42" s="41">
        <f t="shared" si="4"/>
        <v>1499</v>
      </c>
      <c r="C42" s="41">
        <f t="shared" si="5"/>
        <v>1497</v>
      </c>
      <c r="D42" s="41">
        <f t="shared" si="6"/>
        <v>16</v>
      </c>
      <c r="E42" s="42" t="str">
        <f t="shared" si="2"/>
        <v>SANTANDER</v>
      </c>
      <c r="F42" s="42">
        <f t="shared" si="7"/>
        <v>10380</v>
      </c>
      <c r="G42" s="42">
        <f t="shared" si="8"/>
        <v>5839</v>
      </c>
    </row>
    <row r="43" spans="1:9" x14ac:dyDescent="0.25">
      <c r="A43" s="42" t="str">
        <f t="shared" si="3"/>
        <v>BAHIA DE CADIZ</v>
      </c>
      <c r="B43" s="41">
        <f t="shared" si="4"/>
        <v>13705</v>
      </c>
      <c r="C43" s="41">
        <f t="shared" si="5"/>
        <v>11728</v>
      </c>
      <c r="D43" s="41">
        <f t="shared" si="6"/>
        <v>3</v>
      </c>
      <c r="E43" s="42" t="str">
        <f t="shared" si="2"/>
        <v>PASAIA</v>
      </c>
      <c r="F43" s="42">
        <f t="shared" si="7"/>
        <v>10325</v>
      </c>
      <c r="G43" s="42">
        <f t="shared" si="8"/>
        <v>7719</v>
      </c>
    </row>
    <row r="44" spans="1:9" x14ac:dyDescent="0.25">
      <c r="A44" s="42" t="str">
        <f t="shared" si="3"/>
        <v>BALEARES</v>
      </c>
      <c r="B44" s="41">
        <f t="shared" si="4"/>
        <v>812</v>
      </c>
      <c r="C44" s="41">
        <f t="shared" si="5"/>
        <v>2069</v>
      </c>
      <c r="D44" s="41">
        <f t="shared" si="6"/>
        <v>18</v>
      </c>
      <c r="E44" s="42" t="str">
        <f t="shared" si="2"/>
        <v>GIJON</v>
      </c>
      <c r="F44" s="42">
        <f t="shared" si="7"/>
        <v>9314</v>
      </c>
      <c r="G44" s="42">
        <f t="shared" si="8"/>
        <v>5110</v>
      </c>
    </row>
    <row r="45" spans="1:9" x14ac:dyDescent="0.25">
      <c r="A45" s="42" t="str">
        <f t="shared" si="3"/>
        <v>BARCELONA</v>
      </c>
      <c r="B45" s="41">
        <f t="shared" si="4"/>
        <v>439</v>
      </c>
      <c r="C45" s="41">
        <f t="shared" si="5"/>
        <v>509</v>
      </c>
      <c r="D45" s="41">
        <f t="shared" si="6"/>
        <v>21</v>
      </c>
      <c r="E45" s="42" t="str">
        <f t="shared" si="2"/>
        <v>CASTELLON</v>
      </c>
      <c r="F45" s="42">
        <f t="shared" si="7"/>
        <v>3404</v>
      </c>
      <c r="G45" s="42">
        <f t="shared" si="8"/>
        <v>2772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2793</v>
      </c>
      <c r="G46" s="42">
        <f t="shared" si="8"/>
        <v>4053</v>
      </c>
    </row>
    <row r="47" spans="1:9" x14ac:dyDescent="0.25">
      <c r="A47" s="42" t="str">
        <f t="shared" si="3"/>
        <v>CARTAGENA</v>
      </c>
      <c r="B47" s="41">
        <f t="shared" si="4"/>
        <v>650</v>
      </c>
      <c r="C47" s="41">
        <f t="shared" si="5"/>
        <v>849</v>
      </c>
      <c r="D47" s="41">
        <f t="shared" si="6"/>
        <v>20</v>
      </c>
      <c r="E47" s="42" t="str">
        <f t="shared" si="2"/>
        <v>TARRAGONA</v>
      </c>
      <c r="F47" s="42">
        <f t="shared" si="7"/>
        <v>2515</v>
      </c>
      <c r="G47" s="42">
        <f t="shared" si="8"/>
        <v>2179</v>
      </c>
    </row>
    <row r="48" spans="1:9" x14ac:dyDescent="0.25">
      <c r="A48" s="42" t="str">
        <f t="shared" si="3"/>
        <v>CASTELLON</v>
      </c>
      <c r="B48" s="41">
        <f t="shared" si="4"/>
        <v>3404</v>
      </c>
      <c r="C48" s="41">
        <f t="shared" si="5"/>
        <v>2772</v>
      </c>
      <c r="D48" s="41">
        <f t="shared" si="6"/>
        <v>8</v>
      </c>
      <c r="E48" s="42" t="str">
        <f t="shared" si="2"/>
        <v>ALMERIA</v>
      </c>
      <c r="F48" s="42">
        <f t="shared" si="7"/>
        <v>1942</v>
      </c>
      <c r="G48" s="42">
        <f t="shared" si="8"/>
        <v>2792</v>
      </c>
    </row>
    <row r="49" spans="1:7" x14ac:dyDescent="0.25">
      <c r="A49" s="42" t="str">
        <f t="shared" si="3"/>
        <v>CEUTA</v>
      </c>
      <c r="B49" s="41">
        <f t="shared" si="4"/>
        <v>28</v>
      </c>
      <c r="C49" s="41">
        <f t="shared" si="5"/>
        <v>57</v>
      </c>
      <c r="D49" s="41">
        <f t="shared" si="6"/>
        <v>24</v>
      </c>
      <c r="E49" s="42" t="str">
        <f t="shared" si="2"/>
        <v>MARIN Y RIA DE PONTEVEDRA</v>
      </c>
      <c r="F49" s="42">
        <f t="shared" si="7"/>
        <v>1854</v>
      </c>
      <c r="G49" s="42">
        <f t="shared" si="8"/>
        <v>2236</v>
      </c>
    </row>
    <row r="50" spans="1:7" x14ac:dyDescent="0.25">
      <c r="A50" s="42" t="str">
        <f t="shared" si="3"/>
        <v>FERROL-SAN CIBRAO</v>
      </c>
      <c r="B50" s="41">
        <f t="shared" si="4"/>
        <v>129</v>
      </c>
      <c r="C50" s="41">
        <f t="shared" si="5"/>
        <v>109</v>
      </c>
      <c r="D50" s="41">
        <f t="shared" si="6"/>
        <v>23</v>
      </c>
      <c r="E50" s="42" t="str">
        <f t="shared" si="2"/>
        <v>HUELVA</v>
      </c>
      <c r="F50" s="42">
        <f t="shared" si="7"/>
        <v>1817</v>
      </c>
      <c r="G50" s="42">
        <f t="shared" si="8"/>
        <v>1790</v>
      </c>
    </row>
    <row r="51" spans="1:7" x14ac:dyDescent="0.25">
      <c r="A51" s="42" t="str">
        <f t="shared" si="3"/>
        <v>GIJON</v>
      </c>
      <c r="B51" s="41">
        <f t="shared" si="4"/>
        <v>9314</v>
      </c>
      <c r="C51" s="41">
        <f t="shared" si="5"/>
        <v>5110</v>
      </c>
      <c r="D51" s="41">
        <f t="shared" si="6"/>
        <v>7</v>
      </c>
      <c r="E51" s="42" t="str">
        <f t="shared" si="2"/>
        <v>MOTRIL</v>
      </c>
      <c r="F51" s="42">
        <f t="shared" si="7"/>
        <v>1737</v>
      </c>
      <c r="G51" s="42">
        <f t="shared" si="8"/>
        <v>1686</v>
      </c>
    </row>
    <row r="52" spans="1:7" x14ac:dyDescent="0.25">
      <c r="A52" s="42" t="str">
        <f t="shared" si="3"/>
        <v>HUELVA</v>
      </c>
      <c r="B52" s="41">
        <f t="shared" si="4"/>
        <v>1817</v>
      </c>
      <c r="C52" s="41">
        <f t="shared" si="5"/>
        <v>1790</v>
      </c>
      <c r="D52" s="41">
        <f t="shared" si="6"/>
        <v>13</v>
      </c>
      <c r="E52" s="42" t="str">
        <f t="shared" si="2"/>
        <v>LAS PALMAS</v>
      </c>
      <c r="F52" s="42">
        <f t="shared" si="7"/>
        <v>1652</v>
      </c>
      <c r="G52" s="42">
        <f t="shared" si="8"/>
        <v>1881</v>
      </c>
    </row>
    <row r="53" spans="1:7" x14ac:dyDescent="0.25">
      <c r="A53" s="42" t="str">
        <f t="shared" si="3"/>
        <v>LAS PALMAS</v>
      </c>
      <c r="B53" s="41">
        <f t="shared" si="4"/>
        <v>1652</v>
      </c>
      <c r="C53" s="41">
        <f t="shared" si="5"/>
        <v>1881</v>
      </c>
      <c r="D53" s="41">
        <f t="shared" si="6"/>
        <v>15</v>
      </c>
      <c r="E53" s="42" t="str">
        <f t="shared" si="2"/>
        <v>BAHIA DE ALGECIRAS</v>
      </c>
      <c r="F53" s="42">
        <f t="shared" si="7"/>
        <v>1499</v>
      </c>
      <c r="G53" s="42">
        <f t="shared" si="8"/>
        <v>1497</v>
      </c>
    </row>
    <row r="54" spans="1:7" x14ac:dyDescent="0.25">
      <c r="A54" s="42" t="str">
        <f t="shared" si="3"/>
        <v>MALAGA</v>
      </c>
      <c r="B54" s="41">
        <f t="shared" si="4"/>
        <v>692</v>
      </c>
      <c r="C54" s="41">
        <f t="shared" si="5"/>
        <v>643</v>
      </c>
      <c r="D54" s="41">
        <f t="shared" si="6"/>
        <v>19</v>
      </c>
      <c r="E54" s="42" t="str">
        <f t="shared" si="2"/>
        <v>VALENCIA</v>
      </c>
      <c r="F54" s="42">
        <f t="shared" si="7"/>
        <v>976</v>
      </c>
      <c r="G54" s="42">
        <f t="shared" si="8"/>
        <v>789</v>
      </c>
    </row>
    <row r="55" spans="1:7" x14ac:dyDescent="0.25">
      <c r="A55" s="42" t="str">
        <f t="shared" si="3"/>
        <v>MARIN Y RIA DE PONTEVEDRA</v>
      </c>
      <c r="B55" s="41">
        <f t="shared" si="4"/>
        <v>1854</v>
      </c>
      <c r="C55" s="41">
        <f t="shared" si="5"/>
        <v>2236</v>
      </c>
      <c r="D55" s="41">
        <f t="shared" si="6"/>
        <v>12</v>
      </c>
      <c r="E55" s="42" t="str">
        <f t="shared" si="2"/>
        <v>BALEARES</v>
      </c>
      <c r="F55" s="42">
        <f t="shared" ref="F55:F65" si="9">LOOKUP(E55,$A$38:$A$65,$B$38:$B$65)</f>
        <v>812</v>
      </c>
      <c r="G55" s="42">
        <f t="shared" si="8"/>
        <v>2069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MALAGA</v>
      </c>
      <c r="F56" s="42">
        <f t="shared" si="9"/>
        <v>692</v>
      </c>
      <c r="G56" s="42">
        <f t="shared" si="8"/>
        <v>643</v>
      </c>
    </row>
    <row r="57" spans="1:7" x14ac:dyDescent="0.25">
      <c r="A57" s="42" t="str">
        <f t="shared" si="3"/>
        <v>MOTRIL</v>
      </c>
      <c r="B57" s="41">
        <f t="shared" si="4"/>
        <v>1737</v>
      </c>
      <c r="C57" s="41">
        <f t="shared" si="5"/>
        <v>1686</v>
      </c>
      <c r="D57" s="41">
        <f t="shared" si="6"/>
        <v>14</v>
      </c>
      <c r="E57" s="42" t="str">
        <f t="shared" si="2"/>
        <v>CARTAGENA</v>
      </c>
      <c r="F57" s="42">
        <f t="shared" si="9"/>
        <v>650</v>
      </c>
      <c r="G57" s="42">
        <f t="shared" si="8"/>
        <v>849</v>
      </c>
    </row>
    <row r="58" spans="1:7" x14ac:dyDescent="0.25">
      <c r="A58" s="42" t="str">
        <f t="shared" si="3"/>
        <v>PASAIA</v>
      </c>
      <c r="B58" s="41">
        <f t="shared" si="4"/>
        <v>10325</v>
      </c>
      <c r="C58" s="41">
        <f t="shared" si="5"/>
        <v>7719</v>
      </c>
      <c r="D58" s="41">
        <f t="shared" si="6"/>
        <v>6</v>
      </c>
      <c r="E58" s="42" t="str">
        <f t="shared" si="2"/>
        <v>BARCELONA</v>
      </c>
      <c r="F58" s="42">
        <f t="shared" si="9"/>
        <v>439</v>
      </c>
      <c r="G58" s="42">
        <f t="shared" si="8"/>
        <v>509</v>
      </c>
    </row>
    <row r="59" spans="1:7" x14ac:dyDescent="0.25">
      <c r="A59" s="42" t="str">
        <f t="shared" si="3"/>
        <v>SANTA CRUZ DE TENERIFE</v>
      </c>
      <c r="B59" s="41">
        <f t="shared" si="4"/>
        <v>2793</v>
      </c>
      <c r="C59" s="41">
        <f t="shared" si="5"/>
        <v>4053</v>
      </c>
      <c r="D59" s="41">
        <f t="shared" si="6"/>
        <v>9</v>
      </c>
      <c r="E59" s="42" t="str">
        <f t="shared" si="2"/>
        <v>ALICANTE</v>
      </c>
      <c r="F59" s="42">
        <f t="shared" si="9"/>
        <v>365</v>
      </c>
      <c r="G59" s="42">
        <f t="shared" si="8"/>
        <v>490</v>
      </c>
    </row>
    <row r="60" spans="1:7" x14ac:dyDescent="0.25">
      <c r="A60" s="42" t="str">
        <f t="shared" si="3"/>
        <v>SANTANDER</v>
      </c>
      <c r="B60" s="41">
        <f t="shared" si="4"/>
        <v>10380</v>
      </c>
      <c r="C60" s="41">
        <f t="shared" si="5"/>
        <v>5839</v>
      </c>
      <c r="D60" s="41">
        <f t="shared" si="6"/>
        <v>5</v>
      </c>
      <c r="E60" s="42" t="str">
        <f t="shared" si="2"/>
        <v>FERROL-SAN CIBRAO</v>
      </c>
      <c r="F60" s="42">
        <f t="shared" si="9"/>
        <v>129</v>
      </c>
      <c r="G60" s="42">
        <f t="shared" si="8"/>
        <v>109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28</v>
      </c>
      <c r="G61" s="42">
        <f t="shared" si="8"/>
        <v>57</v>
      </c>
    </row>
    <row r="62" spans="1:7" x14ac:dyDescent="0.25">
      <c r="A62" s="42" t="str">
        <f t="shared" si="3"/>
        <v>TARRAGONA</v>
      </c>
      <c r="B62" s="41">
        <f t="shared" si="4"/>
        <v>2515</v>
      </c>
      <c r="C62" s="41">
        <f t="shared" si="5"/>
        <v>2179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976</v>
      </c>
      <c r="C63" s="41">
        <f t="shared" si="5"/>
        <v>789</v>
      </c>
      <c r="D63" s="41">
        <f t="shared" si="6"/>
        <v>17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54959</v>
      </c>
      <c r="C64" s="41">
        <f t="shared" si="5"/>
        <v>55547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5">
        <v>9735</v>
      </c>
      <c r="C7" s="25">
        <v>3370</v>
      </c>
      <c r="D7" s="25">
        <v>50227</v>
      </c>
      <c r="E7" s="25">
        <v>36942</v>
      </c>
      <c r="F7" s="10">
        <f>((E7*100)/D7)-100</f>
        <v>-26.449917375116968</v>
      </c>
      <c r="G7" s="1"/>
      <c r="H7" s="1"/>
      <c r="I7" s="1"/>
    </row>
    <row r="8" spans="1:12" x14ac:dyDescent="0.25">
      <c r="A8" s="11" t="s">
        <v>44</v>
      </c>
      <c r="B8" s="26">
        <v>1219</v>
      </c>
      <c r="C8" s="26">
        <v>1050</v>
      </c>
      <c r="D8" s="26">
        <v>27104</v>
      </c>
      <c r="E8" s="26">
        <v>17837</v>
      </c>
      <c r="F8" s="13">
        <f t="shared" ref="F8:F35" si="0">((E8*100)/D8)-100</f>
        <v>-34.190525383707197</v>
      </c>
      <c r="G8" s="1"/>
      <c r="H8" s="1"/>
      <c r="I8" s="1"/>
    </row>
    <row r="9" spans="1:12" x14ac:dyDescent="0.25">
      <c r="A9" s="8" t="s">
        <v>45</v>
      </c>
      <c r="B9" s="25">
        <v>22620</v>
      </c>
      <c r="C9" s="25">
        <v>19213</v>
      </c>
      <c r="D9" s="25">
        <v>112825</v>
      </c>
      <c r="E9" s="25">
        <v>91791</v>
      </c>
      <c r="F9" s="10">
        <f t="shared" si="0"/>
        <v>-18.643031243075555</v>
      </c>
      <c r="G9" s="1"/>
      <c r="H9" s="1"/>
      <c r="I9" s="1"/>
    </row>
    <row r="10" spans="1:12" x14ac:dyDescent="0.25">
      <c r="A10" s="11" t="s">
        <v>46</v>
      </c>
      <c r="B10" s="26">
        <v>5123</v>
      </c>
      <c r="C10" s="26">
        <v>2560</v>
      </c>
      <c r="D10" s="26">
        <v>33535</v>
      </c>
      <c r="E10" s="26">
        <v>24532</v>
      </c>
      <c r="F10" s="13">
        <f t="shared" si="0"/>
        <v>-26.846578201878629</v>
      </c>
      <c r="G10" s="1"/>
      <c r="H10" s="1"/>
      <c r="I10" s="1"/>
    </row>
    <row r="11" spans="1:12" x14ac:dyDescent="0.25">
      <c r="A11" s="8" t="s">
        <v>47</v>
      </c>
      <c r="B11" s="25">
        <v>300302</v>
      </c>
      <c r="C11" s="25">
        <v>278827</v>
      </c>
      <c r="D11" s="25">
        <v>2035443</v>
      </c>
      <c r="E11" s="25">
        <v>2287690</v>
      </c>
      <c r="F11" s="10">
        <f t="shared" si="0"/>
        <v>12.392732196381814</v>
      </c>
      <c r="G11" s="1"/>
      <c r="H11" s="1"/>
      <c r="I11" s="1"/>
    </row>
    <row r="12" spans="1:12" x14ac:dyDescent="0.25">
      <c r="A12" s="11" t="s">
        <v>48</v>
      </c>
      <c r="B12" s="26">
        <v>7297</v>
      </c>
      <c r="C12" s="26">
        <v>5917</v>
      </c>
      <c r="D12" s="26">
        <v>66028</v>
      </c>
      <c r="E12" s="26">
        <v>69729</v>
      </c>
      <c r="F12" s="13">
        <f t="shared" si="0"/>
        <v>5.605197794874897</v>
      </c>
      <c r="G12" s="1"/>
      <c r="H12" s="1"/>
      <c r="I12" s="1"/>
    </row>
    <row r="13" spans="1:12" x14ac:dyDescent="0.25">
      <c r="A13" s="8" t="s">
        <v>49</v>
      </c>
      <c r="B13" s="25">
        <v>35891</v>
      </c>
      <c r="C13" s="25">
        <v>18611</v>
      </c>
      <c r="D13" s="25">
        <v>157287</v>
      </c>
      <c r="E13" s="25">
        <v>102508</v>
      </c>
      <c r="F13" s="10">
        <f t="shared" si="0"/>
        <v>-34.827417396224732</v>
      </c>
      <c r="G13" s="1"/>
      <c r="H13" s="1"/>
      <c r="I13" s="1"/>
    </row>
    <row r="14" spans="1:12" x14ac:dyDescent="0.25">
      <c r="A14" s="11" t="s">
        <v>50</v>
      </c>
      <c r="B14" s="26">
        <v>134007</v>
      </c>
      <c r="C14" s="26">
        <v>100875</v>
      </c>
      <c r="D14" s="26">
        <v>861775</v>
      </c>
      <c r="E14" s="26">
        <v>815976</v>
      </c>
      <c r="F14" s="13">
        <f t="shared" si="0"/>
        <v>-5.3144962432189402</v>
      </c>
      <c r="G14" s="1"/>
      <c r="H14" s="1"/>
      <c r="I14" s="1"/>
    </row>
    <row r="15" spans="1:12" x14ac:dyDescent="0.25">
      <c r="A15" s="8" t="s">
        <v>51</v>
      </c>
      <c r="B15" s="25">
        <v>14175</v>
      </c>
      <c r="C15" s="25">
        <v>10030</v>
      </c>
      <c r="D15" s="25">
        <v>105561</v>
      </c>
      <c r="E15" s="25">
        <v>83965</v>
      </c>
      <c r="F15" s="10">
        <f t="shared" si="0"/>
        <v>-20.458313202792695</v>
      </c>
      <c r="G15" s="1"/>
      <c r="H15" s="1"/>
      <c r="I15" s="1"/>
    </row>
    <row r="16" spans="1:12" x14ac:dyDescent="0.25">
      <c r="A16" s="11" t="s">
        <v>52</v>
      </c>
      <c r="B16" s="26">
        <v>9312</v>
      </c>
      <c r="C16" s="26">
        <v>3069</v>
      </c>
      <c r="D16" s="26">
        <v>66118</v>
      </c>
      <c r="E16" s="26">
        <v>33997</v>
      </c>
      <c r="F16" s="13">
        <f t="shared" si="0"/>
        <v>-48.581324298980611</v>
      </c>
      <c r="G16" s="1"/>
      <c r="H16" s="1"/>
      <c r="I16" s="1"/>
    </row>
    <row r="17" spans="1:9" x14ac:dyDescent="0.25">
      <c r="A17" s="8" t="s">
        <v>53</v>
      </c>
      <c r="B17" s="25">
        <v>4143</v>
      </c>
      <c r="C17" s="25">
        <v>3196</v>
      </c>
      <c r="D17" s="25">
        <v>39380</v>
      </c>
      <c r="E17" s="25">
        <v>23944</v>
      </c>
      <c r="F17" s="10">
        <f t="shared" si="0"/>
        <v>-39.197562214321991</v>
      </c>
      <c r="G17" s="1"/>
      <c r="H17" s="1"/>
      <c r="I17" s="1"/>
    </row>
    <row r="18" spans="1:9" x14ac:dyDescent="0.25">
      <c r="A18" s="11" t="s">
        <v>54</v>
      </c>
      <c r="B18" s="26">
        <v>51105</v>
      </c>
      <c r="C18" s="26">
        <v>40041</v>
      </c>
      <c r="D18" s="26">
        <v>415417</v>
      </c>
      <c r="E18" s="26">
        <v>330514</v>
      </c>
      <c r="F18" s="13">
        <f t="shared" si="0"/>
        <v>-20.438017702693926</v>
      </c>
      <c r="G18" s="1"/>
      <c r="H18" s="1"/>
      <c r="I18" s="1"/>
    </row>
    <row r="19" spans="1:9" x14ac:dyDescent="0.25">
      <c r="A19" s="8" t="s">
        <v>55</v>
      </c>
      <c r="B19" s="25">
        <v>1843</v>
      </c>
      <c r="C19" s="25">
        <v>1543</v>
      </c>
      <c r="D19" s="25">
        <v>19542</v>
      </c>
      <c r="E19" s="25">
        <v>11505</v>
      </c>
      <c r="F19" s="10">
        <f t="shared" si="0"/>
        <v>-41.126803807184523</v>
      </c>
      <c r="G19" s="1"/>
      <c r="H19" s="1"/>
      <c r="I19" s="1"/>
    </row>
    <row r="20" spans="1:9" x14ac:dyDescent="0.25">
      <c r="A20" s="11" t="s">
        <v>56</v>
      </c>
      <c r="B20" s="26">
        <v>11940</v>
      </c>
      <c r="C20" s="26">
        <v>6120</v>
      </c>
      <c r="D20" s="26">
        <v>86486</v>
      </c>
      <c r="E20" s="26">
        <v>70506</v>
      </c>
      <c r="F20" s="13">
        <f t="shared" si="0"/>
        <v>-18.476978933006492</v>
      </c>
      <c r="G20" s="1"/>
      <c r="H20" s="1"/>
      <c r="I20" s="1"/>
    </row>
    <row r="21" spans="1:9" x14ac:dyDescent="0.25">
      <c r="A21" s="8" t="s">
        <v>57</v>
      </c>
      <c r="B21" s="25">
        <v>4226</v>
      </c>
      <c r="C21" s="25">
        <v>3665</v>
      </c>
      <c r="D21" s="25">
        <v>27511</v>
      </c>
      <c r="E21" s="25">
        <v>22989</v>
      </c>
      <c r="F21" s="10">
        <f t="shared" si="0"/>
        <v>-16.43706153902076</v>
      </c>
      <c r="G21" s="1"/>
      <c r="H21" s="1"/>
      <c r="I21" s="1"/>
    </row>
    <row r="22" spans="1:9" x14ac:dyDescent="0.25">
      <c r="A22" s="11" t="s">
        <v>58</v>
      </c>
      <c r="B22" s="26">
        <v>172995</v>
      </c>
      <c r="C22" s="26">
        <v>154983</v>
      </c>
      <c r="D22" s="26">
        <v>1450634</v>
      </c>
      <c r="E22" s="26">
        <v>1438092</v>
      </c>
      <c r="F22" s="13">
        <f t="shared" si="0"/>
        <v>-0.86458748381741657</v>
      </c>
      <c r="G22" s="1"/>
      <c r="H22" s="1"/>
      <c r="I22" s="1"/>
    </row>
    <row r="23" spans="1:9" x14ac:dyDescent="0.25">
      <c r="A23" s="8" t="s">
        <v>59</v>
      </c>
      <c r="B23" s="25">
        <v>8181</v>
      </c>
      <c r="C23" s="25">
        <v>4583</v>
      </c>
      <c r="D23" s="25">
        <v>52747</v>
      </c>
      <c r="E23" s="25">
        <v>41121</v>
      </c>
      <c r="F23" s="10">
        <f t="shared" si="0"/>
        <v>-22.041063946764751</v>
      </c>
      <c r="G23" s="1"/>
      <c r="H23" s="1"/>
      <c r="I23" s="1"/>
    </row>
    <row r="24" spans="1:9" x14ac:dyDescent="0.25">
      <c r="A24" s="11" t="s">
        <v>60</v>
      </c>
      <c r="B24" s="26">
        <v>3569</v>
      </c>
      <c r="C24" s="26">
        <v>1757</v>
      </c>
      <c r="D24" s="26">
        <v>27930</v>
      </c>
      <c r="E24" s="26">
        <v>23681</v>
      </c>
      <c r="F24" s="13">
        <f t="shared" si="0"/>
        <v>-15.213032581453632</v>
      </c>
      <c r="G24" s="1"/>
      <c r="H24" s="1"/>
      <c r="I24" s="1"/>
    </row>
    <row r="25" spans="1:9" x14ac:dyDescent="0.25">
      <c r="A25" s="8" t="s">
        <v>61</v>
      </c>
      <c r="B25" s="25">
        <v>1699</v>
      </c>
      <c r="C25" s="25">
        <v>121</v>
      </c>
      <c r="D25" s="25">
        <v>14810</v>
      </c>
      <c r="E25" s="25">
        <v>1780</v>
      </c>
      <c r="F25" s="10">
        <f t="shared" si="0"/>
        <v>-87.981093855503033</v>
      </c>
      <c r="G25" s="1"/>
      <c r="H25" s="1"/>
      <c r="I25" s="1"/>
    </row>
    <row r="26" spans="1:9" x14ac:dyDescent="0.25">
      <c r="A26" s="11" t="s">
        <v>62</v>
      </c>
      <c r="B26" s="26">
        <v>887</v>
      </c>
      <c r="C26" s="26">
        <v>1636</v>
      </c>
      <c r="D26" s="26">
        <v>10665</v>
      </c>
      <c r="E26" s="26">
        <v>12772</v>
      </c>
      <c r="F26" s="13">
        <f t="shared" si="0"/>
        <v>19.756211908110643</v>
      </c>
      <c r="G26" s="1"/>
      <c r="H26" s="1"/>
      <c r="I26" s="1"/>
    </row>
    <row r="27" spans="1:9" x14ac:dyDescent="0.25">
      <c r="A27" s="8" t="s">
        <v>63</v>
      </c>
      <c r="B27" s="25">
        <v>3045</v>
      </c>
      <c r="C27" s="25">
        <v>3506</v>
      </c>
      <c r="D27" s="25">
        <v>28079</v>
      </c>
      <c r="E27" s="25">
        <v>22115</v>
      </c>
      <c r="F27" s="10">
        <f t="shared" si="0"/>
        <v>-21.240072652159981</v>
      </c>
      <c r="G27" s="1"/>
      <c r="H27" s="1"/>
      <c r="I27" s="1"/>
    </row>
    <row r="28" spans="1:9" x14ac:dyDescent="0.25">
      <c r="A28" s="11" t="s">
        <v>64</v>
      </c>
      <c r="B28" s="26">
        <v>79016</v>
      </c>
      <c r="C28" s="26">
        <v>85451</v>
      </c>
      <c r="D28" s="26">
        <v>682328</v>
      </c>
      <c r="E28" s="26">
        <v>656895</v>
      </c>
      <c r="F28" s="13">
        <f t="shared" si="0"/>
        <v>-3.7273862423936919</v>
      </c>
      <c r="G28" s="1"/>
      <c r="H28" s="1"/>
      <c r="I28" s="1"/>
    </row>
    <row r="29" spans="1:9" x14ac:dyDescent="0.25">
      <c r="A29" s="8" t="s">
        <v>65</v>
      </c>
      <c r="B29" s="25">
        <v>5273</v>
      </c>
      <c r="C29" s="25">
        <v>3350</v>
      </c>
      <c r="D29" s="25">
        <v>40610</v>
      </c>
      <c r="E29" s="25">
        <v>26521</v>
      </c>
      <c r="F29" s="10">
        <f t="shared" si="0"/>
        <v>-34.693425264713127</v>
      </c>
      <c r="G29" s="1"/>
      <c r="H29" s="1"/>
      <c r="I29" s="1"/>
    </row>
    <row r="30" spans="1:9" x14ac:dyDescent="0.25">
      <c r="A30" s="11" t="s">
        <v>66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5">
        <v>16037</v>
      </c>
      <c r="C31" s="25">
        <v>15111</v>
      </c>
      <c r="D31" s="25">
        <v>140316</v>
      </c>
      <c r="E31" s="25">
        <v>98587</v>
      </c>
      <c r="F31" s="10">
        <f t="shared" si="0"/>
        <v>-29.739302716725106</v>
      </c>
      <c r="G31" s="1"/>
      <c r="H31" s="1"/>
      <c r="I31" s="1"/>
    </row>
    <row r="32" spans="1:9" x14ac:dyDescent="0.25">
      <c r="A32" s="11" t="s">
        <v>68</v>
      </c>
      <c r="B32" s="26">
        <v>32159</v>
      </c>
      <c r="C32" s="26">
        <v>23430</v>
      </c>
      <c r="D32" s="26">
        <v>209450</v>
      </c>
      <c r="E32" s="26">
        <v>189508</v>
      </c>
      <c r="F32" s="13">
        <f t="shared" si="0"/>
        <v>-9.5211267605633765</v>
      </c>
      <c r="G32" s="1"/>
      <c r="H32" s="1"/>
      <c r="I32" s="1"/>
    </row>
    <row r="33" spans="1:9" x14ac:dyDescent="0.25">
      <c r="A33" s="8" t="s">
        <v>69</v>
      </c>
      <c r="B33" s="25">
        <v>29459</v>
      </c>
      <c r="C33" s="25">
        <v>26103</v>
      </c>
      <c r="D33" s="25">
        <v>241001</v>
      </c>
      <c r="E33" s="25">
        <v>223084</v>
      </c>
      <c r="F33" s="10">
        <f t="shared" si="0"/>
        <v>-7.4344089858548301</v>
      </c>
      <c r="G33" s="1"/>
      <c r="H33" s="1"/>
      <c r="I33" s="1"/>
    </row>
    <row r="34" spans="1:9" x14ac:dyDescent="0.25">
      <c r="A34" s="11" t="s">
        <v>70</v>
      </c>
      <c r="B34" s="26">
        <v>544</v>
      </c>
      <c r="C34" s="26">
        <v>343</v>
      </c>
      <c r="D34" s="26">
        <v>2629</v>
      </c>
      <c r="E34" s="26">
        <v>4360</v>
      </c>
      <c r="F34" s="13">
        <f t="shared" si="0"/>
        <v>65.842525675161653</v>
      </c>
      <c r="G34" s="1"/>
      <c r="H34" s="1"/>
      <c r="I34" s="1"/>
    </row>
    <row r="35" spans="1:9" x14ac:dyDescent="0.25">
      <c r="A35" s="14" t="s">
        <v>71</v>
      </c>
      <c r="B35" s="15">
        <f>SUM(B7:B34)</f>
        <v>965802</v>
      </c>
      <c r="C35" s="15">
        <f t="shared" ref="C35:E35" si="1">SUM(C7:C34)</f>
        <v>818461</v>
      </c>
      <c r="D35" s="15">
        <f t="shared" si="1"/>
        <v>7005438</v>
      </c>
      <c r="E35" s="15">
        <f t="shared" si="1"/>
        <v>6762941</v>
      </c>
      <c r="F35" s="16">
        <f t="shared" si="0"/>
        <v>-3.4615537244066701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36942</v>
      </c>
      <c r="C38" s="41">
        <f>D7</f>
        <v>50227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2287690</v>
      </c>
      <c r="G38" s="42">
        <f>LOOKUP(E38,$A$38:$A$65,$C$38:$C$65)</f>
        <v>2035443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17837</v>
      </c>
      <c r="C39" s="41">
        <f t="shared" ref="C39:C65" si="5">D8</f>
        <v>27104</v>
      </c>
      <c r="D39" s="41">
        <f t="shared" ref="D39:D65" si="6">_xlfn.RANK.EQ(B39,$B$38:$B$65)+COUNTIF($B$38:$B$65,B39)-1</f>
        <v>23</v>
      </c>
      <c r="E39" s="42" t="str">
        <f t="shared" si="2"/>
        <v>LAS PALMAS</v>
      </c>
      <c r="F39" s="42">
        <f t="shared" ref="F39:F54" si="7">LOOKUP(E39,$A$38:$A$65,$B$38:$B$65)</f>
        <v>1438092</v>
      </c>
      <c r="G39" s="42">
        <f t="shared" ref="G39:G65" si="8">LOOKUP(E39,$A$38:$A$65,$C$38:$C$65)</f>
        <v>1450634</v>
      </c>
    </row>
    <row r="40" spans="1:9" x14ac:dyDescent="0.25">
      <c r="A40" s="42" t="str">
        <f t="shared" si="3"/>
        <v>ALMERIA</v>
      </c>
      <c r="B40" s="41">
        <f t="shared" si="4"/>
        <v>91791</v>
      </c>
      <c r="C40" s="41">
        <f t="shared" si="5"/>
        <v>112825</v>
      </c>
      <c r="D40" s="41">
        <f t="shared" si="6"/>
        <v>10</v>
      </c>
      <c r="E40" s="42" t="str">
        <f t="shared" si="2"/>
        <v>BARCELONA</v>
      </c>
      <c r="F40" s="42">
        <f t="shared" si="7"/>
        <v>815976</v>
      </c>
      <c r="G40" s="42">
        <f t="shared" si="8"/>
        <v>861775</v>
      </c>
    </row>
    <row r="41" spans="1:9" x14ac:dyDescent="0.25">
      <c r="A41" s="42" t="str">
        <f t="shared" si="3"/>
        <v>AVILES</v>
      </c>
      <c r="B41" s="41">
        <f t="shared" si="4"/>
        <v>24532</v>
      </c>
      <c r="C41" s="41">
        <f t="shared" si="5"/>
        <v>33535</v>
      </c>
      <c r="D41" s="41">
        <f t="shared" si="6"/>
        <v>18</v>
      </c>
      <c r="E41" s="42" t="str">
        <f t="shared" si="2"/>
        <v>SANTA CRUZ DE TENERIFE</v>
      </c>
      <c r="F41" s="42">
        <f t="shared" si="7"/>
        <v>656895</v>
      </c>
      <c r="G41" s="42">
        <f t="shared" si="8"/>
        <v>682328</v>
      </c>
    </row>
    <row r="42" spans="1:9" x14ac:dyDescent="0.25">
      <c r="A42" s="42" t="str">
        <f t="shared" si="3"/>
        <v>BAHIA DE ALGECIRAS</v>
      </c>
      <c r="B42" s="41">
        <f t="shared" si="4"/>
        <v>2287690</v>
      </c>
      <c r="C42" s="41">
        <f t="shared" si="5"/>
        <v>2035443</v>
      </c>
      <c r="D42" s="41">
        <f t="shared" si="6"/>
        <v>1</v>
      </c>
      <c r="E42" s="42" t="str">
        <f t="shared" si="2"/>
        <v>CEUTA</v>
      </c>
      <c r="F42" s="42">
        <f t="shared" si="7"/>
        <v>330514</v>
      </c>
      <c r="G42" s="42">
        <f t="shared" si="8"/>
        <v>415417</v>
      </c>
    </row>
    <row r="43" spans="1:9" x14ac:dyDescent="0.25">
      <c r="A43" s="42" t="str">
        <f t="shared" si="3"/>
        <v>BAHIA DE CADIZ</v>
      </c>
      <c r="B43" s="41">
        <f t="shared" si="4"/>
        <v>69729</v>
      </c>
      <c r="C43" s="41">
        <f t="shared" si="5"/>
        <v>66028</v>
      </c>
      <c r="D43" s="41">
        <f t="shared" si="6"/>
        <v>13</v>
      </c>
      <c r="E43" s="42" t="str">
        <f t="shared" si="2"/>
        <v>VIGO</v>
      </c>
      <c r="F43" s="42">
        <f t="shared" si="7"/>
        <v>223084</v>
      </c>
      <c r="G43" s="42">
        <f t="shared" si="8"/>
        <v>241001</v>
      </c>
    </row>
    <row r="44" spans="1:9" x14ac:dyDescent="0.25">
      <c r="A44" s="42" t="str">
        <f t="shared" si="3"/>
        <v>BALEARES</v>
      </c>
      <c r="B44" s="41">
        <f t="shared" si="4"/>
        <v>102508</v>
      </c>
      <c r="C44" s="41">
        <f t="shared" si="5"/>
        <v>157287</v>
      </c>
      <c r="D44" s="41">
        <f t="shared" si="6"/>
        <v>8</v>
      </c>
      <c r="E44" s="42" t="str">
        <f t="shared" si="2"/>
        <v>VALENCIA</v>
      </c>
      <c r="F44" s="42">
        <f t="shared" si="7"/>
        <v>189508</v>
      </c>
      <c r="G44" s="42">
        <f t="shared" si="8"/>
        <v>209450</v>
      </c>
    </row>
    <row r="45" spans="1:9" x14ac:dyDescent="0.25">
      <c r="A45" s="42" t="str">
        <f t="shared" si="3"/>
        <v>BARCELONA</v>
      </c>
      <c r="B45" s="41">
        <f t="shared" si="4"/>
        <v>815976</v>
      </c>
      <c r="C45" s="41">
        <f t="shared" si="5"/>
        <v>861775</v>
      </c>
      <c r="D45" s="41">
        <f t="shared" si="6"/>
        <v>3</v>
      </c>
      <c r="E45" s="42" t="str">
        <f t="shared" si="2"/>
        <v>BALEARES</v>
      </c>
      <c r="F45" s="42">
        <f t="shared" si="7"/>
        <v>102508</v>
      </c>
      <c r="G45" s="42">
        <f t="shared" si="8"/>
        <v>157287</v>
      </c>
    </row>
    <row r="46" spans="1:9" x14ac:dyDescent="0.25">
      <c r="A46" s="42" t="str">
        <f t="shared" si="3"/>
        <v>BILBAO</v>
      </c>
      <c r="B46" s="41">
        <f t="shared" si="4"/>
        <v>83965</v>
      </c>
      <c r="C46" s="41">
        <f t="shared" si="5"/>
        <v>105561</v>
      </c>
      <c r="D46" s="41">
        <f t="shared" si="6"/>
        <v>11</v>
      </c>
      <c r="E46" s="42" t="str">
        <f t="shared" si="2"/>
        <v>TARRAGONA</v>
      </c>
      <c r="F46" s="42">
        <f t="shared" si="7"/>
        <v>98587</v>
      </c>
      <c r="G46" s="42">
        <f t="shared" si="8"/>
        <v>140316</v>
      </c>
    </row>
    <row r="47" spans="1:9" x14ac:dyDescent="0.25">
      <c r="A47" s="42" t="str">
        <f t="shared" si="3"/>
        <v>CARTAGENA</v>
      </c>
      <c r="B47" s="41">
        <f t="shared" si="4"/>
        <v>33997</v>
      </c>
      <c r="C47" s="41">
        <f t="shared" si="5"/>
        <v>66118</v>
      </c>
      <c r="D47" s="41">
        <f t="shared" si="6"/>
        <v>16</v>
      </c>
      <c r="E47" s="42" t="str">
        <f t="shared" si="2"/>
        <v>ALMERIA</v>
      </c>
      <c r="F47" s="42">
        <f t="shared" si="7"/>
        <v>91791</v>
      </c>
      <c r="G47" s="42">
        <f t="shared" si="8"/>
        <v>112825</v>
      </c>
    </row>
    <row r="48" spans="1:9" x14ac:dyDescent="0.25">
      <c r="A48" s="42" t="str">
        <f t="shared" si="3"/>
        <v>CASTELLON</v>
      </c>
      <c r="B48" s="41">
        <f t="shared" si="4"/>
        <v>23944</v>
      </c>
      <c r="C48" s="41">
        <f t="shared" si="5"/>
        <v>39380</v>
      </c>
      <c r="D48" s="41">
        <f t="shared" si="6"/>
        <v>19</v>
      </c>
      <c r="E48" s="42" t="str">
        <f t="shared" si="2"/>
        <v>BILBAO</v>
      </c>
      <c r="F48" s="42">
        <f t="shared" si="7"/>
        <v>83965</v>
      </c>
      <c r="G48" s="42">
        <f t="shared" si="8"/>
        <v>105561</v>
      </c>
    </row>
    <row r="49" spans="1:7" x14ac:dyDescent="0.25">
      <c r="A49" s="42" t="str">
        <f t="shared" si="3"/>
        <v>CEUTA</v>
      </c>
      <c r="B49" s="41">
        <f t="shared" si="4"/>
        <v>330514</v>
      </c>
      <c r="C49" s="41">
        <f t="shared" si="5"/>
        <v>415417</v>
      </c>
      <c r="D49" s="41">
        <f t="shared" si="6"/>
        <v>5</v>
      </c>
      <c r="E49" s="42" t="str">
        <f t="shared" si="2"/>
        <v>GIJON</v>
      </c>
      <c r="F49" s="42">
        <f t="shared" si="7"/>
        <v>70506</v>
      </c>
      <c r="G49" s="42">
        <f t="shared" si="8"/>
        <v>86486</v>
      </c>
    </row>
    <row r="50" spans="1:7" x14ac:dyDescent="0.25">
      <c r="A50" s="42" t="str">
        <f t="shared" si="3"/>
        <v>FERROL-SAN CIBRAO</v>
      </c>
      <c r="B50" s="41">
        <f t="shared" si="4"/>
        <v>11505</v>
      </c>
      <c r="C50" s="41">
        <f t="shared" si="5"/>
        <v>19542</v>
      </c>
      <c r="D50" s="41">
        <f t="shared" si="6"/>
        <v>25</v>
      </c>
      <c r="E50" s="42" t="str">
        <f t="shared" si="2"/>
        <v>BAHIA DE CADIZ</v>
      </c>
      <c r="F50" s="42">
        <f t="shared" si="7"/>
        <v>69729</v>
      </c>
      <c r="G50" s="42">
        <f t="shared" si="8"/>
        <v>66028</v>
      </c>
    </row>
    <row r="51" spans="1:7" x14ac:dyDescent="0.25">
      <c r="A51" s="42" t="str">
        <f t="shared" si="3"/>
        <v>GIJON</v>
      </c>
      <c r="B51" s="41">
        <f t="shared" si="4"/>
        <v>70506</v>
      </c>
      <c r="C51" s="41">
        <f t="shared" si="5"/>
        <v>86486</v>
      </c>
      <c r="D51" s="41">
        <f t="shared" si="6"/>
        <v>12</v>
      </c>
      <c r="E51" s="42" t="str">
        <f t="shared" si="2"/>
        <v>MALAGA</v>
      </c>
      <c r="F51" s="42">
        <f t="shared" si="7"/>
        <v>41121</v>
      </c>
      <c r="G51" s="42">
        <f t="shared" si="8"/>
        <v>52747</v>
      </c>
    </row>
    <row r="52" spans="1:7" x14ac:dyDescent="0.25">
      <c r="A52" s="42" t="str">
        <f t="shared" si="3"/>
        <v>HUELVA</v>
      </c>
      <c r="B52" s="41">
        <f t="shared" si="4"/>
        <v>22989</v>
      </c>
      <c r="C52" s="41">
        <f t="shared" si="5"/>
        <v>27511</v>
      </c>
      <c r="D52" s="41">
        <f t="shared" si="6"/>
        <v>21</v>
      </c>
      <c r="E52" s="42" t="str">
        <f t="shared" si="2"/>
        <v>A CORUÑA</v>
      </c>
      <c r="F52" s="42">
        <f t="shared" si="7"/>
        <v>36942</v>
      </c>
      <c r="G52" s="42">
        <f t="shared" si="8"/>
        <v>50227</v>
      </c>
    </row>
    <row r="53" spans="1:7" x14ac:dyDescent="0.25">
      <c r="A53" s="42" t="str">
        <f t="shared" si="3"/>
        <v>LAS PALMAS</v>
      </c>
      <c r="B53" s="41">
        <f t="shared" si="4"/>
        <v>1438092</v>
      </c>
      <c r="C53" s="41">
        <f t="shared" si="5"/>
        <v>1450634</v>
      </c>
      <c r="D53" s="41">
        <f t="shared" si="6"/>
        <v>2</v>
      </c>
      <c r="E53" s="42" t="str">
        <f t="shared" si="2"/>
        <v>CARTAGENA</v>
      </c>
      <c r="F53" s="42">
        <f t="shared" si="7"/>
        <v>33997</v>
      </c>
      <c r="G53" s="42">
        <f t="shared" si="8"/>
        <v>66118</v>
      </c>
    </row>
    <row r="54" spans="1:7" x14ac:dyDescent="0.25">
      <c r="A54" s="42" t="str">
        <f t="shared" si="3"/>
        <v>MALAGA</v>
      </c>
      <c r="B54" s="41">
        <f t="shared" si="4"/>
        <v>41121</v>
      </c>
      <c r="C54" s="41">
        <f t="shared" si="5"/>
        <v>52747</v>
      </c>
      <c r="D54" s="41">
        <f t="shared" si="6"/>
        <v>14</v>
      </c>
      <c r="E54" s="42" t="str">
        <f t="shared" si="2"/>
        <v>SANTANDER</v>
      </c>
      <c r="F54" s="42">
        <f t="shared" si="7"/>
        <v>26521</v>
      </c>
      <c r="G54" s="42">
        <f t="shared" si="8"/>
        <v>40610</v>
      </c>
    </row>
    <row r="55" spans="1:7" x14ac:dyDescent="0.25">
      <c r="A55" s="42" t="str">
        <f t="shared" si="3"/>
        <v>MARIN Y RIA DE PONTEVEDRA</v>
      </c>
      <c r="B55" s="41">
        <f t="shared" si="4"/>
        <v>23681</v>
      </c>
      <c r="C55" s="41">
        <f t="shared" si="5"/>
        <v>27930</v>
      </c>
      <c r="D55" s="41">
        <f t="shared" si="6"/>
        <v>20</v>
      </c>
      <c r="E55" s="42" t="str">
        <f t="shared" si="2"/>
        <v>AVILES</v>
      </c>
      <c r="F55" s="42">
        <f t="shared" ref="F55:F65" si="9">LOOKUP(E55,$A$38:$A$65,$B$38:$B$65)</f>
        <v>24532</v>
      </c>
      <c r="G55" s="42">
        <f t="shared" si="8"/>
        <v>33535</v>
      </c>
    </row>
    <row r="56" spans="1:7" x14ac:dyDescent="0.25">
      <c r="A56" s="42" t="str">
        <f t="shared" si="3"/>
        <v>MELILLA</v>
      </c>
      <c r="B56" s="41">
        <f t="shared" si="4"/>
        <v>1780</v>
      </c>
      <c r="C56" s="41">
        <f t="shared" si="5"/>
        <v>14810</v>
      </c>
      <c r="D56" s="41">
        <f t="shared" si="6"/>
        <v>27</v>
      </c>
      <c r="E56" s="42" t="str">
        <f t="shared" si="2"/>
        <v>CASTELLON</v>
      </c>
      <c r="F56" s="42">
        <f t="shared" si="9"/>
        <v>23944</v>
      </c>
      <c r="G56" s="42">
        <f t="shared" si="8"/>
        <v>39380</v>
      </c>
    </row>
    <row r="57" spans="1:7" x14ac:dyDescent="0.25">
      <c r="A57" s="42" t="str">
        <f t="shared" si="3"/>
        <v>MOTRIL</v>
      </c>
      <c r="B57" s="41">
        <f t="shared" si="4"/>
        <v>12772</v>
      </c>
      <c r="C57" s="41">
        <f t="shared" si="5"/>
        <v>10665</v>
      </c>
      <c r="D57" s="41">
        <f t="shared" si="6"/>
        <v>24</v>
      </c>
      <c r="E57" s="42" t="str">
        <f t="shared" si="2"/>
        <v>MARIN Y RIA DE PONTEVEDRA</v>
      </c>
      <c r="F57" s="42">
        <f t="shared" si="9"/>
        <v>23681</v>
      </c>
      <c r="G57" s="42">
        <f t="shared" si="8"/>
        <v>27930</v>
      </c>
    </row>
    <row r="58" spans="1:7" x14ac:dyDescent="0.25">
      <c r="A58" s="42" t="str">
        <f t="shared" si="3"/>
        <v>PASAIA</v>
      </c>
      <c r="B58" s="41">
        <f t="shared" si="4"/>
        <v>22115</v>
      </c>
      <c r="C58" s="41">
        <f t="shared" si="5"/>
        <v>28079</v>
      </c>
      <c r="D58" s="41">
        <f t="shared" si="6"/>
        <v>22</v>
      </c>
      <c r="E58" s="42" t="str">
        <f t="shared" si="2"/>
        <v>HUELVA</v>
      </c>
      <c r="F58" s="42">
        <f t="shared" si="9"/>
        <v>22989</v>
      </c>
      <c r="G58" s="42">
        <f t="shared" si="8"/>
        <v>27511</v>
      </c>
    </row>
    <row r="59" spans="1:7" x14ac:dyDescent="0.25">
      <c r="A59" s="42" t="str">
        <f t="shared" si="3"/>
        <v>SANTA CRUZ DE TENERIFE</v>
      </c>
      <c r="B59" s="41">
        <f t="shared" si="4"/>
        <v>656895</v>
      </c>
      <c r="C59" s="41">
        <f t="shared" si="5"/>
        <v>682328</v>
      </c>
      <c r="D59" s="41">
        <f t="shared" si="6"/>
        <v>4</v>
      </c>
      <c r="E59" s="42" t="str">
        <f t="shared" si="2"/>
        <v>PASAIA</v>
      </c>
      <c r="F59" s="42">
        <f t="shared" si="9"/>
        <v>22115</v>
      </c>
      <c r="G59" s="42">
        <f t="shared" si="8"/>
        <v>28079</v>
      </c>
    </row>
    <row r="60" spans="1:7" x14ac:dyDescent="0.25">
      <c r="A60" s="42" t="str">
        <f t="shared" si="3"/>
        <v>SANTANDER</v>
      </c>
      <c r="B60" s="41">
        <f t="shared" si="4"/>
        <v>26521</v>
      </c>
      <c r="C60" s="41">
        <f t="shared" si="5"/>
        <v>40610</v>
      </c>
      <c r="D60" s="41">
        <f t="shared" si="6"/>
        <v>17</v>
      </c>
      <c r="E60" s="42" t="str">
        <f t="shared" si="2"/>
        <v>ALICANTE</v>
      </c>
      <c r="F60" s="42">
        <f t="shared" si="9"/>
        <v>17837</v>
      </c>
      <c r="G60" s="42">
        <f t="shared" si="8"/>
        <v>27104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MOTRIL</v>
      </c>
      <c r="F61" s="42">
        <f t="shared" si="9"/>
        <v>12772</v>
      </c>
      <c r="G61" s="42">
        <f t="shared" si="8"/>
        <v>10665</v>
      </c>
    </row>
    <row r="62" spans="1:7" x14ac:dyDescent="0.25">
      <c r="A62" s="42" t="str">
        <f t="shared" si="3"/>
        <v>TARRAGONA</v>
      </c>
      <c r="B62" s="41">
        <f t="shared" si="4"/>
        <v>98587</v>
      </c>
      <c r="C62" s="41">
        <f t="shared" si="5"/>
        <v>140316</v>
      </c>
      <c r="D62" s="41">
        <f t="shared" si="6"/>
        <v>9</v>
      </c>
      <c r="E62" s="42" t="str">
        <f t="shared" si="2"/>
        <v>FERROL-SAN CIBRAO</v>
      </c>
      <c r="F62" s="42">
        <f t="shared" si="9"/>
        <v>11505</v>
      </c>
      <c r="G62" s="42">
        <f t="shared" si="8"/>
        <v>19542</v>
      </c>
    </row>
    <row r="63" spans="1:7" x14ac:dyDescent="0.25">
      <c r="A63" s="42" t="str">
        <f t="shared" si="3"/>
        <v>VALENCIA</v>
      </c>
      <c r="B63" s="41">
        <f t="shared" si="4"/>
        <v>189508</v>
      </c>
      <c r="C63" s="41">
        <f t="shared" si="5"/>
        <v>209450</v>
      </c>
      <c r="D63" s="41">
        <f t="shared" si="6"/>
        <v>7</v>
      </c>
      <c r="E63" s="42" t="str">
        <f t="shared" si="2"/>
        <v>VILAGARCIA</v>
      </c>
      <c r="F63" s="42">
        <f t="shared" si="9"/>
        <v>4360</v>
      </c>
      <c r="G63" s="42">
        <f t="shared" si="8"/>
        <v>2629</v>
      </c>
    </row>
    <row r="64" spans="1:7" x14ac:dyDescent="0.25">
      <c r="A64" s="42" t="str">
        <f t="shared" si="3"/>
        <v>VIGO</v>
      </c>
      <c r="B64" s="41">
        <f t="shared" si="4"/>
        <v>223084</v>
      </c>
      <c r="C64" s="41">
        <f t="shared" si="5"/>
        <v>241001</v>
      </c>
      <c r="D64" s="41">
        <f t="shared" si="6"/>
        <v>6</v>
      </c>
      <c r="E64" s="42" t="str">
        <f t="shared" si="2"/>
        <v>MELILLA</v>
      </c>
      <c r="F64" s="42">
        <f t="shared" si="9"/>
        <v>1780</v>
      </c>
      <c r="G64" s="42">
        <f t="shared" si="8"/>
        <v>14810</v>
      </c>
    </row>
    <row r="65" spans="1:7" x14ac:dyDescent="0.25">
      <c r="A65" s="42" t="str">
        <f t="shared" si="3"/>
        <v>VILAGARCIA</v>
      </c>
      <c r="B65" s="41">
        <f t="shared" si="4"/>
        <v>4360</v>
      </c>
      <c r="C65" s="41">
        <f t="shared" si="5"/>
        <v>2629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7">
        <v>6374</v>
      </c>
      <c r="C7" s="27">
        <v>0</v>
      </c>
      <c r="D7" s="27">
        <v>19259</v>
      </c>
      <c r="E7" s="27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44</v>
      </c>
      <c r="B8" s="28">
        <v>0</v>
      </c>
      <c r="C8" s="28">
        <v>0</v>
      </c>
      <c r="D8" s="28">
        <v>0</v>
      </c>
      <c r="E8" s="28">
        <v>931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7">
        <v>3441391</v>
      </c>
      <c r="C11" s="27">
        <v>3020208</v>
      </c>
      <c r="D11" s="27">
        <v>27648095</v>
      </c>
      <c r="E11" s="27">
        <v>24720254</v>
      </c>
      <c r="F11" s="10">
        <f t="shared" si="0"/>
        <v>-10.589666304315003</v>
      </c>
      <c r="G11" s="1"/>
      <c r="H11" s="1"/>
      <c r="I11" s="1"/>
    </row>
    <row r="12" spans="1:12" x14ac:dyDescent="0.25">
      <c r="A12" s="11" t="s">
        <v>48</v>
      </c>
      <c r="B12" s="28">
        <v>1844</v>
      </c>
      <c r="C12" s="28">
        <v>556</v>
      </c>
      <c r="D12" s="28">
        <v>124038</v>
      </c>
      <c r="E12" s="28">
        <v>84284</v>
      </c>
      <c r="F12" s="13">
        <f t="shared" si="0"/>
        <v>-32.04985568938551</v>
      </c>
      <c r="G12" s="1"/>
      <c r="H12" s="1"/>
      <c r="I12" s="1"/>
    </row>
    <row r="13" spans="1:12" x14ac:dyDescent="0.25">
      <c r="A13" s="8" t="s">
        <v>49</v>
      </c>
      <c r="B13" s="27">
        <v>35</v>
      </c>
      <c r="C13" s="27">
        <v>0</v>
      </c>
      <c r="D13" s="27">
        <v>5003</v>
      </c>
      <c r="E13" s="27">
        <v>6373</v>
      </c>
      <c r="F13" s="10">
        <f t="shared" si="0"/>
        <v>27.383569858085153</v>
      </c>
      <c r="G13" s="1"/>
      <c r="H13" s="1"/>
      <c r="I13" s="1"/>
    </row>
    <row r="14" spans="1:12" x14ac:dyDescent="0.25">
      <c r="A14" s="11" t="s">
        <v>50</v>
      </c>
      <c r="B14" s="28">
        <v>1137862</v>
      </c>
      <c r="C14" s="28">
        <v>713313</v>
      </c>
      <c r="D14" s="28">
        <v>8992543</v>
      </c>
      <c r="E14" s="28">
        <v>4950109</v>
      </c>
      <c r="F14" s="13">
        <f t="shared" si="0"/>
        <v>-44.953179539981072</v>
      </c>
      <c r="G14" s="1"/>
      <c r="H14" s="1"/>
      <c r="I14" s="1"/>
    </row>
    <row r="15" spans="1:12" x14ac:dyDescent="0.25">
      <c r="A15" s="8" t="s">
        <v>51</v>
      </c>
      <c r="B15" s="27">
        <v>60952</v>
      </c>
      <c r="C15" s="27">
        <v>75512</v>
      </c>
      <c r="D15" s="27">
        <v>480387</v>
      </c>
      <c r="E15" s="27">
        <v>407803</v>
      </c>
      <c r="F15" s="10">
        <f t="shared" si="0"/>
        <v>-15.109484644671895</v>
      </c>
      <c r="G15" s="1"/>
      <c r="H15" s="1"/>
      <c r="I15" s="1"/>
    </row>
    <row r="16" spans="1:12" x14ac:dyDescent="0.25">
      <c r="A16" s="11" t="s">
        <v>52</v>
      </c>
      <c r="B16" s="28">
        <v>280</v>
      </c>
      <c r="C16" s="28">
        <v>0</v>
      </c>
      <c r="D16" s="28">
        <v>127657</v>
      </c>
      <c r="E16" s="28">
        <v>4212</v>
      </c>
      <c r="F16" s="13">
        <f t="shared" si="0"/>
        <v>-96.700533460758123</v>
      </c>
      <c r="G16" s="1"/>
      <c r="H16" s="1"/>
      <c r="I16" s="1"/>
    </row>
    <row r="17" spans="1:9" x14ac:dyDescent="0.25">
      <c r="A17" s="8" t="s">
        <v>53</v>
      </c>
      <c r="B17" s="27">
        <v>0</v>
      </c>
      <c r="C17" s="27">
        <v>0</v>
      </c>
      <c r="D17" s="27">
        <v>8068</v>
      </c>
      <c r="E17" s="27">
        <v>38</v>
      </c>
      <c r="F17" s="10">
        <f t="shared" si="0"/>
        <v>-99.52900347050074</v>
      </c>
      <c r="G17" s="1"/>
      <c r="H17" s="1"/>
      <c r="I17" s="1"/>
    </row>
    <row r="18" spans="1:9" x14ac:dyDescent="0.25">
      <c r="A18" s="11" t="s">
        <v>54</v>
      </c>
      <c r="B18" s="28">
        <v>72358</v>
      </c>
      <c r="C18" s="28">
        <v>60158</v>
      </c>
      <c r="D18" s="28">
        <v>662260</v>
      </c>
      <c r="E18" s="28">
        <v>524074</v>
      </c>
      <c r="F18" s="13">
        <f t="shared" si="0"/>
        <v>-20.865823090629064</v>
      </c>
      <c r="G18" s="1"/>
      <c r="H18" s="1"/>
      <c r="I18" s="1"/>
    </row>
    <row r="19" spans="1:9" x14ac:dyDescent="0.25">
      <c r="A19" s="8" t="s">
        <v>55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28">
        <v>49154</v>
      </c>
      <c r="C20" s="28">
        <v>27829</v>
      </c>
      <c r="D20" s="28">
        <v>351316</v>
      </c>
      <c r="E20" s="28">
        <v>191485</v>
      </c>
      <c r="F20" s="13">
        <f t="shared" si="0"/>
        <v>-45.49493902925002</v>
      </c>
      <c r="G20" s="1"/>
      <c r="H20" s="1"/>
      <c r="I20" s="1"/>
    </row>
    <row r="21" spans="1:9" x14ac:dyDescent="0.25">
      <c r="A21" s="8" t="s">
        <v>57</v>
      </c>
      <c r="B21" s="27">
        <v>23910</v>
      </c>
      <c r="C21" s="27">
        <v>0</v>
      </c>
      <c r="D21" s="27">
        <v>27295</v>
      </c>
      <c r="E21" s="27">
        <v>0</v>
      </c>
      <c r="F21" s="10">
        <f t="shared" si="0"/>
        <v>-100</v>
      </c>
      <c r="G21" s="1"/>
      <c r="H21" s="1"/>
      <c r="I21" s="1"/>
    </row>
    <row r="22" spans="1:9" x14ac:dyDescent="0.25">
      <c r="A22" s="11" t="s">
        <v>58</v>
      </c>
      <c r="B22" s="28">
        <v>943771</v>
      </c>
      <c r="C22" s="28">
        <v>781403</v>
      </c>
      <c r="D22" s="28">
        <v>7638653</v>
      </c>
      <c r="E22" s="28">
        <v>5326317</v>
      </c>
      <c r="F22" s="13">
        <f t="shared" si="0"/>
        <v>-30.271515148024136</v>
      </c>
      <c r="G22" s="1"/>
      <c r="H22" s="1"/>
      <c r="I22" s="1"/>
    </row>
    <row r="23" spans="1:9" x14ac:dyDescent="0.25">
      <c r="A23" s="8" t="s">
        <v>59</v>
      </c>
      <c r="B23" s="27">
        <v>284585</v>
      </c>
      <c r="C23" s="27">
        <v>84828</v>
      </c>
      <c r="D23" s="27">
        <v>1752666</v>
      </c>
      <c r="E23" s="27">
        <v>371142</v>
      </c>
      <c r="F23" s="10">
        <f t="shared" si="0"/>
        <v>-78.824145615878891</v>
      </c>
      <c r="G23" s="1"/>
      <c r="H23" s="1"/>
      <c r="I23" s="1"/>
    </row>
    <row r="24" spans="1:9" x14ac:dyDescent="0.25">
      <c r="A24" s="11" t="s">
        <v>60</v>
      </c>
      <c r="B24" s="28">
        <v>88</v>
      </c>
      <c r="C24" s="28">
        <v>0</v>
      </c>
      <c r="D24" s="28">
        <v>1530</v>
      </c>
      <c r="E24" s="28">
        <v>248</v>
      </c>
      <c r="F24" s="13">
        <f t="shared" si="0"/>
        <v>-83.790849673202615</v>
      </c>
      <c r="G24" s="1"/>
      <c r="H24" s="1"/>
      <c r="I24" s="1"/>
    </row>
    <row r="25" spans="1:9" x14ac:dyDescent="0.25">
      <c r="A25" s="8" t="s">
        <v>61</v>
      </c>
      <c r="B25" s="27">
        <v>0</v>
      </c>
      <c r="C25" s="27">
        <v>0</v>
      </c>
      <c r="D25" s="27">
        <v>1256</v>
      </c>
      <c r="E25" s="27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28">
        <v>2000</v>
      </c>
      <c r="C26" s="28">
        <v>0</v>
      </c>
      <c r="D26" s="28">
        <v>2000</v>
      </c>
      <c r="E26" s="28">
        <v>3668</v>
      </c>
      <c r="F26" s="13">
        <f t="shared" si="0"/>
        <v>83.4</v>
      </c>
      <c r="G26" s="1"/>
      <c r="H26" s="1"/>
      <c r="I26" s="1"/>
    </row>
    <row r="27" spans="1:9" x14ac:dyDescent="0.25">
      <c r="A27" s="8" t="s">
        <v>63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28">
        <v>13700</v>
      </c>
      <c r="C28" s="28">
        <v>34171</v>
      </c>
      <c r="D28" s="28">
        <v>115459</v>
      </c>
      <c r="E28" s="28">
        <v>206129</v>
      </c>
      <c r="F28" s="13">
        <f t="shared" si="0"/>
        <v>78.530040966923337</v>
      </c>
      <c r="G28" s="1"/>
      <c r="H28" s="1"/>
      <c r="I28" s="1"/>
    </row>
    <row r="29" spans="1:9" x14ac:dyDescent="0.25">
      <c r="A29" s="8" t="s">
        <v>65</v>
      </c>
      <c r="B29" s="27">
        <v>309</v>
      </c>
      <c r="C29" s="27">
        <v>1</v>
      </c>
      <c r="D29" s="27">
        <v>4039</v>
      </c>
      <c r="E29" s="27">
        <v>1202</v>
      </c>
      <c r="F29" s="10">
        <f t="shared" si="0"/>
        <v>-70.240158455063138</v>
      </c>
      <c r="G29" s="1"/>
      <c r="H29" s="1"/>
      <c r="I29" s="1"/>
    </row>
    <row r="30" spans="1:9" x14ac:dyDescent="0.25">
      <c r="A30" s="11" t="s">
        <v>66</v>
      </c>
      <c r="B30" s="28">
        <v>0</v>
      </c>
      <c r="C30" s="28">
        <v>0</v>
      </c>
      <c r="D30" s="28">
        <v>0</v>
      </c>
      <c r="E30" s="28">
        <v>7795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7">
        <v>397733</v>
      </c>
      <c r="C31" s="27">
        <v>579085</v>
      </c>
      <c r="D31" s="27">
        <v>2919305</v>
      </c>
      <c r="E31" s="27">
        <v>3344870</v>
      </c>
      <c r="F31" s="10">
        <f t="shared" si="0"/>
        <v>14.577613507324514</v>
      </c>
      <c r="G31" s="1"/>
      <c r="H31" s="1"/>
      <c r="I31" s="1"/>
    </row>
    <row r="32" spans="1:9" x14ac:dyDescent="0.25">
      <c r="A32" s="11" t="s">
        <v>68</v>
      </c>
      <c r="B32" s="28">
        <v>2349386</v>
      </c>
      <c r="C32" s="28">
        <v>2318747</v>
      </c>
      <c r="D32" s="28">
        <v>14763352</v>
      </c>
      <c r="E32" s="28">
        <v>17983705</v>
      </c>
      <c r="F32" s="13">
        <f t="shared" si="0"/>
        <v>21.813155982462519</v>
      </c>
      <c r="G32" s="1"/>
      <c r="H32" s="1"/>
      <c r="I32" s="1"/>
    </row>
    <row r="33" spans="1:9" x14ac:dyDescent="0.25">
      <c r="A33" s="8" t="s">
        <v>69</v>
      </c>
      <c r="B33" s="27">
        <v>19367</v>
      </c>
      <c r="C33" s="27">
        <v>19541</v>
      </c>
      <c r="D33" s="27">
        <v>153055</v>
      </c>
      <c r="E33" s="27">
        <v>125950</v>
      </c>
      <c r="F33" s="10">
        <f t="shared" si="0"/>
        <v>-17.709320179020608</v>
      </c>
      <c r="G33" s="1"/>
      <c r="H33" s="1"/>
      <c r="I33" s="1"/>
    </row>
    <row r="34" spans="1:9" x14ac:dyDescent="0.25">
      <c r="A34" s="11" t="s">
        <v>70</v>
      </c>
      <c r="B34" s="28">
        <v>3547</v>
      </c>
      <c r="C34" s="28">
        <v>3124</v>
      </c>
      <c r="D34" s="28">
        <v>14125</v>
      </c>
      <c r="E34" s="28">
        <v>20766</v>
      </c>
      <c r="F34" s="13">
        <f t="shared" si="0"/>
        <v>47.015929203539827</v>
      </c>
      <c r="G34" s="1"/>
      <c r="H34" s="1"/>
      <c r="I34" s="1"/>
    </row>
    <row r="35" spans="1:9" x14ac:dyDescent="0.25">
      <c r="A35" s="14" t="s">
        <v>71</v>
      </c>
      <c r="B35" s="15">
        <f>SUM(B7:B34)</f>
        <v>8808646</v>
      </c>
      <c r="C35" s="15">
        <f t="shared" ref="C35:E35" si="1">SUM(C7:C34)</f>
        <v>7718476</v>
      </c>
      <c r="D35" s="15">
        <f t="shared" si="1"/>
        <v>65811361</v>
      </c>
      <c r="E35" s="15">
        <f t="shared" si="1"/>
        <v>58281355</v>
      </c>
      <c r="F35" s="16">
        <f t="shared" si="0"/>
        <v>-11.441802578737125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19259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24720254</v>
      </c>
      <c r="G38" s="42">
        <f>LOOKUP(E38,$A$38:$A$65,$C$38:$C$65)</f>
        <v>27648095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931</v>
      </c>
      <c r="C39" s="41">
        <f t="shared" ref="C39:C65" si="5">D8</f>
        <v>0</v>
      </c>
      <c r="D39" s="41">
        <f t="shared" ref="D39:D65" si="6">_xlfn.RANK.EQ(B39,$B$38:$B$65)+COUNTIF($B$38:$B$65,B39)-1</f>
        <v>19</v>
      </c>
      <c r="E39" s="42" t="str">
        <f t="shared" si="2"/>
        <v>VALENCIA</v>
      </c>
      <c r="F39" s="42">
        <f t="shared" ref="F39:F54" si="7">LOOKUP(E39,$A$38:$A$65,$B$38:$B$65)</f>
        <v>17983705</v>
      </c>
      <c r="G39" s="42">
        <f t="shared" ref="G39:G65" si="8">LOOKUP(E39,$A$38:$A$65,$C$38:$C$65)</f>
        <v>14763352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5326317</v>
      </c>
      <c r="G40" s="42">
        <f t="shared" si="8"/>
        <v>7638653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4950109</v>
      </c>
      <c r="G41" s="42">
        <f t="shared" si="8"/>
        <v>8992543</v>
      </c>
    </row>
    <row r="42" spans="1:9" x14ac:dyDescent="0.25">
      <c r="A42" s="42" t="str">
        <f t="shared" si="3"/>
        <v>BAHIA DE ALGECIRAS</v>
      </c>
      <c r="B42" s="41">
        <f t="shared" si="4"/>
        <v>24720254</v>
      </c>
      <c r="C42" s="41">
        <f t="shared" si="5"/>
        <v>27648095</v>
      </c>
      <c r="D42" s="41">
        <f t="shared" si="6"/>
        <v>1</v>
      </c>
      <c r="E42" s="42" t="str">
        <f t="shared" si="2"/>
        <v>TARRAGONA</v>
      </c>
      <c r="F42" s="42">
        <f t="shared" si="7"/>
        <v>3344870</v>
      </c>
      <c r="G42" s="42">
        <f t="shared" si="8"/>
        <v>2919305</v>
      </c>
    </row>
    <row r="43" spans="1:9" x14ac:dyDescent="0.25">
      <c r="A43" s="42" t="str">
        <f t="shared" si="3"/>
        <v>BAHIA DE CADIZ</v>
      </c>
      <c r="B43" s="41">
        <f t="shared" si="4"/>
        <v>84284</v>
      </c>
      <c r="C43" s="41">
        <f t="shared" si="5"/>
        <v>124038</v>
      </c>
      <c r="D43" s="41">
        <f t="shared" si="6"/>
        <v>12</v>
      </c>
      <c r="E43" s="42" t="str">
        <f t="shared" si="2"/>
        <v>CEUTA</v>
      </c>
      <c r="F43" s="42">
        <f t="shared" si="7"/>
        <v>524074</v>
      </c>
      <c r="G43" s="42">
        <f t="shared" si="8"/>
        <v>662260</v>
      </c>
    </row>
    <row r="44" spans="1:9" x14ac:dyDescent="0.25">
      <c r="A44" s="42" t="str">
        <f t="shared" si="3"/>
        <v>BALEARES</v>
      </c>
      <c r="B44" s="41">
        <f t="shared" si="4"/>
        <v>6373</v>
      </c>
      <c r="C44" s="41">
        <f t="shared" si="5"/>
        <v>5003</v>
      </c>
      <c r="D44" s="41">
        <f t="shared" si="6"/>
        <v>15</v>
      </c>
      <c r="E44" s="42" t="str">
        <f t="shared" si="2"/>
        <v>BILBAO</v>
      </c>
      <c r="F44" s="42">
        <f t="shared" si="7"/>
        <v>407803</v>
      </c>
      <c r="G44" s="42">
        <f t="shared" si="8"/>
        <v>480387</v>
      </c>
    </row>
    <row r="45" spans="1:9" x14ac:dyDescent="0.25">
      <c r="A45" s="42" t="str">
        <f t="shared" si="3"/>
        <v>BARCELONA</v>
      </c>
      <c r="B45" s="41">
        <f t="shared" si="4"/>
        <v>4950109</v>
      </c>
      <c r="C45" s="41">
        <f t="shared" si="5"/>
        <v>8992543</v>
      </c>
      <c r="D45" s="41">
        <f t="shared" si="6"/>
        <v>4</v>
      </c>
      <c r="E45" s="42" t="str">
        <f t="shared" si="2"/>
        <v>MALAGA</v>
      </c>
      <c r="F45" s="42">
        <f t="shared" si="7"/>
        <v>371142</v>
      </c>
      <c r="G45" s="42">
        <f t="shared" si="8"/>
        <v>1752666</v>
      </c>
    </row>
    <row r="46" spans="1:9" x14ac:dyDescent="0.25">
      <c r="A46" s="42" t="str">
        <f t="shared" si="3"/>
        <v>BILBAO</v>
      </c>
      <c r="B46" s="41">
        <f t="shared" si="4"/>
        <v>407803</v>
      </c>
      <c r="C46" s="41">
        <f t="shared" si="5"/>
        <v>480387</v>
      </c>
      <c r="D46" s="41">
        <f t="shared" si="6"/>
        <v>7</v>
      </c>
      <c r="E46" s="42" t="str">
        <f t="shared" si="2"/>
        <v>SANTA CRUZ DE TENERIFE</v>
      </c>
      <c r="F46" s="42">
        <f t="shared" si="7"/>
        <v>206129</v>
      </c>
      <c r="G46" s="42">
        <f t="shared" si="8"/>
        <v>115459</v>
      </c>
    </row>
    <row r="47" spans="1:9" x14ac:dyDescent="0.25">
      <c r="A47" s="42" t="str">
        <f t="shared" si="3"/>
        <v>CARTAGENA</v>
      </c>
      <c r="B47" s="41">
        <f t="shared" si="4"/>
        <v>4212</v>
      </c>
      <c r="C47" s="41">
        <f t="shared" si="5"/>
        <v>127657</v>
      </c>
      <c r="D47" s="41">
        <f t="shared" si="6"/>
        <v>16</v>
      </c>
      <c r="E47" s="42" t="str">
        <f t="shared" si="2"/>
        <v>GIJON</v>
      </c>
      <c r="F47" s="42">
        <f t="shared" si="7"/>
        <v>191485</v>
      </c>
      <c r="G47" s="42">
        <f t="shared" si="8"/>
        <v>351316</v>
      </c>
    </row>
    <row r="48" spans="1:9" x14ac:dyDescent="0.25">
      <c r="A48" s="42" t="str">
        <f t="shared" si="3"/>
        <v>CASTELLON</v>
      </c>
      <c r="B48" s="41">
        <f t="shared" si="4"/>
        <v>38</v>
      </c>
      <c r="C48" s="41">
        <f t="shared" si="5"/>
        <v>8068</v>
      </c>
      <c r="D48" s="41">
        <f t="shared" si="6"/>
        <v>21</v>
      </c>
      <c r="E48" s="42" t="str">
        <f t="shared" si="2"/>
        <v>VIGO</v>
      </c>
      <c r="F48" s="42">
        <f t="shared" si="7"/>
        <v>125950</v>
      </c>
      <c r="G48" s="42">
        <f t="shared" si="8"/>
        <v>153055</v>
      </c>
    </row>
    <row r="49" spans="1:7" x14ac:dyDescent="0.25">
      <c r="A49" s="42" t="str">
        <f t="shared" si="3"/>
        <v>CEUTA</v>
      </c>
      <c r="B49" s="41">
        <f t="shared" si="4"/>
        <v>524074</v>
      </c>
      <c r="C49" s="41">
        <f t="shared" si="5"/>
        <v>662260</v>
      </c>
      <c r="D49" s="41">
        <f t="shared" si="6"/>
        <v>6</v>
      </c>
      <c r="E49" s="42" t="str">
        <f t="shared" si="2"/>
        <v>BAHIA DE CADIZ</v>
      </c>
      <c r="F49" s="42">
        <f t="shared" si="7"/>
        <v>84284</v>
      </c>
      <c r="G49" s="42">
        <f t="shared" si="8"/>
        <v>124038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VILAGARCIA</v>
      </c>
      <c r="F50" s="42">
        <f t="shared" si="7"/>
        <v>20766</v>
      </c>
      <c r="G50" s="42">
        <f t="shared" si="8"/>
        <v>14125</v>
      </c>
    </row>
    <row r="51" spans="1:7" x14ac:dyDescent="0.25">
      <c r="A51" s="42" t="str">
        <f t="shared" si="3"/>
        <v>GIJON</v>
      </c>
      <c r="B51" s="41">
        <f t="shared" si="4"/>
        <v>191485</v>
      </c>
      <c r="C51" s="41">
        <f t="shared" si="5"/>
        <v>351316</v>
      </c>
      <c r="D51" s="41">
        <f t="shared" si="6"/>
        <v>10</v>
      </c>
      <c r="E51" s="42" t="str">
        <f t="shared" si="2"/>
        <v>SEVILLA</v>
      </c>
      <c r="F51" s="42">
        <f t="shared" si="7"/>
        <v>7795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27295</v>
      </c>
      <c r="D52" s="41">
        <f t="shared" si="6"/>
        <v>28</v>
      </c>
      <c r="E52" s="42" t="str">
        <f t="shared" si="2"/>
        <v>BALEARES</v>
      </c>
      <c r="F52" s="42">
        <f t="shared" si="7"/>
        <v>6373</v>
      </c>
      <c r="G52" s="42">
        <f t="shared" si="8"/>
        <v>5003</v>
      </c>
    </row>
    <row r="53" spans="1:7" x14ac:dyDescent="0.25">
      <c r="A53" s="42" t="str">
        <f t="shared" si="3"/>
        <v>LAS PALMAS</v>
      </c>
      <c r="B53" s="41">
        <f t="shared" si="4"/>
        <v>5326317</v>
      </c>
      <c r="C53" s="41">
        <f t="shared" si="5"/>
        <v>7638653</v>
      </c>
      <c r="D53" s="41">
        <f t="shared" si="6"/>
        <v>3</v>
      </c>
      <c r="E53" s="42" t="str">
        <f t="shared" si="2"/>
        <v>CARTAGENA</v>
      </c>
      <c r="F53" s="42">
        <f t="shared" si="7"/>
        <v>4212</v>
      </c>
      <c r="G53" s="42">
        <f t="shared" si="8"/>
        <v>127657</v>
      </c>
    </row>
    <row r="54" spans="1:7" x14ac:dyDescent="0.25">
      <c r="A54" s="42" t="str">
        <f t="shared" si="3"/>
        <v>MALAGA</v>
      </c>
      <c r="B54" s="41">
        <f t="shared" si="4"/>
        <v>371142</v>
      </c>
      <c r="C54" s="41">
        <f t="shared" si="5"/>
        <v>1752666</v>
      </c>
      <c r="D54" s="41">
        <f t="shared" si="6"/>
        <v>8</v>
      </c>
      <c r="E54" s="42" t="str">
        <f t="shared" si="2"/>
        <v>MOTRIL</v>
      </c>
      <c r="F54" s="42">
        <f t="shared" si="7"/>
        <v>3668</v>
      </c>
      <c r="G54" s="42">
        <f t="shared" si="8"/>
        <v>2000</v>
      </c>
    </row>
    <row r="55" spans="1:7" x14ac:dyDescent="0.25">
      <c r="A55" s="42" t="str">
        <f t="shared" si="3"/>
        <v>MARIN Y RIA DE PONTEVEDRA</v>
      </c>
      <c r="B55" s="41">
        <f t="shared" si="4"/>
        <v>248</v>
      </c>
      <c r="C55" s="41">
        <f t="shared" si="5"/>
        <v>1530</v>
      </c>
      <c r="D55" s="41">
        <f t="shared" si="6"/>
        <v>20</v>
      </c>
      <c r="E55" s="42" t="str">
        <f t="shared" si="2"/>
        <v>SANTANDER</v>
      </c>
      <c r="F55" s="42">
        <f t="shared" ref="F55:F65" si="9">LOOKUP(E55,$A$38:$A$65,$B$38:$B$65)</f>
        <v>1202</v>
      </c>
      <c r="G55" s="42">
        <f t="shared" si="8"/>
        <v>4039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1256</v>
      </c>
      <c r="D56" s="41">
        <f t="shared" si="6"/>
        <v>28</v>
      </c>
      <c r="E56" s="42" t="str">
        <f t="shared" si="2"/>
        <v>ALICANTE</v>
      </c>
      <c r="F56" s="42">
        <f t="shared" si="9"/>
        <v>931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3668</v>
      </c>
      <c r="C57" s="41">
        <f t="shared" si="5"/>
        <v>2000</v>
      </c>
      <c r="D57" s="41">
        <f t="shared" si="6"/>
        <v>17</v>
      </c>
      <c r="E57" s="42" t="str">
        <f t="shared" si="2"/>
        <v>MARIN Y RIA DE PONTEVEDRA</v>
      </c>
      <c r="F57" s="42">
        <f t="shared" si="9"/>
        <v>248</v>
      </c>
      <c r="G57" s="42">
        <f t="shared" si="8"/>
        <v>1530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CASTELLON</v>
      </c>
      <c r="F58" s="42">
        <f t="shared" si="9"/>
        <v>38</v>
      </c>
      <c r="G58" s="42">
        <f t="shared" si="8"/>
        <v>8068</v>
      </c>
    </row>
    <row r="59" spans="1:7" x14ac:dyDescent="0.25">
      <c r="A59" s="42" t="str">
        <f t="shared" si="3"/>
        <v>SANTA CRUZ DE TENERIFE</v>
      </c>
      <c r="B59" s="41">
        <f t="shared" si="4"/>
        <v>206129</v>
      </c>
      <c r="C59" s="41">
        <f t="shared" si="5"/>
        <v>115459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1202</v>
      </c>
      <c r="C60" s="41">
        <f t="shared" si="5"/>
        <v>4039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7795</v>
      </c>
      <c r="C61" s="41">
        <f t="shared" si="5"/>
        <v>0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3344870</v>
      </c>
      <c r="C62" s="41">
        <f t="shared" si="5"/>
        <v>2919305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17983705</v>
      </c>
      <c r="C63" s="41">
        <f t="shared" si="5"/>
        <v>14763352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125950</v>
      </c>
      <c r="C64" s="41">
        <f t="shared" si="5"/>
        <v>153055</v>
      </c>
      <c r="D64" s="41">
        <f t="shared" si="6"/>
        <v>11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20766</v>
      </c>
      <c r="C65" s="41">
        <f t="shared" si="5"/>
        <v>14125</v>
      </c>
      <c r="D65" s="41">
        <f t="shared" si="6"/>
        <v>13</v>
      </c>
      <c r="E65" s="42" t="str">
        <f t="shared" si="2"/>
        <v>A CORUÑA</v>
      </c>
      <c r="F65" s="42">
        <f t="shared" si="9"/>
        <v>0</v>
      </c>
      <c r="G65" s="42">
        <f t="shared" si="8"/>
        <v>19259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0">
        <v>0</v>
      </c>
      <c r="C8" s="30">
        <v>0</v>
      </c>
      <c r="D8" s="30">
        <v>0</v>
      </c>
      <c r="E8" s="30">
        <v>931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9">
        <v>3441252</v>
      </c>
      <c r="C11" s="29">
        <v>3016966</v>
      </c>
      <c r="D11" s="29">
        <v>27553211</v>
      </c>
      <c r="E11" s="29">
        <v>23668310</v>
      </c>
      <c r="F11" s="10">
        <f t="shared" si="0"/>
        <v>-14.099630710917864</v>
      </c>
      <c r="G11" s="1"/>
      <c r="H11" s="1"/>
      <c r="I11" s="1"/>
    </row>
    <row r="12" spans="1:12" x14ac:dyDescent="0.25">
      <c r="A12" s="11" t="s">
        <v>48</v>
      </c>
      <c r="B12" s="30">
        <v>1813</v>
      </c>
      <c r="C12" s="30">
        <v>541</v>
      </c>
      <c r="D12" s="30">
        <v>4873</v>
      </c>
      <c r="E12" s="30">
        <v>11087</v>
      </c>
      <c r="F12" s="13">
        <f t="shared" si="0"/>
        <v>127.51898214652164</v>
      </c>
      <c r="G12" s="1"/>
      <c r="H12" s="1"/>
      <c r="I12" s="1"/>
    </row>
    <row r="13" spans="1:12" x14ac:dyDescent="0.25">
      <c r="A13" s="8" t="s">
        <v>49</v>
      </c>
      <c r="B13" s="29">
        <v>7</v>
      </c>
      <c r="C13" s="29">
        <v>0</v>
      </c>
      <c r="D13" s="29">
        <v>447</v>
      </c>
      <c r="E13" s="29">
        <v>310</v>
      </c>
      <c r="F13" s="10">
        <f t="shared" si="0"/>
        <v>-30.648769574944069</v>
      </c>
      <c r="G13" s="1"/>
      <c r="H13" s="1"/>
      <c r="I13" s="1"/>
    </row>
    <row r="14" spans="1:12" x14ac:dyDescent="0.25">
      <c r="A14" s="11" t="s">
        <v>50</v>
      </c>
      <c r="B14" s="30">
        <v>1070147</v>
      </c>
      <c r="C14" s="30">
        <v>665485</v>
      </c>
      <c r="D14" s="30">
        <v>8522451</v>
      </c>
      <c r="E14" s="30">
        <v>4611897</v>
      </c>
      <c r="F14" s="13">
        <f t="shared" si="0"/>
        <v>-45.885321018566138</v>
      </c>
      <c r="G14" s="1"/>
      <c r="H14" s="1"/>
      <c r="I14" s="1"/>
    </row>
    <row r="15" spans="1:12" x14ac:dyDescent="0.25">
      <c r="A15" s="8" t="s">
        <v>51</v>
      </c>
      <c r="B15" s="29">
        <v>27694</v>
      </c>
      <c r="C15" s="29">
        <v>5129</v>
      </c>
      <c r="D15" s="29">
        <v>161176</v>
      </c>
      <c r="E15" s="29">
        <v>52884</v>
      </c>
      <c r="F15" s="10">
        <f t="shared" si="0"/>
        <v>-67.188663324564459</v>
      </c>
      <c r="G15" s="1"/>
      <c r="H15" s="1"/>
      <c r="I15" s="1"/>
    </row>
    <row r="16" spans="1:12" x14ac:dyDescent="0.25">
      <c r="A16" s="11" t="s">
        <v>52</v>
      </c>
      <c r="B16" s="30">
        <v>280</v>
      </c>
      <c r="C16" s="30">
        <v>0</v>
      </c>
      <c r="D16" s="30">
        <v>280</v>
      </c>
      <c r="E16" s="30">
        <v>620</v>
      </c>
      <c r="F16" s="13">
        <f t="shared" si="0"/>
        <v>121.42857142857142</v>
      </c>
      <c r="G16" s="1"/>
      <c r="H16" s="1"/>
      <c r="I16" s="1"/>
    </row>
    <row r="17" spans="1:9" x14ac:dyDescent="0.25">
      <c r="A17" s="8" t="s">
        <v>53</v>
      </c>
      <c r="B17" s="29">
        <v>0</v>
      </c>
      <c r="C17" s="29">
        <v>0</v>
      </c>
      <c r="D17" s="29">
        <v>5044</v>
      </c>
      <c r="E17" s="29">
        <v>23</v>
      </c>
      <c r="F17" s="10">
        <f t="shared" si="0"/>
        <v>-99.54401268834259</v>
      </c>
      <c r="G17" s="1"/>
      <c r="H17" s="1"/>
      <c r="I17" s="1"/>
    </row>
    <row r="18" spans="1:9" x14ac:dyDescent="0.25">
      <c r="A18" s="11" t="s">
        <v>54</v>
      </c>
      <c r="B18" s="30">
        <v>0</v>
      </c>
      <c r="C18" s="30">
        <v>0</v>
      </c>
      <c r="D18" s="30">
        <v>0</v>
      </c>
      <c r="E18" s="30">
        <v>18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0">
        <v>0</v>
      </c>
      <c r="C20" s="30">
        <v>0</v>
      </c>
      <c r="D20" s="30">
        <v>736</v>
      </c>
      <c r="E20" s="30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57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0">
        <v>940378</v>
      </c>
      <c r="C22" s="30">
        <v>768107</v>
      </c>
      <c r="D22" s="30">
        <v>7539098</v>
      </c>
      <c r="E22" s="30">
        <v>5216935</v>
      </c>
      <c r="F22" s="13">
        <f t="shared" si="0"/>
        <v>-30.801602525925517</v>
      </c>
      <c r="G22" s="1"/>
      <c r="H22" s="1"/>
      <c r="I22" s="1"/>
    </row>
    <row r="23" spans="1:9" x14ac:dyDescent="0.25">
      <c r="A23" s="8" t="s">
        <v>59</v>
      </c>
      <c r="B23" s="29">
        <v>284585</v>
      </c>
      <c r="C23" s="29">
        <v>84828</v>
      </c>
      <c r="D23" s="29">
        <v>1751082</v>
      </c>
      <c r="E23" s="29">
        <v>371028</v>
      </c>
      <c r="F23" s="10">
        <f t="shared" si="0"/>
        <v>-78.811500546519241</v>
      </c>
      <c r="G23" s="1"/>
      <c r="H23" s="1"/>
      <c r="I23" s="1"/>
    </row>
    <row r="24" spans="1:9" x14ac:dyDescent="0.25">
      <c r="A24" s="11" t="s">
        <v>60</v>
      </c>
      <c r="B24" s="30">
        <v>88</v>
      </c>
      <c r="C24" s="30">
        <v>0</v>
      </c>
      <c r="D24" s="30">
        <v>1530</v>
      </c>
      <c r="E24" s="30">
        <v>248</v>
      </c>
      <c r="F24" s="13">
        <f t="shared" si="0"/>
        <v>-83.790849673202615</v>
      </c>
      <c r="G24" s="1"/>
      <c r="H24" s="1"/>
      <c r="I24" s="1"/>
    </row>
    <row r="25" spans="1:9" x14ac:dyDescent="0.25">
      <c r="A25" s="8" t="s">
        <v>61</v>
      </c>
      <c r="B25" s="29">
        <v>0</v>
      </c>
      <c r="C25" s="29">
        <v>0</v>
      </c>
      <c r="D25" s="29">
        <v>1256</v>
      </c>
      <c r="E25" s="29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0">
        <v>8857</v>
      </c>
      <c r="C28" s="30">
        <v>28908</v>
      </c>
      <c r="D28" s="30">
        <v>80538</v>
      </c>
      <c r="E28" s="30">
        <v>163489</v>
      </c>
      <c r="F28" s="13">
        <f t="shared" si="0"/>
        <v>102.99610121930021</v>
      </c>
      <c r="G28" s="1"/>
      <c r="H28" s="1"/>
      <c r="I28" s="1"/>
    </row>
    <row r="29" spans="1:9" x14ac:dyDescent="0.25">
      <c r="A29" s="8" t="s">
        <v>65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0">
        <v>0</v>
      </c>
      <c r="C30" s="30">
        <v>0</v>
      </c>
      <c r="D30" s="30">
        <v>0</v>
      </c>
      <c r="E30" s="30">
        <v>46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9">
        <v>0</v>
      </c>
      <c r="C31" s="29">
        <v>149747</v>
      </c>
      <c r="D31" s="29">
        <v>1447</v>
      </c>
      <c r="E31" s="29">
        <v>913154</v>
      </c>
      <c r="F31" s="10">
        <f t="shared" si="0"/>
        <v>63006.703524533521</v>
      </c>
      <c r="G31" s="1"/>
      <c r="H31" s="1"/>
      <c r="I31" s="1"/>
    </row>
    <row r="32" spans="1:9" x14ac:dyDescent="0.25">
      <c r="A32" s="11" t="s">
        <v>68</v>
      </c>
      <c r="B32" s="30">
        <v>2346315</v>
      </c>
      <c r="C32" s="30">
        <v>2317886</v>
      </c>
      <c r="D32" s="30">
        <v>14724883</v>
      </c>
      <c r="E32" s="30">
        <v>17975041</v>
      </c>
      <c r="F32" s="13">
        <f t="shared" si="0"/>
        <v>22.072555686860127</v>
      </c>
      <c r="G32" s="1"/>
      <c r="H32" s="1"/>
      <c r="I32" s="1"/>
    </row>
    <row r="33" spans="1:9" x14ac:dyDescent="0.25">
      <c r="A33" s="8" t="s">
        <v>69</v>
      </c>
      <c r="B33" s="29">
        <v>2854</v>
      </c>
      <c r="C33" s="29">
        <v>9507</v>
      </c>
      <c r="D33" s="29">
        <v>28681</v>
      </c>
      <c r="E33" s="29">
        <v>69263</v>
      </c>
      <c r="F33" s="10">
        <f t="shared" si="0"/>
        <v>141.49436909452251</v>
      </c>
      <c r="G33" s="1"/>
      <c r="H33" s="1"/>
      <c r="I33" s="1"/>
    </row>
    <row r="34" spans="1:9" x14ac:dyDescent="0.25">
      <c r="A34" s="11" t="s">
        <v>70</v>
      </c>
      <c r="B34" s="30">
        <v>450</v>
      </c>
      <c r="C34" s="30">
        <v>0</v>
      </c>
      <c r="D34" s="30">
        <v>592</v>
      </c>
      <c r="E34" s="30">
        <v>9689</v>
      </c>
      <c r="F34" s="13">
        <f t="shared" si="0"/>
        <v>1536.6554054054054</v>
      </c>
      <c r="G34" s="1"/>
      <c r="H34" s="1"/>
      <c r="I34" s="1"/>
    </row>
    <row r="35" spans="1:9" x14ac:dyDescent="0.25">
      <c r="A35" s="14" t="s">
        <v>71</v>
      </c>
      <c r="B35" s="15">
        <f>SUM(B7:B34)</f>
        <v>8124720</v>
      </c>
      <c r="C35" s="15">
        <f t="shared" ref="C35:E35" si="1">SUM(C7:C34)</f>
        <v>7047104</v>
      </c>
      <c r="D35" s="15">
        <f t="shared" si="1"/>
        <v>60377325</v>
      </c>
      <c r="E35" s="15">
        <f t="shared" si="1"/>
        <v>53064973</v>
      </c>
      <c r="F35" s="16">
        <f t="shared" si="0"/>
        <v>-12.111089717870072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23668310</v>
      </c>
      <c r="G38" s="42">
        <f>LOOKUP(E38,$A$38:$A$65,$C$38:$C$65)</f>
        <v>27553211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931</v>
      </c>
      <c r="C39" s="41">
        <f t="shared" ref="C39:C65" si="5">D8</f>
        <v>0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17975041</v>
      </c>
      <c r="G39" s="42">
        <f t="shared" ref="G39:G65" si="8">LOOKUP(E39,$A$38:$A$65,$C$38:$C$65)</f>
        <v>14724883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5216935</v>
      </c>
      <c r="G40" s="42">
        <f t="shared" si="8"/>
        <v>7539098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4611897</v>
      </c>
      <c r="G41" s="42">
        <f t="shared" si="8"/>
        <v>8522451</v>
      </c>
    </row>
    <row r="42" spans="1:9" x14ac:dyDescent="0.25">
      <c r="A42" s="42" t="str">
        <f t="shared" si="3"/>
        <v>BAHIA DE ALGECIRAS</v>
      </c>
      <c r="B42" s="41">
        <f t="shared" si="4"/>
        <v>23668310</v>
      </c>
      <c r="C42" s="41">
        <f t="shared" si="5"/>
        <v>27553211</v>
      </c>
      <c r="D42" s="41">
        <f t="shared" si="6"/>
        <v>1</v>
      </c>
      <c r="E42" s="42" t="str">
        <f t="shared" si="2"/>
        <v>TARRAGONA</v>
      </c>
      <c r="F42" s="42">
        <f t="shared" si="7"/>
        <v>913154</v>
      </c>
      <c r="G42" s="42">
        <f t="shared" si="8"/>
        <v>1447</v>
      </c>
    </row>
    <row r="43" spans="1:9" x14ac:dyDescent="0.25">
      <c r="A43" s="42" t="str">
        <f t="shared" si="3"/>
        <v>BAHIA DE CADIZ</v>
      </c>
      <c r="B43" s="41">
        <f t="shared" si="4"/>
        <v>11087</v>
      </c>
      <c r="C43" s="41">
        <f t="shared" si="5"/>
        <v>4873</v>
      </c>
      <c r="D43" s="41">
        <f t="shared" si="6"/>
        <v>10</v>
      </c>
      <c r="E43" s="42" t="str">
        <f t="shared" si="2"/>
        <v>MALAGA</v>
      </c>
      <c r="F43" s="42">
        <f t="shared" si="7"/>
        <v>371028</v>
      </c>
      <c r="G43" s="42">
        <f t="shared" si="8"/>
        <v>1751082</v>
      </c>
    </row>
    <row r="44" spans="1:9" x14ac:dyDescent="0.25">
      <c r="A44" s="42" t="str">
        <f t="shared" si="3"/>
        <v>BALEARES</v>
      </c>
      <c r="B44" s="41">
        <f t="shared" si="4"/>
        <v>310</v>
      </c>
      <c r="C44" s="41">
        <f t="shared" si="5"/>
        <v>447</v>
      </c>
      <c r="D44" s="41">
        <f t="shared" si="6"/>
        <v>14</v>
      </c>
      <c r="E44" s="42" t="str">
        <f t="shared" si="2"/>
        <v>SANTA CRUZ DE TENERIFE</v>
      </c>
      <c r="F44" s="42">
        <f t="shared" si="7"/>
        <v>163489</v>
      </c>
      <c r="G44" s="42">
        <f t="shared" si="8"/>
        <v>80538</v>
      </c>
    </row>
    <row r="45" spans="1:9" x14ac:dyDescent="0.25">
      <c r="A45" s="42" t="str">
        <f t="shared" si="3"/>
        <v>BARCELONA</v>
      </c>
      <c r="B45" s="41">
        <f t="shared" si="4"/>
        <v>4611897</v>
      </c>
      <c r="C45" s="41">
        <f t="shared" si="5"/>
        <v>8522451</v>
      </c>
      <c r="D45" s="41">
        <f t="shared" si="6"/>
        <v>4</v>
      </c>
      <c r="E45" s="42" t="str">
        <f t="shared" si="2"/>
        <v>VIGO</v>
      </c>
      <c r="F45" s="42">
        <f t="shared" si="7"/>
        <v>69263</v>
      </c>
      <c r="G45" s="42">
        <f t="shared" si="8"/>
        <v>28681</v>
      </c>
    </row>
    <row r="46" spans="1:9" x14ac:dyDescent="0.25">
      <c r="A46" s="42" t="str">
        <f t="shared" si="3"/>
        <v>BILBAO</v>
      </c>
      <c r="B46" s="41">
        <f t="shared" si="4"/>
        <v>52884</v>
      </c>
      <c r="C46" s="41">
        <f t="shared" si="5"/>
        <v>161176</v>
      </c>
      <c r="D46" s="41">
        <f t="shared" si="6"/>
        <v>9</v>
      </c>
      <c r="E46" s="42" t="str">
        <f t="shared" si="2"/>
        <v>BILBAO</v>
      </c>
      <c r="F46" s="42">
        <f t="shared" si="7"/>
        <v>52884</v>
      </c>
      <c r="G46" s="42">
        <f t="shared" si="8"/>
        <v>161176</v>
      </c>
    </row>
    <row r="47" spans="1:9" x14ac:dyDescent="0.25">
      <c r="A47" s="42" t="str">
        <f t="shared" si="3"/>
        <v>CARTAGENA</v>
      </c>
      <c r="B47" s="41">
        <f t="shared" si="4"/>
        <v>620</v>
      </c>
      <c r="C47" s="41">
        <f t="shared" si="5"/>
        <v>280</v>
      </c>
      <c r="D47" s="41">
        <f t="shared" si="6"/>
        <v>13</v>
      </c>
      <c r="E47" s="42" t="str">
        <f t="shared" si="2"/>
        <v>BAHIA DE CADIZ</v>
      </c>
      <c r="F47" s="42">
        <f t="shared" si="7"/>
        <v>11087</v>
      </c>
      <c r="G47" s="42">
        <f t="shared" si="8"/>
        <v>4873</v>
      </c>
    </row>
    <row r="48" spans="1:9" x14ac:dyDescent="0.25">
      <c r="A48" s="42" t="str">
        <f t="shared" si="3"/>
        <v>CASTELLON</v>
      </c>
      <c r="B48" s="41">
        <f t="shared" si="4"/>
        <v>23</v>
      </c>
      <c r="C48" s="41">
        <f t="shared" si="5"/>
        <v>5044</v>
      </c>
      <c r="D48" s="41">
        <f t="shared" si="6"/>
        <v>17</v>
      </c>
      <c r="E48" s="42" t="str">
        <f t="shared" si="2"/>
        <v>VILAGARCIA</v>
      </c>
      <c r="F48" s="42">
        <f t="shared" si="7"/>
        <v>9689</v>
      </c>
      <c r="G48" s="42">
        <f t="shared" si="8"/>
        <v>592</v>
      </c>
    </row>
    <row r="49" spans="1:7" x14ac:dyDescent="0.25">
      <c r="A49" s="42" t="str">
        <f t="shared" si="3"/>
        <v>CEUTA</v>
      </c>
      <c r="B49" s="41">
        <f t="shared" si="4"/>
        <v>18</v>
      </c>
      <c r="C49" s="41">
        <f t="shared" si="5"/>
        <v>0</v>
      </c>
      <c r="D49" s="41">
        <f t="shared" si="6"/>
        <v>18</v>
      </c>
      <c r="E49" s="42" t="str">
        <f t="shared" si="2"/>
        <v>ALICANTE</v>
      </c>
      <c r="F49" s="42">
        <f t="shared" si="7"/>
        <v>931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620</v>
      </c>
      <c r="G50" s="42">
        <f t="shared" si="8"/>
        <v>280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736</v>
      </c>
      <c r="D51" s="41">
        <f t="shared" si="6"/>
        <v>28</v>
      </c>
      <c r="E51" s="42" t="str">
        <f t="shared" si="2"/>
        <v>BALEARES</v>
      </c>
      <c r="F51" s="42">
        <f t="shared" si="7"/>
        <v>310</v>
      </c>
      <c r="G51" s="42">
        <f t="shared" si="8"/>
        <v>447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248</v>
      </c>
      <c r="G52" s="42">
        <f t="shared" si="8"/>
        <v>1530</v>
      </c>
    </row>
    <row r="53" spans="1:7" x14ac:dyDescent="0.25">
      <c r="A53" s="42" t="str">
        <f t="shared" si="3"/>
        <v>LAS PALMAS</v>
      </c>
      <c r="B53" s="41">
        <f t="shared" si="4"/>
        <v>5216935</v>
      </c>
      <c r="C53" s="41">
        <f t="shared" si="5"/>
        <v>7539098</v>
      </c>
      <c r="D53" s="41">
        <f t="shared" si="6"/>
        <v>3</v>
      </c>
      <c r="E53" s="42" t="str">
        <f t="shared" si="2"/>
        <v>SEVILLA</v>
      </c>
      <c r="F53" s="42">
        <f t="shared" si="7"/>
        <v>46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371028</v>
      </c>
      <c r="C54" s="41">
        <f t="shared" si="5"/>
        <v>1751082</v>
      </c>
      <c r="D54" s="41">
        <f t="shared" si="6"/>
        <v>6</v>
      </c>
      <c r="E54" s="42" t="str">
        <f t="shared" si="2"/>
        <v>CASTELLON</v>
      </c>
      <c r="F54" s="42">
        <f t="shared" si="7"/>
        <v>23</v>
      </c>
      <c r="G54" s="42">
        <f t="shared" si="8"/>
        <v>5044</v>
      </c>
    </row>
    <row r="55" spans="1:7" x14ac:dyDescent="0.25">
      <c r="A55" s="42" t="str">
        <f t="shared" si="3"/>
        <v>MARIN Y RIA DE PONTEVEDRA</v>
      </c>
      <c r="B55" s="41">
        <f t="shared" si="4"/>
        <v>248</v>
      </c>
      <c r="C55" s="41">
        <f t="shared" si="5"/>
        <v>1530</v>
      </c>
      <c r="D55" s="41">
        <f t="shared" si="6"/>
        <v>15</v>
      </c>
      <c r="E55" s="42" t="str">
        <f t="shared" si="2"/>
        <v>CEUTA</v>
      </c>
      <c r="F55" s="42">
        <f t="shared" ref="F55:F65" si="9">LOOKUP(E55,$A$38:$A$65,$B$38:$B$65)</f>
        <v>18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1256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163489</v>
      </c>
      <c r="C59" s="41">
        <f t="shared" si="5"/>
        <v>80538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46</v>
      </c>
      <c r="C61" s="41">
        <f t="shared" si="5"/>
        <v>0</v>
      </c>
      <c r="D61" s="41">
        <f t="shared" si="6"/>
        <v>16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913154</v>
      </c>
      <c r="C62" s="41">
        <f t="shared" si="5"/>
        <v>1447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17975041</v>
      </c>
      <c r="C63" s="41">
        <f t="shared" si="5"/>
        <v>14724883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69263</v>
      </c>
      <c r="C64" s="41">
        <f t="shared" si="5"/>
        <v>28681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9689</v>
      </c>
      <c r="C65" s="41">
        <f t="shared" si="5"/>
        <v>592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1">
        <v>10055</v>
      </c>
      <c r="C7" s="31">
        <v>12449</v>
      </c>
      <c r="D7" s="31">
        <v>81437</v>
      </c>
      <c r="E7" s="31">
        <v>87423</v>
      </c>
      <c r="F7" s="10">
        <f>((E7*100)/D7)-100</f>
        <v>7.3504672323391134</v>
      </c>
      <c r="G7" s="1"/>
      <c r="H7" s="1"/>
      <c r="I7" s="1"/>
    </row>
    <row r="8" spans="1:12" x14ac:dyDescent="0.25">
      <c r="A8" s="11" t="s">
        <v>44</v>
      </c>
      <c r="B8" s="32">
        <v>89027</v>
      </c>
      <c r="C8" s="32">
        <v>88127</v>
      </c>
      <c r="D8" s="32">
        <v>741465</v>
      </c>
      <c r="E8" s="32">
        <v>599879</v>
      </c>
      <c r="F8" s="13">
        <f t="shared" ref="F8:F35" si="0">((E8*100)/D8)-100</f>
        <v>-19.095439434093322</v>
      </c>
      <c r="G8" s="1"/>
      <c r="H8" s="1"/>
      <c r="I8" s="1"/>
    </row>
    <row r="9" spans="1:12" x14ac:dyDescent="0.25">
      <c r="A9" s="8" t="s">
        <v>45</v>
      </c>
      <c r="B9" s="31">
        <v>4</v>
      </c>
      <c r="C9" s="31">
        <v>702</v>
      </c>
      <c r="D9" s="31">
        <v>713</v>
      </c>
      <c r="E9" s="31">
        <v>3818</v>
      </c>
      <c r="F9" s="10">
        <f t="shared" si="0"/>
        <v>435.48387096774195</v>
      </c>
      <c r="G9" s="1"/>
      <c r="H9" s="1"/>
      <c r="I9" s="1"/>
    </row>
    <row r="10" spans="1:12" x14ac:dyDescent="0.25">
      <c r="A10" s="11" t="s">
        <v>46</v>
      </c>
      <c r="B10" s="32">
        <v>5421</v>
      </c>
      <c r="C10" s="32">
        <v>0</v>
      </c>
      <c r="D10" s="32">
        <v>42145</v>
      </c>
      <c r="E10" s="32">
        <v>21647</v>
      </c>
      <c r="F10" s="17">
        <f t="shared" si="0"/>
        <v>-48.636848973780992</v>
      </c>
      <c r="G10" s="1"/>
      <c r="H10" s="1"/>
      <c r="I10" s="1"/>
    </row>
    <row r="11" spans="1:12" x14ac:dyDescent="0.25">
      <c r="A11" s="8" t="s">
        <v>47</v>
      </c>
      <c r="B11" s="31">
        <v>3616467</v>
      </c>
      <c r="C11" s="31">
        <v>3231470</v>
      </c>
      <c r="D11" s="31">
        <v>28901041</v>
      </c>
      <c r="E11" s="31">
        <v>24885171</v>
      </c>
      <c r="F11" s="10">
        <f t="shared" si="0"/>
        <v>-13.895243427390724</v>
      </c>
      <c r="G11" s="1"/>
      <c r="H11" s="1"/>
      <c r="I11" s="1"/>
    </row>
    <row r="12" spans="1:12" x14ac:dyDescent="0.25">
      <c r="A12" s="11" t="s">
        <v>48</v>
      </c>
      <c r="B12" s="32">
        <v>106930</v>
      </c>
      <c r="C12" s="32">
        <v>75630</v>
      </c>
      <c r="D12" s="32">
        <v>888573</v>
      </c>
      <c r="E12" s="32">
        <v>686330</v>
      </c>
      <c r="F12" s="13">
        <f t="shared" si="0"/>
        <v>-22.760425986384917</v>
      </c>
      <c r="G12" s="1"/>
      <c r="H12" s="1"/>
      <c r="I12" s="1"/>
    </row>
    <row r="13" spans="1:12" x14ac:dyDescent="0.25">
      <c r="A13" s="8" t="s">
        <v>49</v>
      </c>
      <c r="B13" s="31">
        <v>65183</v>
      </c>
      <c r="C13" s="31">
        <v>61972</v>
      </c>
      <c r="D13" s="31">
        <v>573059</v>
      </c>
      <c r="E13" s="31">
        <v>417812</v>
      </c>
      <c r="F13" s="10">
        <f t="shared" si="0"/>
        <v>-27.09092781022548</v>
      </c>
      <c r="G13" s="1"/>
      <c r="H13" s="1"/>
      <c r="I13" s="1"/>
    </row>
    <row r="14" spans="1:12" x14ac:dyDescent="0.25">
      <c r="A14" s="11" t="s">
        <v>50</v>
      </c>
      <c r="B14" s="32">
        <v>2266060</v>
      </c>
      <c r="C14" s="32">
        <v>1634509</v>
      </c>
      <c r="D14" s="32">
        <v>17883488</v>
      </c>
      <c r="E14" s="32">
        <v>11575160</v>
      </c>
      <c r="F14" s="13">
        <f t="shared" si="0"/>
        <v>-35.274595202009806</v>
      </c>
      <c r="G14" s="1"/>
      <c r="H14" s="1"/>
      <c r="I14" s="1"/>
    </row>
    <row r="15" spans="1:12" x14ac:dyDescent="0.25">
      <c r="A15" s="8" t="s">
        <v>51</v>
      </c>
      <c r="B15" s="31">
        <v>572100</v>
      </c>
      <c r="C15" s="31">
        <v>408675</v>
      </c>
      <c r="D15" s="31">
        <v>4124711</v>
      </c>
      <c r="E15" s="31">
        <v>3021450</v>
      </c>
      <c r="F15" s="10">
        <f t="shared" si="0"/>
        <v>-26.74759516484913</v>
      </c>
      <c r="G15" s="1"/>
      <c r="H15" s="1"/>
      <c r="I15" s="1"/>
    </row>
    <row r="16" spans="1:12" x14ac:dyDescent="0.25">
      <c r="A16" s="11" t="s">
        <v>52</v>
      </c>
      <c r="B16" s="32">
        <v>46230</v>
      </c>
      <c r="C16" s="32">
        <v>73057</v>
      </c>
      <c r="D16" s="32">
        <v>315667</v>
      </c>
      <c r="E16" s="32">
        <v>365598</v>
      </c>
      <c r="F16" s="13">
        <f t="shared" si="0"/>
        <v>15.817617932821619</v>
      </c>
      <c r="G16" s="1"/>
      <c r="H16" s="1"/>
      <c r="I16" s="1"/>
    </row>
    <row r="17" spans="1:9" x14ac:dyDescent="0.25">
      <c r="A17" s="8" t="s">
        <v>53</v>
      </c>
      <c r="B17" s="31">
        <v>95512</v>
      </c>
      <c r="C17" s="31">
        <v>67399</v>
      </c>
      <c r="D17" s="31">
        <v>871211</v>
      </c>
      <c r="E17" s="31">
        <v>555478</v>
      </c>
      <c r="F17" s="10">
        <f t="shared" si="0"/>
        <v>-36.240704031514753</v>
      </c>
      <c r="G17" s="1"/>
      <c r="H17" s="1"/>
      <c r="I17" s="1"/>
    </row>
    <row r="18" spans="1:9" x14ac:dyDescent="0.25">
      <c r="A18" s="11" t="s">
        <v>54</v>
      </c>
      <c r="B18" s="32">
        <v>6716</v>
      </c>
      <c r="C18" s="32">
        <v>4540</v>
      </c>
      <c r="D18" s="32">
        <v>47756</v>
      </c>
      <c r="E18" s="32">
        <v>42204</v>
      </c>
      <c r="F18" s="13">
        <f t="shared" si="0"/>
        <v>-11.625764301867832</v>
      </c>
      <c r="G18" s="1"/>
      <c r="H18" s="1"/>
      <c r="I18" s="1"/>
    </row>
    <row r="19" spans="1:9" x14ac:dyDescent="0.25">
      <c r="A19" s="8" t="s">
        <v>55</v>
      </c>
      <c r="B19" s="31">
        <v>50</v>
      </c>
      <c r="C19" s="31">
        <v>414</v>
      </c>
      <c r="D19" s="31">
        <v>495</v>
      </c>
      <c r="E19" s="31">
        <v>2774</v>
      </c>
      <c r="F19" s="10">
        <f t="shared" si="0"/>
        <v>460.40404040404042</v>
      </c>
      <c r="G19" s="1"/>
      <c r="H19" s="1"/>
      <c r="I19" s="1"/>
    </row>
    <row r="20" spans="1:9" x14ac:dyDescent="0.25">
      <c r="A20" s="11" t="s">
        <v>56</v>
      </c>
      <c r="B20" s="32">
        <v>32941</v>
      </c>
      <c r="C20" s="32">
        <v>23433</v>
      </c>
      <c r="D20" s="32">
        <v>203948</v>
      </c>
      <c r="E20" s="32">
        <v>189510</v>
      </c>
      <c r="F20" s="13">
        <f t="shared" si="0"/>
        <v>-7.0792554964991012</v>
      </c>
      <c r="G20" s="1"/>
      <c r="H20" s="1"/>
      <c r="I20" s="1"/>
    </row>
    <row r="21" spans="1:9" x14ac:dyDescent="0.25">
      <c r="A21" s="8" t="s">
        <v>57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2">
        <v>1208998</v>
      </c>
      <c r="C22" s="32">
        <v>1034553</v>
      </c>
      <c r="D22" s="32">
        <v>9930407</v>
      </c>
      <c r="E22" s="32">
        <v>7254027</v>
      </c>
      <c r="F22" s="13">
        <f t="shared" si="0"/>
        <v>-26.951362617866522</v>
      </c>
      <c r="G22" s="1"/>
      <c r="H22" s="1"/>
      <c r="I22" s="1"/>
    </row>
    <row r="23" spans="1:9" x14ac:dyDescent="0.25">
      <c r="A23" s="8" t="s">
        <v>59</v>
      </c>
      <c r="B23" s="31">
        <v>300991</v>
      </c>
      <c r="C23" s="31">
        <v>97397</v>
      </c>
      <c r="D23" s="31">
        <v>1837413</v>
      </c>
      <c r="E23" s="31">
        <v>464729</v>
      </c>
      <c r="F23" s="10">
        <f t="shared" si="0"/>
        <v>-74.707428324497542</v>
      </c>
      <c r="G23" s="1"/>
      <c r="H23" s="1"/>
      <c r="I23" s="1"/>
    </row>
    <row r="24" spans="1:9" x14ac:dyDescent="0.25">
      <c r="A24" s="11" t="s">
        <v>60</v>
      </c>
      <c r="B24" s="32">
        <v>6646</v>
      </c>
      <c r="C24" s="32">
        <v>27723</v>
      </c>
      <c r="D24" s="32">
        <v>185385</v>
      </c>
      <c r="E24" s="32">
        <v>159177</v>
      </c>
      <c r="F24" s="13">
        <f t="shared" si="0"/>
        <v>-14.137066105671977</v>
      </c>
      <c r="G24" s="1"/>
      <c r="H24" s="1"/>
      <c r="I24" s="1"/>
    </row>
    <row r="25" spans="1:9" x14ac:dyDescent="0.25">
      <c r="A25" s="8" t="s">
        <v>61</v>
      </c>
      <c r="B25" s="31">
        <v>9485</v>
      </c>
      <c r="C25" s="31">
        <v>12423</v>
      </c>
      <c r="D25" s="31">
        <v>98727</v>
      </c>
      <c r="E25" s="31">
        <v>118501</v>
      </c>
      <c r="F25" s="10">
        <f t="shared" si="0"/>
        <v>20.02896877247359</v>
      </c>
      <c r="G25" s="1"/>
      <c r="H25" s="1"/>
      <c r="I25" s="1"/>
    </row>
    <row r="26" spans="1:9" x14ac:dyDescent="0.25">
      <c r="A26" s="11" t="s">
        <v>62</v>
      </c>
      <c r="B26" s="32">
        <v>0</v>
      </c>
      <c r="C26" s="32">
        <v>0</v>
      </c>
      <c r="D26" s="32">
        <v>0</v>
      </c>
      <c r="E26" s="32">
        <v>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2">
        <v>249906</v>
      </c>
      <c r="C28" s="32">
        <v>246024</v>
      </c>
      <c r="D28" s="32">
        <v>2109709</v>
      </c>
      <c r="E28" s="32">
        <v>1824843</v>
      </c>
      <c r="F28" s="13">
        <f t="shared" si="0"/>
        <v>-13.502620503586044</v>
      </c>
      <c r="G28" s="1"/>
      <c r="H28" s="1"/>
      <c r="I28" s="1"/>
    </row>
    <row r="29" spans="1:9" x14ac:dyDescent="0.25">
      <c r="A29" s="8" t="s">
        <v>65</v>
      </c>
      <c r="B29" s="31">
        <v>276</v>
      </c>
      <c r="C29" s="31">
        <v>1452</v>
      </c>
      <c r="D29" s="31">
        <v>4645</v>
      </c>
      <c r="E29" s="31">
        <v>12576</v>
      </c>
      <c r="F29" s="10">
        <f t="shared" si="0"/>
        <v>170.74273412271259</v>
      </c>
      <c r="G29" s="1"/>
      <c r="H29" s="1"/>
      <c r="I29" s="1"/>
    </row>
    <row r="30" spans="1:9" x14ac:dyDescent="0.25">
      <c r="A30" s="11" t="s">
        <v>66</v>
      </c>
      <c r="B30" s="32">
        <v>88477</v>
      </c>
      <c r="C30" s="32">
        <v>87481</v>
      </c>
      <c r="D30" s="32">
        <v>649146</v>
      </c>
      <c r="E30" s="32">
        <v>629665</v>
      </c>
      <c r="F30" s="13">
        <f t="shared" si="0"/>
        <v>-3.0010198014006164</v>
      </c>
      <c r="G30" s="1"/>
      <c r="H30" s="1"/>
      <c r="I30" s="1"/>
    </row>
    <row r="31" spans="1:9" x14ac:dyDescent="0.25">
      <c r="A31" s="8" t="s">
        <v>67</v>
      </c>
      <c r="B31" s="31">
        <v>37621</v>
      </c>
      <c r="C31" s="31">
        <v>198661</v>
      </c>
      <c r="D31" s="31">
        <v>293673</v>
      </c>
      <c r="E31" s="31">
        <v>1343669</v>
      </c>
      <c r="F31" s="10">
        <f t="shared" si="0"/>
        <v>357.53916771374963</v>
      </c>
      <c r="G31" s="1"/>
      <c r="H31" s="1"/>
      <c r="I31" s="1"/>
    </row>
    <row r="32" spans="1:9" x14ac:dyDescent="0.25">
      <c r="A32" s="11" t="s">
        <v>68</v>
      </c>
      <c r="B32" s="32">
        <v>3984995</v>
      </c>
      <c r="C32" s="32">
        <v>3706558</v>
      </c>
      <c r="D32" s="32">
        <v>27058294</v>
      </c>
      <c r="E32" s="32">
        <v>28112440</v>
      </c>
      <c r="F32" s="13">
        <f t="shared" si="0"/>
        <v>3.8958331962835473</v>
      </c>
      <c r="G32" s="1"/>
      <c r="H32" s="1"/>
      <c r="I32" s="1"/>
    </row>
    <row r="33" spans="1:9" x14ac:dyDescent="0.25">
      <c r="A33" s="8" t="s">
        <v>69</v>
      </c>
      <c r="B33" s="31">
        <v>165361</v>
      </c>
      <c r="C33" s="31">
        <v>157378</v>
      </c>
      <c r="D33" s="31">
        <v>1649087</v>
      </c>
      <c r="E33" s="31">
        <v>1292857</v>
      </c>
      <c r="F33" s="10">
        <f t="shared" si="0"/>
        <v>-21.601649882632032</v>
      </c>
      <c r="G33" s="1"/>
      <c r="H33" s="1"/>
      <c r="I33" s="1"/>
    </row>
    <row r="34" spans="1:9" x14ac:dyDescent="0.25">
      <c r="A34" s="11" t="s">
        <v>70</v>
      </c>
      <c r="B34" s="32">
        <v>32520</v>
      </c>
      <c r="C34" s="32">
        <v>1517</v>
      </c>
      <c r="D34" s="32">
        <v>61785</v>
      </c>
      <c r="E34" s="32">
        <v>115002</v>
      </c>
      <c r="F34" s="13">
        <f t="shared" si="0"/>
        <v>86.132556445739255</v>
      </c>
      <c r="G34" s="1"/>
      <c r="H34" s="1"/>
      <c r="I34" s="1"/>
    </row>
    <row r="35" spans="1:9" x14ac:dyDescent="0.25">
      <c r="A35" s="14" t="s">
        <v>71</v>
      </c>
      <c r="B35" s="15">
        <f>SUM(B7:B34)</f>
        <v>12997972</v>
      </c>
      <c r="C35" s="15">
        <f t="shared" ref="C35:E35" si="1">SUM(C7:C34)</f>
        <v>11253544</v>
      </c>
      <c r="D35" s="15">
        <f t="shared" si="1"/>
        <v>98553980</v>
      </c>
      <c r="E35" s="15">
        <f t="shared" si="1"/>
        <v>83781744</v>
      </c>
      <c r="F35" s="16">
        <f t="shared" si="0"/>
        <v>-14.988979643440075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87423</v>
      </c>
      <c r="C38" s="41">
        <f>D7</f>
        <v>81437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28112440</v>
      </c>
      <c r="G38" s="42">
        <f>LOOKUP(E38,$A$38:$A$65,$C$38:$C$65)</f>
        <v>27058294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599879</v>
      </c>
      <c r="C39" s="41">
        <f t="shared" ref="C39:C65" si="5">D8</f>
        <v>741465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24885171</v>
      </c>
      <c r="G39" s="42">
        <f t="shared" ref="G39:G65" si="8">LOOKUP(E39,$A$38:$A$65,$C$38:$C$65)</f>
        <v>28901041</v>
      </c>
    </row>
    <row r="40" spans="1:9" x14ac:dyDescent="0.25">
      <c r="A40" s="42" t="str">
        <f t="shared" si="3"/>
        <v>ALMERIA</v>
      </c>
      <c r="B40" s="41">
        <f t="shared" si="4"/>
        <v>3818</v>
      </c>
      <c r="C40" s="41">
        <f t="shared" si="5"/>
        <v>713</v>
      </c>
      <c r="D40" s="41">
        <f t="shared" si="6"/>
        <v>24</v>
      </c>
      <c r="E40" s="42" t="str">
        <f t="shared" si="2"/>
        <v>BARCELONA</v>
      </c>
      <c r="F40" s="42">
        <f t="shared" si="7"/>
        <v>11575160</v>
      </c>
      <c r="G40" s="42">
        <f t="shared" si="8"/>
        <v>17883488</v>
      </c>
    </row>
    <row r="41" spans="1:9" x14ac:dyDescent="0.25">
      <c r="A41" s="42" t="str">
        <f t="shared" si="3"/>
        <v>AVILES</v>
      </c>
      <c r="B41" s="41">
        <f t="shared" si="4"/>
        <v>21647</v>
      </c>
      <c r="C41" s="41">
        <f t="shared" si="5"/>
        <v>42145</v>
      </c>
      <c r="D41" s="41">
        <f t="shared" si="6"/>
        <v>22</v>
      </c>
      <c r="E41" s="42" t="str">
        <f t="shared" si="2"/>
        <v>LAS PALMAS</v>
      </c>
      <c r="F41" s="42">
        <f t="shared" si="7"/>
        <v>7254027</v>
      </c>
      <c r="G41" s="42">
        <f t="shared" si="8"/>
        <v>9930407</v>
      </c>
    </row>
    <row r="42" spans="1:9" x14ac:dyDescent="0.25">
      <c r="A42" s="42" t="str">
        <f t="shared" si="3"/>
        <v>BAHIA DE ALGECIRAS</v>
      </c>
      <c r="B42" s="41">
        <f t="shared" si="4"/>
        <v>24885171</v>
      </c>
      <c r="C42" s="41">
        <f t="shared" si="5"/>
        <v>28901041</v>
      </c>
      <c r="D42" s="41">
        <f t="shared" si="6"/>
        <v>2</v>
      </c>
      <c r="E42" s="42" t="str">
        <f t="shared" si="2"/>
        <v>BILBAO</v>
      </c>
      <c r="F42" s="42">
        <f t="shared" si="7"/>
        <v>3021450</v>
      </c>
      <c r="G42" s="42">
        <f t="shared" si="8"/>
        <v>4124711</v>
      </c>
    </row>
    <row r="43" spans="1:9" x14ac:dyDescent="0.25">
      <c r="A43" s="42" t="str">
        <f t="shared" si="3"/>
        <v>BAHIA DE CADIZ</v>
      </c>
      <c r="B43" s="41">
        <f t="shared" si="4"/>
        <v>686330</v>
      </c>
      <c r="C43" s="41">
        <f t="shared" si="5"/>
        <v>888573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1824843</v>
      </c>
      <c r="G43" s="42">
        <f t="shared" si="8"/>
        <v>2109709</v>
      </c>
    </row>
    <row r="44" spans="1:9" x14ac:dyDescent="0.25">
      <c r="A44" s="42" t="str">
        <f t="shared" si="3"/>
        <v>BALEARES</v>
      </c>
      <c r="B44" s="41">
        <f t="shared" si="4"/>
        <v>417812</v>
      </c>
      <c r="C44" s="41">
        <f t="shared" si="5"/>
        <v>573059</v>
      </c>
      <c r="D44" s="41">
        <f t="shared" si="6"/>
        <v>14</v>
      </c>
      <c r="E44" s="42" t="str">
        <f t="shared" si="2"/>
        <v>TARRAGONA</v>
      </c>
      <c r="F44" s="42">
        <f t="shared" si="7"/>
        <v>1343669</v>
      </c>
      <c r="G44" s="42">
        <f t="shared" si="8"/>
        <v>293673</v>
      </c>
    </row>
    <row r="45" spans="1:9" x14ac:dyDescent="0.25">
      <c r="A45" s="42" t="str">
        <f t="shared" si="3"/>
        <v>BARCELONA</v>
      </c>
      <c r="B45" s="41">
        <f t="shared" si="4"/>
        <v>11575160</v>
      </c>
      <c r="C45" s="41">
        <f t="shared" si="5"/>
        <v>17883488</v>
      </c>
      <c r="D45" s="41">
        <f t="shared" si="6"/>
        <v>3</v>
      </c>
      <c r="E45" s="42" t="str">
        <f t="shared" si="2"/>
        <v>VIGO</v>
      </c>
      <c r="F45" s="42">
        <f t="shared" si="7"/>
        <v>1292857</v>
      </c>
      <c r="G45" s="42">
        <f t="shared" si="8"/>
        <v>1649087</v>
      </c>
    </row>
    <row r="46" spans="1:9" x14ac:dyDescent="0.25">
      <c r="A46" s="42" t="str">
        <f t="shared" si="3"/>
        <v>BILBAO</v>
      </c>
      <c r="B46" s="41">
        <f t="shared" si="4"/>
        <v>3021450</v>
      </c>
      <c r="C46" s="41">
        <f t="shared" si="5"/>
        <v>4124711</v>
      </c>
      <c r="D46" s="41">
        <f t="shared" si="6"/>
        <v>5</v>
      </c>
      <c r="E46" s="42" t="str">
        <f t="shared" si="2"/>
        <v>BAHIA DE CADIZ</v>
      </c>
      <c r="F46" s="42">
        <f t="shared" si="7"/>
        <v>686330</v>
      </c>
      <c r="G46" s="42">
        <f t="shared" si="8"/>
        <v>888573</v>
      </c>
    </row>
    <row r="47" spans="1:9" x14ac:dyDescent="0.25">
      <c r="A47" s="42" t="str">
        <f t="shared" si="3"/>
        <v>CARTAGENA</v>
      </c>
      <c r="B47" s="41">
        <f t="shared" si="4"/>
        <v>365598</v>
      </c>
      <c r="C47" s="41">
        <f t="shared" si="5"/>
        <v>315667</v>
      </c>
      <c r="D47" s="41">
        <f t="shared" si="6"/>
        <v>15</v>
      </c>
      <c r="E47" s="42" t="str">
        <f t="shared" si="2"/>
        <v>SEVILLA</v>
      </c>
      <c r="F47" s="42">
        <f t="shared" si="7"/>
        <v>629665</v>
      </c>
      <c r="G47" s="42">
        <f t="shared" si="8"/>
        <v>649146</v>
      </c>
    </row>
    <row r="48" spans="1:9" x14ac:dyDescent="0.25">
      <c r="A48" s="42" t="str">
        <f t="shared" si="3"/>
        <v>CASTELLON</v>
      </c>
      <c r="B48" s="41">
        <f t="shared" si="4"/>
        <v>555478</v>
      </c>
      <c r="C48" s="41">
        <f t="shared" si="5"/>
        <v>871211</v>
      </c>
      <c r="D48" s="41">
        <f t="shared" si="6"/>
        <v>12</v>
      </c>
      <c r="E48" s="42" t="str">
        <f t="shared" si="2"/>
        <v>ALICANTE</v>
      </c>
      <c r="F48" s="42">
        <f t="shared" si="7"/>
        <v>599879</v>
      </c>
      <c r="G48" s="42">
        <f t="shared" si="8"/>
        <v>741465</v>
      </c>
    </row>
    <row r="49" spans="1:7" x14ac:dyDescent="0.25">
      <c r="A49" s="42" t="str">
        <f t="shared" si="3"/>
        <v>CEUTA</v>
      </c>
      <c r="B49" s="41">
        <f t="shared" si="4"/>
        <v>42204</v>
      </c>
      <c r="C49" s="41">
        <f t="shared" si="5"/>
        <v>47756</v>
      </c>
      <c r="D49" s="41">
        <f t="shared" si="6"/>
        <v>21</v>
      </c>
      <c r="E49" s="42" t="str">
        <f t="shared" si="2"/>
        <v>CASTELLON</v>
      </c>
      <c r="F49" s="42">
        <f t="shared" si="7"/>
        <v>555478</v>
      </c>
      <c r="G49" s="42">
        <f t="shared" si="8"/>
        <v>871211</v>
      </c>
    </row>
    <row r="50" spans="1:7" x14ac:dyDescent="0.25">
      <c r="A50" s="42" t="str">
        <f t="shared" si="3"/>
        <v>FERROL-SAN CIBRAO</v>
      </c>
      <c r="B50" s="41">
        <f t="shared" si="4"/>
        <v>2774</v>
      </c>
      <c r="C50" s="41">
        <f t="shared" si="5"/>
        <v>495</v>
      </c>
      <c r="D50" s="41">
        <f t="shared" si="6"/>
        <v>25</v>
      </c>
      <c r="E50" s="42" t="str">
        <f t="shared" si="2"/>
        <v>MALAGA</v>
      </c>
      <c r="F50" s="42">
        <f t="shared" si="7"/>
        <v>464729</v>
      </c>
      <c r="G50" s="42">
        <f t="shared" si="8"/>
        <v>1837413</v>
      </c>
    </row>
    <row r="51" spans="1:7" x14ac:dyDescent="0.25">
      <c r="A51" s="42" t="str">
        <f t="shared" si="3"/>
        <v>GIJON</v>
      </c>
      <c r="B51" s="41">
        <f t="shared" si="4"/>
        <v>189510</v>
      </c>
      <c r="C51" s="41">
        <f t="shared" si="5"/>
        <v>203948</v>
      </c>
      <c r="D51" s="41">
        <f t="shared" si="6"/>
        <v>16</v>
      </c>
      <c r="E51" s="42" t="str">
        <f t="shared" si="2"/>
        <v>BALEARES</v>
      </c>
      <c r="F51" s="42">
        <f t="shared" si="7"/>
        <v>417812</v>
      </c>
      <c r="G51" s="42">
        <f t="shared" si="8"/>
        <v>573059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365598</v>
      </c>
      <c r="G52" s="42">
        <f t="shared" si="8"/>
        <v>315667</v>
      </c>
    </row>
    <row r="53" spans="1:7" x14ac:dyDescent="0.25">
      <c r="A53" s="42" t="str">
        <f t="shared" si="3"/>
        <v>LAS PALMAS</v>
      </c>
      <c r="B53" s="41">
        <f t="shared" si="4"/>
        <v>7254027</v>
      </c>
      <c r="C53" s="41">
        <f t="shared" si="5"/>
        <v>9930407</v>
      </c>
      <c r="D53" s="41">
        <f t="shared" si="6"/>
        <v>4</v>
      </c>
      <c r="E53" s="42" t="str">
        <f t="shared" si="2"/>
        <v>GIJON</v>
      </c>
      <c r="F53" s="42">
        <f t="shared" si="7"/>
        <v>189510</v>
      </c>
      <c r="G53" s="42">
        <f t="shared" si="8"/>
        <v>203948</v>
      </c>
    </row>
    <row r="54" spans="1:7" x14ac:dyDescent="0.25">
      <c r="A54" s="42" t="str">
        <f t="shared" si="3"/>
        <v>MALAGA</v>
      </c>
      <c r="B54" s="41">
        <f t="shared" si="4"/>
        <v>464729</v>
      </c>
      <c r="C54" s="41">
        <f t="shared" si="5"/>
        <v>1837413</v>
      </c>
      <c r="D54" s="41">
        <f t="shared" si="6"/>
        <v>13</v>
      </c>
      <c r="E54" s="42" t="str">
        <f t="shared" si="2"/>
        <v>MARIN Y RIA DE PONTEVEDRA</v>
      </c>
      <c r="F54" s="42">
        <f t="shared" si="7"/>
        <v>159177</v>
      </c>
      <c r="G54" s="42">
        <f t="shared" si="8"/>
        <v>185385</v>
      </c>
    </row>
    <row r="55" spans="1:7" x14ac:dyDescent="0.25">
      <c r="A55" s="42" t="str">
        <f t="shared" si="3"/>
        <v>MARIN Y RIA DE PONTEVEDRA</v>
      </c>
      <c r="B55" s="41">
        <f t="shared" si="4"/>
        <v>159177</v>
      </c>
      <c r="C55" s="41">
        <f t="shared" si="5"/>
        <v>185385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118501</v>
      </c>
      <c r="G55" s="42">
        <f t="shared" si="8"/>
        <v>98727</v>
      </c>
    </row>
    <row r="56" spans="1:7" x14ac:dyDescent="0.25">
      <c r="A56" s="42" t="str">
        <f t="shared" si="3"/>
        <v>MELILLA</v>
      </c>
      <c r="B56" s="41">
        <f t="shared" si="4"/>
        <v>118501</v>
      </c>
      <c r="C56" s="41">
        <f t="shared" si="5"/>
        <v>98727</v>
      </c>
      <c r="D56" s="41">
        <f t="shared" si="6"/>
        <v>18</v>
      </c>
      <c r="E56" s="42" t="str">
        <f t="shared" si="2"/>
        <v>VILAGARCIA</v>
      </c>
      <c r="F56" s="42">
        <f t="shared" si="9"/>
        <v>115002</v>
      </c>
      <c r="G56" s="42">
        <f t="shared" si="8"/>
        <v>61785</v>
      </c>
    </row>
    <row r="57" spans="1:7" x14ac:dyDescent="0.25">
      <c r="A57" s="42" t="str">
        <f t="shared" si="3"/>
        <v>MOTRIL</v>
      </c>
      <c r="B57" s="41">
        <f t="shared" si="4"/>
        <v>4</v>
      </c>
      <c r="C57" s="41">
        <f t="shared" si="5"/>
        <v>0</v>
      </c>
      <c r="D57" s="41">
        <f t="shared" si="6"/>
        <v>26</v>
      </c>
      <c r="E57" s="42" t="str">
        <f t="shared" si="2"/>
        <v>A CORUÑA</v>
      </c>
      <c r="F57" s="42">
        <f t="shared" si="9"/>
        <v>87423</v>
      </c>
      <c r="G57" s="42">
        <f t="shared" si="8"/>
        <v>81437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9"/>
        <v>42204</v>
      </c>
      <c r="G58" s="42">
        <f t="shared" si="8"/>
        <v>47756</v>
      </c>
    </row>
    <row r="59" spans="1:7" x14ac:dyDescent="0.25">
      <c r="A59" s="42" t="str">
        <f t="shared" si="3"/>
        <v>SANTA CRUZ DE TENERIFE</v>
      </c>
      <c r="B59" s="41">
        <f t="shared" si="4"/>
        <v>1824843</v>
      </c>
      <c r="C59" s="41">
        <f t="shared" si="5"/>
        <v>2109709</v>
      </c>
      <c r="D59" s="41">
        <f t="shared" si="6"/>
        <v>6</v>
      </c>
      <c r="E59" s="42" t="str">
        <f t="shared" si="2"/>
        <v>AVILES</v>
      </c>
      <c r="F59" s="42">
        <f t="shared" si="9"/>
        <v>21647</v>
      </c>
      <c r="G59" s="42">
        <f t="shared" si="8"/>
        <v>42145</v>
      </c>
    </row>
    <row r="60" spans="1:7" x14ac:dyDescent="0.25">
      <c r="A60" s="42" t="str">
        <f t="shared" si="3"/>
        <v>SANTANDER</v>
      </c>
      <c r="B60" s="41">
        <f t="shared" si="4"/>
        <v>12576</v>
      </c>
      <c r="C60" s="41">
        <f t="shared" si="5"/>
        <v>4645</v>
      </c>
      <c r="D60" s="41">
        <f t="shared" si="6"/>
        <v>23</v>
      </c>
      <c r="E60" s="42" t="str">
        <f t="shared" si="2"/>
        <v>SANTANDER</v>
      </c>
      <c r="F60" s="42">
        <f t="shared" si="9"/>
        <v>12576</v>
      </c>
      <c r="G60" s="42">
        <f t="shared" si="8"/>
        <v>4645</v>
      </c>
    </row>
    <row r="61" spans="1:7" x14ac:dyDescent="0.25">
      <c r="A61" s="42" t="str">
        <f t="shared" si="3"/>
        <v>SEVILLA</v>
      </c>
      <c r="B61" s="41">
        <f t="shared" si="4"/>
        <v>629665</v>
      </c>
      <c r="C61" s="41">
        <f t="shared" si="5"/>
        <v>649146</v>
      </c>
      <c r="D61" s="41">
        <f t="shared" si="6"/>
        <v>10</v>
      </c>
      <c r="E61" s="42" t="str">
        <f t="shared" si="2"/>
        <v>ALMERIA</v>
      </c>
      <c r="F61" s="42">
        <f t="shared" si="9"/>
        <v>3818</v>
      </c>
      <c r="G61" s="42">
        <f t="shared" si="8"/>
        <v>713</v>
      </c>
    </row>
    <row r="62" spans="1:7" x14ac:dyDescent="0.25">
      <c r="A62" s="42" t="str">
        <f t="shared" si="3"/>
        <v>TARRAGONA</v>
      </c>
      <c r="B62" s="41">
        <f t="shared" si="4"/>
        <v>1343669</v>
      </c>
      <c r="C62" s="41">
        <f t="shared" si="5"/>
        <v>293673</v>
      </c>
      <c r="D62" s="41">
        <f t="shared" si="6"/>
        <v>7</v>
      </c>
      <c r="E62" s="42" t="str">
        <f t="shared" si="2"/>
        <v>FERROL-SAN CIBRAO</v>
      </c>
      <c r="F62" s="42">
        <f t="shared" si="9"/>
        <v>2774</v>
      </c>
      <c r="G62" s="42">
        <f t="shared" si="8"/>
        <v>495</v>
      </c>
    </row>
    <row r="63" spans="1:7" x14ac:dyDescent="0.25">
      <c r="A63" s="42" t="str">
        <f t="shared" si="3"/>
        <v>VALENCIA</v>
      </c>
      <c r="B63" s="41">
        <f t="shared" si="4"/>
        <v>28112440</v>
      </c>
      <c r="C63" s="41">
        <f t="shared" si="5"/>
        <v>27058294</v>
      </c>
      <c r="D63" s="41">
        <f t="shared" si="6"/>
        <v>1</v>
      </c>
      <c r="E63" s="42" t="str">
        <f t="shared" si="2"/>
        <v>MOTRIL</v>
      </c>
      <c r="F63" s="42">
        <f t="shared" si="9"/>
        <v>4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1292857</v>
      </c>
      <c r="C64" s="41">
        <f t="shared" si="5"/>
        <v>1649087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115002</v>
      </c>
      <c r="C65" s="41">
        <f t="shared" si="5"/>
        <v>61785</v>
      </c>
      <c r="D65" s="41">
        <f t="shared" si="6"/>
        <v>19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4">
        <v>27813</v>
      </c>
      <c r="C8" s="34">
        <v>20416</v>
      </c>
      <c r="D8" s="34">
        <v>234703</v>
      </c>
      <c r="E8" s="34">
        <v>118727</v>
      </c>
      <c r="F8" s="13">
        <f t="shared" ref="F8:F35" si="0">((E8*100)/D8)-100</f>
        <v>-49.413940171195087</v>
      </c>
      <c r="G8" s="1"/>
      <c r="H8" s="1"/>
      <c r="I8" s="1"/>
    </row>
    <row r="9" spans="1:12" x14ac:dyDescent="0.25">
      <c r="A9" s="8" t="s">
        <v>45</v>
      </c>
      <c r="B9" s="33">
        <v>25450</v>
      </c>
      <c r="C9" s="33">
        <v>28542</v>
      </c>
      <c r="D9" s="33">
        <v>262900</v>
      </c>
      <c r="E9" s="33">
        <v>275234</v>
      </c>
      <c r="F9" s="10">
        <f t="shared" si="0"/>
        <v>4.6915176873335867</v>
      </c>
      <c r="G9" s="1"/>
      <c r="H9" s="1"/>
      <c r="I9" s="1"/>
    </row>
    <row r="10" spans="1:12" x14ac:dyDescent="0.25">
      <c r="A10" s="11" t="s">
        <v>46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33">
        <v>203533</v>
      </c>
      <c r="C11" s="33">
        <v>217704</v>
      </c>
      <c r="D11" s="33">
        <v>3040910</v>
      </c>
      <c r="E11" s="33">
        <v>2970641</v>
      </c>
      <c r="F11" s="10">
        <f t="shared" si="0"/>
        <v>-2.3107885468494658</v>
      </c>
      <c r="G11" s="1"/>
      <c r="H11" s="1"/>
      <c r="I11" s="1"/>
    </row>
    <row r="12" spans="1:12" x14ac:dyDescent="0.25">
      <c r="A12" s="11" t="s">
        <v>48</v>
      </c>
      <c r="B12" s="34">
        <v>116157</v>
      </c>
      <c r="C12" s="34">
        <v>101338</v>
      </c>
      <c r="D12" s="34">
        <v>942867</v>
      </c>
      <c r="E12" s="34">
        <v>801186</v>
      </c>
      <c r="F12" s="13">
        <f t="shared" si="0"/>
        <v>-15.026615630836588</v>
      </c>
      <c r="G12" s="1"/>
      <c r="H12" s="1"/>
      <c r="I12" s="1"/>
    </row>
    <row r="13" spans="1:12" x14ac:dyDescent="0.25">
      <c r="A13" s="8" t="s">
        <v>49</v>
      </c>
      <c r="B13" s="33">
        <v>777298</v>
      </c>
      <c r="C13" s="33">
        <v>698955</v>
      </c>
      <c r="D13" s="33">
        <v>6442184</v>
      </c>
      <c r="E13" s="33">
        <v>5490749</v>
      </c>
      <c r="F13" s="10">
        <f t="shared" si="0"/>
        <v>-14.768826845057518</v>
      </c>
      <c r="G13" s="1"/>
      <c r="H13" s="1"/>
      <c r="I13" s="1"/>
    </row>
    <row r="14" spans="1:12" x14ac:dyDescent="0.25">
      <c r="A14" s="11" t="s">
        <v>50</v>
      </c>
      <c r="B14" s="34">
        <v>733980</v>
      </c>
      <c r="C14" s="34">
        <v>624794</v>
      </c>
      <c r="D14" s="34">
        <v>7206273</v>
      </c>
      <c r="E14" s="34">
        <v>5566231</v>
      </c>
      <c r="F14" s="13">
        <f t="shared" si="0"/>
        <v>-22.758532739461856</v>
      </c>
      <c r="G14" s="1"/>
      <c r="H14" s="1"/>
      <c r="I14" s="1"/>
    </row>
    <row r="15" spans="1:12" x14ac:dyDescent="0.25">
      <c r="A15" s="8" t="s">
        <v>51</v>
      </c>
      <c r="B15" s="33">
        <v>48752</v>
      </c>
      <c r="C15" s="33">
        <v>57821</v>
      </c>
      <c r="D15" s="33">
        <v>407464</v>
      </c>
      <c r="E15" s="33">
        <v>469888</v>
      </c>
      <c r="F15" s="10">
        <f t="shared" si="0"/>
        <v>15.320126440618068</v>
      </c>
      <c r="G15" s="1"/>
      <c r="H15" s="1"/>
      <c r="I15" s="1"/>
    </row>
    <row r="16" spans="1:12" x14ac:dyDescent="0.25">
      <c r="A16" s="11" t="s">
        <v>52</v>
      </c>
      <c r="B16" s="34">
        <v>0</v>
      </c>
      <c r="C16" s="34">
        <v>0</v>
      </c>
      <c r="D16" s="34">
        <v>0</v>
      </c>
      <c r="E16" s="34">
        <v>1975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33">
        <v>12020</v>
      </c>
      <c r="C17" s="33">
        <v>11831</v>
      </c>
      <c r="D17" s="33">
        <v>103213</v>
      </c>
      <c r="E17" s="33">
        <v>185794</v>
      </c>
      <c r="F17" s="10">
        <f t="shared" si="0"/>
        <v>80.010270024124878</v>
      </c>
      <c r="G17" s="1"/>
      <c r="H17" s="1"/>
      <c r="I17" s="1"/>
    </row>
    <row r="18" spans="1:9" x14ac:dyDescent="0.25">
      <c r="A18" s="11" t="s">
        <v>54</v>
      </c>
      <c r="B18" s="34">
        <v>76094</v>
      </c>
      <c r="C18" s="34">
        <v>74434</v>
      </c>
      <c r="D18" s="34">
        <v>630674</v>
      </c>
      <c r="E18" s="34">
        <v>620356</v>
      </c>
      <c r="F18" s="13">
        <f t="shared" si="0"/>
        <v>-1.6360274880524628</v>
      </c>
      <c r="G18" s="1"/>
      <c r="H18" s="1"/>
      <c r="I18" s="1"/>
    </row>
    <row r="19" spans="1:9" x14ac:dyDescent="0.25">
      <c r="A19" s="8" t="s">
        <v>55</v>
      </c>
      <c r="B19" s="33">
        <v>11470</v>
      </c>
      <c r="C19" s="33">
        <v>13365</v>
      </c>
      <c r="D19" s="33">
        <v>148367</v>
      </c>
      <c r="E19" s="33">
        <v>92044</v>
      </c>
      <c r="F19" s="10">
        <f t="shared" si="0"/>
        <v>-37.961945715691492</v>
      </c>
      <c r="G19" s="1"/>
      <c r="H19" s="1"/>
      <c r="I19" s="1"/>
    </row>
    <row r="20" spans="1:9" x14ac:dyDescent="0.25">
      <c r="A20" s="11" t="s">
        <v>56</v>
      </c>
      <c r="B20" s="34">
        <v>0</v>
      </c>
      <c r="C20" s="34">
        <v>0</v>
      </c>
      <c r="D20" s="34">
        <v>0</v>
      </c>
      <c r="E20" s="34">
        <v>7506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4">
        <v>222941</v>
      </c>
      <c r="C22" s="34">
        <v>195600</v>
      </c>
      <c r="D22" s="34">
        <v>1753381</v>
      </c>
      <c r="E22" s="34">
        <v>1470248</v>
      </c>
      <c r="F22" s="13">
        <f t="shared" si="0"/>
        <v>-16.147830962009962</v>
      </c>
      <c r="G22" s="1"/>
      <c r="H22" s="1"/>
      <c r="I22" s="1"/>
    </row>
    <row r="23" spans="1:9" x14ac:dyDescent="0.25">
      <c r="A23" s="8" t="s">
        <v>59</v>
      </c>
      <c r="B23" s="33">
        <v>38099</v>
      </c>
      <c r="C23" s="33">
        <v>48621</v>
      </c>
      <c r="D23" s="33">
        <v>303755</v>
      </c>
      <c r="E23" s="33">
        <v>355576</v>
      </c>
      <c r="F23" s="10">
        <f t="shared" si="0"/>
        <v>17.060130697437074</v>
      </c>
      <c r="G23" s="1"/>
      <c r="H23" s="1"/>
      <c r="I23" s="1"/>
    </row>
    <row r="24" spans="1:9" x14ac:dyDescent="0.25">
      <c r="A24" s="11" t="s">
        <v>60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3">
        <v>40848</v>
      </c>
      <c r="C25" s="33">
        <v>48152</v>
      </c>
      <c r="D25" s="33">
        <v>337212</v>
      </c>
      <c r="E25" s="33">
        <v>364777</v>
      </c>
      <c r="F25" s="10">
        <f t="shared" si="0"/>
        <v>8.1743828807990155</v>
      </c>
      <c r="G25" s="1"/>
      <c r="H25" s="1"/>
      <c r="I25" s="1"/>
    </row>
    <row r="26" spans="1:9" x14ac:dyDescent="0.25">
      <c r="A26" s="11" t="s">
        <v>62</v>
      </c>
      <c r="B26" s="34">
        <v>416</v>
      </c>
      <c r="C26" s="34">
        <v>2905</v>
      </c>
      <c r="D26" s="34">
        <v>921</v>
      </c>
      <c r="E26" s="34">
        <v>20382</v>
      </c>
      <c r="F26" s="13">
        <f t="shared" si="0"/>
        <v>2113.0293159609118</v>
      </c>
      <c r="G26" s="1"/>
      <c r="H26" s="1"/>
      <c r="I26" s="1"/>
    </row>
    <row r="27" spans="1:9" x14ac:dyDescent="0.25">
      <c r="A27" s="8" t="s">
        <v>63</v>
      </c>
      <c r="B27" s="33">
        <v>25487</v>
      </c>
      <c r="C27" s="33">
        <v>17030</v>
      </c>
      <c r="D27" s="33">
        <v>437206</v>
      </c>
      <c r="E27" s="33">
        <v>258865</v>
      </c>
      <c r="F27" s="10">
        <f t="shared" si="0"/>
        <v>-40.791068741051127</v>
      </c>
      <c r="G27" s="1"/>
      <c r="H27" s="1"/>
      <c r="I27" s="1"/>
    </row>
    <row r="28" spans="1:9" x14ac:dyDescent="0.25">
      <c r="A28" s="11" t="s">
        <v>64</v>
      </c>
      <c r="B28" s="34">
        <v>282359</v>
      </c>
      <c r="C28" s="34">
        <v>285247</v>
      </c>
      <c r="D28" s="34">
        <v>2412488</v>
      </c>
      <c r="E28" s="34">
        <v>2181597</v>
      </c>
      <c r="F28" s="13">
        <f t="shared" si="0"/>
        <v>-9.5706590043142228</v>
      </c>
      <c r="G28" s="1"/>
      <c r="H28" s="1"/>
      <c r="I28" s="1"/>
    </row>
    <row r="29" spans="1:9" x14ac:dyDescent="0.25">
      <c r="A29" s="8" t="s">
        <v>65</v>
      </c>
      <c r="B29" s="33">
        <v>65810</v>
      </c>
      <c r="C29" s="33">
        <v>59535</v>
      </c>
      <c r="D29" s="33">
        <v>713730</v>
      </c>
      <c r="E29" s="33">
        <v>477092</v>
      </c>
      <c r="F29" s="10">
        <f t="shared" si="0"/>
        <v>-33.155114679220432</v>
      </c>
      <c r="G29" s="1"/>
      <c r="H29" s="1"/>
      <c r="I29" s="1"/>
    </row>
    <row r="30" spans="1:9" x14ac:dyDescent="0.25">
      <c r="A30" s="11" t="s">
        <v>66</v>
      </c>
      <c r="B30" s="34">
        <v>23405</v>
      </c>
      <c r="C30" s="34">
        <v>19230</v>
      </c>
      <c r="D30" s="34">
        <v>180630</v>
      </c>
      <c r="E30" s="34">
        <v>165852</v>
      </c>
      <c r="F30" s="13">
        <f t="shared" si="0"/>
        <v>-8.181365221723965</v>
      </c>
      <c r="G30" s="1"/>
      <c r="H30" s="1"/>
      <c r="I30" s="1"/>
    </row>
    <row r="31" spans="1:9" x14ac:dyDescent="0.25">
      <c r="A31" s="8" t="s">
        <v>67</v>
      </c>
      <c r="B31" s="33">
        <v>7713</v>
      </c>
      <c r="C31" s="33">
        <v>4229</v>
      </c>
      <c r="D31" s="33">
        <v>285154</v>
      </c>
      <c r="E31" s="33">
        <v>83486</v>
      </c>
      <c r="F31" s="10">
        <f t="shared" si="0"/>
        <v>-70.722486796608152</v>
      </c>
      <c r="G31" s="1"/>
      <c r="H31" s="1"/>
      <c r="I31" s="1"/>
    </row>
    <row r="32" spans="1:9" x14ac:dyDescent="0.25">
      <c r="A32" s="11" t="s">
        <v>68</v>
      </c>
      <c r="B32" s="34">
        <v>332445</v>
      </c>
      <c r="C32" s="34">
        <v>332719</v>
      </c>
      <c r="D32" s="34">
        <v>3362478</v>
      </c>
      <c r="E32" s="34">
        <v>2931660</v>
      </c>
      <c r="F32" s="13">
        <f t="shared" si="0"/>
        <v>-12.812515055860587</v>
      </c>
      <c r="G32" s="1"/>
      <c r="H32" s="1"/>
      <c r="I32" s="1"/>
    </row>
    <row r="33" spans="1:9" x14ac:dyDescent="0.25">
      <c r="A33" s="8" t="s">
        <v>69</v>
      </c>
      <c r="B33" s="33">
        <v>49096</v>
      </c>
      <c r="C33" s="33">
        <v>36128</v>
      </c>
      <c r="D33" s="33">
        <v>952838</v>
      </c>
      <c r="E33" s="33">
        <v>567015</v>
      </c>
      <c r="F33" s="10">
        <f t="shared" si="0"/>
        <v>-40.491982897407532</v>
      </c>
      <c r="G33" s="1"/>
      <c r="H33" s="1"/>
      <c r="I33" s="1"/>
    </row>
    <row r="34" spans="1:9" x14ac:dyDescent="0.25">
      <c r="A34" s="11" t="s">
        <v>70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3121186</v>
      </c>
      <c r="C35" s="15">
        <f t="shared" ref="C35:E35" si="1">SUM(C7:C34)</f>
        <v>2898596</v>
      </c>
      <c r="D35" s="15">
        <f t="shared" si="1"/>
        <v>30159348</v>
      </c>
      <c r="E35" s="15">
        <f t="shared" si="1"/>
        <v>25476881</v>
      </c>
      <c r="F35" s="16">
        <f t="shared" si="0"/>
        <v>-15.525756723918562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5566231</v>
      </c>
      <c r="G38" s="42">
        <f>LOOKUP(E38,$A$38:$A$65,$C$38:$C$65)</f>
        <v>7206273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118727</v>
      </c>
      <c r="C39" s="41">
        <f t="shared" ref="C39:C65" si="5">D8</f>
        <v>234703</v>
      </c>
      <c r="D39" s="41">
        <f t="shared" ref="D39:D65" si="6">_xlfn.RANK.EQ(B39,$B$38:$B$65)+COUNTIF($B$38:$B$65,B39)-1</f>
        <v>18</v>
      </c>
      <c r="E39" s="42" t="str">
        <f t="shared" si="2"/>
        <v>BALEARES</v>
      </c>
      <c r="F39" s="42">
        <f t="shared" ref="F39:F54" si="7">LOOKUP(E39,$A$38:$A$65,$B$38:$B$65)</f>
        <v>5490749</v>
      </c>
      <c r="G39" s="42">
        <f t="shared" ref="G39:G65" si="8">LOOKUP(E39,$A$38:$A$65,$C$38:$C$65)</f>
        <v>6442184</v>
      </c>
    </row>
    <row r="40" spans="1:9" x14ac:dyDescent="0.25">
      <c r="A40" s="42" t="str">
        <f t="shared" si="3"/>
        <v>ALMERIA</v>
      </c>
      <c r="B40" s="41">
        <f t="shared" si="4"/>
        <v>275234</v>
      </c>
      <c r="C40" s="41">
        <f t="shared" si="5"/>
        <v>262900</v>
      </c>
      <c r="D40" s="41">
        <f t="shared" si="6"/>
        <v>14</v>
      </c>
      <c r="E40" s="42" t="str">
        <f t="shared" si="2"/>
        <v>BAHIA DE ALGECIRAS</v>
      </c>
      <c r="F40" s="42">
        <f t="shared" si="7"/>
        <v>2970641</v>
      </c>
      <c r="G40" s="42">
        <f t="shared" si="8"/>
        <v>3040910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2931660</v>
      </c>
      <c r="G41" s="42">
        <f t="shared" si="8"/>
        <v>3362478</v>
      </c>
    </row>
    <row r="42" spans="1:9" x14ac:dyDescent="0.25">
      <c r="A42" s="42" t="str">
        <f t="shared" si="3"/>
        <v>BAHIA DE ALGECIRAS</v>
      </c>
      <c r="B42" s="41">
        <f t="shared" si="4"/>
        <v>2970641</v>
      </c>
      <c r="C42" s="41">
        <f t="shared" si="5"/>
        <v>3040910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2181597</v>
      </c>
      <c r="G42" s="42">
        <f t="shared" si="8"/>
        <v>2412488</v>
      </c>
    </row>
    <row r="43" spans="1:9" x14ac:dyDescent="0.25">
      <c r="A43" s="42" t="str">
        <f t="shared" si="3"/>
        <v>BAHIA DE CADIZ</v>
      </c>
      <c r="B43" s="41">
        <f t="shared" si="4"/>
        <v>801186</v>
      </c>
      <c r="C43" s="41">
        <f t="shared" si="5"/>
        <v>942867</v>
      </c>
      <c r="D43" s="41">
        <f t="shared" si="6"/>
        <v>7</v>
      </c>
      <c r="E43" s="42" t="str">
        <f t="shared" si="2"/>
        <v>LAS PALMAS</v>
      </c>
      <c r="F43" s="42">
        <f t="shared" si="7"/>
        <v>1470248</v>
      </c>
      <c r="G43" s="42">
        <f t="shared" si="8"/>
        <v>1753381</v>
      </c>
    </row>
    <row r="44" spans="1:9" x14ac:dyDescent="0.25">
      <c r="A44" s="42" t="str">
        <f t="shared" si="3"/>
        <v>BALEARES</v>
      </c>
      <c r="B44" s="41">
        <f t="shared" si="4"/>
        <v>5490749</v>
      </c>
      <c r="C44" s="41">
        <f t="shared" si="5"/>
        <v>6442184</v>
      </c>
      <c r="D44" s="41">
        <f t="shared" si="6"/>
        <v>2</v>
      </c>
      <c r="E44" s="42" t="str">
        <f t="shared" si="2"/>
        <v>BAHIA DE CADIZ</v>
      </c>
      <c r="F44" s="42">
        <f t="shared" si="7"/>
        <v>801186</v>
      </c>
      <c r="G44" s="42">
        <f t="shared" si="8"/>
        <v>942867</v>
      </c>
    </row>
    <row r="45" spans="1:9" x14ac:dyDescent="0.25">
      <c r="A45" s="42" t="str">
        <f t="shared" si="3"/>
        <v>BARCELONA</v>
      </c>
      <c r="B45" s="41">
        <f t="shared" si="4"/>
        <v>5566231</v>
      </c>
      <c r="C45" s="41">
        <f t="shared" si="5"/>
        <v>7206273</v>
      </c>
      <c r="D45" s="41">
        <f t="shared" si="6"/>
        <v>1</v>
      </c>
      <c r="E45" s="42" t="str">
        <f t="shared" si="2"/>
        <v>CEUTA</v>
      </c>
      <c r="F45" s="42">
        <f t="shared" si="7"/>
        <v>620356</v>
      </c>
      <c r="G45" s="42">
        <f t="shared" si="8"/>
        <v>630674</v>
      </c>
    </row>
    <row r="46" spans="1:9" x14ac:dyDescent="0.25">
      <c r="A46" s="42" t="str">
        <f t="shared" si="3"/>
        <v>BILBAO</v>
      </c>
      <c r="B46" s="41">
        <f t="shared" si="4"/>
        <v>469888</v>
      </c>
      <c r="C46" s="41">
        <f t="shared" si="5"/>
        <v>407464</v>
      </c>
      <c r="D46" s="41">
        <f t="shared" si="6"/>
        <v>11</v>
      </c>
      <c r="E46" s="42" t="str">
        <f t="shared" si="2"/>
        <v>VIGO</v>
      </c>
      <c r="F46" s="42">
        <f t="shared" si="7"/>
        <v>567015</v>
      </c>
      <c r="G46" s="42">
        <f t="shared" si="8"/>
        <v>952838</v>
      </c>
    </row>
    <row r="47" spans="1:9" x14ac:dyDescent="0.25">
      <c r="A47" s="42" t="str">
        <f t="shared" si="3"/>
        <v>CARTAGENA</v>
      </c>
      <c r="B47" s="41">
        <f t="shared" si="4"/>
        <v>1975</v>
      </c>
      <c r="C47" s="41">
        <f t="shared" si="5"/>
        <v>0</v>
      </c>
      <c r="D47" s="41">
        <f t="shared" si="6"/>
        <v>23</v>
      </c>
      <c r="E47" s="42" t="str">
        <f t="shared" si="2"/>
        <v>SANTANDER</v>
      </c>
      <c r="F47" s="42">
        <f t="shared" si="7"/>
        <v>477092</v>
      </c>
      <c r="G47" s="42">
        <f t="shared" si="8"/>
        <v>713730</v>
      </c>
    </row>
    <row r="48" spans="1:9" x14ac:dyDescent="0.25">
      <c r="A48" s="42" t="str">
        <f t="shared" si="3"/>
        <v>CASTELLON</v>
      </c>
      <c r="B48" s="41">
        <f t="shared" si="4"/>
        <v>185794</v>
      </c>
      <c r="C48" s="41">
        <f t="shared" si="5"/>
        <v>103213</v>
      </c>
      <c r="D48" s="41">
        <f t="shared" si="6"/>
        <v>16</v>
      </c>
      <c r="E48" s="42" t="str">
        <f t="shared" si="2"/>
        <v>BILBAO</v>
      </c>
      <c r="F48" s="42">
        <f t="shared" si="7"/>
        <v>469888</v>
      </c>
      <c r="G48" s="42">
        <f t="shared" si="8"/>
        <v>407464</v>
      </c>
    </row>
    <row r="49" spans="1:7" x14ac:dyDescent="0.25">
      <c r="A49" s="42" t="str">
        <f t="shared" si="3"/>
        <v>CEUTA</v>
      </c>
      <c r="B49" s="41">
        <f t="shared" si="4"/>
        <v>620356</v>
      </c>
      <c r="C49" s="41">
        <f t="shared" si="5"/>
        <v>630674</v>
      </c>
      <c r="D49" s="41">
        <f t="shared" si="6"/>
        <v>8</v>
      </c>
      <c r="E49" s="42" t="str">
        <f t="shared" si="2"/>
        <v>MELILLA</v>
      </c>
      <c r="F49" s="42">
        <f t="shared" si="7"/>
        <v>364777</v>
      </c>
      <c r="G49" s="42">
        <f t="shared" si="8"/>
        <v>337212</v>
      </c>
    </row>
    <row r="50" spans="1:7" x14ac:dyDescent="0.25">
      <c r="A50" s="42" t="str">
        <f t="shared" si="3"/>
        <v>FERROL-SAN CIBRAO</v>
      </c>
      <c r="B50" s="41">
        <f t="shared" si="4"/>
        <v>92044</v>
      </c>
      <c r="C50" s="41">
        <f t="shared" si="5"/>
        <v>148367</v>
      </c>
      <c r="D50" s="41">
        <f t="shared" si="6"/>
        <v>19</v>
      </c>
      <c r="E50" s="42" t="str">
        <f t="shared" si="2"/>
        <v>MALAGA</v>
      </c>
      <c r="F50" s="42">
        <f t="shared" si="7"/>
        <v>355576</v>
      </c>
      <c r="G50" s="42">
        <f t="shared" si="8"/>
        <v>303755</v>
      </c>
    </row>
    <row r="51" spans="1:7" x14ac:dyDescent="0.25">
      <c r="A51" s="42" t="str">
        <f t="shared" si="3"/>
        <v>GIJON</v>
      </c>
      <c r="B51" s="41">
        <f t="shared" si="4"/>
        <v>7506</v>
      </c>
      <c r="C51" s="41">
        <f t="shared" si="5"/>
        <v>0</v>
      </c>
      <c r="D51" s="41">
        <f t="shared" si="6"/>
        <v>22</v>
      </c>
      <c r="E51" s="42" t="str">
        <f t="shared" si="2"/>
        <v>ALMERIA</v>
      </c>
      <c r="F51" s="42">
        <f t="shared" si="7"/>
        <v>275234</v>
      </c>
      <c r="G51" s="42">
        <f t="shared" si="8"/>
        <v>262900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PASAIA</v>
      </c>
      <c r="F52" s="42">
        <f t="shared" si="7"/>
        <v>258865</v>
      </c>
      <c r="G52" s="42">
        <f t="shared" si="8"/>
        <v>437206</v>
      </c>
    </row>
    <row r="53" spans="1:7" x14ac:dyDescent="0.25">
      <c r="A53" s="42" t="str">
        <f t="shared" si="3"/>
        <v>LAS PALMAS</v>
      </c>
      <c r="B53" s="41">
        <f t="shared" si="4"/>
        <v>1470248</v>
      </c>
      <c r="C53" s="41">
        <f t="shared" si="5"/>
        <v>1753381</v>
      </c>
      <c r="D53" s="41">
        <f t="shared" si="6"/>
        <v>6</v>
      </c>
      <c r="E53" s="42" t="str">
        <f t="shared" si="2"/>
        <v>CASTELLON</v>
      </c>
      <c r="F53" s="42">
        <f t="shared" si="7"/>
        <v>185794</v>
      </c>
      <c r="G53" s="42">
        <f t="shared" si="8"/>
        <v>103213</v>
      </c>
    </row>
    <row r="54" spans="1:7" x14ac:dyDescent="0.25">
      <c r="A54" s="42" t="str">
        <f t="shared" si="3"/>
        <v>MALAGA</v>
      </c>
      <c r="B54" s="41">
        <f t="shared" si="4"/>
        <v>355576</v>
      </c>
      <c r="C54" s="41">
        <f t="shared" si="5"/>
        <v>303755</v>
      </c>
      <c r="D54" s="41">
        <f t="shared" si="6"/>
        <v>13</v>
      </c>
      <c r="E54" s="42" t="str">
        <f t="shared" si="2"/>
        <v>SEVILLA</v>
      </c>
      <c r="F54" s="42">
        <f t="shared" si="7"/>
        <v>165852</v>
      </c>
      <c r="G54" s="42">
        <f t="shared" si="8"/>
        <v>180630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ALICANTE</v>
      </c>
      <c r="F55" s="42">
        <f t="shared" ref="F55:F65" si="9">LOOKUP(E55,$A$38:$A$65,$B$38:$B$65)</f>
        <v>118727</v>
      </c>
      <c r="G55" s="42">
        <f t="shared" si="8"/>
        <v>234703</v>
      </c>
    </row>
    <row r="56" spans="1:7" x14ac:dyDescent="0.25">
      <c r="A56" s="42" t="str">
        <f t="shared" si="3"/>
        <v>MELILLA</v>
      </c>
      <c r="B56" s="41">
        <f t="shared" si="4"/>
        <v>364777</v>
      </c>
      <c r="C56" s="41">
        <f t="shared" si="5"/>
        <v>337212</v>
      </c>
      <c r="D56" s="41">
        <f t="shared" si="6"/>
        <v>12</v>
      </c>
      <c r="E56" s="42" t="str">
        <f t="shared" si="2"/>
        <v>FERROL-SAN CIBRAO</v>
      </c>
      <c r="F56" s="42">
        <f t="shared" si="9"/>
        <v>92044</v>
      </c>
      <c r="G56" s="42">
        <f t="shared" si="8"/>
        <v>148367</v>
      </c>
    </row>
    <row r="57" spans="1:7" x14ac:dyDescent="0.25">
      <c r="A57" s="42" t="str">
        <f t="shared" si="3"/>
        <v>MOTRIL</v>
      </c>
      <c r="B57" s="41">
        <f t="shared" si="4"/>
        <v>20382</v>
      </c>
      <c r="C57" s="41">
        <f t="shared" si="5"/>
        <v>921</v>
      </c>
      <c r="D57" s="41">
        <f t="shared" si="6"/>
        <v>21</v>
      </c>
      <c r="E57" s="42" t="str">
        <f t="shared" si="2"/>
        <v>TARRAGONA</v>
      </c>
      <c r="F57" s="42">
        <f t="shared" si="9"/>
        <v>83486</v>
      </c>
      <c r="G57" s="42">
        <f t="shared" si="8"/>
        <v>285154</v>
      </c>
    </row>
    <row r="58" spans="1:7" x14ac:dyDescent="0.25">
      <c r="A58" s="42" t="str">
        <f t="shared" si="3"/>
        <v>PASAIA</v>
      </c>
      <c r="B58" s="41">
        <f t="shared" si="4"/>
        <v>258865</v>
      </c>
      <c r="C58" s="41">
        <f t="shared" si="5"/>
        <v>437206</v>
      </c>
      <c r="D58" s="41">
        <f t="shared" si="6"/>
        <v>15</v>
      </c>
      <c r="E58" s="42" t="str">
        <f t="shared" si="2"/>
        <v>MOTRIL</v>
      </c>
      <c r="F58" s="42">
        <f t="shared" si="9"/>
        <v>20382</v>
      </c>
      <c r="G58" s="42">
        <f t="shared" si="8"/>
        <v>921</v>
      </c>
    </row>
    <row r="59" spans="1:7" x14ac:dyDescent="0.25">
      <c r="A59" s="42" t="str">
        <f t="shared" si="3"/>
        <v>SANTA CRUZ DE TENERIFE</v>
      </c>
      <c r="B59" s="41">
        <f t="shared" si="4"/>
        <v>2181597</v>
      </c>
      <c r="C59" s="41">
        <f t="shared" si="5"/>
        <v>2412488</v>
      </c>
      <c r="D59" s="41">
        <f t="shared" si="6"/>
        <v>5</v>
      </c>
      <c r="E59" s="42" t="str">
        <f t="shared" si="2"/>
        <v>GIJON</v>
      </c>
      <c r="F59" s="42">
        <f t="shared" si="9"/>
        <v>7506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477092</v>
      </c>
      <c r="C60" s="41">
        <f t="shared" si="5"/>
        <v>713730</v>
      </c>
      <c r="D60" s="41">
        <f t="shared" si="6"/>
        <v>10</v>
      </c>
      <c r="E60" s="42" t="str">
        <f t="shared" si="2"/>
        <v>CARTAGENA</v>
      </c>
      <c r="F60" s="42">
        <f t="shared" si="9"/>
        <v>1975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165852</v>
      </c>
      <c r="C61" s="41">
        <f t="shared" si="5"/>
        <v>180630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83486</v>
      </c>
      <c r="C62" s="41">
        <f t="shared" si="5"/>
        <v>285154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2931660</v>
      </c>
      <c r="C63" s="41">
        <f t="shared" si="5"/>
        <v>3362478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567015</v>
      </c>
      <c r="C64" s="41">
        <f t="shared" si="5"/>
        <v>952838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5">
        <v>520</v>
      </c>
      <c r="C7" s="35">
        <v>947</v>
      </c>
      <c r="D7" s="35">
        <v>5078</v>
      </c>
      <c r="E7" s="35">
        <v>5404</v>
      </c>
      <c r="F7" s="10">
        <f>((E7*100)/D7)-100</f>
        <v>6.4198503347774647</v>
      </c>
      <c r="G7" s="1"/>
      <c r="H7" s="1"/>
      <c r="I7" s="1"/>
    </row>
    <row r="8" spans="1:12" x14ac:dyDescent="0.25">
      <c r="A8" s="11" t="s">
        <v>44</v>
      </c>
      <c r="B8" s="36">
        <v>13314</v>
      </c>
      <c r="C8" s="36">
        <v>11849</v>
      </c>
      <c r="D8" s="36">
        <v>106881</v>
      </c>
      <c r="E8" s="36">
        <v>81728</v>
      </c>
      <c r="F8" s="13">
        <f t="shared" ref="F8:F35" si="0">((E8*100)/D8)-100</f>
        <v>-23.533649572889473</v>
      </c>
      <c r="G8" s="1"/>
      <c r="H8" s="1"/>
      <c r="I8" s="1"/>
    </row>
    <row r="9" spans="1:12" x14ac:dyDescent="0.25">
      <c r="A9" s="8" t="s">
        <v>45</v>
      </c>
      <c r="B9" s="35">
        <v>2</v>
      </c>
      <c r="C9" s="35">
        <v>141</v>
      </c>
      <c r="D9" s="35">
        <v>99</v>
      </c>
      <c r="E9" s="35">
        <v>490.5</v>
      </c>
      <c r="F9" s="10">
        <f t="shared" si="0"/>
        <v>395.45454545454544</v>
      </c>
      <c r="G9" s="1"/>
      <c r="H9" s="1"/>
      <c r="I9" s="1"/>
    </row>
    <row r="10" spans="1:12" x14ac:dyDescent="0.25">
      <c r="A10" s="11" t="s">
        <v>46</v>
      </c>
      <c r="B10" s="36">
        <v>729</v>
      </c>
      <c r="C10" s="36">
        <v>0</v>
      </c>
      <c r="D10" s="36">
        <v>5321</v>
      </c>
      <c r="E10" s="36">
        <v>2575</v>
      </c>
      <c r="F10" s="17">
        <f t="shared" si="0"/>
        <v>-51.606840819394847</v>
      </c>
      <c r="G10" s="1"/>
      <c r="H10" s="1"/>
      <c r="I10" s="1"/>
    </row>
    <row r="11" spans="1:12" x14ac:dyDescent="0.25">
      <c r="A11" s="8" t="s">
        <v>47</v>
      </c>
      <c r="B11" s="35">
        <v>285248</v>
      </c>
      <c r="C11" s="35">
        <v>258702</v>
      </c>
      <c r="D11" s="35">
        <v>2210963</v>
      </c>
      <c r="E11" s="35">
        <v>1997307</v>
      </c>
      <c r="F11" s="10">
        <f t="shared" si="0"/>
        <v>-9.6634814784327006</v>
      </c>
      <c r="G11" s="1"/>
      <c r="H11" s="1"/>
      <c r="I11" s="1"/>
    </row>
    <row r="12" spans="1:12" x14ac:dyDescent="0.25">
      <c r="A12" s="11" t="s">
        <v>48</v>
      </c>
      <c r="B12" s="36">
        <v>10719</v>
      </c>
      <c r="C12" s="36">
        <v>7732.5</v>
      </c>
      <c r="D12" s="36">
        <v>88587.5</v>
      </c>
      <c r="E12" s="36">
        <v>69502.5</v>
      </c>
      <c r="F12" s="13">
        <f t="shared" si="0"/>
        <v>-21.543671511217724</v>
      </c>
      <c r="G12" s="1"/>
      <c r="H12" s="1"/>
      <c r="I12" s="1"/>
    </row>
    <row r="13" spans="1:12" x14ac:dyDescent="0.25">
      <c r="A13" s="8" t="s">
        <v>49</v>
      </c>
      <c r="B13" s="35">
        <v>16355</v>
      </c>
      <c r="C13" s="35">
        <v>12355</v>
      </c>
      <c r="D13" s="35">
        <v>129276</v>
      </c>
      <c r="E13" s="35">
        <v>97765</v>
      </c>
      <c r="F13" s="10">
        <f t="shared" si="0"/>
        <v>-24.374980661530373</v>
      </c>
      <c r="G13" s="1"/>
      <c r="H13" s="1"/>
      <c r="I13" s="1"/>
    </row>
    <row r="14" spans="1:12" x14ac:dyDescent="0.25">
      <c r="A14" s="11" t="s">
        <v>50</v>
      </c>
      <c r="B14" s="36">
        <v>233657.5</v>
      </c>
      <c r="C14" s="36">
        <v>165280.5</v>
      </c>
      <c r="D14" s="36">
        <v>1813605</v>
      </c>
      <c r="E14" s="36">
        <v>1199761</v>
      </c>
      <c r="F14" s="13">
        <f t="shared" si="0"/>
        <v>-33.846620405215035</v>
      </c>
      <c r="G14" s="1"/>
      <c r="H14" s="1"/>
      <c r="I14" s="1"/>
    </row>
    <row r="15" spans="1:12" x14ac:dyDescent="0.25">
      <c r="A15" s="8" t="s">
        <v>51</v>
      </c>
      <c r="B15" s="35">
        <v>50882.5</v>
      </c>
      <c r="C15" s="35">
        <v>39534.25</v>
      </c>
      <c r="D15" s="35">
        <v>376689.75</v>
      </c>
      <c r="E15" s="35">
        <v>285289.75</v>
      </c>
      <c r="F15" s="10">
        <f t="shared" si="0"/>
        <v>-24.263999750457771</v>
      </c>
      <c r="G15" s="1"/>
      <c r="H15" s="1"/>
      <c r="I15" s="1"/>
    </row>
    <row r="16" spans="1:12" x14ac:dyDescent="0.25">
      <c r="A16" s="11" t="s">
        <v>52</v>
      </c>
      <c r="B16" s="36">
        <v>4455</v>
      </c>
      <c r="C16" s="36">
        <v>7587</v>
      </c>
      <c r="D16" s="36">
        <v>31979</v>
      </c>
      <c r="E16" s="36">
        <v>36650</v>
      </c>
      <c r="F16" s="13">
        <f t="shared" si="0"/>
        <v>14.60646048969636</v>
      </c>
      <c r="G16" s="1"/>
      <c r="H16" s="1"/>
      <c r="I16" s="1"/>
    </row>
    <row r="17" spans="1:9" x14ac:dyDescent="0.25">
      <c r="A17" s="8" t="s">
        <v>53</v>
      </c>
      <c r="B17" s="35">
        <v>7375</v>
      </c>
      <c r="C17" s="35">
        <v>5685</v>
      </c>
      <c r="D17" s="35">
        <v>63025</v>
      </c>
      <c r="E17" s="35">
        <v>43135</v>
      </c>
      <c r="F17" s="10">
        <f t="shared" si="0"/>
        <v>-31.558905196350651</v>
      </c>
      <c r="G17" s="1"/>
      <c r="H17" s="1"/>
      <c r="I17" s="1"/>
    </row>
    <row r="18" spans="1:9" x14ac:dyDescent="0.25">
      <c r="A18" s="11" t="s">
        <v>54</v>
      </c>
      <c r="B18" s="36">
        <v>1302</v>
      </c>
      <c r="C18" s="36">
        <v>1042</v>
      </c>
      <c r="D18" s="36">
        <v>10231</v>
      </c>
      <c r="E18" s="36">
        <v>9385</v>
      </c>
      <c r="F18" s="13">
        <f t="shared" si="0"/>
        <v>-8.2689864138402953</v>
      </c>
      <c r="G18" s="1"/>
      <c r="H18" s="1"/>
      <c r="I18" s="1"/>
    </row>
    <row r="19" spans="1:9" x14ac:dyDescent="0.25">
      <c r="A19" s="8" t="s">
        <v>55</v>
      </c>
      <c r="B19" s="35">
        <v>24</v>
      </c>
      <c r="C19" s="35">
        <v>42</v>
      </c>
      <c r="D19" s="35">
        <v>411</v>
      </c>
      <c r="E19" s="35">
        <v>281</v>
      </c>
      <c r="F19" s="10">
        <f t="shared" si="0"/>
        <v>-31.630170316301701</v>
      </c>
      <c r="G19" s="1"/>
      <c r="H19" s="1"/>
      <c r="I19" s="1"/>
    </row>
    <row r="20" spans="1:9" x14ac:dyDescent="0.25">
      <c r="A20" s="11" t="s">
        <v>56</v>
      </c>
      <c r="B20" s="36">
        <v>2419</v>
      </c>
      <c r="C20" s="36">
        <v>2199</v>
      </c>
      <c r="D20" s="36">
        <v>16667</v>
      </c>
      <c r="E20" s="36">
        <v>16973</v>
      </c>
      <c r="F20" s="13">
        <f t="shared" si="0"/>
        <v>1.83596328073439</v>
      </c>
      <c r="G20" s="1"/>
      <c r="H20" s="1"/>
      <c r="I20" s="1"/>
    </row>
    <row r="21" spans="1:9" x14ac:dyDescent="0.25">
      <c r="A21" s="8" t="s">
        <v>57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6">
        <v>111612</v>
      </c>
      <c r="C22" s="36">
        <v>84855</v>
      </c>
      <c r="D22" s="36">
        <v>882803</v>
      </c>
      <c r="E22" s="36">
        <v>663115</v>
      </c>
      <c r="F22" s="13">
        <f t="shared" si="0"/>
        <v>-24.885280181422132</v>
      </c>
      <c r="G22" s="1"/>
      <c r="H22" s="1"/>
      <c r="I22" s="1"/>
    </row>
    <row r="23" spans="1:9" x14ac:dyDescent="0.25">
      <c r="A23" s="8" t="s">
        <v>59</v>
      </c>
      <c r="B23" s="35">
        <v>48559</v>
      </c>
      <c r="C23" s="35">
        <v>43357</v>
      </c>
      <c r="D23" s="35">
        <v>262698</v>
      </c>
      <c r="E23" s="35">
        <v>166666</v>
      </c>
      <c r="F23" s="10">
        <f t="shared" si="0"/>
        <v>-36.556045344844648</v>
      </c>
      <c r="G23" s="1"/>
      <c r="H23" s="1"/>
      <c r="I23" s="1"/>
    </row>
    <row r="24" spans="1:9" x14ac:dyDescent="0.25">
      <c r="A24" s="11" t="s">
        <v>60</v>
      </c>
      <c r="B24" s="36">
        <v>1122</v>
      </c>
      <c r="C24" s="36">
        <v>2992</v>
      </c>
      <c r="D24" s="36">
        <v>21429</v>
      </c>
      <c r="E24" s="36">
        <v>17396</v>
      </c>
      <c r="F24" s="13">
        <f t="shared" si="0"/>
        <v>-18.820290260861455</v>
      </c>
      <c r="G24" s="1"/>
      <c r="H24" s="1"/>
      <c r="I24" s="1"/>
    </row>
    <row r="25" spans="1:9" x14ac:dyDescent="0.25">
      <c r="A25" s="8" t="s">
        <v>61</v>
      </c>
      <c r="B25" s="35">
        <v>1423</v>
      </c>
      <c r="C25" s="35">
        <v>1739</v>
      </c>
      <c r="D25" s="35">
        <v>13822</v>
      </c>
      <c r="E25" s="35">
        <v>17010</v>
      </c>
      <c r="F25" s="10">
        <f t="shared" si="0"/>
        <v>23.064679496454929</v>
      </c>
      <c r="G25" s="1"/>
      <c r="H25" s="1"/>
      <c r="I25" s="1"/>
    </row>
    <row r="26" spans="1:9" x14ac:dyDescent="0.25">
      <c r="A26" s="11" t="s">
        <v>62</v>
      </c>
      <c r="B26" s="36">
        <v>0</v>
      </c>
      <c r="C26" s="36">
        <v>0</v>
      </c>
      <c r="D26" s="36">
        <v>0</v>
      </c>
      <c r="E26" s="36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5">
        <v>0</v>
      </c>
      <c r="C27" s="35">
        <v>0</v>
      </c>
      <c r="D27" s="35">
        <v>2.5</v>
      </c>
      <c r="E27" s="35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64</v>
      </c>
      <c r="B28" s="36">
        <v>32057</v>
      </c>
      <c r="C28" s="36">
        <v>30485</v>
      </c>
      <c r="D28" s="36">
        <v>274501</v>
      </c>
      <c r="E28" s="36">
        <v>225018</v>
      </c>
      <c r="F28" s="13">
        <f t="shared" si="0"/>
        <v>-18.026528136509526</v>
      </c>
      <c r="G28" s="1"/>
      <c r="H28" s="1"/>
      <c r="I28" s="1"/>
    </row>
    <row r="29" spans="1:9" x14ac:dyDescent="0.25">
      <c r="A29" s="8" t="s">
        <v>65</v>
      </c>
      <c r="B29" s="35">
        <v>118</v>
      </c>
      <c r="C29" s="35">
        <v>132</v>
      </c>
      <c r="D29" s="35">
        <v>1121</v>
      </c>
      <c r="E29" s="35">
        <v>1199</v>
      </c>
      <c r="F29" s="10">
        <f t="shared" si="0"/>
        <v>6.9580731489741368</v>
      </c>
      <c r="G29" s="1"/>
      <c r="H29" s="1"/>
      <c r="I29" s="1"/>
    </row>
    <row r="30" spans="1:9" x14ac:dyDescent="0.25">
      <c r="A30" s="11" t="s">
        <v>66</v>
      </c>
      <c r="B30" s="36">
        <v>11795</v>
      </c>
      <c r="C30" s="36">
        <v>11800</v>
      </c>
      <c r="D30" s="36">
        <v>85159</v>
      </c>
      <c r="E30" s="36">
        <v>82095</v>
      </c>
      <c r="F30" s="13">
        <f t="shared" si="0"/>
        <v>-3.597975551615221</v>
      </c>
      <c r="G30" s="1"/>
      <c r="H30" s="1"/>
      <c r="I30" s="1"/>
    </row>
    <row r="31" spans="1:9" x14ac:dyDescent="0.25">
      <c r="A31" s="8" t="s">
        <v>67</v>
      </c>
      <c r="B31" s="35">
        <v>4704</v>
      </c>
      <c r="C31" s="35">
        <v>18798</v>
      </c>
      <c r="D31" s="35">
        <v>32633</v>
      </c>
      <c r="E31" s="35">
        <v>124044</v>
      </c>
      <c r="F31" s="10">
        <f t="shared" si="0"/>
        <v>280.11828517145221</v>
      </c>
      <c r="G31" s="1"/>
      <c r="H31" s="1"/>
      <c r="I31" s="1"/>
    </row>
    <row r="32" spans="1:9" x14ac:dyDescent="0.25">
      <c r="A32" s="11" t="s">
        <v>68</v>
      </c>
      <c r="B32" s="36">
        <v>348933</v>
      </c>
      <c r="C32" s="36">
        <v>317555</v>
      </c>
      <c r="D32" s="36">
        <v>2396605</v>
      </c>
      <c r="E32" s="36">
        <v>2404846</v>
      </c>
      <c r="F32" s="13">
        <f t="shared" si="0"/>
        <v>0.34386142063461023</v>
      </c>
      <c r="G32" s="1"/>
      <c r="H32" s="1"/>
      <c r="I32" s="1"/>
    </row>
    <row r="33" spans="1:9" x14ac:dyDescent="0.25">
      <c r="A33" s="8" t="s">
        <v>69</v>
      </c>
      <c r="B33" s="35">
        <v>16074</v>
      </c>
      <c r="C33" s="35">
        <v>14962</v>
      </c>
      <c r="D33" s="35">
        <v>174927</v>
      </c>
      <c r="E33" s="35">
        <v>126792</v>
      </c>
      <c r="F33" s="10">
        <f t="shared" si="0"/>
        <v>-27.51719288617538</v>
      </c>
      <c r="G33" s="1"/>
      <c r="H33" s="1"/>
      <c r="I33" s="1"/>
    </row>
    <row r="34" spans="1:9" x14ac:dyDescent="0.25">
      <c r="A34" s="11" t="s">
        <v>70</v>
      </c>
      <c r="B34" s="36">
        <v>3333</v>
      </c>
      <c r="C34" s="36">
        <v>120</v>
      </c>
      <c r="D34" s="36">
        <v>7366</v>
      </c>
      <c r="E34" s="36">
        <v>14605</v>
      </c>
      <c r="F34" s="13">
        <f t="shared" si="0"/>
        <v>98.275862068965523</v>
      </c>
      <c r="G34" s="1"/>
      <c r="H34" s="1"/>
      <c r="I34" s="1"/>
    </row>
    <row r="35" spans="1:9" x14ac:dyDescent="0.25">
      <c r="A35" s="14" t="s">
        <v>71</v>
      </c>
      <c r="B35" s="15">
        <f>SUM(B7:B34)</f>
        <v>1206732</v>
      </c>
      <c r="C35" s="15">
        <f t="shared" ref="C35:E35" si="1">SUM(C7:C34)</f>
        <v>1039891.25</v>
      </c>
      <c r="D35" s="15">
        <f t="shared" si="1"/>
        <v>9011879.75</v>
      </c>
      <c r="E35" s="15">
        <f t="shared" si="1"/>
        <v>7689034.75</v>
      </c>
      <c r="F35" s="16">
        <f t="shared" si="0"/>
        <v>-14.678902034839069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5404</v>
      </c>
      <c r="C38" s="41">
        <f>D7</f>
        <v>5078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2404846</v>
      </c>
      <c r="G38" s="42">
        <f>LOOKUP(E38,$A$38:$A$65,$C$38:$C$65)</f>
        <v>2396605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81728</v>
      </c>
      <c r="C39" s="41">
        <f t="shared" ref="C39:C65" si="5">D8</f>
        <v>106881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1997307</v>
      </c>
      <c r="G39" s="42">
        <f t="shared" ref="G39:G65" si="8">LOOKUP(E39,$A$38:$A$65,$C$38:$C$65)</f>
        <v>2210963</v>
      </c>
    </row>
    <row r="40" spans="1:9" x14ac:dyDescent="0.25">
      <c r="A40" s="42" t="str">
        <f t="shared" si="3"/>
        <v>ALMERIA</v>
      </c>
      <c r="B40" s="41">
        <f t="shared" si="4"/>
        <v>490.5</v>
      </c>
      <c r="C40" s="41">
        <f t="shared" si="5"/>
        <v>99</v>
      </c>
      <c r="D40" s="41">
        <f t="shared" si="6"/>
        <v>24</v>
      </c>
      <c r="E40" s="42" t="str">
        <f t="shared" si="2"/>
        <v>BARCELONA</v>
      </c>
      <c r="F40" s="42">
        <f t="shared" si="7"/>
        <v>1199761</v>
      </c>
      <c r="G40" s="42">
        <f t="shared" si="8"/>
        <v>1813605</v>
      </c>
    </row>
    <row r="41" spans="1:9" x14ac:dyDescent="0.25">
      <c r="A41" s="42" t="str">
        <f t="shared" si="3"/>
        <v>AVILES</v>
      </c>
      <c r="B41" s="41">
        <f t="shared" si="4"/>
        <v>2575</v>
      </c>
      <c r="C41" s="41">
        <f t="shared" si="5"/>
        <v>5321</v>
      </c>
      <c r="D41" s="41">
        <f t="shared" si="6"/>
        <v>22</v>
      </c>
      <c r="E41" s="42" t="str">
        <f t="shared" si="2"/>
        <v>LAS PALMAS</v>
      </c>
      <c r="F41" s="42">
        <f t="shared" si="7"/>
        <v>663115</v>
      </c>
      <c r="G41" s="42">
        <f t="shared" si="8"/>
        <v>882803</v>
      </c>
    </row>
    <row r="42" spans="1:9" x14ac:dyDescent="0.25">
      <c r="A42" s="42" t="str">
        <f t="shared" si="3"/>
        <v>BAHIA DE ALGECIRAS</v>
      </c>
      <c r="B42" s="41">
        <f t="shared" si="4"/>
        <v>1997307</v>
      </c>
      <c r="C42" s="41">
        <f t="shared" si="5"/>
        <v>2210963</v>
      </c>
      <c r="D42" s="41">
        <f t="shared" si="6"/>
        <v>2</v>
      </c>
      <c r="E42" s="42" t="str">
        <f t="shared" si="2"/>
        <v>BILBAO</v>
      </c>
      <c r="F42" s="42">
        <f t="shared" si="7"/>
        <v>285289.75</v>
      </c>
      <c r="G42" s="42">
        <f t="shared" si="8"/>
        <v>376689.75</v>
      </c>
    </row>
    <row r="43" spans="1:9" x14ac:dyDescent="0.25">
      <c r="A43" s="42" t="str">
        <f t="shared" si="3"/>
        <v>BAHIA DE CADIZ</v>
      </c>
      <c r="B43" s="41">
        <f t="shared" si="4"/>
        <v>69502.5</v>
      </c>
      <c r="C43" s="41">
        <f t="shared" si="5"/>
        <v>88587.5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225018</v>
      </c>
      <c r="G43" s="42">
        <f t="shared" si="8"/>
        <v>274501</v>
      </c>
    </row>
    <row r="44" spans="1:9" x14ac:dyDescent="0.25">
      <c r="A44" s="42" t="str">
        <f t="shared" si="3"/>
        <v>BALEARES</v>
      </c>
      <c r="B44" s="41">
        <f t="shared" si="4"/>
        <v>97765</v>
      </c>
      <c r="C44" s="41">
        <f t="shared" si="5"/>
        <v>129276</v>
      </c>
      <c r="D44" s="41">
        <f t="shared" si="6"/>
        <v>10</v>
      </c>
      <c r="E44" s="42" t="str">
        <f t="shared" si="2"/>
        <v>MALAGA</v>
      </c>
      <c r="F44" s="42">
        <f t="shared" si="7"/>
        <v>166666</v>
      </c>
      <c r="G44" s="42">
        <f t="shared" si="8"/>
        <v>262698</v>
      </c>
    </row>
    <row r="45" spans="1:9" x14ac:dyDescent="0.25">
      <c r="A45" s="42" t="str">
        <f t="shared" si="3"/>
        <v>BARCELONA</v>
      </c>
      <c r="B45" s="41">
        <f t="shared" si="4"/>
        <v>1199761</v>
      </c>
      <c r="C45" s="41">
        <f t="shared" si="5"/>
        <v>1813605</v>
      </c>
      <c r="D45" s="41">
        <f t="shared" si="6"/>
        <v>3</v>
      </c>
      <c r="E45" s="42" t="str">
        <f t="shared" si="2"/>
        <v>VIGO</v>
      </c>
      <c r="F45" s="42">
        <f t="shared" si="7"/>
        <v>126792</v>
      </c>
      <c r="G45" s="42">
        <f t="shared" si="8"/>
        <v>174927</v>
      </c>
    </row>
    <row r="46" spans="1:9" x14ac:dyDescent="0.25">
      <c r="A46" s="42" t="str">
        <f t="shared" si="3"/>
        <v>BILBAO</v>
      </c>
      <c r="B46" s="41">
        <f t="shared" si="4"/>
        <v>285289.75</v>
      </c>
      <c r="C46" s="41">
        <f t="shared" si="5"/>
        <v>376689.75</v>
      </c>
      <c r="D46" s="41">
        <f t="shared" si="6"/>
        <v>5</v>
      </c>
      <c r="E46" s="42" t="str">
        <f t="shared" si="2"/>
        <v>TARRAGONA</v>
      </c>
      <c r="F46" s="42">
        <f t="shared" si="7"/>
        <v>124044</v>
      </c>
      <c r="G46" s="42">
        <f t="shared" si="8"/>
        <v>32633</v>
      </c>
    </row>
    <row r="47" spans="1:9" x14ac:dyDescent="0.25">
      <c r="A47" s="42" t="str">
        <f t="shared" si="3"/>
        <v>CARTAGENA</v>
      </c>
      <c r="B47" s="41">
        <f t="shared" si="4"/>
        <v>36650</v>
      </c>
      <c r="C47" s="41">
        <f t="shared" si="5"/>
        <v>31979</v>
      </c>
      <c r="D47" s="41">
        <f t="shared" si="6"/>
        <v>15</v>
      </c>
      <c r="E47" s="42" t="str">
        <f t="shared" si="2"/>
        <v>BALEARES</v>
      </c>
      <c r="F47" s="42">
        <f t="shared" si="7"/>
        <v>97765</v>
      </c>
      <c r="G47" s="42">
        <f t="shared" si="8"/>
        <v>129276</v>
      </c>
    </row>
    <row r="48" spans="1:9" x14ac:dyDescent="0.25">
      <c r="A48" s="42" t="str">
        <f t="shared" si="3"/>
        <v>CASTELLON</v>
      </c>
      <c r="B48" s="41">
        <f t="shared" si="4"/>
        <v>43135</v>
      </c>
      <c r="C48" s="41">
        <f t="shared" si="5"/>
        <v>63025</v>
      </c>
      <c r="D48" s="41">
        <f t="shared" si="6"/>
        <v>14</v>
      </c>
      <c r="E48" s="42" t="str">
        <f t="shared" si="2"/>
        <v>SEVILLA</v>
      </c>
      <c r="F48" s="42">
        <f t="shared" si="7"/>
        <v>82095</v>
      </c>
      <c r="G48" s="42">
        <f t="shared" si="8"/>
        <v>85159</v>
      </c>
    </row>
    <row r="49" spans="1:7" x14ac:dyDescent="0.25">
      <c r="A49" s="42" t="str">
        <f t="shared" si="3"/>
        <v>CEUTA</v>
      </c>
      <c r="B49" s="41">
        <f t="shared" si="4"/>
        <v>9385</v>
      </c>
      <c r="C49" s="41">
        <f t="shared" si="5"/>
        <v>10231</v>
      </c>
      <c r="D49" s="41">
        <f t="shared" si="6"/>
        <v>20</v>
      </c>
      <c r="E49" s="42" t="str">
        <f t="shared" si="2"/>
        <v>ALICANTE</v>
      </c>
      <c r="F49" s="42">
        <f t="shared" si="7"/>
        <v>81728</v>
      </c>
      <c r="G49" s="42">
        <f t="shared" si="8"/>
        <v>106881</v>
      </c>
    </row>
    <row r="50" spans="1:7" x14ac:dyDescent="0.25">
      <c r="A50" s="42" t="str">
        <f t="shared" si="3"/>
        <v>FERROL-SAN CIBRAO</v>
      </c>
      <c r="B50" s="41">
        <f t="shared" si="4"/>
        <v>281</v>
      </c>
      <c r="C50" s="41">
        <f t="shared" si="5"/>
        <v>411</v>
      </c>
      <c r="D50" s="41">
        <f t="shared" si="6"/>
        <v>25</v>
      </c>
      <c r="E50" s="42" t="str">
        <f t="shared" si="2"/>
        <v>BAHIA DE CADIZ</v>
      </c>
      <c r="F50" s="42">
        <f t="shared" si="7"/>
        <v>69502.5</v>
      </c>
      <c r="G50" s="42">
        <f t="shared" si="8"/>
        <v>88587.5</v>
      </c>
    </row>
    <row r="51" spans="1:7" x14ac:dyDescent="0.25">
      <c r="A51" s="42" t="str">
        <f t="shared" si="3"/>
        <v>GIJON</v>
      </c>
      <c r="B51" s="41">
        <f t="shared" si="4"/>
        <v>16973</v>
      </c>
      <c r="C51" s="41">
        <f t="shared" si="5"/>
        <v>16667</v>
      </c>
      <c r="D51" s="41">
        <f t="shared" si="6"/>
        <v>18</v>
      </c>
      <c r="E51" s="42" t="str">
        <f t="shared" si="2"/>
        <v>CASTELLON</v>
      </c>
      <c r="F51" s="42">
        <f t="shared" si="7"/>
        <v>43135</v>
      </c>
      <c r="G51" s="42">
        <f t="shared" si="8"/>
        <v>63025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36650</v>
      </c>
      <c r="G52" s="42">
        <f t="shared" si="8"/>
        <v>31979</v>
      </c>
    </row>
    <row r="53" spans="1:7" x14ac:dyDescent="0.25">
      <c r="A53" s="42" t="str">
        <f t="shared" si="3"/>
        <v>LAS PALMAS</v>
      </c>
      <c r="B53" s="41">
        <f t="shared" si="4"/>
        <v>663115</v>
      </c>
      <c r="C53" s="41">
        <f t="shared" si="5"/>
        <v>882803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17396</v>
      </c>
      <c r="G53" s="42">
        <f t="shared" si="8"/>
        <v>21429</v>
      </c>
    </row>
    <row r="54" spans="1:7" x14ac:dyDescent="0.25">
      <c r="A54" s="42" t="str">
        <f t="shared" si="3"/>
        <v>MALAGA</v>
      </c>
      <c r="B54" s="41">
        <f t="shared" si="4"/>
        <v>166666</v>
      </c>
      <c r="C54" s="41">
        <f t="shared" si="5"/>
        <v>262698</v>
      </c>
      <c r="D54" s="41">
        <f t="shared" si="6"/>
        <v>7</v>
      </c>
      <c r="E54" s="42" t="str">
        <f t="shared" si="2"/>
        <v>MELILLA</v>
      </c>
      <c r="F54" s="42">
        <f t="shared" si="7"/>
        <v>17010</v>
      </c>
      <c r="G54" s="42">
        <f t="shared" si="8"/>
        <v>13822</v>
      </c>
    </row>
    <row r="55" spans="1:7" x14ac:dyDescent="0.25">
      <c r="A55" s="42" t="str">
        <f t="shared" si="3"/>
        <v>MARIN Y RIA DE PONTEVEDRA</v>
      </c>
      <c r="B55" s="41">
        <f t="shared" si="4"/>
        <v>17396</v>
      </c>
      <c r="C55" s="41">
        <f t="shared" si="5"/>
        <v>21429</v>
      </c>
      <c r="D55" s="41">
        <f t="shared" si="6"/>
        <v>16</v>
      </c>
      <c r="E55" s="42" t="str">
        <f t="shared" si="2"/>
        <v>GIJON</v>
      </c>
      <c r="F55" s="42">
        <f t="shared" ref="F55:F65" si="9">LOOKUP(E55,$A$38:$A$65,$B$38:$B$65)</f>
        <v>16973</v>
      </c>
      <c r="G55" s="42">
        <f t="shared" si="8"/>
        <v>16667</v>
      </c>
    </row>
    <row r="56" spans="1:7" x14ac:dyDescent="0.25">
      <c r="A56" s="42" t="str">
        <f t="shared" si="3"/>
        <v>MELILLA</v>
      </c>
      <c r="B56" s="41">
        <f t="shared" si="4"/>
        <v>17010</v>
      </c>
      <c r="C56" s="41">
        <f t="shared" si="5"/>
        <v>13822</v>
      </c>
      <c r="D56" s="41">
        <f t="shared" si="6"/>
        <v>17</v>
      </c>
      <c r="E56" s="42" t="str">
        <f t="shared" si="2"/>
        <v>VILAGARCIA</v>
      </c>
      <c r="F56" s="42">
        <f t="shared" si="9"/>
        <v>14605</v>
      </c>
      <c r="G56" s="42">
        <f t="shared" si="8"/>
        <v>7366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26</v>
      </c>
      <c r="E57" s="42" t="str">
        <f t="shared" si="2"/>
        <v>CEUTA</v>
      </c>
      <c r="F57" s="42">
        <f t="shared" si="9"/>
        <v>9385</v>
      </c>
      <c r="G57" s="42">
        <f t="shared" si="8"/>
        <v>10231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2.5</v>
      </c>
      <c r="D58" s="41">
        <f t="shared" si="6"/>
        <v>28</v>
      </c>
      <c r="E58" s="42" t="str">
        <f t="shared" si="2"/>
        <v>A CORUÑA</v>
      </c>
      <c r="F58" s="42">
        <f t="shared" si="9"/>
        <v>5404</v>
      </c>
      <c r="G58" s="42">
        <f t="shared" si="8"/>
        <v>5078</v>
      </c>
    </row>
    <row r="59" spans="1:7" x14ac:dyDescent="0.25">
      <c r="A59" s="42" t="str">
        <f t="shared" si="3"/>
        <v>SANTA CRUZ DE TENERIFE</v>
      </c>
      <c r="B59" s="41">
        <f t="shared" si="4"/>
        <v>225018</v>
      </c>
      <c r="C59" s="41">
        <f t="shared" si="5"/>
        <v>274501</v>
      </c>
      <c r="D59" s="41">
        <f t="shared" si="6"/>
        <v>6</v>
      </c>
      <c r="E59" s="42" t="str">
        <f t="shared" si="2"/>
        <v>AVILES</v>
      </c>
      <c r="F59" s="42">
        <f t="shared" si="9"/>
        <v>2575</v>
      </c>
      <c r="G59" s="42">
        <f t="shared" si="8"/>
        <v>5321</v>
      </c>
    </row>
    <row r="60" spans="1:7" x14ac:dyDescent="0.25">
      <c r="A60" s="42" t="str">
        <f t="shared" si="3"/>
        <v>SANTANDER</v>
      </c>
      <c r="B60" s="41">
        <f t="shared" si="4"/>
        <v>1199</v>
      </c>
      <c r="C60" s="41">
        <f t="shared" si="5"/>
        <v>1121</v>
      </c>
      <c r="D60" s="41">
        <f t="shared" si="6"/>
        <v>23</v>
      </c>
      <c r="E60" s="42" t="str">
        <f t="shared" si="2"/>
        <v>SANTANDER</v>
      </c>
      <c r="F60" s="42">
        <f t="shared" si="9"/>
        <v>1199</v>
      </c>
      <c r="G60" s="42">
        <f t="shared" si="8"/>
        <v>1121</v>
      </c>
    </row>
    <row r="61" spans="1:7" x14ac:dyDescent="0.25">
      <c r="A61" s="42" t="str">
        <f t="shared" si="3"/>
        <v>SEVILLA</v>
      </c>
      <c r="B61" s="41">
        <f t="shared" si="4"/>
        <v>82095</v>
      </c>
      <c r="C61" s="41">
        <f t="shared" si="5"/>
        <v>85159</v>
      </c>
      <c r="D61" s="41">
        <f t="shared" si="6"/>
        <v>11</v>
      </c>
      <c r="E61" s="42" t="str">
        <f t="shared" si="2"/>
        <v>ALMERIA</v>
      </c>
      <c r="F61" s="42">
        <f t="shared" si="9"/>
        <v>490.5</v>
      </c>
      <c r="G61" s="42">
        <f t="shared" si="8"/>
        <v>99</v>
      </c>
    </row>
    <row r="62" spans="1:7" x14ac:dyDescent="0.25">
      <c r="A62" s="42" t="str">
        <f t="shared" si="3"/>
        <v>TARRAGONA</v>
      </c>
      <c r="B62" s="41">
        <f t="shared" si="4"/>
        <v>124044</v>
      </c>
      <c r="C62" s="41">
        <f t="shared" si="5"/>
        <v>32633</v>
      </c>
      <c r="D62" s="41">
        <f t="shared" si="6"/>
        <v>9</v>
      </c>
      <c r="E62" s="42" t="str">
        <f t="shared" si="2"/>
        <v>FERROL-SAN CIBRAO</v>
      </c>
      <c r="F62" s="42">
        <f t="shared" si="9"/>
        <v>281</v>
      </c>
      <c r="G62" s="42">
        <f t="shared" si="8"/>
        <v>411</v>
      </c>
    </row>
    <row r="63" spans="1:7" x14ac:dyDescent="0.25">
      <c r="A63" s="42" t="str">
        <f t="shared" si="3"/>
        <v>VALENCIA</v>
      </c>
      <c r="B63" s="41">
        <f t="shared" si="4"/>
        <v>2404846</v>
      </c>
      <c r="C63" s="41">
        <f t="shared" si="5"/>
        <v>2396605</v>
      </c>
      <c r="D63" s="41">
        <f t="shared" si="6"/>
        <v>1</v>
      </c>
      <c r="E63" s="42" t="str">
        <f t="shared" si="2"/>
        <v>MOTRIL</v>
      </c>
      <c r="F63" s="42">
        <f t="shared" si="9"/>
        <v>2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126792</v>
      </c>
      <c r="C64" s="41">
        <f t="shared" si="5"/>
        <v>174927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14605</v>
      </c>
      <c r="C65" s="41">
        <f t="shared" si="5"/>
        <v>7366</v>
      </c>
      <c r="D65" s="41">
        <f t="shared" si="6"/>
        <v>19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8">
        <v>0</v>
      </c>
      <c r="C8" s="38">
        <v>0</v>
      </c>
      <c r="D8" s="38">
        <v>0</v>
      </c>
      <c r="E8" s="38">
        <v>76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37">
        <v>270652</v>
      </c>
      <c r="C11" s="37">
        <v>242196</v>
      </c>
      <c r="D11" s="37">
        <v>2102889</v>
      </c>
      <c r="E11" s="37">
        <v>1900153</v>
      </c>
      <c r="F11" s="10">
        <f t="shared" si="0"/>
        <v>-9.6408322075012052</v>
      </c>
      <c r="G11" s="1"/>
      <c r="H11" s="1"/>
      <c r="I11" s="1"/>
    </row>
    <row r="12" spans="1:12" x14ac:dyDescent="0.25">
      <c r="A12" s="11" t="s">
        <v>48</v>
      </c>
      <c r="B12" s="38">
        <v>116</v>
      </c>
      <c r="C12" s="38">
        <v>51</v>
      </c>
      <c r="D12" s="38">
        <v>872</v>
      </c>
      <c r="E12" s="38">
        <v>963</v>
      </c>
      <c r="F12" s="13">
        <f t="shared" si="0"/>
        <v>10.435779816513758</v>
      </c>
      <c r="G12" s="1"/>
      <c r="H12" s="1"/>
      <c r="I12" s="1"/>
    </row>
    <row r="13" spans="1:12" x14ac:dyDescent="0.25">
      <c r="A13" s="8" t="s">
        <v>49</v>
      </c>
      <c r="B13" s="37">
        <v>3</v>
      </c>
      <c r="C13" s="37">
        <v>0</v>
      </c>
      <c r="D13" s="37">
        <v>135</v>
      </c>
      <c r="E13" s="37">
        <v>129</v>
      </c>
      <c r="F13" s="10">
        <f t="shared" si="0"/>
        <v>-4.4444444444444429</v>
      </c>
      <c r="G13" s="1"/>
      <c r="H13" s="1"/>
      <c r="I13" s="1"/>
    </row>
    <row r="14" spans="1:12" x14ac:dyDescent="0.25">
      <c r="A14" s="11" t="s">
        <v>50</v>
      </c>
      <c r="B14" s="38">
        <v>92905.5</v>
      </c>
      <c r="C14" s="38">
        <v>58668</v>
      </c>
      <c r="D14" s="38">
        <v>727319.5</v>
      </c>
      <c r="E14" s="38">
        <v>410219</v>
      </c>
      <c r="F14" s="13">
        <f t="shared" si="0"/>
        <v>-43.598514820515604</v>
      </c>
      <c r="G14" s="1"/>
      <c r="H14" s="1"/>
      <c r="I14" s="1"/>
    </row>
    <row r="15" spans="1:12" x14ac:dyDescent="0.25">
      <c r="A15" s="8" t="s">
        <v>51</v>
      </c>
      <c r="B15" s="37">
        <v>1421</v>
      </c>
      <c r="C15" s="37">
        <v>304</v>
      </c>
      <c r="D15" s="37">
        <v>10219.25</v>
      </c>
      <c r="E15" s="37">
        <v>3136</v>
      </c>
      <c r="F15" s="10">
        <f t="shared" si="0"/>
        <v>-69.312816498275311</v>
      </c>
      <c r="G15" s="1"/>
      <c r="H15" s="1"/>
      <c r="I15" s="1"/>
    </row>
    <row r="16" spans="1:12" x14ac:dyDescent="0.25">
      <c r="A16" s="11" t="s">
        <v>52</v>
      </c>
      <c r="B16" s="38">
        <v>12</v>
      </c>
      <c r="C16" s="38">
        <v>0</v>
      </c>
      <c r="D16" s="38">
        <v>12</v>
      </c>
      <c r="E16" s="38">
        <v>310</v>
      </c>
      <c r="F16" s="13">
        <f t="shared" si="0"/>
        <v>2483.3333333333335</v>
      </c>
      <c r="G16" s="1"/>
      <c r="H16" s="1"/>
      <c r="I16" s="1"/>
    </row>
    <row r="17" spans="1:9" x14ac:dyDescent="0.25">
      <c r="A17" s="8" t="s">
        <v>53</v>
      </c>
      <c r="B17" s="37">
        <v>0</v>
      </c>
      <c r="C17" s="37">
        <v>0</v>
      </c>
      <c r="D17" s="37">
        <v>297</v>
      </c>
      <c r="E17" s="37">
        <v>2</v>
      </c>
      <c r="F17" s="10">
        <f t="shared" si="0"/>
        <v>-99.326599326599322</v>
      </c>
      <c r="G17" s="1"/>
      <c r="H17" s="1"/>
      <c r="I17" s="1"/>
    </row>
    <row r="18" spans="1:9" x14ac:dyDescent="0.25">
      <c r="A18" s="11" t="s">
        <v>54</v>
      </c>
      <c r="B18" s="38">
        <v>0</v>
      </c>
      <c r="C18" s="38">
        <v>0</v>
      </c>
      <c r="D18" s="38">
        <v>0</v>
      </c>
      <c r="E18" s="38">
        <v>4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8">
        <v>0</v>
      </c>
      <c r="C20" s="38">
        <v>0</v>
      </c>
      <c r="D20" s="38">
        <v>52</v>
      </c>
      <c r="E20" s="38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57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8">
        <v>74844</v>
      </c>
      <c r="C22" s="38">
        <v>52545</v>
      </c>
      <c r="D22" s="38">
        <v>559336</v>
      </c>
      <c r="E22" s="38">
        <v>393864</v>
      </c>
      <c r="F22" s="13">
        <f t="shared" si="0"/>
        <v>-29.583649184032495</v>
      </c>
      <c r="G22" s="1"/>
      <c r="H22" s="1"/>
      <c r="I22" s="1"/>
    </row>
    <row r="23" spans="1:9" x14ac:dyDescent="0.25">
      <c r="A23" s="8" t="s">
        <v>59</v>
      </c>
      <c r="B23" s="37">
        <v>46234</v>
      </c>
      <c r="C23" s="37">
        <v>41893</v>
      </c>
      <c r="D23" s="37">
        <v>251353</v>
      </c>
      <c r="E23" s="37">
        <v>155457</v>
      </c>
      <c r="F23" s="10">
        <f t="shared" si="0"/>
        <v>-38.151921799222606</v>
      </c>
      <c r="G23" s="1"/>
      <c r="H23" s="1"/>
      <c r="I23" s="1"/>
    </row>
    <row r="24" spans="1:9" x14ac:dyDescent="0.25">
      <c r="A24" s="11" t="s">
        <v>60</v>
      </c>
      <c r="B24" s="38">
        <v>6</v>
      </c>
      <c r="C24" s="38">
        <v>0</v>
      </c>
      <c r="D24" s="38">
        <v>108</v>
      </c>
      <c r="E24" s="38">
        <v>17</v>
      </c>
      <c r="F24" s="13">
        <f t="shared" si="0"/>
        <v>-84.259259259259267</v>
      </c>
      <c r="G24" s="1"/>
      <c r="H24" s="1"/>
      <c r="I24" s="1"/>
    </row>
    <row r="25" spans="1:9" x14ac:dyDescent="0.25">
      <c r="A25" s="8" t="s">
        <v>61</v>
      </c>
      <c r="B25" s="37">
        <v>0</v>
      </c>
      <c r="C25" s="37">
        <v>0</v>
      </c>
      <c r="D25" s="37">
        <v>73</v>
      </c>
      <c r="E25" s="37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668</v>
      </c>
      <c r="C28" s="38">
        <v>2032</v>
      </c>
      <c r="D28" s="38">
        <v>6563</v>
      </c>
      <c r="E28" s="38">
        <v>11593</v>
      </c>
      <c r="F28" s="13">
        <f t="shared" si="0"/>
        <v>76.641779673929619</v>
      </c>
      <c r="G28" s="1"/>
      <c r="H28" s="1"/>
      <c r="I28" s="1"/>
    </row>
    <row r="29" spans="1:9" x14ac:dyDescent="0.25">
      <c r="A29" s="8" t="s">
        <v>65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8">
        <v>0</v>
      </c>
      <c r="C30" s="38">
        <v>0</v>
      </c>
      <c r="D30" s="38">
        <v>0</v>
      </c>
      <c r="E30" s="38">
        <v>4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37">
        <v>0</v>
      </c>
      <c r="C31" s="37">
        <v>13932</v>
      </c>
      <c r="D31" s="37">
        <v>594</v>
      </c>
      <c r="E31" s="37">
        <v>80776</v>
      </c>
      <c r="F31" s="10">
        <f t="shared" si="0"/>
        <v>13498.653198653199</v>
      </c>
      <c r="G31" s="1"/>
      <c r="H31" s="1"/>
      <c r="I31" s="1"/>
    </row>
    <row r="32" spans="1:9" x14ac:dyDescent="0.25">
      <c r="A32" s="11" t="s">
        <v>68</v>
      </c>
      <c r="B32" s="38">
        <v>159583</v>
      </c>
      <c r="C32" s="38">
        <v>158204</v>
      </c>
      <c r="D32" s="38">
        <v>1006606</v>
      </c>
      <c r="E32" s="38">
        <v>1210832</v>
      </c>
      <c r="F32" s="13">
        <f t="shared" si="0"/>
        <v>20.28857368225502</v>
      </c>
      <c r="G32" s="1"/>
      <c r="H32" s="1"/>
      <c r="I32" s="1"/>
    </row>
    <row r="33" spans="1:9" x14ac:dyDescent="0.25">
      <c r="A33" s="8" t="s">
        <v>69</v>
      </c>
      <c r="B33" s="37">
        <v>213</v>
      </c>
      <c r="C33" s="37">
        <v>634</v>
      </c>
      <c r="D33" s="37">
        <v>2254</v>
      </c>
      <c r="E33" s="37">
        <v>4544</v>
      </c>
      <c r="F33" s="10">
        <f t="shared" si="0"/>
        <v>101.59716060337178</v>
      </c>
      <c r="G33" s="1"/>
      <c r="H33" s="1"/>
      <c r="I33" s="1"/>
    </row>
    <row r="34" spans="1:9" x14ac:dyDescent="0.25">
      <c r="A34" s="11" t="s">
        <v>70</v>
      </c>
      <c r="B34" s="38">
        <v>24</v>
      </c>
      <c r="C34" s="38">
        <v>0</v>
      </c>
      <c r="D34" s="38">
        <v>25</v>
      </c>
      <c r="E34" s="38">
        <v>619</v>
      </c>
      <c r="F34" s="13">
        <f t="shared" si="0"/>
        <v>2376</v>
      </c>
      <c r="G34" s="1"/>
      <c r="H34" s="1"/>
      <c r="I34" s="1"/>
    </row>
    <row r="35" spans="1:9" x14ac:dyDescent="0.25">
      <c r="A35" s="14" t="s">
        <v>71</v>
      </c>
      <c r="B35" s="15">
        <f>SUM(B7:B34)</f>
        <v>646681.5</v>
      </c>
      <c r="C35" s="15">
        <f t="shared" ref="C35:E35" si="1">SUM(C7:C34)</f>
        <v>570459</v>
      </c>
      <c r="D35" s="15">
        <f t="shared" si="1"/>
        <v>4668707.75</v>
      </c>
      <c r="E35" s="15">
        <f t="shared" si="1"/>
        <v>4172698</v>
      </c>
      <c r="F35" s="16">
        <f t="shared" si="0"/>
        <v>-10.624133626697883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1900153</v>
      </c>
      <c r="G38" s="42">
        <f>LOOKUP(E38,$A$38:$A$65,$C$38:$C$65)</f>
        <v>2102889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76</v>
      </c>
      <c r="C39" s="41">
        <f t="shared" ref="C39:C65" si="5">D8</f>
        <v>0</v>
      </c>
      <c r="D39" s="41">
        <f t="shared" ref="D39:D65" si="6">_xlfn.RANK.EQ(B39,$B$38:$B$65)+COUNTIF($B$38:$B$65,B39)-1</f>
        <v>14</v>
      </c>
      <c r="E39" s="42" t="str">
        <f t="shared" si="2"/>
        <v>VALENCIA</v>
      </c>
      <c r="F39" s="42">
        <f t="shared" ref="F39:F54" si="7">LOOKUP(E39,$A$38:$A$65,$B$38:$B$65)</f>
        <v>1210832</v>
      </c>
      <c r="G39" s="42">
        <f t="shared" ref="G39:G65" si="8">LOOKUP(E39,$A$38:$A$65,$C$38:$C$65)</f>
        <v>1006606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410219</v>
      </c>
      <c r="G40" s="42">
        <f t="shared" si="8"/>
        <v>727319.5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393864</v>
      </c>
      <c r="G41" s="42">
        <f t="shared" si="8"/>
        <v>559336</v>
      </c>
    </row>
    <row r="42" spans="1:9" x14ac:dyDescent="0.25">
      <c r="A42" s="42" t="str">
        <f t="shared" si="3"/>
        <v>BAHIA DE ALGECIRAS</v>
      </c>
      <c r="B42" s="41">
        <f t="shared" si="4"/>
        <v>1900153</v>
      </c>
      <c r="C42" s="41">
        <f t="shared" si="5"/>
        <v>2102889</v>
      </c>
      <c r="D42" s="41">
        <f t="shared" si="6"/>
        <v>1</v>
      </c>
      <c r="E42" s="42" t="str">
        <f t="shared" si="2"/>
        <v>MALAGA</v>
      </c>
      <c r="F42" s="42">
        <f t="shared" si="7"/>
        <v>155457</v>
      </c>
      <c r="G42" s="42">
        <f t="shared" si="8"/>
        <v>251353</v>
      </c>
    </row>
    <row r="43" spans="1:9" x14ac:dyDescent="0.25">
      <c r="A43" s="42" t="str">
        <f t="shared" si="3"/>
        <v>BAHIA DE CADIZ</v>
      </c>
      <c r="B43" s="41">
        <f t="shared" si="4"/>
        <v>963</v>
      </c>
      <c r="C43" s="41">
        <f t="shared" si="5"/>
        <v>872</v>
      </c>
      <c r="D43" s="41">
        <f t="shared" si="6"/>
        <v>10</v>
      </c>
      <c r="E43" s="42" t="str">
        <f t="shared" si="2"/>
        <v>TARRAGONA</v>
      </c>
      <c r="F43" s="42">
        <f t="shared" si="7"/>
        <v>80776</v>
      </c>
      <c r="G43" s="42">
        <f t="shared" si="8"/>
        <v>594</v>
      </c>
    </row>
    <row r="44" spans="1:9" x14ac:dyDescent="0.25">
      <c r="A44" s="42" t="str">
        <f t="shared" si="3"/>
        <v>BALEARES</v>
      </c>
      <c r="B44" s="41">
        <f t="shared" si="4"/>
        <v>129</v>
      </c>
      <c r="C44" s="41">
        <f t="shared" si="5"/>
        <v>135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11593</v>
      </c>
      <c r="G44" s="42">
        <f t="shared" si="8"/>
        <v>6563</v>
      </c>
    </row>
    <row r="45" spans="1:9" x14ac:dyDescent="0.25">
      <c r="A45" s="42" t="str">
        <f t="shared" si="3"/>
        <v>BARCELONA</v>
      </c>
      <c r="B45" s="41">
        <f t="shared" si="4"/>
        <v>410219</v>
      </c>
      <c r="C45" s="41">
        <f t="shared" si="5"/>
        <v>727319.5</v>
      </c>
      <c r="D45" s="41">
        <f t="shared" si="6"/>
        <v>3</v>
      </c>
      <c r="E45" s="42" t="str">
        <f t="shared" si="2"/>
        <v>VIGO</v>
      </c>
      <c r="F45" s="42">
        <f t="shared" si="7"/>
        <v>4544</v>
      </c>
      <c r="G45" s="42">
        <f t="shared" si="8"/>
        <v>2254</v>
      </c>
    </row>
    <row r="46" spans="1:9" x14ac:dyDescent="0.25">
      <c r="A46" s="42" t="str">
        <f t="shared" si="3"/>
        <v>BILBAO</v>
      </c>
      <c r="B46" s="41">
        <f t="shared" si="4"/>
        <v>3136</v>
      </c>
      <c r="C46" s="41">
        <f t="shared" si="5"/>
        <v>10219.25</v>
      </c>
      <c r="D46" s="41">
        <f t="shared" si="6"/>
        <v>9</v>
      </c>
      <c r="E46" s="42" t="str">
        <f t="shared" si="2"/>
        <v>BILBAO</v>
      </c>
      <c r="F46" s="42">
        <f t="shared" si="7"/>
        <v>3136</v>
      </c>
      <c r="G46" s="42">
        <f t="shared" si="8"/>
        <v>10219.25</v>
      </c>
    </row>
    <row r="47" spans="1:9" x14ac:dyDescent="0.25">
      <c r="A47" s="42" t="str">
        <f t="shared" si="3"/>
        <v>CARTAGENA</v>
      </c>
      <c r="B47" s="41">
        <f t="shared" si="4"/>
        <v>310</v>
      </c>
      <c r="C47" s="41">
        <f t="shared" si="5"/>
        <v>12</v>
      </c>
      <c r="D47" s="41">
        <f t="shared" si="6"/>
        <v>12</v>
      </c>
      <c r="E47" s="42" t="str">
        <f t="shared" si="2"/>
        <v>BAHIA DE CADIZ</v>
      </c>
      <c r="F47" s="42">
        <f t="shared" si="7"/>
        <v>963</v>
      </c>
      <c r="G47" s="42">
        <f t="shared" si="8"/>
        <v>872</v>
      </c>
    </row>
    <row r="48" spans="1:9" x14ac:dyDescent="0.25">
      <c r="A48" s="42" t="str">
        <f t="shared" si="3"/>
        <v>CASTELLON</v>
      </c>
      <c r="B48" s="41">
        <f t="shared" si="4"/>
        <v>2</v>
      </c>
      <c r="C48" s="41">
        <f t="shared" si="5"/>
        <v>297</v>
      </c>
      <c r="D48" s="41">
        <f t="shared" si="6"/>
        <v>18</v>
      </c>
      <c r="E48" s="42" t="str">
        <f t="shared" si="2"/>
        <v>VILAGARCIA</v>
      </c>
      <c r="F48" s="42">
        <f t="shared" si="7"/>
        <v>619</v>
      </c>
      <c r="G48" s="42">
        <f t="shared" si="8"/>
        <v>25</v>
      </c>
    </row>
    <row r="49" spans="1:7" x14ac:dyDescent="0.25">
      <c r="A49" s="42" t="str">
        <f t="shared" si="3"/>
        <v>CEUTA</v>
      </c>
      <c r="B49" s="41">
        <f t="shared" si="4"/>
        <v>4</v>
      </c>
      <c r="C49" s="41">
        <f t="shared" si="5"/>
        <v>0</v>
      </c>
      <c r="D49" s="41">
        <f t="shared" si="6"/>
        <v>17</v>
      </c>
      <c r="E49" s="42" t="str">
        <f t="shared" si="2"/>
        <v>CARTAGENA</v>
      </c>
      <c r="F49" s="42">
        <f t="shared" si="7"/>
        <v>310</v>
      </c>
      <c r="G49" s="42">
        <f t="shared" si="8"/>
        <v>12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129</v>
      </c>
      <c r="G50" s="42">
        <f t="shared" si="8"/>
        <v>135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52</v>
      </c>
      <c r="D51" s="41">
        <f t="shared" si="6"/>
        <v>28</v>
      </c>
      <c r="E51" s="42" t="str">
        <f t="shared" si="2"/>
        <v>ALICANTE</v>
      </c>
      <c r="F51" s="42">
        <f t="shared" si="7"/>
        <v>76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17</v>
      </c>
      <c r="G52" s="42">
        <f t="shared" si="8"/>
        <v>108</v>
      </c>
    </row>
    <row r="53" spans="1:7" x14ac:dyDescent="0.25">
      <c r="A53" s="42" t="str">
        <f t="shared" si="3"/>
        <v>LAS PALMAS</v>
      </c>
      <c r="B53" s="41">
        <f t="shared" si="4"/>
        <v>393864</v>
      </c>
      <c r="C53" s="41">
        <f t="shared" si="5"/>
        <v>559336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155457</v>
      </c>
      <c r="C54" s="41">
        <f t="shared" si="5"/>
        <v>251353</v>
      </c>
      <c r="D54" s="41">
        <f t="shared" si="6"/>
        <v>5</v>
      </c>
      <c r="E54" s="42" t="str">
        <f t="shared" si="2"/>
        <v>CEUTA</v>
      </c>
      <c r="F54" s="42">
        <f t="shared" si="7"/>
        <v>4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17</v>
      </c>
      <c r="C55" s="41">
        <f t="shared" si="5"/>
        <v>108</v>
      </c>
      <c r="D55" s="41">
        <f t="shared" si="6"/>
        <v>15</v>
      </c>
      <c r="E55" s="42" t="str">
        <f t="shared" si="2"/>
        <v>CASTELLON</v>
      </c>
      <c r="F55" s="42">
        <f t="shared" ref="F55:F65" si="9">LOOKUP(E55,$A$38:$A$65,$B$38:$B$65)</f>
        <v>2</v>
      </c>
      <c r="G55" s="42">
        <f t="shared" si="8"/>
        <v>297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73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11593</v>
      </c>
      <c r="C59" s="41">
        <f t="shared" si="5"/>
        <v>6563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</v>
      </c>
      <c r="C61" s="41">
        <f t="shared" si="5"/>
        <v>0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80776</v>
      </c>
      <c r="C62" s="41">
        <f t="shared" si="5"/>
        <v>594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1210832</v>
      </c>
      <c r="C63" s="41">
        <f t="shared" si="5"/>
        <v>1006606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4544</v>
      </c>
      <c r="C64" s="41">
        <f t="shared" si="5"/>
        <v>2254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619</v>
      </c>
      <c r="C65" s="41">
        <f t="shared" si="5"/>
        <v>25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Agosto</v>
      </c>
      <c r="C5" s="46"/>
      <c r="D5" s="45" t="s">
        <v>39</v>
      </c>
      <c r="E5" s="46"/>
      <c r="F5" s="46"/>
      <c r="L5" s="39">
        <f>'Resumen general'!I4</f>
        <v>40088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0</v>
      </c>
      <c r="C7" s="9">
        <v>145</v>
      </c>
      <c r="D7" s="9">
        <v>180</v>
      </c>
      <c r="E7" s="9">
        <v>303</v>
      </c>
      <c r="F7" s="10">
        <f>((E7*100)/D7)-100</f>
        <v>68.333333333333343</v>
      </c>
      <c r="G7" s="1"/>
      <c r="H7" s="1"/>
      <c r="I7" s="1"/>
    </row>
    <row r="8" spans="1:12" x14ac:dyDescent="0.25">
      <c r="A8" s="11" t="s">
        <v>44</v>
      </c>
      <c r="B8" s="12">
        <v>12609</v>
      </c>
      <c r="C8" s="12">
        <v>11031</v>
      </c>
      <c r="D8" s="12">
        <v>98969</v>
      </c>
      <c r="E8" s="12">
        <v>75182</v>
      </c>
      <c r="F8" s="13">
        <f t="shared" ref="F8:F35" si="0">((E8*100)/D8)-100</f>
        <v>-24.034798775374114</v>
      </c>
      <c r="G8" s="1"/>
      <c r="H8" s="1"/>
      <c r="I8" s="1"/>
    </row>
    <row r="9" spans="1:12" x14ac:dyDescent="0.25">
      <c r="A9" s="8" t="s">
        <v>45</v>
      </c>
      <c r="B9" s="9">
        <v>2</v>
      </c>
      <c r="C9" s="9">
        <v>111</v>
      </c>
      <c r="D9" s="9">
        <v>98</v>
      </c>
      <c r="E9" s="9">
        <v>143</v>
      </c>
      <c r="F9" s="10">
        <f t="shared" si="0"/>
        <v>45.918367346938766</v>
      </c>
      <c r="G9" s="1"/>
      <c r="H9" s="1"/>
      <c r="I9" s="1"/>
    </row>
    <row r="10" spans="1:12" x14ac:dyDescent="0.25">
      <c r="A10" s="11" t="s">
        <v>46</v>
      </c>
      <c r="B10" s="12">
        <v>625</v>
      </c>
      <c r="C10" s="12">
        <v>0</v>
      </c>
      <c r="D10" s="12">
        <v>5124</v>
      </c>
      <c r="E10" s="12">
        <v>2384</v>
      </c>
      <c r="F10" s="17">
        <f t="shared" si="0"/>
        <v>-53.473848555815771</v>
      </c>
      <c r="G10" s="1"/>
      <c r="H10" s="1"/>
      <c r="I10" s="1"/>
    </row>
    <row r="11" spans="1:12" x14ac:dyDescent="0.25">
      <c r="A11" s="8" t="s">
        <v>47</v>
      </c>
      <c r="B11" s="9">
        <v>880</v>
      </c>
      <c r="C11" s="9">
        <v>1019</v>
      </c>
      <c r="D11" s="9">
        <v>8273</v>
      </c>
      <c r="E11" s="9">
        <v>7309</v>
      </c>
      <c r="F11" s="10">
        <f t="shared" si="0"/>
        <v>-11.652363108908503</v>
      </c>
      <c r="G11" s="1"/>
      <c r="H11" s="1"/>
      <c r="I11" s="1"/>
    </row>
    <row r="12" spans="1:12" x14ac:dyDescent="0.25">
      <c r="A12" s="11" t="s">
        <v>48</v>
      </c>
      <c r="B12" s="12">
        <v>4369</v>
      </c>
      <c r="C12" s="12">
        <v>4749.5</v>
      </c>
      <c r="D12" s="12">
        <v>41247.5</v>
      </c>
      <c r="E12" s="12">
        <v>37459.5</v>
      </c>
      <c r="F12" s="13">
        <f t="shared" si="0"/>
        <v>-9.1835868840535824</v>
      </c>
      <c r="G12" s="1"/>
      <c r="H12" s="1"/>
      <c r="I12" s="1"/>
    </row>
    <row r="13" spans="1:12" x14ac:dyDescent="0.25">
      <c r="A13" s="8" t="s">
        <v>49</v>
      </c>
      <c r="B13" s="9">
        <v>16302</v>
      </c>
      <c r="C13" s="9">
        <v>12355</v>
      </c>
      <c r="D13" s="9">
        <v>129091</v>
      </c>
      <c r="E13" s="9">
        <v>97634</v>
      </c>
      <c r="F13" s="10">
        <f t="shared" si="0"/>
        <v>-24.368081430928569</v>
      </c>
      <c r="G13" s="1"/>
      <c r="H13" s="1"/>
      <c r="I13" s="1"/>
    </row>
    <row r="14" spans="1:12" x14ac:dyDescent="0.25">
      <c r="A14" s="11" t="s">
        <v>50</v>
      </c>
      <c r="B14" s="12">
        <v>27925</v>
      </c>
      <c r="C14" s="12">
        <v>19710.5</v>
      </c>
      <c r="D14" s="12">
        <v>214564</v>
      </c>
      <c r="E14" s="12">
        <v>155727.5</v>
      </c>
      <c r="F14" s="13">
        <f t="shared" si="0"/>
        <v>-27.42142204656885</v>
      </c>
      <c r="G14" s="1"/>
      <c r="H14" s="1"/>
      <c r="I14" s="1"/>
    </row>
    <row r="15" spans="1:12" x14ac:dyDescent="0.25">
      <c r="A15" s="8" t="s">
        <v>51</v>
      </c>
      <c r="B15" s="9">
        <v>5763.25</v>
      </c>
      <c r="C15" s="9">
        <v>4131</v>
      </c>
      <c r="D15" s="9">
        <v>53705.5</v>
      </c>
      <c r="E15" s="9">
        <v>37641.75</v>
      </c>
      <c r="F15" s="10">
        <f t="shared" si="0"/>
        <v>-29.910809879807474</v>
      </c>
      <c r="G15" s="1"/>
      <c r="H15" s="1"/>
      <c r="I15" s="1"/>
    </row>
    <row r="16" spans="1:12" x14ac:dyDescent="0.25">
      <c r="A16" s="11" t="s">
        <v>52</v>
      </c>
      <c r="B16" s="12">
        <v>1725</v>
      </c>
      <c r="C16" s="12">
        <v>3739</v>
      </c>
      <c r="D16" s="12">
        <v>13942</v>
      </c>
      <c r="E16" s="12">
        <v>16753</v>
      </c>
      <c r="F16" s="13">
        <f t="shared" si="0"/>
        <v>20.162100129106292</v>
      </c>
      <c r="G16" s="1"/>
      <c r="H16" s="1"/>
      <c r="I16" s="1"/>
    </row>
    <row r="17" spans="1:9" x14ac:dyDescent="0.25">
      <c r="A17" s="8" t="s">
        <v>53</v>
      </c>
      <c r="B17" s="9">
        <v>20</v>
      </c>
      <c r="C17" s="9">
        <v>0</v>
      </c>
      <c r="D17" s="9">
        <v>1368</v>
      </c>
      <c r="E17" s="9">
        <v>325</v>
      </c>
      <c r="F17" s="10">
        <f t="shared" si="0"/>
        <v>-76.242690058479525</v>
      </c>
      <c r="G17" s="1"/>
      <c r="H17" s="1"/>
      <c r="I17" s="1"/>
    </row>
    <row r="18" spans="1:9" x14ac:dyDescent="0.25">
      <c r="A18" s="11" t="s">
        <v>54</v>
      </c>
      <c r="B18" s="12">
        <v>1121</v>
      </c>
      <c r="C18" s="12">
        <v>989</v>
      </c>
      <c r="D18" s="12">
        <v>9455</v>
      </c>
      <c r="E18" s="12">
        <v>8815</v>
      </c>
      <c r="F18" s="13">
        <f t="shared" si="0"/>
        <v>-6.7689053410893649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221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56</v>
      </c>
      <c r="B20" s="12">
        <v>640</v>
      </c>
      <c r="C20" s="12">
        <v>1076</v>
      </c>
      <c r="D20" s="12">
        <v>5585</v>
      </c>
      <c r="E20" s="12">
        <v>6927</v>
      </c>
      <c r="F20" s="13">
        <f t="shared" si="0"/>
        <v>24.028648164726945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29336</v>
      </c>
      <c r="C22" s="12">
        <v>26463</v>
      </c>
      <c r="D22" s="12">
        <v>261312</v>
      </c>
      <c r="E22" s="12">
        <v>211086</v>
      </c>
      <c r="F22" s="13">
        <f t="shared" si="0"/>
        <v>-19.220701689933875</v>
      </c>
      <c r="G22" s="1"/>
      <c r="H22" s="1"/>
      <c r="I22" s="1"/>
    </row>
    <row r="23" spans="1:9" x14ac:dyDescent="0.25">
      <c r="A23" s="8" t="s">
        <v>59</v>
      </c>
      <c r="B23" s="9">
        <v>1203</v>
      </c>
      <c r="C23" s="9">
        <v>1088</v>
      </c>
      <c r="D23" s="9">
        <v>6370</v>
      </c>
      <c r="E23" s="9">
        <v>8475</v>
      </c>
      <c r="F23" s="10">
        <f t="shared" si="0"/>
        <v>33.045525902668771</v>
      </c>
      <c r="G23" s="1"/>
      <c r="H23" s="1"/>
      <c r="I23" s="1"/>
    </row>
    <row r="24" spans="1:9" x14ac:dyDescent="0.25">
      <c r="A24" s="11" t="s">
        <v>60</v>
      </c>
      <c r="B24" s="12">
        <v>643</v>
      </c>
      <c r="C24" s="12">
        <v>1642</v>
      </c>
      <c r="D24" s="12">
        <v>16719</v>
      </c>
      <c r="E24" s="12">
        <v>7966</v>
      </c>
      <c r="F24" s="13">
        <f t="shared" si="0"/>
        <v>-52.353609665649863</v>
      </c>
      <c r="G24" s="1"/>
      <c r="H24" s="1"/>
      <c r="I24" s="1"/>
    </row>
    <row r="25" spans="1:9" x14ac:dyDescent="0.25">
      <c r="A25" s="8" t="s">
        <v>61</v>
      </c>
      <c r="B25" s="9">
        <v>999</v>
      </c>
      <c r="C25" s="9">
        <v>1040</v>
      </c>
      <c r="D25" s="9">
        <v>11312</v>
      </c>
      <c r="E25" s="9">
        <v>8271</v>
      </c>
      <c r="F25" s="10">
        <f t="shared" si="0"/>
        <v>-26.882956152758126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27442</v>
      </c>
      <c r="C28" s="12">
        <v>25114</v>
      </c>
      <c r="D28" s="12">
        <v>235819</v>
      </c>
      <c r="E28" s="12">
        <v>187894</v>
      </c>
      <c r="F28" s="13">
        <f t="shared" si="0"/>
        <v>-20.322789936349494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12">
        <v>10148</v>
      </c>
      <c r="C30" s="12">
        <v>9907</v>
      </c>
      <c r="D30" s="12">
        <v>73434</v>
      </c>
      <c r="E30" s="12">
        <v>70733</v>
      </c>
      <c r="F30" s="13">
        <f t="shared" si="0"/>
        <v>-3.6781327450499788</v>
      </c>
      <c r="G30" s="1"/>
      <c r="H30" s="1"/>
      <c r="I30" s="1"/>
    </row>
    <row r="31" spans="1:9" x14ac:dyDescent="0.25">
      <c r="A31" s="8" t="s">
        <v>67</v>
      </c>
      <c r="B31" s="9">
        <v>1642</v>
      </c>
      <c r="C31" s="9">
        <v>1119</v>
      </c>
      <c r="D31" s="9">
        <v>14754</v>
      </c>
      <c r="E31" s="9">
        <v>9802</v>
      </c>
      <c r="F31" s="10">
        <f t="shared" si="0"/>
        <v>-33.563779314084314</v>
      </c>
      <c r="G31" s="1"/>
      <c r="H31" s="1"/>
      <c r="I31" s="1"/>
    </row>
    <row r="32" spans="1:9" x14ac:dyDescent="0.25">
      <c r="A32" s="11" t="s">
        <v>68</v>
      </c>
      <c r="B32" s="12">
        <v>17188</v>
      </c>
      <c r="C32" s="12">
        <v>14377</v>
      </c>
      <c r="D32" s="12">
        <v>123291</v>
      </c>
      <c r="E32" s="12">
        <v>106398</v>
      </c>
      <c r="F32" s="13">
        <f t="shared" si="0"/>
        <v>-13.701730053288557</v>
      </c>
      <c r="G32" s="1"/>
      <c r="H32" s="1"/>
      <c r="I32" s="1"/>
    </row>
    <row r="33" spans="1:9" x14ac:dyDescent="0.25">
      <c r="A33" s="8" t="s">
        <v>69</v>
      </c>
      <c r="B33" s="9">
        <v>3444</v>
      </c>
      <c r="C33" s="9">
        <v>4133</v>
      </c>
      <c r="D33" s="9">
        <v>38866</v>
      </c>
      <c r="E33" s="9">
        <v>30144</v>
      </c>
      <c r="F33" s="10">
        <f t="shared" si="0"/>
        <v>-22.441208254000927</v>
      </c>
      <c r="G33" s="1"/>
      <c r="H33" s="1"/>
      <c r="I33" s="1"/>
    </row>
    <row r="34" spans="1:9" x14ac:dyDescent="0.25">
      <c r="A34" s="11" t="s">
        <v>70</v>
      </c>
      <c r="B34" s="12">
        <v>3055</v>
      </c>
      <c r="C34" s="12">
        <v>0</v>
      </c>
      <c r="D34" s="12">
        <v>6168</v>
      </c>
      <c r="E34" s="12">
        <v>10331</v>
      </c>
      <c r="F34" s="13">
        <f t="shared" si="0"/>
        <v>67.493514915693908</v>
      </c>
      <c r="G34" s="1"/>
      <c r="H34" s="1"/>
      <c r="I34" s="1"/>
    </row>
    <row r="35" spans="1:9" x14ac:dyDescent="0.25">
      <c r="A35" s="14" t="s">
        <v>71</v>
      </c>
      <c r="B35" s="15">
        <f>SUM(B7:B34)</f>
        <v>167081.25</v>
      </c>
      <c r="C35" s="15">
        <f t="shared" ref="C35:E35" si="1">SUM(C7:C34)</f>
        <v>143939</v>
      </c>
      <c r="D35" s="15">
        <f t="shared" si="1"/>
        <v>1369868</v>
      </c>
      <c r="E35" s="15">
        <f t="shared" si="1"/>
        <v>1097703.75</v>
      </c>
      <c r="F35" s="16">
        <f t="shared" si="0"/>
        <v>-19.867917930778731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303</v>
      </c>
      <c r="C38" s="41">
        <f>D7</f>
        <v>180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LAS PALMAS</v>
      </c>
      <c r="F38" s="42">
        <f>LOOKUP(E38,$A$38:$A$65,$B$38:$B$65)</f>
        <v>211086</v>
      </c>
      <c r="G38" s="42">
        <f>LOOKUP(E38,$A$38:$A$65,$C$38:$C$65)</f>
        <v>261312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75182</v>
      </c>
      <c r="C39" s="41">
        <f t="shared" ref="C39:C65" si="5">D8</f>
        <v>98969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187894</v>
      </c>
      <c r="G39" s="42">
        <f t="shared" ref="G39:G65" si="8">LOOKUP(E39,$A$38:$A$65,$C$38:$C$65)</f>
        <v>235819</v>
      </c>
    </row>
    <row r="40" spans="1:9" x14ac:dyDescent="0.25">
      <c r="A40" s="42" t="str">
        <f t="shared" si="3"/>
        <v>ALMERIA</v>
      </c>
      <c r="B40" s="41">
        <f t="shared" si="4"/>
        <v>143</v>
      </c>
      <c r="C40" s="41">
        <f t="shared" si="5"/>
        <v>98</v>
      </c>
      <c r="D40" s="41">
        <f t="shared" si="6"/>
        <v>23</v>
      </c>
      <c r="E40" s="42" t="str">
        <f t="shared" si="2"/>
        <v>BARCELONA</v>
      </c>
      <c r="F40" s="42">
        <f t="shared" si="7"/>
        <v>155727.5</v>
      </c>
      <c r="G40" s="42">
        <f t="shared" si="8"/>
        <v>214564</v>
      </c>
    </row>
    <row r="41" spans="1:9" x14ac:dyDescent="0.25">
      <c r="A41" s="42" t="str">
        <f t="shared" si="3"/>
        <v>AVILES</v>
      </c>
      <c r="B41" s="41">
        <f t="shared" si="4"/>
        <v>2384</v>
      </c>
      <c r="C41" s="41">
        <f t="shared" si="5"/>
        <v>5124</v>
      </c>
      <c r="D41" s="41">
        <f t="shared" si="6"/>
        <v>20</v>
      </c>
      <c r="E41" s="42" t="str">
        <f t="shared" si="2"/>
        <v>VALENCIA</v>
      </c>
      <c r="F41" s="42">
        <f t="shared" si="7"/>
        <v>106398</v>
      </c>
      <c r="G41" s="42">
        <f t="shared" si="8"/>
        <v>123291</v>
      </c>
    </row>
    <row r="42" spans="1:9" x14ac:dyDescent="0.25">
      <c r="A42" s="42" t="str">
        <f t="shared" si="3"/>
        <v>BAHIA DE ALGECIRAS</v>
      </c>
      <c r="B42" s="41">
        <f t="shared" si="4"/>
        <v>7309</v>
      </c>
      <c r="C42" s="41">
        <f t="shared" si="5"/>
        <v>8273</v>
      </c>
      <c r="D42" s="41">
        <f t="shared" si="6"/>
        <v>18</v>
      </c>
      <c r="E42" s="42" t="str">
        <f t="shared" si="2"/>
        <v>BALEARES</v>
      </c>
      <c r="F42" s="42">
        <f t="shared" si="7"/>
        <v>97634</v>
      </c>
      <c r="G42" s="42">
        <f t="shared" si="8"/>
        <v>129091</v>
      </c>
    </row>
    <row r="43" spans="1:9" x14ac:dyDescent="0.25">
      <c r="A43" s="42" t="str">
        <f t="shared" si="3"/>
        <v>BAHIA DE CADIZ</v>
      </c>
      <c r="B43" s="41">
        <f t="shared" si="4"/>
        <v>37459.5</v>
      </c>
      <c r="C43" s="41">
        <f t="shared" si="5"/>
        <v>41247.5</v>
      </c>
      <c r="D43" s="41">
        <f t="shared" si="6"/>
        <v>9</v>
      </c>
      <c r="E43" s="42" t="str">
        <f t="shared" si="2"/>
        <v>ALICANTE</v>
      </c>
      <c r="F43" s="42">
        <f t="shared" si="7"/>
        <v>75182</v>
      </c>
      <c r="G43" s="42">
        <f t="shared" si="8"/>
        <v>98969</v>
      </c>
    </row>
    <row r="44" spans="1:9" x14ac:dyDescent="0.25">
      <c r="A44" s="42" t="str">
        <f t="shared" si="3"/>
        <v>BALEARES</v>
      </c>
      <c r="B44" s="41">
        <f t="shared" si="4"/>
        <v>97634</v>
      </c>
      <c r="C44" s="41">
        <f t="shared" si="5"/>
        <v>129091</v>
      </c>
      <c r="D44" s="41">
        <f t="shared" si="6"/>
        <v>5</v>
      </c>
      <c r="E44" s="42" t="str">
        <f t="shared" si="2"/>
        <v>SEVILLA</v>
      </c>
      <c r="F44" s="42">
        <f t="shared" si="7"/>
        <v>70733</v>
      </c>
      <c r="G44" s="42">
        <f t="shared" si="8"/>
        <v>73434</v>
      </c>
    </row>
    <row r="45" spans="1:9" x14ac:dyDescent="0.25">
      <c r="A45" s="42" t="str">
        <f t="shared" si="3"/>
        <v>BARCELONA</v>
      </c>
      <c r="B45" s="41">
        <f t="shared" si="4"/>
        <v>155727.5</v>
      </c>
      <c r="C45" s="41">
        <f t="shared" si="5"/>
        <v>214564</v>
      </c>
      <c r="D45" s="41">
        <f t="shared" si="6"/>
        <v>3</v>
      </c>
      <c r="E45" s="42" t="str">
        <f t="shared" si="2"/>
        <v>BILBAO</v>
      </c>
      <c r="F45" s="42">
        <f t="shared" si="7"/>
        <v>37641.75</v>
      </c>
      <c r="G45" s="42">
        <f t="shared" si="8"/>
        <v>53705.5</v>
      </c>
    </row>
    <row r="46" spans="1:9" x14ac:dyDescent="0.25">
      <c r="A46" s="42" t="str">
        <f t="shared" si="3"/>
        <v>BILBAO</v>
      </c>
      <c r="B46" s="41">
        <f t="shared" si="4"/>
        <v>37641.75</v>
      </c>
      <c r="C46" s="41">
        <f t="shared" si="5"/>
        <v>53705.5</v>
      </c>
      <c r="D46" s="41">
        <f t="shared" si="6"/>
        <v>8</v>
      </c>
      <c r="E46" s="42" t="str">
        <f t="shared" si="2"/>
        <v>BAHIA DE CADIZ</v>
      </c>
      <c r="F46" s="42">
        <f t="shared" si="7"/>
        <v>37459.5</v>
      </c>
      <c r="G46" s="42">
        <f t="shared" si="8"/>
        <v>41247.5</v>
      </c>
    </row>
    <row r="47" spans="1:9" x14ac:dyDescent="0.25">
      <c r="A47" s="42" t="str">
        <f t="shared" si="3"/>
        <v>CARTAGENA</v>
      </c>
      <c r="B47" s="41">
        <f t="shared" si="4"/>
        <v>16753</v>
      </c>
      <c r="C47" s="41">
        <f t="shared" si="5"/>
        <v>13942</v>
      </c>
      <c r="D47" s="41">
        <f t="shared" si="6"/>
        <v>11</v>
      </c>
      <c r="E47" s="42" t="str">
        <f t="shared" si="2"/>
        <v>VIGO</v>
      </c>
      <c r="F47" s="42">
        <f t="shared" si="7"/>
        <v>30144</v>
      </c>
      <c r="G47" s="42">
        <f t="shared" si="8"/>
        <v>38866</v>
      </c>
    </row>
    <row r="48" spans="1:9" x14ac:dyDescent="0.25">
      <c r="A48" s="42" t="str">
        <f t="shared" si="3"/>
        <v>CASTELLON</v>
      </c>
      <c r="B48" s="41">
        <f t="shared" si="4"/>
        <v>325</v>
      </c>
      <c r="C48" s="41">
        <f t="shared" si="5"/>
        <v>1368</v>
      </c>
      <c r="D48" s="41">
        <f t="shared" si="6"/>
        <v>21</v>
      </c>
      <c r="E48" s="42" t="str">
        <f t="shared" si="2"/>
        <v>CARTAGENA</v>
      </c>
      <c r="F48" s="42">
        <f t="shared" si="7"/>
        <v>16753</v>
      </c>
      <c r="G48" s="42">
        <f t="shared" si="8"/>
        <v>13942</v>
      </c>
    </row>
    <row r="49" spans="1:7" x14ac:dyDescent="0.25">
      <c r="A49" s="42" t="str">
        <f t="shared" si="3"/>
        <v>CEUTA</v>
      </c>
      <c r="B49" s="41">
        <f t="shared" si="4"/>
        <v>8815</v>
      </c>
      <c r="C49" s="41">
        <f t="shared" si="5"/>
        <v>9455</v>
      </c>
      <c r="D49" s="41">
        <f t="shared" si="6"/>
        <v>14</v>
      </c>
      <c r="E49" s="42" t="str">
        <f t="shared" si="2"/>
        <v>VILAGARCIA</v>
      </c>
      <c r="F49" s="42">
        <f t="shared" si="7"/>
        <v>10331</v>
      </c>
      <c r="G49" s="42">
        <f t="shared" si="8"/>
        <v>6168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221</v>
      </c>
      <c r="D50" s="41">
        <f t="shared" si="6"/>
        <v>28</v>
      </c>
      <c r="E50" s="42" t="str">
        <f t="shared" si="2"/>
        <v>TARRAGONA</v>
      </c>
      <c r="F50" s="42">
        <f t="shared" si="7"/>
        <v>9802</v>
      </c>
      <c r="G50" s="42">
        <f t="shared" si="8"/>
        <v>14754</v>
      </c>
    </row>
    <row r="51" spans="1:7" x14ac:dyDescent="0.25">
      <c r="A51" s="42" t="str">
        <f t="shared" si="3"/>
        <v>GIJON</v>
      </c>
      <c r="B51" s="41">
        <f t="shared" si="4"/>
        <v>6927</v>
      </c>
      <c r="C51" s="41">
        <f t="shared" si="5"/>
        <v>5585</v>
      </c>
      <c r="D51" s="41">
        <f t="shared" si="6"/>
        <v>19</v>
      </c>
      <c r="E51" s="42" t="str">
        <f t="shared" si="2"/>
        <v>CEUTA</v>
      </c>
      <c r="F51" s="42">
        <f t="shared" si="7"/>
        <v>8815</v>
      </c>
      <c r="G51" s="42">
        <f t="shared" si="8"/>
        <v>9455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8475</v>
      </c>
      <c r="G52" s="42">
        <f t="shared" si="8"/>
        <v>6370</v>
      </c>
    </row>
    <row r="53" spans="1:7" x14ac:dyDescent="0.25">
      <c r="A53" s="42" t="str">
        <f t="shared" si="3"/>
        <v>LAS PALMAS</v>
      </c>
      <c r="B53" s="41">
        <f t="shared" si="4"/>
        <v>211086</v>
      </c>
      <c r="C53" s="41">
        <f t="shared" si="5"/>
        <v>261312</v>
      </c>
      <c r="D53" s="41">
        <f t="shared" si="6"/>
        <v>1</v>
      </c>
      <c r="E53" s="42" t="str">
        <f t="shared" si="2"/>
        <v>MELILLA</v>
      </c>
      <c r="F53" s="42">
        <f t="shared" si="7"/>
        <v>8271</v>
      </c>
      <c r="G53" s="42">
        <f t="shared" si="8"/>
        <v>11312</v>
      </c>
    </row>
    <row r="54" spans="1:7" x14ac:dyDescent="0.25">
      <c r="A54" s="42" t="str">
        <f t="shared" si="3"/>
        <v>MALAGA</v>
      </c>
      <c r="B54" s="41">
        <f t="shared" si="4"/>
        <v>8475</v>
      </c>
      <c r="C54" s="41">
        <f t="shared" si="5"/>
        <v>6370</v>
      </c>
      <c r="D54" s="41">
        <f t="shared" si="6"/>
        <v>15</v>
      </c>
      <c r="E54" s="42" t="str">
        <f t="shared" si="2"/>
        <v>MARIN Y RIA DE PONTEVEDRA</v>
      </c>
      <c r="F54" s="42">
        <f t="shared" si="7"/>
        <v>7966</v>
      </c>
      <c r="G54" s="42">
        <f t="shared" si="8"/>
        <v>16719</v>
      </c>
    </row>
    <row r="55" spans="1:7" x14ac:dyDescent="0.25">
      <c r="A55" s="42" t="str">
        <f t="shared" si="3"/>
        <v>MARIN Y RIA DE PONTEVEDRA</v>
      </c>
      <c r="B55" s="41">
        <f t="shared" si="4"/>
        <v>7966</v>
      </c>
      <c r="C55" s="41">
        <f t="shared" si="5"/>
        <v>16719</v>
      </c>
      <c r="D55" s="41">
        <f t="shared" si="6"/>
        <v>17</v>
      </c>
      <c r="E55" s="42" t="str">
        <f t="shared" si="2"/>
        <v>BAHIA DE ALGECIRAS</v>
      </c>
      <c r="F55" s="42">
        <f t="shared" si="7"/>
        <v>7309</v>
      </c>
      <c r="G55" s="42">
        <f t="shared" si="8"/>
        <v>8273</v>
      </c>
    </row>
    <row r="56" spans="1:7" x14ac:dyDescent="0.25">
      <c r="A56" s="42" t="str">
        <f t="shared" si="3"/>
        <v>MELILLA</v>
      </c>
      <c r="B56" s="41">
        <f t="shared" si="4"/>
        <v>8271</v>
      </c>
      <c r="C56" s="41">
        <f t="shared" si="5"/>
        <v>11312</v>
      </c>
      <c r="D56" s="41">
        <f t="shared" si="6"/>
        <v>16</v>
      </c>
      <c r="E56" s="42" t="str">
        <f t="shared" si="2"/>
        <v>GIJON</v>
      </c>
      <c r="F56" s="42">
        <f t="shared" si="7"/>
        <v>6927</v>
      </c>
      <c r="G56" s="42">
        <f t="shared" si="8"/>
        <v>5585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AVILES</v>
      </c>
      <c r="F57" s="42">
        <f t="shared" si="7"/>
        <v>2384</v>
      </c>
      <c r="G57" s="42">
        <f t="shared" si="8"/>
        <v>5124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CASTELLON</v>
      </c>
      <c r="F58" s="42">
        <f t="shared" si="7"/>
        <v>325</v>
      </c>
      <c r="G58" s="42">
        <f t="shared" si="8"/>
        <v>1368</v>
      </c>
    </row>
    <row r="59" spans="1:7" x14ac:dyDescent="0.25">
      <c r="A59" s="42" t="str">
        <f t="shared" si="3"/>
        <v>SANTA CRUZ DE TENERIFE</v>
      </c>
      <c r="B59" s="41">
        <f t="shared" si="4"/>
        <v>187894</v>
      </c>
      <c r="C59" s="41">
        <f t="shared" si="5"/>
        <v>235819</v>
      </c>
      <c r="D59" s="41">
        <f t="shared" si="6"/>
        <v>2</v>
      </c>
      <c r="E59" s="42" t="str">
        <f t="shared" si="2"/>
        <v>A CORUÑA</v>
      </c>
      <c r="F59" s="42">
        <f t="shared" si="7"/>
        <v>303</v>
      </c>
      <c r="G59" s="42">
        <f t="shared" si="8"/>
        <v>180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ALMERIA</v>
      </c>
      <c r="F60" s="42">
        <f t="shared" si="7"/>
        <v>143</v>
      </c>
      <c r="G60" s="42">
        <f t="shared" si="8"/>
        <v>98</v>
      </c>
    </row>
    <row r="61" spans="1:7" x14ac:dyDescent="0.25">
      <c r="A61" s="42" t="str">
        <f t="shared" si="3"/>
        <v>SEVILLA</v>
      </c>
      <c r="B61" s="41">
        <f t="shared" si="4"/>
        <v>70733</v>
      </c>
      <c r="C61" s="41">
        <f t="shared" si="5"/>
        <v>73434</v>
      </c>
      <c r="D61" s="41">
        <f t="shared" si="6"/>
        <v>7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9802</v>
      </c>
      <c r="C62" s="41">
        <f t="shared" si="5"/>
        <v>14754</v>
      </c>
      <c r="D62" s="41">
        <f t="shared" si="6"/>
        <v>13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106398</v>
      </c>
      <c r="C63" s="41">
        <f t="shared" si="5"/>
        <v>123291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30144</v>
      </c>
      <c r="C64" s="41">
        <f t="shared" si="5"/>
        <v>38866</v>
      </c>
      <c r="D64" s="41">
        <f t="shared" si="6"/>
        <v>10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10331</v>
      </c>
      <c r="C65" s="41">
        <f t="shared" si="5"/>
        <v>6168</v>
      </c>
      <c r="D65" s="41">
        <f t="shared" si="6"/>
        <v>12</v>
      </c>
      <c r="E65" s="42" t="str">
        <f t="shared" si="2"/>
        <v>FERROL-SAN CIBRAO</v>
      </c>
      <c r="F65" s="42">
        <f t="shared" si="7"/>
        <v>0</v>
      </c>
      <c r="G65" s="42">
        <f t="shared" si="8"/>
        <v>221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Agosto</v>
      </c>
      <c r="C5" s="46"/>
      <c r="D5" s="45" t="s">
        <v>39</v>
      </c>
      <c r="E5" s="46"/>
      <c r="F5" s="46"/>
      <c r="L5" s="39">
        <f>'Resumen general'!I4</f>
        <v>40088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520</v>
      </c>
      <c r="C7" s="9">
        <v>802</v>
      </c>
      <c r="D7" s="9">
        <v>4898</v>
      </c>
      <c r="E7" s="9">
        <v>5101</v>
      </c>
      <c r="F7" s="10">
        <f>((E7*100)/D7)-100</f>
        <v>4.1445487954267008</v>
      </c>
      <c r="G7" s="1"/>
      <c r="H7" s="1"/>
      <c r="I7" s="1"/>
    </row>
    <row r="8" spans="1:12" x14ac:dyDescent="0.25">
      <c r="A8" s="11" t="s">
        <v>44</v>
      </c>
      <c r="B8" s="12">
        <v>705</v>
      </c>
      <c r="C8" s="12">
        <v>818</v>
      </c>
      <c r="D8" s="12">
        <v>7912</v>
      </c>
      <c r="E8" s="12">
        <v>6470</v>
      </c>
      <c r="F8" s="13">
        <f t="shared" ref="F8:F35" si="0">((E8*100)/D8)-100</f>
        <v>-18.225480283114251</v>
      </c>
      <c r="G8" s="1"/>
      <c r="H8" s="1"/>
      <c r="I8" s="1"/>
    </row>
    <row r="9" spans="1:12" x14ac:dyDescent="0.25">
      <c r="A9" s="8" t="s">
        <v>45</v>
      </c>
      <c r="B9" s="9">
        <v>0</v>
      </c>
      <c r="C9" s="9">
        <v>30</v>
      </c>
      <c r="D9" s="9">
        <v>1</v>
      </c>
      <c r="E9" s="9">
        <v>347.5</v>
      </c>
      <c r="F9" s="10">
        <f t="shared" si="0"/>
        <v>34650</v>
      </c>
      <c r="G9" s="1"/>
      <c r="H9" s="1"/>
      <c r="I9" s="1"/>
    </row>
    <row r="10" spans="1:12" x14ac:dyDescent="0.25">
      <c r="A10" s="11" t="s">
        <v>46</v>
      </c>
      <c r="B10" s="12">
        <v>104</v>
      </c>
      <c r="C10" s="12">
        <v>0</v>
      </c>
      <c r="D10" s="12">
        <v>197</v>
      </c>
      <c r="E10" s="12">
        <v>191</v>
      </c>
      <c r="F10" s="17">
        <f t="shared" si="0"/>
        <v>-3.0456852791878219</v>
      </c>
      <c r="G10" s="1"/>
      <c r="H10" s="1"/>
      <c r="I10" s="1"/>
    </row>
    <row r="11" spans="1:12" x14ac:dyDescent="0.25">
      <c r="A11" s="8" t="s">
        <v>47</v>
      </c>
      <c r="B11" s="9">
        <v>13716</v>
      </c>
      <c r="C11" s="9">
        <v>15487</v>
      </c>
      <c r="D11" s="9">
        <v>99801</v>
      </c>
      <c r="E11" s="9">
        <v>89839</v>
      </c>
      <c r="F11" s="10">
        <f t="shared" si="0"/>
        <v>-9.9818639091792676</v>
      </c>
      <c r="G11" s="1"/>
      <c r="H11" s="1"/>
      <c r="I11" s="1"/>
    </row>
    <row r="12" spans="1:12" x14ac:dyDescent="0.25">
      <c r="A12" s="11" t="s">
        <v>48</v>
      </c>
      <c r="B12" s="12">
        <v>6234</v>
      </c>
      <c r="C12" s="12">
        <v>2932</v>
      </c>
      <c r="D12" s="12">
        <v>46468</v>
      </c>
      <c r="E12" s="12">
        <v>31080</v>
      </c>
      <c r="F12" s="13">
        <f t="shared" si="0"/>
        <v>-33.115262115864681</v>
      </c>
      <c r="G12" s="1"/>
      <c r="H12" s="1"/>
      <c r="I12" s="1"/>
    </row>
    <row r="13" spans="1:12" x14ac:dyDescent="0.25">
      <c r="A13" s="8" t="s">
        <v>49</v>
      </c>
      <c r="B13" s="9">
        <v>50</v>
      </c>
      <c r="C13" s="9">
        <v>0</v>
      </c>
      <c r="D13" s="9">
        <v>50</v>
      </c>
      <c r="E13" s="9">
        <v>2</v>
      </c>
      <c r="F13" s="10">
        <f t="shared" si="0"/>
        <v>-96</v>
      </c>
      <c r="G13" s="1"/>
      <c r="H13" s="1"/>
      <c r="I13" s="1"/>
    </row>
    <row r="14" spans="1:12" x14ac:dyDescent="0.25">
      <c r="A14" s="11" t="s">
        <v>50</v>
      </c>
      <c r="B14" s="12">
        <v>112827</v>
      </c>
      <c r="C14" s="12">
        <v>86902</v>
      </c>
      <c r="D14" s="12">
        <v>871721.5</v>
      </c>
      <c r="E14" s="12">
        <v>633814.5</v>
      </c>
      <c r="F14" s="13">
        <f t="shared" si="0"/>
        <v>-27.29162926462179</v>
      </c>
      <c r="G14" s="1"/>
      <c r="H14" s="1"/>
      <c r="I14" s="1"/>
    </row>
    <row r="15" spans="1:12" x14ac:dyDescent="0.25">
      <c r="A15" s="8" t="s">
        <v>51</v>
      </c>
      <c r="B15" s="9">
        <v>43698.25</v>
      </c>
      <c r="C15" s="9">
        <v>35099.25</v>
      </c>
      <c r="D15" s="9">
        <v>312765</v>
      </c>
      <c r="E15" s="9">
        <v>244512</v>
      </c>
      <c r="F15" s="10">
        <f t="shared" si="0"/>
        <v>-21.822454558534361</v>
      </c>
      <c r="G15" s="1"/>
      <c r="H15" s="1"/>
      <c r="I15" s="1"/>
    </row>
    <row r="16" spans="1:12" x14ac:dyDescent="0.25">
      <c r="A16" s="11" t="s">
        <v>52</v>
      </c>
      <c r="B16" s="12">
        <v>2718</v>
      </c>
      <c r="C16" s="12">
        <v>3848</v>
      </c>
      <c r="D16" s="12">
        <v>18025</v>
      </c>
      <c r="E16" s="12">
        <v>19587</v>
      </c>
      <c r="F16" s="13">
        <f t="shared" si="0"/>
        <v>8.6657420249653256</v>
      </c>
      <c r="G16" s="1"/>
      <c r="H16" s="1"/>
      <c r="I16" s="1"/>
    </row>
    <row r="17" spans="1:9" x14ac:dyDescent="0.25">
      <c r="A17" s="8" t="s">
        <v>53</v>
      </c>
      <c r="B17" s="9">
        <v>7355</v>
      </c>
      <c r="C17" s="9">
        <v>5685</v>
      </c>
      <c r="D17" s="9">
        <v>61360</v>
      </c>
      <c r="E17" s="9">
        <v>42808</v>
      </c>
      <c r="F17" s="10">
        <f t="shared" si="0"/>
        <v>-30.234680573663624</v>
      </c>
      <c r="G17" s="1"/>
      <c r="H17" s="1"/>
      <c r="I17" s="1"/>
    </row>
    <row r="18" spans="1:9" x14ac:dyDescent="0.25">
      <c r="A18" s="11" t="s">
        <v>54</v>
      </c>
      <c r="B18" s="12">
        <v>181</v>
      </c>
      <c r="C18" s="12">
        <v>53</v>
      </c>
      <c r="D18" s="12">
        <v>776</v>
      </c>
      <c r="E18" s="12">
        <v>566</v>
      </c>
      <c r="F18" s="13">
        <f t="shared" si="0"/>
        <v>-27.0618556701031</v>
      </c>
      <c r="G18" s="1"/>
      <c r="H18" s="1"/>
      <c r="I18" s="1"/>
    </row>
    <row r="19" spans="1:9" x14ac:dyDescent="0.25">
      <c r="A19" s="8" t="s">
        <v>55</v>
      </c>
      <c r="B19" s="9">
        <v>24</v>
      </c>
      <c r="C19" s="9">
        <v>42</v>
      </c>
      <c r="D19" s="9">
        <v>190</v>
      </c>
      <c r="E19" s="9">
        <v>281</v>
      </c>
      <c r="F19" s="10">
        <f t="shared" si="0"/>
        <v>47.89473684210526</v>
      </c>
      <c r="G19" s="1"/>
      <c r="H19" s="1"/>
      <c r="I19" s="1"/>
    </row>
    <row r="20" spans="1:9" x14ac:dyDescent="0.25">
      <c r="A20" s="11" t="s">
        <v>56</v>
      </c>
      <c r="B20" s="12">
        <v>1779</v>
      </c>
      <c r="C20" s="12">
        <v>1123</v>
      </c>
      <c r="D20" s="12">
        <v>11030</v>
      </c>
      <c r="E20" s="12">
        <v>10046</v>
      </c>
      <c r="F20" s="13">
        <f t="shared" si="0"/>
        <v>-8.9211242067089813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7432</v>
      </c>
      <c r="C22" s="12">
        <v>5846</v>
      </c>
      <c r="D22" s="12">
        <v>62066</v>
      </c>
      <c r="E22" s="12">
        <v>58164</v>
      </c>
      <c r="F22" s="13">
        <f t="shared" si="0"/>
        <v>-6.2868559275609783</v>
      </c>
      <c r="G22" s="1"/>
      <c r="H22" s="1"/>
      <c r="I22" s="1"/>
    </row>
    <row r="23" spans="1:9" x14ac:dyDescent="0.25">
      <c r="A23" s="8" t="s">
        <v>59</v>
      </c>
      <c r="B23" s="9">
        <v>1122</v>
      </c>
      <c r="C23" s="9">
        <v>376</v>
      </c>
      <c r="D23" s="9">
        <v>4975</v>
      </c>
      <c r="E23" s="9">
        <v>2734</v>
      </c>
      <c r="F23" s="10">
        <f t="shared" si="0"/>
        <v>-45.045226130653269</v>
      </c>
      <c r="G23" s="1"/>
      <c r="H23" s="1"/>
      <c r="I23" s="1"/>
    </row>
    <row r="24" spans="1:9" x14ac:dyDescent="0.25">
      <c r="A24" s="11" t="s">
        <v>60</v>
      </c>
      <c r="B24" s="12">
        <v>473</v>
      </c>
      <c r="C24" s="12">
        <v>1350</v>
      </c>
      <c r="D24" s="12">
        <v>4602</v>
      </c>
      <c r="E24" s="12">
        <v>9413</v>
      </c>
      <c r="F24" s="13">
        <f t="shared" si="0"/>
        <v>104.54150369404607</v>
      </c>
      <c r="G24" s="1"/>
      <c r="H24" s="1"/>
      <c r="I24" s="1"/>
    </row>
    <row r="25" spans="1:9" x14ac:dyDescent="0.25">
      <c r="A25" s="8" t="s">
        <v>61</v>
      </c>
      <c r="B25" s="9">
        <v>424</v>
      </c>
      <c r="C25" s="9">
        <v>699</v>
      </c>
      <c r="D25" s="9">
        <v>2437</v>
      </c>
      <c r="E25" s="9">
        <v>8739</v>
      </c>
      <c r="F25" s="10">
        <f t="shared" si="0"/>
        <v>258.59663520722199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2.5</v>
      </c>
      <c r="E27" s="9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64</v>
      </c>
      <c r="B28" s="12">
        <v>3947</v>
      </c>
      <c r="C28" s="12">
        <v>3339</v>
      </c>
      <c r="D28" s="12">
        <v>32119</v>
      </c>
      <c r="E28" s="12">
        <v>25531</v>
      </c>
      <c r="F28" s="13">
        <f t="shared" si="0"/>
        <v>-20.511223886173298</v>
      </c>
      <c r="G28" s="1"/>
      <c r="H28" s="1"/>
      <c r="I28" s="1"/>
    </row>
    <row r="29" spans="1:9" x14ac:dyDescent="0.25">
      <c r="A29" s="8" t="s">
        <v>65</v>
      </c>
      <c r="B29" s="9">
        <v>118</v>
      </c>
      <c r="C29" s="9">
        <v>132</v>
      </c>
      <c r="D29" s="9">
        <v>1121</v>
      </c>
      <c r="E29" s="9">
        <v>1199</v>
      </c>
      <c r="F29" s="10">
        <f t="shared" si="0"/>
        <v>6.9580731489741368</v>
      </c>
      <c r="G29" s="1"/>
      <c r="H29" s="1"/>
      <c r="I29" s="1"/>
    </row>
    <row r="30" spans="1:9" x14ac:dyDescent="0.25">
      <c r="A30" s="11" t="s">
        <v>66</v>
      </c>
      <c r="B30" s="12">
        <v>1647</v>
      </c>
      <c r="C30" s="12">
        <v>1893</v>
      </c>
      <c r="D30" s="12">
        <v>11725</v>
      </c>
      <c r="E30" s="12">
        <v>11358</v>
      </c>
      <c r="F30" s="13">
        <f t="shared" si="0"/>
        <v>-3.1300639658848581</v>
      </c>
      <c r="G30" s="1"/>
      <c r="H30" s="1"/>
      <c r="I30" s="1"/>
    </row>
    <row r="31" spans="1:9" x14ac:dyDescent="0.25">
      <c r="A31" s="8" t="s">
        <v>67</v>
      </c>
      <c r="B31" s="9">
        <v>3062</v>
      </c>
      <c r="C31" s="9">
        <v>3747</v>
      </c>
      <c r="D31" s="9">
        <v>17285</v>
      </c>
      <c r="E31" s="9">
        <v>33466</v>
      </c>
      <c r="F31" s="10">
        <f t="shared" si="0"/>
        <v>93.612959213190635</v>
      </c>
      <c r="G31" s="1"/>
      <c r="H31" s="1"/>
      <c r="I31" s="1"/>
    </row>
    <row r="32" spans="1:9" x14ac:dyDescent="0.25">
      <c r="A32" s="11" t="s">
        <v>68</v>
      </c>
      <c r="B32" s="12">
        <v>172162</v>
      </c>
      <c r="C32" s="12">
        <v>144974</v>
      </c>
      <c r="D32" s="12">
        <v>1266708</v>
      </c>
      <c r="E32" s="12">
        <v>1087616</v>
      </c>
      <c r="F32" s="13">
        <f t="shared" si="0"/>
        <v>-14.13838074757561</v>
      </c>
      <c r="G32" s="1"/>
      <c r="H32" s="1"/>
      <c r="I32" s="1"/>
    </row>
    <row r="33" spans="1:9" x14ac:dyDescent="0.25">
      <c r="A33" s="8" t="s">
        <v>69</v>
      </c>
      <c r="B33" s="9">
        <v>12417</v>
      </c>
      <c r="C33" s="9">
        <v>10195</v>
      </c>
      <c r="D33" s="9">
        <v>133807</v>
      </c>
      <c r="E33" s="9">
        <v>92104</v>
      </c>
      <c r="F33" s="10">
        <f t="shared" si="0"/>
        <v>-31.166530898981364</v>
      </c>
      <c r="G33" s="1"/>
      <c r="H33" s="1"/>
      <c r="I33" s="1"/>
    </row>
    <row r="34" spans="1:9" x14ac:dyDescent="0.25">
      <c r="A34" s="11" t="s">
        <v>70</v>
      </c>
      <c r="B34" s="12">
        <v>254</v>
      </c>
      <c r="C34" s="12">
        <v>120</v>
      </c>
      <c r="D34" s="12">
        <v>1173</v>
      </c>
      <c r="E34" s="12">
        <v>3655</v>
      </c>
      <c r="F34" s="13">
        <f t="shared" si="0"/>
        <v>211.59420289855075</v>
      </c>
      <c r="G34" s="1"/>
      <c r="H34" s="1"/>
      <c r="I34" s="1"/>
    </row>
    <row r="35" spans="1:9" x14ac:dyDescent="0.25">
      <c r="A35" s="14" t="s">
        <v>71</v>
      </c>
      <c r="B35" s="15">
        <f>SUM(B7:B34)</f>
        <v>392969.25</v>
      </c>
      <c r="C35" s="15">
        <f t="shared" ref="C35:E35" si="1">SUM(C7:C34)</f>
        <v>325492.25</v>
      </c>
      <c r="D35" s="15">
        <f t="shared" si="1"/>
        <v>2973215</v>
      </c>
      <c r="E35" s="15">
        <f t="shared" si="1"/>
        <v>2418626</v>
      </c>
      <c r="F35" s="16">
        <f t="shared" si="0"/>
        <v>-18.652838762080776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5101</v>
      </c>
      <c r="C38" s="41">
        <f>D7</f>
        <v>4898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VALENCIA</v>
      </c>
      <c r="F38" s="42">
        <f>LOOKUP(E38,$A$38:$A$65,$B$38:$B$65)</f>
        <v>1087616</v>
      </c>
      <c r="G38" s="42">
        <f>LOOKUP(E38,$A$38:$A$65,$C$38:$C$65)</f>
        <v>1266708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6470</v>
      </c>
      <c r="C39" s="41">
        <f t="shared" ref="C39:C65" si="5">D8</f>
        <v>7912</v>
      </c>
      <c r="D39" s="41">
        <f t="shared" ref="D39:D65" si="6">_xlfn.RANK.EQ(B39,$B$38:$B$65)+COUNTIF($B$38:$B$65,B39)-1</f>
        <v>16</v>
      </c>
      <c r="E39" s="42" t="str">
        <f t="shared" si="2"/>
        <v>BARCELONA</v>
      </c>
      <c r="F39" s="42">
        <f t="shared" ref="F39:F65" si="7">LOOKUP(E39,$A$38:$A$65,$B$38:$B$65)</f>
        <v>633814.5</v>
      </c>
      <c r="G39" s="42">
        <f t="shared" ref="G39:G65" si="8">LOOKUP(E39,$A$38:$A$65,$C$38:$C$65)</f>
        <v>871721.5</v>
      </c>
    </row>
    <row r="40" spans="1:9" x14ac:dyDescent="0.25">
      <c r="A40" s="42" t="str">
        <f t="shared" si="3"/>
        <v>ALMERIA</v>
      </c>
      <c r="B40" s="41">
        <f t="shared" si="4"/>
        <v>347.5</v>
      </c>
      <c r="C40" s="41">
        <f t="shared" si="5"/>
        <v>1</v>
      </c>
      <c r="D40" s="41">
        <f t="shared" si="6"/>
        <v>22</v>
      </c>
      <c r="E40" s="42" t="str">
        <f t="shared" si="2"/>
        <v>BILBAO</v>
      </c>
      <c r="F40" s="42">
        <f t="shared" si="7"/>
        <v>244512</v>
      </c>
      <c r="G40" s="42">
        <f t="shared" si="8"/>
        <v>312765</v>
      </c>
    </row>
    <row r="41" spans="1:9" x14ac:dyDescent="0.25">
      <c r="A41" s="42" t="str">
        <f t="shared" si="3"/>
        <v>AVILES</v>
      </c>
      <c r="B41" s="41">
        <f t="shared" si="4"/>
        <v>191</v>
      </c>
      <c r="C41" s="41">
        <f t="shared" si="5"/>
        <v>197</v>
      </c>
      <c r="D41" s="41">
        <f t="shared" si="6"/>
        <v>24</v>
      </c>
      <c r="E41" s="42" t="str">
        <f t="shared" si="2"/>
        <v>VIGO</v>
      </c>
      <c r="F41" s="42">
        <f t="shared" si="7"/>
        <v>92104</v>
      </c>
      <c r="G41" s="42">
        <f t="shared" si="8"/>
        <v>133807</v>
      </c>
    </row>
    <row r="42" spans="1:9" x14ac:dyDescent="0.25">
      <c r="A42" s="42" t="str">
        <f t="shared" si="3"/>
        <v>BAHIA DE ALGECIRAS</v>
      </c>
      <c r="B42" s="41">
        <f t="shared" si="4"/>
        <v>89839</v>
      </c>
      <c r="C42" s="41">
        <f t="shared" si="5"/>
        <v>99801</v>
      </c>
      <c r="D42" s="41">
        <f t="shared" si="6"/>
        <v>5</v>
      </c>
      <c r="E42" s="42" t="str">
        <f t="shared" si="2"/>
        <v>BAHIA DE ALGECIRAS</v>
      </c>
      <c r="F42" s="42">
        <f t="shared" si="7"/>
        <v>89839</v>
      </c>
      <c r="G42" s="42">
        <f t="shared" si="8"/>
        <v>99801</v>
      </c>
    </row>
    <row r="43" spans="1:9" x14ac:dyDescent="0.25">
      <c r="A43" s="42" t="str">
        <f t="shared" si="3"/>
        <v>BAHIA DE CADIZ</v>
      </c>
      <c r="B43" s="41">
        <f t="shared" si="4"/>
        <v>31080</v>
      </c>
      <c r="C43" s="41">
        <f t="shared" si="5"/>
        <v>46468</v>
      </c>
      <c r="D43" s="41">
        <f t="shared" si="6"/>
        <v>9</v>
      </c>
      <c r="E43" s="42" t="str">
        <f t="shared" si="2"/>
        <v>LAS PALMAS</v>
      </c>
      <c r="F43" s="42">
        <f t="shared" si="7"/>
        <v>58164</v>
      </c>
      <c r="G43" s="42">
        <f t="shared" si="8"/>
        <v>62066</v>
      </c>
    </row>
    <row r="44" spans="1:9" x14ac:dyDescent="0.25">
      <c r="A44" s="42" t="str">
        <f t="shared" si="3"/>
        <v>BALEARES</v>
      </c>
      <c r="B44" s="41">
        <f t="shared" si="4"/>
        <v>2</v>
      </c>
      <c r="C44" s="41">
        <f t="shared" si="5"/>
        <v>50</v>
      </c>
      <c r="D44" s="41">
        <f t="shared" si="6"/>
        <v>26</v>
      </c>
      <c r="E44" s="42" t="str">
        <f t="shared" si="2"/>
        <v>CASTELLON</v>
      </c>
      <c r="F44" s="42">
        <f t="shared" si="7"/>
        <v>42808</v>
      </c>
      <c r="G44" s="42">
        <f t="shared" si="8"/>
        <v>61360</v>
      </c>
    </row>
    <row r="45" spans="1:9" x14ac:dyDescent="0.25">
      <c r="A45" s="42" t="str">
        <f t="shared" si="3"/>
        <v>BARCELONA</v>
      </c>
      <c r="B45" s="41">
        <f t="shared" si="4"/>
        <v>633814.5</v>
      </c>
      <c r="C45" s="41">
        <f t="shared" si="5"/>
        <v>871721.5</v>
      </c>
      <c r="D45" s="41">
        <f t="shared" si="6"/>
        <v>2</v>
      </c>
      <c r="E45" s="42" t="str">
        <f t="shared" si="2"/>
        <v>TARRAGONA</v>
      </c>
      <c r="F45" s="42">
        <f t="shared" si="7"/>
        <v>33466</v>
      </c>
      <c r="G45" s="42">
        <f t="shared" si="8"/>
        <v>17285</v>
      </c>
    </row>
    <row r="46" spans="1:9" x14ac:dyDescent="0.25">
      <c r="A46" s="42" t="str">
        <f t="shared" si="3"/>
        <v>BILBAO</v>
      </c>
      <c r="B46" s="41">
        <f t="shared" si="4"/>
        <v>244512</v>
      </c>
      <c r="C46" s="41">
        <f t="shared" si="5"/>
        <v>312765</v>
      </c>
      <c r="D46" s="41">
        <f t="shared" si="6"/>
        <v>3</v>
      </c>
      <c r="E46" s="42" t="str">
        <f t="shared" si="2"/>
        <v>BAHIA DE CADIZ</v>
      </c>
      <c r="F46" s="42">
        <f t="shared" si="7"/>
        <v>31080</v>
      </c>
      <c r="G46" s="42">
        <f t="shared" si="8"/>
        <v>46468</v>
      </c>
    </row>
    <row r="47" spans="1:9" x14ac:dyDescent="0.25">
      <c r="A47" s="42" t="str">
        <f t="shared" si="3"/>
        <v>CARTAGENA</v>
      </c>
      <c r="B47" s="41">
        <f t="shared" si="4"/>
        <v>19587</v>
      </c>
      <c r="C47" s="41">
        <f t="shared" si="5"/>
        <v>18025</v>
      </c>
      <c r="D47" s="41">
        <f t="shared" si="6"/>
        <v>11</v>
      </c>
      <c r="E47" s="42" t="str">
        <f t="shared" si="2"/>
        <v>SANTA CRUZ DE TENERIFE</v>
      </c>
      <c r="F47" s="42">
        <f t="shared" si="7"/>
        <v>25531</v>
      </c>
      <c r="G47" s="42">
        <f t="shared" si="8"/>
        <v>32119</v>
      </c>
    </row>
    <row r="48" spans="1:9" x14ac:dyDescent="0.25">
      <c r="A48" s="42" t="str">
        <f t="shared" si="3"/>
        <v>CASTELLON</v>
      </c>
      <c r="B48" s="41">
        <f t="shared" si="4"/>
        <v>42808</v>
      </c>
      <c r="C48" s="41">
        <f t="shared" si="5"/>
        <v>61360</v>
      </c>
      <c r="D48" s="41">
        <f t="shared" si="6"/>
        <v>7</v>
      </c>
      <c r="E48" s="42" t="str">
        <f t="shared" si="2"/>
        <v>CARTAGENA</v>
      </c>
      <c r="F48" s="42">
        <f t="shared" si="7"/>
        <v>19587</v>
      </c>
      <c r="G48" s="42">
        <f t="shared" si="8"/>
        <v>18025</v>
      </c>
    </row>
    <row r="49" spans="1:7" x14ac:dyDescent="0.25">
      <c r="A49" s="42" t="str">
        <f t="shared" si="3"/>
        <v>CEUTA</v>
      </c>
      <c r="B49" s="41">
        <f t="shared" si="4"/>
        <v>566</v>
      </c>
      <c r="C49" s="41">
        <f t="shared" si="5"/>
        <v>776</v>
      </c>
      <c r="D49" s="41">
        <f t="shared" si="6"/>
        <v>21</v>
      </c>
      <c r="E49" s="42" t="str">
        <f t="shared" si="2"/>
        <v>SEVILLA</v>
      </c>
      <c r="F49" s="42">
        <f t="shared" si="7"/>
        <v>11358</v>
      </c>
      <c r="G49" s="42">
        <f t="shared" si="8"/>
        <v>11725</v>
      </c>
    </row>
    <row r="50" spans="1:7" x14ac:dyDescent="0.25">
      <c r="A50" s="42" t="str">
        <f t="shared" si="3"/>
        <v>FERROL-SAN CIBRAO</v>
      </c>
      <c r="B50" s="41">
        <f t="shared" si="4"/>
        <v>281</v>
      </c>
      <c r="C50" s="41">
        <f t="shared" si="5"/>
        <v>190</v>
      </c>
      <c r="D50" s="41">
        <f t="shared" si="6"/>
        <v>23</v>
      </c>
      <c r="E50" s="42" t="str">
        <f t="shared" si="2"/>
        <v>GIJON</v>
      </c>
      <c r="F50" s="42">
        <f t="shared" si="7"/>
        <v>10046</v>
      </c>
      <c r="G50" s="42">
        <f t="shared" si="8"/>
        <v>11030</v>
      </c>
    </row>
    <row r="51" spans="1:7" x14ac:dyDescent="0.25">
      <c r="A51" s="42" t="str">
        <f t="shared" si="3"/>
        <v>GIJON</v>
      </c>
      <c r="B51" s="41">
        <f t="shared" si="4"/>
        <v>10046</v>
      </c>
      <c r="C51" s="41">
        <f t="shared" si="5"/>
        <v>11030</v>
      </c>
      <c r="D51" s="41">
        <f t="shared" si="6"/>
        <v>13</v>
      </c>
      <c r="E51" s="42" t="str">
        <f t="shared" si="2"/>
        <v>MARIN Y RIA DE PONTEVEDRA</v>
      </c>
      <c r="F51" s="42">
        <f t="shared" si="7"/>
        <v>9413</v>
      </c>
      <c r="G51" s="42">
        <f t="shared" si="8"/>
        <v>4602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MELILLA</v>
      </c>
      <c r="F52" s="42">
        <f t="shared" si="7"/>
        <v>8739</v>
      </c>
      <c r="G52" s="42">
        <f t="shared" si="8"/>
        <v>2437</v>
      </c>
    </row>
    <row r="53" spans="1:7" x14ac:dyDescent="0.25">
      <c r="A53" s="42" t="str">
        <f t="shared" si="3"/>
        <v>LAS PALMAS</v>
      </c>
      <c r="B53" s="41">
        <f t="shared" si="4"/>
        <v>58164</v>
      </c>
      <c r="C53" s="41">
        <f t="shared" si="5"/>
        <v>62066</v>
      </c>
      <c r="D53" s="41">
        <f t="shared" si="6"/>
        <v>6</v>
      </c>
      <c r="E53" s="42" t="str">
        <f t="shared" si="2"/>
        <v>ALICANTE</v>
      </c>
      <c r="F53" s="42">
        <f t="shared" si="7"/>
        <v>6470</v>
      </c>
      <c r="G53" s="42">
        <f t="shared" si="8"/>
        <v>7912</v>
      </c>
    </row>
    <row r="54" spans="1:7" x14ac:dyDescent="0.25">
      <c r="A54" s="42" t="str">
        <f t="shared" si="3"/>
        <v>MALAGA</v>
      </c>
      <c r="B54" s="41">
        <f t="shared" si="4"/>
        <v>2734</v>
      </c>
      <c r="C54" s="41">
        <f t="shared" si="5"/>
        <v>4975</v>
      </c>
      <c r="D54" s="41">
        <f t="shared" si="6"/>
        <v>19</v>
      </c>
      <c r="E54" s="42" t="str">
        <f t="shared" si="2"/>
        <v>A CORUÑA</v>
      </c>
      <c r="F54" s="42">
        <f t="shared" si="7"/>
        <v>5101</v>
      </c>
      <c r="G54" s="42">
        <f t="shared" si="8"/>
        <v>4898</v>
      </c>
    </row>
    <row r="55" spans="1:7" x14ac:dyDescent="0.25">
      <c r="A55" s="42" t="str">
        <f t="shared" si="3"/>
        <v>MARIN Y RIA DE PONTEVEDRA</v>
      </c>
      <c r="B55" s="41">
        <f t="shared" si="4"/>
        <v>9413</v>
      </c>
      <c r="C55" s="41">
        <f t="shared" si="5"/>
        <v>4602</v>
      </c>
      <c r="D55" s="41">
        <f t="shared" si="6"/>
        <v>14</v>
      </c>
      <c r="E55" s="42" t="str">
        <f t="shared" si="2"/>
        <v>VILAGARCIA</v>
      </c>
      <c r="F55" s="42">
        <f t="shared" si="7"/>
        <v>3655</v>
      </c>
      <c r="G55" s="42">
        <f t="shared" si="8"/>
        <v>1173</v>
      </c>
    </row>
    <row r="56" spans="1:7" x14ac:dyDescent="0.25">
      <c r="A56" s="42" t="str">
        <f t="shared" si="3"/>
        <v>MELILLA</v>
      </c>
      <c r="B56" s="41">
        <f t="shared" si="4"/>
        <v>8739</v>
      </c>
      <c r="C56" s="41">
        <f t="shared" si="5"/>
        <v>2437</v>
      </c>
      <c r="D56" s="41">
        <f t="shared" si="6"/>
        <v>15</v>
      </c>
      <c r="E56" s="42" t="str">
        <f t="shared" si="2"/>
        <v>MALAGA</v>
      </c>
      <c r="F56" s="42">
        <f t="shared" si="7"/>
        <v>2734</v>
      </c>
      <c r="G56" s="42">
        <f t="shared" si="8"/>
        <v>4975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26</v>
      </c>
      <c r="E57" s="42" t="str">
        <f t="shared" si="2"/>
        <v>SANTANDER</v>
      </c>
      <c r="F57" s="42">
        <f t="shared" si="7"/>
        <v>1199</v>
      </c>
      <c r="G57" s="42">
        <f t="shared" si="8"/>
        <v>1121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2.5</v>
      </c>
      <c r="D58" s="41">
        <f t="shared" si="6"/>
        <v>28</v>
      </c>
      <c r="E58" s="42" t="str">
        <f t="shared" si="2"/>
        <v>CEUTA</v>
      </c>
      <c r="F58" s="42">
        <f t="shared" si="7"/>
        <v>566</v>
      </c>
      <c r="G58" s="42">
        <f t="shared" si="8"/>
        <v>776</v>
      </c>
    </row>
    <row r="59" spans="1:7" x14ac:dyDescent="0.25">
      <c r="A59" s="42" t="str">
        <f t="shared" si="3"/>
        <v>SANTA CRUZ DE TENERIFE</v>
      </c>
      <c r="B59" s="41">
        <f t="shared" si="4"/>
        <v>25531</v>
      </c>
      <c r="C59" s="41">
        <f t="shared" si="5"/>
        <v>32119</v>
      </c>
      <c r="D59" s="41">
        <f t="shared" si="6"/>
        <v>10</v>
      </c>
      <c r="E59" s="42" t="str">
        <f t="shared" si="2"/>
        <v>ALMERIA</v>
      </c>
      <c r="F59" s="42">
        <f t="shared" si="7"/>
        <v>347.5</v>
      </c>
      <c r="G59" s="42">
        <f t="shared" si="8"/>
        <v>1</v>
      </c>
    </row>
    <row r="60" spans="1:7" x14ac:dyDescent="0.25">
      <c r="A60" s="42" t="str">
        <f t="shared" si="3"/>
        <v>SANTANDER</v>
      </c>
      <c r="B60" s="41">
        <f t="shared" si="4"/>
        <v>1199</v>
      </c>
      <c r="C60" s="41">
        <f t="shared" si="5"/>
        <v>1121</v>
      </c>
      <c r="D60" s="41">
        <f t="shared" si="6"/>
        <v>20</v>
      </c>
      <c r="E60" s="42" t="str">
        <f t="shared" si="2"/>
        <v>FERROL-SAN CIBRAO</v>
      </c>
      <c r="F60" s="42">
        <f t="shared" si="7"/>
        <v>281</v>
      </c>
      <c r="G60" s="42">
        <f t="shared" si="8"/>
        <v>190</v>
      </c>
    </row>
    <row r="61" spans="1:7" x14ac:dyDescent="0.25">
      <c r="A61" s="42" t="str">
        <f t="shared" si="3"/>
        <v>SEVILLA</v>
      </c>
      <c r="B61" s="41">
        <f t="shared" si="4"/>
        <v>11358</v>
      </c>
      <c r="C61" s="41">
        <f t="shared" si="5"/>
        <v>11725</v>
      </c>
      <c r="D61" s="41">
        <f t="shared" si="6"/>
        <v>12</v>
      </c>
      <c r="E61" s="42" t="str">
        <f t="shared" si="2"/>
        <v>AVILES</v>
      </c>
      <c r="F61" s="42">
        <f t="shared" si="7"/>
        <v>191</v>
      </c>
      <c r="G61" s="42">
        <f t="shared" si="8"/>
        <v>197</v>
      </c>
    </row>
    <row r="62" spans="1:7" x14ac:dyDescent="0.25">
      <c r="A62" s="42" t="str">
        <f t="shared" si="3"/>
        <v>TARRAGONA</v>
      </c>
      <c r="B62" s="41">
        <f t="shared" si="4"/>
        <v>33466</v>
      </c>
      <c r="C62" s="41">
        <f t="shared" si="5"/>
        <v>17285</v>
      </c>
      <c r="D62" s="41">
        <f t="shared" si="6"/>
        <v>8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1087616</v>
      </c>
      <c r="C63" s="41">
        <f t="shared" si="5"/>
        <v>1266708</v>
      </c>
      <c r="D63" s="41">
        <f t="shared" si="6"/>
        <v>1</v>
      </c>
      <c r="E63" s="42" t="str">
        <f t="shared" si="2"/>
        <v>BALEARES</v>
      </c>
      <c r="F63" s="42">
        <f t="shared" si="7"/>
        <v>2</v>
      </c>
      <c r="G63" s="42">
        <f t="shared" si="8"/>
        <v>50</v>
      </c>
    </row>
    <row r="64" spans="1:7" x14ac:dyDescent="0.25">
      <c r="A64" s="42" t="str">
        <f t="shared" si="3"/>
        <v>VIGO</v>
      </c>
      <c r="B64" s="41">
        <f t="shared" si="4"/>
        <v>92104</v>
      </c>
      <c r="C64" s="41">
        <f t="shared" si="5"/>
        <v>133807</v>
      </c>
      <c r="D64" s="41">
        <f t="shared" si="6"/>
        <v>4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3655</v>
      </c>
      <c r="C65" s="41">
        <f t="shared" si="5"/>
        <v>1173</v>
      </c>
      <c r="D65" s="41">
        <f t="shared" si="6"/>
        <v>18</v>
      </c>
      <c r="E65" s="42" t="str">
        <f t="shared" si="2"/>
        <v>HUELVA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2945</v>
      </c>
      <c r="C7" s="9">
        <v>2033</v>
      </c>
      <c r="D7" s="9">
        <v>33677</v>
      </c>
      <c r="E7" s="9">
        <v>30562</v>
      </c>
      <c r="F7" s="10">
        <f>((E7*100)/D7)-100</f>
        <v>-9.2496362502598259</v>
      </c>
      <c r="G7" s="1"/>
      <c r="H7" s="1"/>
      <c r="I7" s="1"/>
    </row>
    <row r="8" spans="1:12" x14ac:dyDescent="0.25">
      <c r="A8" s="11" t="s">
        <v>44</v>
      </c>
      <c r="B8" s="12">
        <v>77228</v>
      </c>
      <c r="C8" s="12">
        <v>52757</v>
      </c>
      <c r="D8" s="12">
        <v>253152</v>
      </c>
      <c r="E8" s="12">
        <v>202952</v>
      </c>
      <c r="F8" s="13">
        <f t="shared" ref="F8:F35" si="0">((E8*100)/D8)-100</f>
        <v>-19.829983567184939</v>
      </c>
      <c r="G8" s="1"/>
      <c r="H8" s="1"/>
      <c r="I8" s="1"/>
    </row>
    <row r="9" spans="1:12" x14ac:dyDescent="0.25">
      <c r="A9" s="8" t="s">
        <v>45</v>
      </c>
      <c r="B9" s="9">
        <v>329380</v>
      </c>
      <c r="C9" s="9">
        <v>311228</v>
      </c>
      <c r="D9" s="9">
        <v>915462</v>
      </c>
      <c r="E9" s="9">
        <v>935753</v>
      </c>
      <c r="F9" s="10">
        <f t="shared" si="0"/>
        <v>2.2164764894665154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1011407</v>
      </c>
      <c r="C11" s="9">
        <v>821688</v>
      </c>
      <c r="D11" s="9">
        <v>3709960</v>
      </c>
      <c r="E11" s="9">
        <v>3462649</v>
      </c>
      <c r="F11" s="10">
        <f t="shared" si="0"/>
        <v>-6.666136562119263</v>
      </c>
      <c r="G11" s="1"/>
      <c r="H11" s="1"/>
      <c r="I11" s="1"/>
    </row>
    <row r="12" spans="1:12" x14ac:dyDescent="0.25">
      <c r="A12" s="11" t="s">
        <v>48</v>
      </c>
      <c r="B12" s="12">
        <v>17317</v>
      </c>
      <c r="C12" s="12">
        <v>19713</v>
      </c>
      <c r="D12" s="12">
        <v>151232</v>
      </c>
      <c r="E12" s="12">
        <v>149018</v>
      </c>
      <c r="F12" s="13">
        <f t="shared" si="0"/>
        <v>-1.4639758781210332</v>
      </c>
      <c r="G12" s="1"/>
      <c r="H12" s="1"/>
      <c r="I12" s="1"/>
    </row>
    <row r="13" spans="1:12" x14ac:dyDescent="0.25">
      <c r="A13" s="8" t="s">
        <v>49</v>
      </c>
      <c r="B13" s="9">
        <v>1093769</v>
      </c>
      <c r="C13" s="9">
        <v>810054</v>
      </c>
      <c r="D13" s="9">
        <v>4338693</v>
      </c>
      <c r="E13" s="9">
        <v>3461501</v>
      </c>
      <c r="F13" s="10">
        <f t="shared" si="0"/>
        <v>-20.217885893286294</v>
      </c>
      <c r="G13" s="1"/>
      <c r="H13" s="1"/>
      <c r="I13" s="1"/>
    </row>
    <row r="14" spans="1:12" x14ac:dyDescent="0.25">
      <c r="A14" s="11" t="s">
        <v>50</v>
      </c>
      <c r="B14" s="12">
        <v>547108</v>
      </c>
      <c r="C14" s="12">
        <v>532897</v>
      </c>
      <c r="D14" s="12">
        <v>2187511</v>
      </c>
      <c r="E14" s="12">
        <v>2196039</v>
      </c>
      <c r="F14" s="13">
        <f t="shared" si="0"/>
        <v>0.38984946818553112</v>
      </c>
      <c r="G14" s="1"/>
      <c r="H14" s="1"/>
      <c r="I14" s="1"/>
    </row>
    <row r="15" spans="1:12" x14ac:dyDescent="0.25">
      <c r="A15" s="8" t="s">
        <v>51</v>
      </c>
      <c r="B15" s="9">
        <v>24787</v>
      </c>
      <c r="C15" s="9">
        <v>22086</v>
      </c>
      <c r="D15" s="9">
        <v>120299</v>
      </c>
      <c r="E15" s="9">
        <v>114079</v>
      </c>
      <c r="F15" s="10">
        <f t="shared" si="0"/>
        <v>-5.1704502946824107</v>
      </c>
      <c r="G15" s="1"/>
      <c r="H15" s="1"/>
      <c r="I15" s="1"/>
    </row>
    <row r="16" spans="1:12" x14ac:dyDescent="0.25">
      <c r="A16" s="11" t="s">
        <v>52</v>
      </c>
      <c r="B16" s="12">
        <v>2923</v>
      </c>
      <c r="C16" s="12">
        <v>13606</v>
      </c>
      <c r="D16" s="12">
        <v>10863</v>
      </c>
      <c r="E16" s="12">
        <v>40659</v>
      </c>
      <c r="F16" s="13">
        <f t="shared" si="0"/>
        <v>274.28887047776857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371052</v>
      </c>
      <c r="C18" s="12">
        <v>296594</v>
      </c>
      <c r="D18" s="12">
        <v>1763492</v>
      </c>
      <c r="E18" s="12">
        <v>1517389</v>
      </c>
      <c r="F18" s="13">
        <f t="shared" si="0"/>
        <v>-13.9554361460103</v>
      </c>
      <c r="G18" s="1"/>
      <c r="H18" s="1"/>
      <c r="I18" s="1"/>
    </row>
    <row r="19" spans="1:9" x14ac:dyDescent="0.25">
      <c r="A19" s="8" t="s">
        <v>55</v>
      </c>
      <c r="B19" s="9">
        <v>782</v>
      </c>
      <c r="C19" s="9">
        <v>1621</v>
      </c>
      <c r="D19" s="9">
        <v>782</v>
      </c>
      <c r="E19" s="9">
        <v>1621</v>
      </c>
      <c r="F19" s="10">
        <f t="shared" si="0"/>
        <v>107.28900255754476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5930</v>
      </c>
      <c r="E20" s="12">
        <v>2303</v>
      </c>
      <c r="F20" s="13">
        <f t="shared" si="0"/>
        <v>-61.163575042158513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420</v>
      </c>
      <c r="D21" s="9">
        <v>201</v>
      </c>
      <c r="E21" s="9">
        <v>525</v>
      </c>
      <c r="F21" s="10">
        <f t="shared" si="0"/>
        <v>161.19402985074629</v>
      </c>
      <c r="G21" s="1"/>
      <c r="H21" s="1"/>
      <c r="I21" s="1"/>
    </row>
    <row r="22" spans="1:9" x14ac:dyDescent="0.25">
      <c r="A22" s="11" t="s">
        <v>58</v>
      </c>
      <c r="B22" s="12">
        <v>125383</v>
      </c>
      <c r="C22" s="12">
        <v>135223</v>
      </c>
      <c r="D22" s="12">
        <v>761721</v>
      </c>
      <c r="E22" s="12">
        <v>850775</v>
      </c>
      <c r="F22" s="13">
        <f t="shared" si="0"/>
        <v>11.691157260991886</v>
      </c>
      <c r="G22" s="1"/>
      <c r="H22" s="1"/>
      <c r="I22" s="1"/>
    </row>
    <row r="23" spans="1:9" x14ac:dyDescent="0.25">
      <c r="A23" s="8" t="s">
        <v>59</v>
      </c>
      <c r="B23" s="9">
        <v>80101</v>
      </c>
      <c r="C23" s="9">
        <v>75298</v>
      </c>
      <c r="D23" s="9">
        <v>392172</v>
      </c>
      <c r="E23" s="9">
        <v>440060</v>
      </c>
      <c r="F23" s="10">
        <f t="shared" si="0"/>
        <v>12.21096865660985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97338</v>
      </c>
      <c r="C25" s="9">
        <v>91908</v>
      </c>
      <c r="D25" s="9">
        <v>388020</v>
      </c>
      <c r="E25" s="9">
        <v>405795</v>
      </c>
      <c r="F25" s="10">
        <f t="shared" si="0"/>
        <v>4.5809494355960965</v>
      </c>
      <c r="G25" s="1"/>
      <c r="H25" s="1"/>
      <c r="I25" s="1"/>
    </row>
    <row r="26" spans="1:9" x14ac:dyDescent="0.25">
      <c r="A26" s="11" t="s">
        <v>62</v>
      </c>
      <c r="B26" s="12">
        <v>331</v>
      </c>
      <c r="C26" s="12">
        <v>422</v>
      </c>
      <c r="D26" s="12">
        <v>1417</v>
      </c>
      <c r="E26" s="12">
        <v>2683</v>
      </c>
      <c r="F26" s="13">
        <f t="shared" si="0"/>
        <v>89.343683839096684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487440</v>
      </c>
      <c r="C28" s="12">
        <v>470837</v>
      </c>
      <c r="D28" s="12">
        <v>3140612</v>
      </c>
      <c r="E28" s="12">
        <v>2780159</v>
      </c>
      <c r="F28" s="13">
        <f t="shared" si="0"/>
        <v>-11.477157955201093</v>
      </c>
      <c r="G28" s="1"/>
      <c r="H28" s="1"/>
      <c r="I28" s="1"/>
    </row>
    <row r="29" spans="1:9" x14ac:dyDescent="0.25">
      <c r="A29" s="8" t="s">
        <v>65</v>
      </c>
      <c r="B29" s="9">
        <v>22775</v>
      </c>
      <c r="C29" s="9">
        <v>24293</v>
      </c>
      <c r="D29" s="9">
        <v>115381</v>
      </c>
      <c r="E29" s="9">
        <v>110958</v>
      </c>
      <c r="F29" s="10">
        <f t="shared" si="0"/>
        <v>-3.8333867794524252</v>
      </c>
      <c r="G29" s="1"/>
      <c r="H29" s="1"/>
      <c r="I29" s="1"/>
    </row>
    <row r="30" spans="1:9" x14ac:dyDescent="0.25">
      <c r="A30" s="11" t="s">
        <v>66</v>
      </c>
      <c r="B30" s="12">
        <v>2031</v>
      </c>
      <c r="C30" s="12">
        <v>1981</v>
      </c>
      <c r="D30" s="12">
        <v>11787</v>
      </c>
      <c r="E30" s="12">
        <v>63205</v>
      </c>
      <c r="F30" s="13">
        <f t="shared" si="0"/>
        <v>436.22635106473228</v>
      </c>
      <c r="G30" s="1"/>
      <c r="H30" s="1"/>
      <c r="I30" s="1"/>
    </row>
    <row r="31" spans="1:9" x14ac:dyDescent="0.25">
      <c r="A31" s="8" t="s">
        <v>67</v>
      </c>
      <c r="B31" s="9">
        <v>491</v>
      </c>
      <c r="C31" s="9">
        <v>214</v>
      </c>
      <c r="D31" s="9">
        <v>1818</v>
      </c>
      <c r="E31" s="9">
        <v>1727</v>
      </c>
      <c r="F31" s="10">
        <f t="shared" si="0"/>
        <v>-5.0055005500550038</v>
      </c>
      <c r="G31" s="1"/>
      <c r="H31" s="1"/>
      <c r="I31" s="1"/>
    </row>
    <row r="32" spans="1:9" x14ac:dyDescent="0.25">
      <c r="A32" s="11" t="s">
        <v>68</v>
      </c>
      <c r="B32" s="12">
        <v>81836</v>
      </c>
      <c r="C32" s="12">
        <v>91827</v>
      </c>
      <c r="D32" s="12">
        <v>320387</v>
      </c>
      <c r="E32" s="12">
        <v>312413</v>
      </c>
      <c r="F32" s="13">
        <f t="shared" si="0"/>
        <v>-2.4888650288557272</v>
      </c>
      <c r="G32" s="1"/>
      <c r="H32" s="1"/>
      <c r="I32" s="1"/>
    </row>
    <row r="33" spans="1:9" x14ac:dyDescent="0.25">
      <c r="A33" s="8" t="s">
        <v>69</v>
      </c>
      <c r="B33" s="9">
        <v>234090</v>
      </c>
      <c r="C33" s="9">
        <v>200291</v>
      </c>
      <c r="D33" s="9">
        <v>890991</v>
      </c>
      <c r="E33" s="9">
        <v>820802</v>
      </c>
      <c r="F33" s="10">
        <f t="shared" si="0"/>
        <v>-7.8776328829359699</v>
      </c>
      <c r="G33" s="1"/>
      <c r="H33" s="1"/>
      <c r="I33" s="1"/>
    </row>
    <row r="34" spans="1:9" x14ac:dyDescent="0.25">
      <c r="A34" s="11" t="s">
        <v>70</v>
      </c>
      <c r="B34" s="12">
        <v>136</v>
      </c>
      <c r="C34" s="12">
        <v>330</v>
      </c>
      <c r="D34" s="12">
        <v>2150</v>
      </c>
      <c r="E34" s="12">
        <v>1995</v>
      </c>
      <c r="F34" s="13">
        <f t="shared" si="0"/>
        <v>-7.2093023255813904</v>
      </c>
      <c r="G34" s="1"/>
      <c r="H34" s="1"/>
      <c r="I34" s="1"/>
    </row>
    <row r="35" spans="1:9" x14ac:dyDescent="0.25">
      <c r="A35" s="14" t="s">
        <v>71</v>
      </c>
      <c r="B35" s="15">
        <f>SUM(B7:B34)</f>
        <v>4610650</v>
      </c>
      <c r="C35" s="15">
        <f t="shared" ref="C35:E35" si="1">SUM(C7:C34)</f>
        <v>3977321</v>
      </c>
      <c r="D35" s="15">
        <f t="shared" si="1"/>
        <v>19517710</v>
      </c>
      <c r="E35" s="15">
        <f t="shared" si="1"/>
        <v>17905622</v>
      </c>
      <c r="F35" s="16">
        <f t="shared" si="0"/>
        <v>-8.2596165226350848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30562</v>
      </c>
      <c r="C38" s="41">
        <f>D7</f>
        <v>33677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3462649</v>
      </c>
      <c r="G38" s="42">
        <f>LOOKUP(E38,$A$38:$A$65,$C$38:$C$65)</f>
        <v>3709960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202952</v>
      </c>
      <c r="C39" s="41">
        <f t="shared" ref="C39:C65" si="5">D8</f>
        <v>253152</v>
      </c>
      <c r="D39" s="41">
        <f t="shared" ref="D39:D65" si="6">_xlfn.RANK.EQ(B39,$B$38:$B$65)+COUNTIF($B$38:$B$65,B39)-1</f>
        <v>12</v>
      </c>
      <c r="E39" s="42" t="str">
        <f t="shared" si="2"/>
        <v>BALEARES</v>
      </c>
      <c r="F39" s="42">
        <f t="shared" ref="F39:F54" si="7">LOOKUP(E39,$A$38:$A$65,$B$38:$B$65)</f>
        <v>3461501</v>
      </c>
      <c r="G39" s="42">
        <f t="shared" ref="G39:G65" si="8">LOOKUP(E39,$A$38:$A$65,$C$38:$C$65)</f>
        <v>4338693</v>
      </c>
    </row>
    <row r="40" spans="1:9" x14ac:dyDescent="0.25">
      <c r="A40" s="42" t="str">
        <f t="shared" si="3"/>
        <v>ALMERIA</v>
      </c>
      <c r="B40" s="41">
        <f t="shared" si="4"/>
        <v>935753</v>
      </c>
      <c r="C40" s="41">
        <f t="shared" si="5"/>
        <v>915462</v>
      </c>
      <c r="D40" s="41">
        <f t="shared" si="6"/>
        <v>6</v>
      </c>
      <c r="E40" s="42" t="str">
        <f t="shared" si="2"/>
        <v>SANTA CRUZ DE TENERIFE</v>
      </c>
      <c r="F40" s="42">
        <f t="shared" si="7"/>
        <v>2780159</v>
      </c>
      <c r="G40" s="42">
        <f t="shared" si="8"/>
        <v>3140612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2196039</v>
      </c>
      <c r="G41" s="42">
        <f t="shared" si="8"/>
        <v>2187511</v>
      </c>
    </row>
    <row r="42" spans="1:9" x14ac:dyDescent="0.25">
      <c r="A42" s="42" t="str">
        <f t="shared" si="3"/>
        <v>BAHIA DE ALGECIRAS</v>
      </c>
      <c r="B42" s="41">
        <f t="shared" si="4"/>
        <v>3462649</v>
      </c>
      <c r="C42" s="41">
        <f t="shared" si="5"/>
        <v>3709960</v>
      </c>
      <c r="D42" s="41">
        <f t="shared" si="6"/>
        <v>1</v>
      </c>
      <c r="E42" s="42" t="str">
        <f t="shared" si="2"/>
        <v>CEUTA</v>
      </c>
      <c r="F42" s="42">
        <f t="shared" si="7"/>
        <v>1517389</v>
      </c>
      <c r="G42" s="42">
        <f t="shared" si="8"/>
        <v>1763492</v>
      </c>
    </row>
    <row r="43" spans="1:9" x14ac:dyDescent="0.25">
      <c r="A43" s="42" t="str">
        <f t="shared" si="3"/>
        <v>BAHIA DE CADIZ</v>
      </c>
      <c r="B43" s="41">
        <f t="shared" si="4"/>
        <v>149018</v>
      </c>
      <c r="C43" s="41">
        <f t="shared" si="5"/>
        <v>151232</v>
      </c>
      <c r="D43" s="41">
        <f t="shared" si="6"/>
        <v>13</v>
      </c>
      <c r="E43" s="42" t="str">
        <f t="shared" si="2"/>
        <v>ALMERIA</v>
      </c>
      <c r="F43" s="42">
        <f t="shared" si="7"/>
        <v>935753</v>
      </c>
      <c r="G43" s="42">
        <f t="shared" si="8"/>
        <v>915462</v>
      </c>
    </row>
    <row r="44" spans="1:9" x14ac:dyDescent="0.25">
      <c r="A44" s="42" t="str">
        <f t="shared" si="3"/>
        <v>BALEARES</v>
      </c>
      <c r="B44" s="41">
        <f t="shared" si="4"/>
        <v>3461501</v>
      </c>
      <c r="C44" s="41">
        <f t="shared" si="5"/>
        <v>4338693</v>
      </c>
      <c r="D44" s="41">
        <f t="shared" si="6"/>
        <v>2</v>
      </c>
      <c r="E44" s="42" t="str">
        <f t="shared" si="2"/>
        <v>LAS PALMAS</v>
      </c>
      <c r="F44" s="42">
        <f t="shared" si="7"/>
        <v>850775</v>
      </c>
      <c r="G44" s="42">
        <f t="shared" si="8"/>
        <v>761721</v>
      </c>
    </row>
    <row r="45" spans="1:9" x14ac:dyDescent="0.25">
      <c r="A45" s="42" t="str">
        <f t="shared" si="3"/>
        <v>BARCELONA</v>
      </c>
      <c r="B45" s="41">
        <f t="shared" si="4"/>
        <v>2196039</v>
      </c>
      <c r="C45" s="41">
        <f t="shared" si="5"/>
        <v>2187511</v>
      </c>
      <c r="D45" s="41">
        <f t="shared" si="6"/>
        <v>4</v>
      </c>
      <c r="E45" s="42" t="str">
        <f t="shared" si="2"/>
        <v>VIGO</v>
      </c>
      <c r="F45" s="42">
        <f t="shared" si="7"/>
        <v>820802</v>
      </c>
      <c r="G45" s="42">
        <f t="shared" si="8"/>
        <v>890991</v>
      </c>
    </row>
    <row r="46" spans="1:9" x14ac:dyDescent="0.25">
      <c r="A46" s="42" t="str">
        <f t="shared" si="3"/>
        <v>BILBAO</v>
      </c>
      <c r="B46" s="41">
        <f t="shared" si="4"/>
        <v>114079</v>
      </c>
      <c r="C46" s="41">
        <f t="shared" si="5"/>
        <v>120299</v>
      </c>
      <c r="D46" s="41">
        <f t="shared" si="6"/>
        <v>14</v>
      </c>
      <c r="E46" s="42" t="str">
        <f t="shared" si="2"/>
        <v>MALAGA</v>
      </c>
      <c r="F46" s="42">
        <f t="shared" si="7"/>
        <v>440060</v>
      </c>
      <c r="G46" s="42">
        <f t="shared" si="8"/>
        <v>392172</v>
      </c>
    </row>
    <row r="47" spans="1:9" x14ac:dyDescent="0.25">
      <c r="A47" s="42" t="str">
        <f t="shared" si="3"/>
        <v>CARTAGENA</v>
      </c>
      <c r="B47" s="41">
        <f t="shared" si="4"/>
        <v>40659</v>
      </c>
      <c r="C47" s="41">
        <f t="shared" si="5"/>
        <v>10863</v>
      </c>
      <c r="D47" s="41">
        <f t="shared" si="6"/>
        <v>17</v>
      </c>
      <c r="E47" s="42" t="str">
        <f t="shared" si="2"/>
        <v>MELILLA</v>
      </c>
      <c r="F47" s="42">
        <f t="shared" si="7"/>
        <v>405795</v>
      </c>
      <c r="G47" s="42">
        <f t="shared" si="8"/>
        <v>388020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312413</v>
      </c>
      <c r="G48" s="42">
        <f t="shared" si="8"/>
        <v>320387</v>
      </c>
    </row>
    <row r="49" spans="1:7" x14ac:dyDescent="0.25">
      <c r="A49" s="42" t="str">
        <f t="shared" si="3"/>
        <v>CEUTA</v>
      </c>
      <c r="B49" s="41">
        <f t="shared" si="4"/>
        <v>1517389</v>
      </c>
      <c r="C49" s="41">
        <f t="shared" si="5"/>
        <v>1763492</v>
      </c>
      <c r="D49" s="41">
        <f t="shared" si="6"/>
        <v>5</v>
      </c>
      <c r="E49" s="42" t="str">
        <f t="shared" si="2"/>
        <v>ALICANTE</v>
      </c>
      <c r="F49" s="42">
        <f t="shared" si="7"/>
        <v>202952</v>
      </c>
      <c r="G49" s="42">
        <f t="shared" si="8"/>
        <v>253152</v>
      </c>
    </row>
    <row r="50" spans="1:7" x14ac:dyDescent="0.25">
      <c r="A50" s="42" t="str">
        <f t="shared" si="3"/>
        <v>FERROL-SAN CIBRAO</v>
      </c>
      <c r="B50" s="41">
        <f t="shared" si="4"/>
        <v>1621</v>
      </c>
      <c r="C50" s="41">
        <f t="shared" si="5"/>
        <v>782</v>
      </c>
      <c r="D50" s="41">
        <f t="shared" si="6"/>
        <v>23</v>
      </c>
      <c r="E50" s="42" t="str">
        <f t="shared" si="2"/>
        <v>BAHIA DE CADIZ</v>
      </c>
      <c r="F50" s="42">
        <f t="shared" si="7"/>
        <v>149018</v>
      </c>
      <c r="G50" s="42">
        <f t="shared" si="8"/>
        <v>151232</v>
      </c>
    </row>
    <row r="51" spans="1:7" x14ac:dyDescent="0.25">
      <c r="A51" s="42" t="str">
        <f t="shared" si="3"/>
        <v>GIJON</v>
      </c>
      <c r="B51" s="41">
        <f t="shared" si="4"/>
        <v>2303</v>
      </c>
      <c r="C51" s="41">
        <f t="shared" si="5"/>
        <v>5930</v>
      </c>
      <c r="D51" s="41">
        <f t="shared" si="6"/>
        <v>20</v>
      </c>
      <c r="E51" s="42" t="str">
        <f t="shared" si="2"/>
        <v>BILBAO</v>
      </c>
      <c r="F51" s="42">
        <f t="shared" si="7"/>
        <v>114079</v>
      </c>
      <c r="G51" s="42">
        <f t="shared" si="8"/>
        <v>120299</v>
      </c>
    </row>
    <row r="52" spans="1:7" x14ac:dyDescent="0.25">
      <c r="A52" s="42" t="str">
        <f t="shared" si="3"/>
        <v>HUELVA</v>
      </c>
      <c r="B52" s="41">
        <f t="shared" si="4"/>
        <v>525</v>
      </c>
      <c r="C52" s="41">
        <f t="shared" si="5"/>
        <v>201</v>
      </c>
      <c r="D52" s="41">
        <f t="shared" si="6"/>
        <v>24</v>
      </c>
      <c r="E52" s="42" t="str">
        <f t="shared" si="2"/>
        <v>SANTANDER</v>
      </c>
      <c r="F52" s="42">
        <f t="shared" si="7"/>
        <v>110958</v>
      </c>
      <c r="G52" s="42">
        <f t="shared" si="8"/>
        <v>115381</v>
      </c>
    </row>
    <row r="53" spans="1:7" x14ac:dyDescent="0.25">
      <c r="A53" s="42" t="str">
        <f t="shared" si="3"/>
        <v>LAS PALMAS</v>
      </c>
      <c r="B53" s="41">
        <f t="shared" si="4"/>
        <v>850775</v>
      </c>
      <c r="C53" s="41">
        <f t="shared" si="5"/>
        <v>761721</v>
      </c>
      <c r="D53" s="41">
        <f t="shared" si="6"/>
        <v>7</v>
      </c>
      <c r="E53" s="42" t="str">
        <f t="shared" si="2"/>
        <v>SEVILLA</v>
      </c>
      <c r="F53" s="42">
        <f t="shared" si="7"/>
        <v>63205</v>
      </c>
      <c r="G53" s="42">
        <f t="shared" si="8"/>
        <v>11787</v>
      </c>
    </row>
    <row r="54" spans="1:7" x14ac:dyDescent="0.25">
      <c r="A54" s="42" t="str">
        <f t="shared" si="3"/>
        <v>MALAGA</v>
      </c>
      <c r="B54" s="41">
        <f t="shared" si="4"/>
        <v>440060</v>
      </c>
      <c r="C54" s="41">
        <f t="shared" si="5"/>
        <v>392172</v>
      </c>
      <c r="D54" s="41">
        <f t="shared" si="6"/>
        <v>9</v>
      </c>
      <c r="E54" s="42" t="str">
        <f t="shared" si="2"/>
        <v>CARTAGENA</v>
      </c>
      <c r="F54" s="42">
        <f t="shared" si="7"/>
        <v>40659</v>
      </c>
      <c r="G54" s="42">
        <f t="shared" si="8"/>
        <v>10863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A CORUÑA</v>
      </c>
      <c r="F55" s="42">
        <f t="shared" ref="F55:F65" si="9">LOOKUP(E55,$A$38:$A$65,$B$38:$B$65)</f>
        <v>30562</v>
      </c>
      <c r="G55" s="42">
        <f t="shared" si="8"/>
        <v>33677</v>
      </c>
    </row>
    <row r="56" spans="1:7" x14ac:dyDescent="0.25">
      <c r="A56" s="42" t="str">
        <f t="shared" si="3"/>
        <v>MELILLA</v>
      </c>
      <c r="B56" s="41">
        <f t="shared" si="4"/>
        <v>405795</v>
      </c>
      <c r="C56" s="41">
        <f t="shared" si="5"/>
        <v>388020</v>
      </c>
      <c r="D56" s="41">
        <f t="shared" si="6"/>
        <v>10</v>
      </c>
      <c r="E56" s="42" t="str">
        <f t="shared" si="2"/>
        <v>MOTRIL</v>
      </c>
      <c r="F56" s="42">
        <f t="shared" si="9"/>
        <v>2683</v>
      </c>
      <c r="G56" s="42">
        <f t="shared" si="8"/>
        <v>1417</v>
      </c>
    </row>
    <row r="57" spans="1:7" x14ac:dyDescent="0.25">
      <c r="A57" s="42" t="str">
        <f t="shared" si="3"/>
        <v>MOTRIL</v>
      </c>
      <c r="B57" s="41">
        <f t="shared" si="4"/>
        <v>2683</v>
      </c>
      <c r="C57" s="41">
        <f t="shared" si="5"/>
        <v>1417</v>
      </c>
      <c r="D57" s="41">
        <f t="shared" si="6"/>
        <v>19</v>
      </c>
      <c r="E57" s="42" t="str">
        <f t="shared" si="2"/>
        <v>GIJON</v>
      </c>
      <c r="F57" s="42">
        <f t="shared" si="9"/>
        <v>2303</v>
      </c>
      <c r="G57" s="42">
        <f t="shared" si="8"/>
        <v>5930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VILAGARCIA</v>
      </c>
      <c r="F58" s="42">
        <f t="shared" si="9"/>
        <v>1995</v>
      </c>
      <c r="G58" s="42">
        <f t="shared" si="8"/>
        <v>2150</v>
      </c>
    </row>
    <row r="59" spans="1:7" x14ac:dyDescent="0.25">
      <c r="A59" s="42" t="str">
        <f t="shared" si="3"/>
        <v>SANTA CRUZ DE TENERIFE</v>
      </c>
      <c r="B59" s="41">
        <f t="shared" si="4"/>
        <v>2780159</v>
      </c>
      <c r="C59" s="41">
        <f t="shared" si="5"/>
        <v>3140612</v>
      </c>
      <c r="D59" s="41">
        <f t="shared" si="6"/>
        <v>3</v>
      </c>
      <c r="E59" s="42" t="str">
        <f t="shared" si="2"/>
        <v>TARRAGONA</v>
      </c>
      <c r="F59" s="42">
        <f t="shared" si="9"/>
        <v>1727</v>
      </c>
      <c r="G59" s="42">
        <f t="shared" si="8"/>
        <v>1818</v>
      </c>
    </row>
    <row r="60" spans="1:7" x14ac:dyDescent="0.25">
      <c r="A60" s="42" t="str">
        <f t="shared" si="3"/>
        <v>SANTANDER</v>
      </c>
      <c r="B60" s="41">
        <f t="shared" si="4"/>
        <v>110958</v>
      </c>
      <c r="C60" s="41">
        <f t="shared" si="5"/>
        <v>115381</v>
      </c>
      <c r="D60" s="41">
        <f t="shared" si="6"/>
        <v>15</v>
      </c>
      <c r="E60" s="42" t="str">
        <f t="shared" si="2"/>
        <v>FERROL-SAN CIBRAO</v>
      </c>
      <c r="F60" s="42">
        <f t="shared" si="9"/>
        <v>1621</v>
      </c>
      <c r="G60" s="42">
        <f t="shared" si="8"/>
        <v>782</v>
      </c>
    </row>
    <row r="61" spans="1:7" x14ac:dyDescent="0.25">
      <c r="A61" s="42" t="str">
        <f t="shared" si="3"/>
        <v>SEVILLA</v>
      </c>
      <c r="B61" s="41">
        <f t="shared" si="4"/>
        <v>63205</v>
      </c>
      <c r="C61" s="41">
        <f t="shared" si="5"/>
        <v>11787</v>
      </c>
      <c r="D61" s="41">
        <f t="shared" si="6"/>
        <v>16</v>
      </c>
      <c r="E61" s="42" t="str">
        <f t="shared" si="2"/>
        <v>HUELVA</v>
      </c>
      <c r="F61" s="42">
        <f t="shared" si="9"/>
        <v>525</v>
      </c>
      <c r="G61" s="42">
        <f t="shared" si="8"/>
        <v>201</v>
      </c>
    </row>
    <row r="62" spans="1:7" x14ac:dyDescent="0.25">
      <c r="A62" s="42" t="str">
        <f t="shared" si="3"/>
        <v>TARRAGONA</v>
      </c>
      <c r="B62" s="41">
        <f t="shared" si="4"/>
        <v>1727</v>
      </c>
      <c r="C62" s="41">
        <f t="shared" si="5"/>
        <v>1818</v>
      </c>
      <c r="D62" s="41">
        <f t="shared" si="6"/>
        <v>22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312413</v>
      </c>
      <c r="C63" s="41">
        <f t="shared" si="5"/>
        <v>320387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820802</v>
      </c>
      <c r="C64" s="41">
        <f t="shared" si="5"/>
        <v>890991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1995</v>
      </c>
      <c r="C65" s="41">
        <f t="shared" si="5"/>
        <v>2150</v>
      </c>
      <c r="D65" s="41">
        <f t="shared" si="6"/>
        <v>21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2945</v>
      </c>
      <c r="C7" s="9">
        <v>2033</v>
      </c>
      <c r="D7" s="9">
        <v>26507</v>
      </c>
      <c r="E7" s="9">
        <v>30562</v>
      </c>
      <c r="F7" s="10">
        <f>((E7*100)/D7)-100</f>
        <v>15.297845852039089</v>
      </c>
      <c r="G7" s="1"/>
      <c r="H7" s="1"/>
      <c r="I7" s="1"/>
    </row>
    <row r="8" spans="1:12" x14ac:dyDescent="0.25">
      <c r="A8" s="11" t="s">
        <v>44</v>
      </c>
      <c r="B8" s="12">
        <v>1746</v>
      </c>
      <c r="C8" s="12">
        <v>3313</v>
      </c>
      <c r="D8" s="12">
        <v>48493</v>
      </c>
      <c r="E8" s="12">
        <v>35184</v>
      </c>
      <c r="F8" s="13">
        <f t="shared" ref="F8:F35" si="0">((E8*100)/D8)-100</f>
        <v>-27.445198276039847</v>
      </c>
      <c r="G8" s="1"/>
      <c r="H8" s="1"/>
      <c r="I8" s="1"/>
    </row>
    <row r="9" spans="1:12" x14ac:dyDescent="0.25">
      <c r="A9" s="8" t="s">
        <v>45</v>
      </c>
      <c r="B9" s="9">
        <v>5324</v>
      </c>
      <c r="C9" s="9">
        <v>7602</v>
      </c>
      <c r="D9" s="9">
        <v>39509</v>
      </c>
      <c r="E9" s="9">
        <v>21594</v>
      </c>
      <c r="F9" s="10">
        <f t="shared" si="0"/>
        <v>-45.344098812928699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0</v>
      </c>
      <c r="C11" s="9">
        <v>0</v>
      </c>
      <c r="D11" s="9">
        <v>162</v>
      </c>
      <c r="E11" s="9">
        <v>0</v>
      </c>
      <c r="F11" s="10">
        <f t="shared" si="0"/>
        <v>-100</v>
      </c>
      <c r="G11" s="1"/>
      <c r="H11" s="1"/>
      <c r="I11" s="1"/>
    </row>
    <row r="12" spans="1:12" x14ac:dyDescent="0.25">
      <c r="A12" s="11" t="s">
        <v>48</v>
      </c>
      <c r="B12" s="12">
        <v>14065</v>
      </c>
      <c r="C12" s="12">
        <v>17146</v>
      </c>
      <c r="D12" s="12">
        <v>131366</v>
      </c>
      <c r="E12" s="12">
        <v>134825</v>
      </c>
      <c r="F12" s="13">
        <f t="shared" si="0"/>
        <v>2.6331014113240911</v>
      </c>
      <c r="G12" s="1"/>
      <c r="H12" s="1"/>
      <c r="I12" s="1"/>
    </row>
    <row r="13" spans="1:12" x14ac:dyDescent="0.25">
      <c r="A13" s="8" t="s">
        <v>49</v>
      </c>
      <c r="B13" s="9">
        <v>196202</v>
      </c>
      <c r="C13" s="9">
        <v>165235</v>
      </c>
      <c r="D13" s="9">
        <v>885876</v>
      </c>
      <c r="E13" s="9">
        <v>796025</v>
      </c>
      <c r="F13" s="10">
        <f t="shared" si="0"/>
        <v>-10.142615896581461</v>
      </c>
      <c r="G13" s="1"/>
      <c r="H13" s="1"/>
      <c r="I13" s="1"/>
    </row>
    <row r="14" spans="1:12" x14ac:dyDescent="0.25">
      <c r="A14" s="11" t="s">
        <v>50</v>
      </c>
      <c r="B14" s="12">
        <v>267741</v>
      </c>
      <c r="C14" s="12">
        <v>281718</v>
      </c>
      <c r="D14" s="12">
        <v>1288920</v>
      </c>
      <c r="E14" s="12">
        <v>1337885</v>
      </c>
      <c r="F14" s="13">
        <f t="shared" si="0"/>
        <v>3.7989169226949713</v>
      </c>
      <c r="G14" s="1"/>
      <c r="H14" s="1"/>
      <c r="I14" s="1"/>
    </row>
    <row r="15" spans="1:12" x14ac:dyDescent="0.25">
      <c r="A15" s="8" t="s">
        <v>51</v>
      </c>
      <c r="B15" s="9">
        <v>5831</v>
      </c>
      <c r="C15" s="9">
        <v>2868</v>
      </c>
      <c r="D15" s="9">
        <v>27452</v>
      </c>
      <c r="E15" s="9">
        <v>24149</v>
      </c>
      <c r="F15" s="10">
        <f t="shared" si="0"/>
        <v>-12.031910243333826</v>
      </c>
      <c r="G15" s="1"/>
      <c r="H15" s="1"/>
      <c r="I15" s="1"/>
    </row>
    <row r="16" spans="1:12" x14ac:dyDescent="0.25">
      <c r="A16" s="11" t="s">
        <v>52</v>
      </c>
      <c r="B16" s="12">
        <v>2923</v>
      </c>
      <c r="C16" s="12">
        <v>13606</v>
      </c>
      <c r="D16" s="12">
        <v>10863</v>
      </c>
      <c r="E16" s="12">
        <v>40659</v>
      </c>
      <c r="F16" s="13">
        <f t="shared" si="0"/>
        <v>274.28887047776857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630</v>
      </c>
      <c r="C18" s="12">
        <v>0</v>
      </c>
      <c r="D18" s="12">
        <v>16624</v>
      </c>
      <c r="E18" s="12">
        <v>2576</v>
      </c>
      <c r="F18" s="13">
        <f t="shared" si="0"/>
        <v>-84.50433108758422</v>
      </c>
      <c r="G18" s="1"/>
      <c r="H18" s="1"/>
      <c r="I18" s="1"/>
    </row>
    <row r="19" spans="1:9" x14ac:dyDescent="0.25">
      <c r="A19" s="8" t="s">
        <v>55</v>
      </c>
      <c r="B19" s="9">
        <v>754</v>
      </c>
      <c r="C19" s="9">
        <v>1621</v>
      </c>
      <c r="D19" s="9">
        <v>754</v>
      </c>
      <c r="E19" s="9">
        <v>1621</v>
      </c>
      <c r="F19" s="10">
        <f t="shared" si="0"/>
        <v>114.9867374005305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5930</v>
      </c>
      <c r="E20" s="12">
        <v>2303</v>
      </c>
      <c r="F20" s="13">
        <f t="shared" si="0"/>
        <v>-61.163575042158513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420</v>
      </c>
      <c r="D21" s="9">
        <v>201</v>
      </c>
      <c r="E21" s="9">
        <v>525</v>
      </c>
      <c r="F21" s="18">
        <f t="shared" si="0"/>
        <v>161.19402985074629</v>
      </c>
      <c r="G21" s="1"/>
      <c r="H21" s="1"/>
      <c r="I21" s="1"/>
    </row>
    <row r="22" spans="1:9" x14ac:dyDescent="0.25">
      <c r="A22" s="11" t="s">
        <v>58</v>
      </c>
      <c r="B22" s="12">
        <v>12538</v>
      </c>
      <c r="C22" s="12">
        <v>12397</v>
      </c>
      <c r="D22" s="12">
        <v>285248</v>
      </c>
      <c r="E22" s="12">
        <v>329846</v>
      </c>
      <c r="F22" s="13">
        <f t="shared" si="0"/>
        <v>15.634816019744221</v>
      </c>
      <c r="G22" s="1"/>
      <c r="H22" s="1"/>
      <c r="I22" s="1"/>
    </row>
    <row r="23" spans="1:9" x14ac:dyDescent="0.25">
      <c r="A23" s="8" t="s">
        <v>59</v>
      </c>
      <c r="B23" s="9">
        <v>27584</v>
      </c>
      <c r="C23" s="9">
        <v>27696</v>
      </c>
      <c r="D23" s="9">
        <v>180849</v>
      </c>
      <c r="E23" s="9">
        <v>231252</v>
      </c>
      <c r="F23" s="10">
        <f t="shared" si="0"/>
        <v>27.870212165950605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0</v>
      </c>
      <c r="C25" s="9">
        <v>0</v>
      </c>
      <c r="D25" s="9">
        <v>206</v>
      </c>
      <c r="E25" s="9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12">
        <v>331</v>
      </c>
      <c r="C26" s="12">
        <v>422</v>
      </c>
      <c r="D26" s="12">
        <v>1417</v>
      </c>
      <c r="E26" s="12">
        <v>2683</v>
      </c>
      <c r="F26" s="13">
        <f t="shared" si="0"/>
        <v>89.343683839096684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8175</v>
      </c>
      <c r="C28" s="12">
        <v>8264</v>
      </c>
      <c r="D28" s="12">
        <v>311621</v>
      </c>
      <c r="E28" s="12">
        <v>274066</v>
      </c>
      <c r="F28" s="13">
        <f t="shared" si="0"/>
        <v>-12.051498454853814</v>
      </c>
      <c r="G28" s="1"/>
      <c r="H28" s="1"/>
      <c r="I28" s="1"/>
    </row>
    <row r="29" spans="1:9" x14ac:dyDescent="0.25">
      <c r="A29" s="8" t="s">
        <v>65</v>
      </c>
      <c r="B29" s="9">
        <v>994</v>
      </c>
      <c r="C29" s="9">
        <v>356</v>
      </c>
      <c r="D29" s="9">
        <v>13715</v>
      </c>
      <c r="E29" s="9">
        <v>8567</v>
      </c>
      <c r="F29" s="10">
        <f t="shared" si="0"/>
        <v>-37.535545023696685</v>
      </c>
      <c r="G29" s="1"/>
      <c r="H29" s="1"/>
      <c r="I29" s="1"/>
    </row>
    <row r="30" spans="1:9" x14ac:dyDescent="0.25">
      <c r="A30" s="11" t="s">
        <v>66</v>
      </c>
      <c r="B30" s="12">
        <v>2031</v>
      </c>
      <c r="C30" s="12">
        <v>1981</v>
      </c>
      <c r="D30" s="12">
        <v>11787</v>
      </c>
      <c r="E30" s="12">
        <v>12771</v>
      </c>
      <c r="F30" s="13">
        <f t="shared" si="0"/>
        <v>8.3481801985237922</v>
      </c>
      <c r="G30" s="1"/>
      <c r="H30" s="1"/>
      <c r="I30" s="1"/>
    </row>
    <row r="31" spans="1:9" x14ac:dyDescent="0.25">
      <c r="A31" s="8" t="s">
        <v>67</v>
      </c>
      <c r="B31" s="9">
        <v>491</v>
      </c>
      <c r="C31" s="9">
        <v>214</v>
      </c>
      <c r="D31" s="9">
        <v>1818</v>
      </c>
      <c r="E31" s="9">
        <v>1727</v>
      </c>
      <c r="F31" s="10">
        <f t="shared" si="0"/>
        <v>-5.0055005500550038</v>
      </c>
      <c r="G31" s="1"/>
      <c r="H31" s="1"/>
      <c r="I31" s="1"/>
    </row>
    <row r="32" spans="1:9" x14ac:dyDescent="0.25">
      <c r="A32" s="11" t="s">
        <v>68</v>
      </c>
      <c r="B32" s="12">
        <v>26572</v>
      </c>
      <c r="C32" s="12">
        <v>31154</v>
      </c>
      <c r="D32" s="12">
        <v>134422</v>
      </c>
      <c r="E32" s="12">
        <v>129738</v>
      </c>
      <c r="F32" s="13">
        <f t="shared" si="0"/>
        <v>-3.4845486601895459</v>
      </c>
      <c r="G32" s="1"/>
      <c r="H32" s="1"/>
      <c r="I32" s="1"/>
    </row>
    <row r="33" spans="1:9" x14ac:dyDescent="0.25">
      <c r="A33" s="8" t="s">
        <v>69</v>
      </c>
      <c r="B33" s="9">
        <v>27318</v>
      </c>
      <c r="C33" s="9">
        <v>21884</v>
      </c>
      <c r="D33" s="9">
        <v>132804</v>
      </c>
      <c r="E33" s="9">
        <v>135279</v>
      </c>
      <c r="F33" s="10">
        <f t="shared" si="0"/>
        <v>1.863648685280566</v>
      </c>
      <c r="G33" s="1"/>
      <c r="H33" s="1"/>
      <c r="I33" s="1"/>
    </row>
    <row r="34" spans="1:9" x14ac:dyDescent="0.25">
      <c r="A34" s="11" t="s">
        <v>70</v>
      </c>
      <c r="B34" s="12">
        <v>136</v>
      </c>
      <c r="C34" s="12">
        <v>330</v>
      </c>
      <c r="D34" s="12">
        <v>2150</v>
      </c>
      <c r="E34" s="12">
        <v>1995</v>
      </c>
      <c r="F34" s="13">
        <f t="shared" si="0"/>
        <v>-7.2093023255813904</v>
      </c>
      <c r="G34" s="1"/>
      <c r="H34" s="1"/>
      <c r="I34" s="1"/>
    </row>
    <row r="35" spans="1:9" x14ac:dyDescent="0.25">
      <c r="A35" s="14" t="s">
        <v>71</v>
      </c>
      <c r="B35" s="15">
        <f>SUM(B7:B34)</f>
        <v>604331</v>
      </c>
      <c r="C35" s="15">
        <f t="shared" ref="C35:E35" si="1">SUM(C7:C34)</f>
        <v>600260</v>
      </c>
      <c r="D35" s="15">
        <f t="shared" si="1"/>
        <v>3558694</v>
      </c>
      <c r="E35" s="15">
        <f t="shared" si="1"/>
        <v>3555832</v>
      </c>
      <c r="F35" s="16">
        <f t="shared" si="0"/>
        <v>-8.0422761833418122E-2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30562</v>
      </c>
      <c r="C38" s="41">
        <f>D7</f>
        <v>26507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BARCELONA</v>
      </c>
      <c r="F38" s="42">
        <f>LOOKUP(E38,$A$38:$A$65,$B$38:$B$65)</f>
        <v>1337885</v>
      </c>
      <c r="G38" s="42">
        <f>LOOKUP(E38,$A$38:$A$65,$C$38:$C$65)</f>
        <v>1288920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35184</v>
      </c>
      <c r="C39" s="41">
        <f t="shared" ref="C39:C65" si="5">D8</f>
        <v>48493</v>
      </c>
      <c r="D39" s="41">
        <f t="shared" ref="D39:D65" si="6">_xlfn.RANK.EQ(B39,$B$38:$B$65)+COUNTIF($B$38:$B$65,B39)-1</f>
        <v>10</v>
      </c>
      <c r="E39" s="42" t="str">
        <f t="shared" si="2"/>
        <v>BALEARES</v>
      </c>
      <c r="F39" s="42">
        <f t="shared" ref="F39:F54" si="7">LOOKUP(E39,$A$38:$A$65,$B$38:$B$65)</f>
        <v>796025</v>
      </c>
      <c r="G39" s="42">
        <f t="shared" ref="G39:G65" si="8">LOOKUP(E39,$A$38:$A$65,$C$38:$C$65)</f>
        <v>885876</v>
      </c>
    </row>
    <row r="40" spans="1:9" x14ac:dyDescent="0.25">
      <c r="A40" s="42" t="str">
        <f t="shared" si="3"/>
        <v>ALMERIA</v>
      </c>
      <c r="B40" s="41">
        <f t="shared" si="4"/>
        <v>21594</v>
      </c>
      <c r="C40" s="41">
        <f t="shared" si="5"/>
        <v>39509</v>
      </c>
      <c r="D40" s="41">
        <f t="shared" si="6"/>
        <v>13</v>
      </c>
      <c r="E40" s="42" t="str">
        <f t="shared" si="2"/>
        <v>LAS PALMAS</v>
      </c>
      <c r="F40" s="42">
        <f t="shared" si="7"/>
        <v>329846</v>
      </c>
      <c r="G40" s="42">
        <f t="shared" si="8"/>
        <v>285248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274066</v>
      </c>
      <c r="G41" s="42">
        <f t="shared" si="8"/>
        <v>311621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162</v>
      </c>
      <c r="D42" s="41">
        <f t="shared" si="6"/>
        <v>28</v>
      </c>
      <c r="E42" s="42" t="str">
        <f t="shared" si="2"/>
        <v>MALAGA</v>
      </c>
      <c r="F42" s="42">
        <f t="shared" si="7"/>
        <v>231252</v>
      </c>
      <c r="G42" s="42">
        <f t="shared" si="8"/>
        <v>180849</v>
      </c>
    </row>
    <row r="43" spans="1:9" x14ac:dyDescent="0.25">
      <c r="A43" s="42" t="str">
        <f t="shared" si="3"/>
        <v>BAHIA DE CADIZ</v>
      </c>
      <c r="B43" s="41">
        <f t="shared" si="4"/>
        <v>134825</v>
      </c>
      <c r="C43" s="41">
        <f t="shared" si="5"/>
        <v>131366</v>
      </c>
      <c r="D43" s="41">
        <f t="shared" si="6"/>
        <v>7</v>
      </c>
      <c r="E43" s="42" t="str">
        <f t="shared" si="2"/>
        <v>VIGO</v>
      </c>
      <c r="F43" s="42">
        <f t="shared" si="7"/>
        <v>135279</v>
      </c>
      <c r="G43" s="42">
        <f t="shared" si="8"/>
        <v>132804</v>
      </c>
    </row>
    <row r="44" spans="1:9" x14ac:dyDescent="0.25">
      <c r="A44" s="42" t="str">
        <f t="shared" si="3"/>
        <v>BALEARES</v>
      </c>
      <c r="B44" s="41">
        <f t="shared" si="4"/>
        <v>796025</v>
      </c>
      <c r="C44" s="41">
        <f t="shared" si="5"/>
        <v>885876</v>
      </c>
      <c r="D44" s="41">
        <f t="shared" si="6"/>
        <v>2</v>
      </c>
      <c r="E44" s="42" t="str">
        <f t="shared" si="2"/>
        <v>BAHIA DE CADIZ</v>
      </c>
      <c r="F44" s="42">
        <f t="shared" si="7"/>
        <v>134825</v>
      </c>
      <c r="G44" s="42">
        <f t="shared" si="8"/>
        <v>131366</v>
      </c>
    </row>
    <row r="45" spans="1:9" x14ac:dyDescent="0.25">
      <c r="A45" s="42" t="str">
        <f t="shared" si="3"/>
        <v>BARCELONA</v>
      </c>
      <c r="B45" s="41">
        <f t="shared" si="4"/>
        <v>1337885</v>
      </c>
      <c r="C45" s="41">
        <f t="shared" si="5"/>
        <v>1288920</v>
      </c>
      <c r="D45" s="41">
        <f t="shared" si="6"/>
        <v>1</v>
      </c>
      <c r="E45" s="42" t="str">
        <f t="shared" si="2"/>
        <v>VALENCIA</v>
      </c>
      <c r="F45" s="42">
        <f t="shared" si="7"/>
        <v>129738</v>
      </c>
      <c r="G45" s="42">
        <f t="shared" si="8"/>
        <v>134422</v>
      </c>
    </row>
    <row r="46" spans="1:9" x14ac:dyDescent="0.25">
      <c r="A46" s="42" t="str">
        <f t="shared" si="3"/>
        <v>BILBAO</v>
      </c>
      <c r="B46" s="41">
        <f t="shared" si="4"/>
        <v>24149</v>
      </c>
      <c r="C46" s="41">
        <f t="shared" si="5"/>
        <v>27452</v>
      </c>
      <c r="D46" s="41">
        <f t="shared" si="6"/>
        <v>12</v>
      </c>
      <c r="E46" s="42" t="str">
        <f t="shared" si="2"/>
        <v>CARTAGENA</v>
      </c>
      <c r="F46" s="42">
        <f t="shared" si="7"/>
        <v>40659</v>
      </c>
      <c r="G46" s="42">
        <f t="shared" si="8"/>
        <v>10863</v>
      </c>
    </row>
    <row r="47" spans="1:9" x14ac:dyDescent="0.25">
      <c r="A47" s="42" t="str">
        <f t="shared" si="3"/>
        <v>CARTAGENA</v>
      </c>
      <c r="B47" s="41">
        <f t="shared" si="4"/>
        <v>40659</v>
      </c>
      <c r="C47" s="41">
        <f t="shared" si="5"/>
        <v>10863</v>
      </c>
      <c r="D47" s="41">
        <f t="shared" si="6"/>
        <v>9</v>
      </c>
      <c r="E47" s="42" t="str">
        <f t="shared" si="2"/>
        <v>ALICANTE</v>
      </c>
      <c r="F47" s="42">
        <f t="shared" si="7"/>
        <v>35184</v>
      </c>
      <c r="G47" s="42">
        <f t="shared" si="8"/>
        <v>48493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 CORUÑA</v>
      </c>
      <c r="F48" s="42">
        <f t="shared" si="7"/>
        <v>30562</v>
      </c>
      <c r="G48" s="42">
        <f t="shared" si="8"/>
        <v>26507</v>
      </c>
    </row>
    <row r="49" spans="1:7" x14ac:dyDescent="0.25">
      <c r="A49" s="42" t="str">
        <f t="shared" si="3"/>
        <v>CEUTA</v>
      </c>
      <c r="B49" s="41">
        <f t="shared" si="4"/>
        <v>2576</v>
      </c>
      <c r="C49" s="41">
        <f t="shared" si="5"/>
        <v>16624</v>
      </c>
      <c r="D49" s="41">
        <f t="shared" si="6"/>
        <v>17</v>
      </c>
      <c r="E49" s="42" t="str">
        <f t="shared" si="2"/>
        <v>BILBAO</v>
      </c>
      <c r="F49" s="42">
        <f t="shared" si="7"/>
        <v>24149</v>
      </c>
      <c r="G49" s="42">
        <f t="shared" si="8"/>
        <v>27452</v>
      </c>
    </row>
    <row r="50" spans="1:7" x14ac:dyDescent="0.25">
      <c r="A50" s="42" t="str">
        <f t="shared" si="3"/>
        <v>FERROL-SAN CIBRAO</v>
      </c>
      <c r="B50" s="41">
        <f t="shared" si="4"/>
        <v>1621</v>
      </c>
      <c r="C50" s="41">
        <f t="shared" si="5"/>
        <v>754</v>
      </c>
      <c r="D50" s="41">
        <f t="shared" si="6"/>
        <v>21</v>
      </c>
      <c r="E50" s="42" t="str">
        <f t="shared" si="2"/>
        <v>ALMERIA</v>
      </c>
      <c r="F50" s="42">
        <f t="shared" si="7"/>
        <v>21594</v>
      </c>
      <c r="G50" s="42">
        <f t="shared" si="8"/>
        <v>39509</v>
      </c>
    </row>
    <row r="51" spans="1:7" x14ac:dyDescent="0.25">
      <c r="A51" s="42" t="str">
        <f t="shared" si="3"/>
        <v>GIJON</v>
      </c>
      <c r="B51" s="41">
        <f t="shared" si="4"/>
        <v>2303</v>
      </c>
      <c r="C51" s="41">
        <f t="shared" si="5"/>
        <v>5930</v>
      </c>
      <c r="D51" s="41">
        <f t="shared" si="6"/>
        <v>18</v>
      </c>
      <c r="E51" s="42" t="str">
        <f t="shared" si="2"/>
        <v>SEVILLA</v>
      </c>
      <c r="F51" s="42">
        <f t="shared" si="7"/>
        <v>12771</v>
      </c>
      <c r="G51" s="42">
        <f t="shared" si="8"/>
        <v>11787</v>
      </c>
    </row>
    <row r="52" spans="1:7" x14ac:dyDescent="0.25">
      <c r="A52" s="42" t="str">
        <f t="shared" si="3"/>
        <v>HUELVA</v>
      </c>
      <c r="B52" s="41">
        <f t="shared" si="4"/>
        <v>525</v>
      </c>
      <c r="C52" s="41">
        <f t="shared" si="5"/>
        <v>201</v>
      </c>
      <c r="D52" s="41">
        <f t="shared" si="6"/>
        <v>22</v>
      </c>
      <c r="E52" s="42" t="str">
        <f t="shared" si="2"/>
        <v>SANTANDER</v>
      </c>
      <c r="F52" s="42">
        <f t="shared" si="7"/>
        <v>8567</v>
      </c>
      <c r="G52" s="42">
        <f t="shared" si="8"/>
        <v>13715</v>
      </c>
    </row>
    <row r="53" spans="1:7" x14ac:dyDescent="0.25">
      <c r="A53" s="42" t="str">
        <f t="shared" si="3"/>
        <v>LAS PALMAS</v>
      </c>
      <c r="B53" s="41">
        <f t="shared" si="4"/>
        <v>329846</v>
      </c>
      <c r="C53" s="41">
        <f t="shared" si="5"/>
        <v>285248</v>
      </c>
      <c r="D53" s="41">
        <f t="shared" si="6"/>
        <v>3</v>
      </c>
      <c r="E53" s="42" t="str">
        <f t="shared" si="2"/>
        <v>MOTRIL</v>
      </c>
      <c r="F53" s="42">
        <f t="shared" si="7"/>
        <v>2683</v>
      </c>
      <c r="G53" s="42">
        <f t="shared" si="8"/>
        <v>1417</v>
      </c>
    </row>
    <row r="54" spans="1:7" x14ac:dyDescent="0.25">
      <c r="A54" s="42" t="str">
        <f t="shared" si="3"/>
        <v>MALAGA</v>
      </c>
      <c r="B54" s="41">
        <f t="shared" si="4"/>
        <v>231252</v>
      </c>
      <c r="C54" s="41">
        <f t="shared" si="5"/>
        <v>180849</v>
      </c>
      <c r="D54" s="41">
        <f t="shared" si="6"/>
        <v>5</v>
      </c>
      <c r="E54" s="42" t="str">
        <f t="shared" si="2"/>
        <v>CEUTA</v>
      </c>
      <c r="F54" s="42">
        <f t="shared" si="7"/>
        <v>2576</v>
      </c>
      <c r="G54" s="42">
        <f t="shared" si="8"/>
        <v>16624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2303</v>
      </c>
      <c r="G55" s="42">
        <f t="shared" si="8"/>
        <v>5930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206</v>
      </c>
      <c r="D56" s="41">
        <f t="shared" si="6"/>
        <v>28</v>
      </c>
      <c r="E56" s="42" t="str">
        <f t="shared" si="2"/>
        <v>VILAGARCIA</v>
      </c>
      <c r="F56" s="42">
        <f t="shared" si="9"/>
        <v>1995</v>
      </c>
      <c r="G56" s="42">
        <f t="shared" si="8"/>
        <v>2150</v>
      </c>
    </row>
    <row r="57" spans="1:7" x14ac:dyDescent="0.25">
      <c r="A57" s="42" t="str">
        <f t="shared" si="3"/>
        <v>MOTRIL</v>
      </c>
      <c r="B57" s="41">
        <f t="shared" si="4"/>
        <v>2683</v>
      </c>
      <c r="C57" s="41">
        <f t="shared" si="5"/>
        <v>1417</v>
      </c>
      <c r="D57" s="41">
        <f t="shared" si="6"/>
        <v>16</v>
      </c>
      <c r="E57" s="42" t="str">
        <f t="shared" si="2"/>
        <v>TARRAGONA</v>
      </c>
      <c r="F57" s="42">
        <f t="shared" si="9"/>
        <v>1727</v>
      </c>
      <c r="G57" s="42">
        <f t="shared" si="8"/>
        <v>1818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1621</v>
      </c>
      <c r="G58" s="42">
        <f t="shared" si="8"/>
        <v>754</v>
      </c>
    </row>
    <row r="59" spans="1:7" x14ac:dyDescent="0.25">
      <c r="A59" s="42" t="str">
        <f t="shared" si="3"/>
        <v>SANTA CRUZ DE TENERIFE</v>
      </c>
      <c r="B59" s="41">
        <f t="shared" si="4"/>
        <v>274066</v>
      </c>
      <c r="C59" s="41">
        <f t="shared" si="5"/>
        <v>311621</v>
      </c>
      <c r="D59" s="41">
        <f t="shared" si="6"/>
        <v>4</v>
      </c>
      <c r="E59" s="42" t="str">
        <f t="shared" si="2"/>
        <v>HUELVA</v>
      </c>
      <c r="F59" s="42">
        <f t="shared" si="9"/>
        <v>525</v>
      </c>
      <c r="G59" s="42">
        <f t="shared" si="8"/>
        <v>201</v>
      </c>
    </row>
    <row r="60" spans="1:7" x14ac:dyDescent="0.25">
      <c r="A60" s="42" t="str">
        <f t="shared" si="3"/>
        <v>SANTANDER</v>
      </c>
      <c r="B60" s="41">
        <f t="shared" si="4"/>
        <v>8567</v>
      </c>
      <c r="C60" s="41">
        <f t="shared" si="5"/>
        <v>13715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12771</v>
      </c>
      <c r="C61" s="41">
        <f t="shared" si="5"/>
        <v>11787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1727</v>
      </c>
      <c r="C62" s="41">
        <f t="shared" si="5"/>
        <v>1818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129738</v>
      </c>
      <c r="C63" s="41">
        <f t="shared" si="5"/>
        <v>134422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135279</v>
      </c>
      <c r="C64" s="41">
        <f t="shared" si="5"/>
        <v>132804</v>
      </c>
      <c r="D64" s="41">
        <f t="shared" si="6"/>
        <v>6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1995</v>
      </c>
      <c r="C65" s="41">
        <f t="shared" si="5"/>
        <v>2150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12">
        <v>17427</v>
      </c>
      <c r="C8" s="12">
        <v>11183</v>
      </c>
      <c r="D8" s="12">
        <v>45858</v>
      </c>
      <c r="E8" s="12">
        <v>37823</v>
      </c>
      <c r="F8" s="13">
        <f t="shared" ref="F8:F35" si="0">((E8*100)/D8)-100</f>
        <v>-17.521479349295646</v>
      </c>
      <c r="G8" s="1"/>
      <c r="H8" s="1"/>
      <c r="I8" s="1"/>
    </row>
    <row r="9" spans="1:12" x14ac:dyDescent="0.25">
      <c r="A9" s="8" t="s">
        <v>45</v>
      </c>
      <c r="B9" s="9">
        <v>72957</v>
      </c>
      <c r="C9" s="9">
        <v>66597</v>
      </c>
      <c r="D9" s="9">
        <v>193668</v>
      </c>
      <c r="E9" s="9">
        <v>204253</v>
      </c>
      <c r="F9" s="10">
        <f t="shared" si="0"/>
        <v>5.4655389635871643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287987</v>
      </c>
      <c r="C11" s="9">
        <v>231822</v>
      </c>
      <c r="D11" s="9">
        <v>981666</v>
      </c>
      <c r="E11" s="9">
        <v>877037</v>
      </c>
      <c r="F11" s="10">
        <f t="shared" si="0"/>
        <v>-10.658309445371444</v>
      </c>
      <c r="G11" s="1"/>
      <c r="H11" s="1"/>
      <c r="I11" s="1"/>
    </row>
    <row r="12" spans="1:12" x14ac:dyDescent="0.25">
      <c r="A12" s="11" t="s">
        <v>48</v>
      </c>
      <c r="B12" s="12">
        <v>2257</v>
      </c>
      <c r="C12" s="12">
        <v>1805</v>
      </c>
      <c r="D12" s="12">
        <v>12504</v>
      </c>
      <c r="E12" s="12">
        <v>8901</v>
      </c>
      <c r="F12" s="13">
        <f t="shared" si="0"/>
        <v>-28.814779270633395</v>
      </c>
      <c r="G12" s="1"/>
      <c r="H12" s="1"/>
      <c r="I12" s="1"/>
    </row>
    <row r="13" spans="1:12" x14ac:dyDescent="0.25">
      <c r="A13" s="8" t="s">
        <v>49</v>
      </c>
      <c r="B13" s="9">
        <v>108947</v>
      </c>
      <c r="C13" s="9">
        <v>100480</v>
      </c>
      <c r="D13" s="9">
        <v>369301</v>
      </c>
      <c r="E13" s="9">
        <v>313305</v>
      </c>
      <c r="F13" s="10">
        <f t="shared" si="0"/>
        <v>-15.162699261577956</v>
      </c>
      <c r="G13" s="1"/>
      <c r="H13" s="1"/>
      <c r="I13" s="1"/>
    </row>
    <row r="14" spans="1:12" x14ac:dyDescent="0.25">
      <c r="A14" s="11" t="s">
        <v>50</v>
      </c>
      <c r="B14" s="12">
        <v>71692</v>
      </c>
      <c r="C14" s="12">
        <v>68756</v>
      </c>
      <c r="D14" s="12">
        <v>202825</v>
      </c>
      <c r="E14" s="12">
        <v>199980</v>
      </c>
      <c r="F14" s="13">
        <f t="shared" si="0"/>
        <v>-1.4026870454825655</v>
      </c>
      <c r="G14" s="1"/>
      <c r="H14" s="1"/>
      <c r="I14" s="1"/>
    </row>
    <row r="15" spans="1:12" x14ac:dyDescent="0.25">
      <c r="A15" s="8" t="s">
        <v>51</v>
      </c>
      <c r="B15" s="9">
        <v>3714</v>
      </c>
      <c r="C15" s="9">
        <v>4303</v>
      </c>
      <c r="D15" s="9">
        <v>23163</v>
      </c>
      <c r="E15" s="9">
        <v>24110</v>
      </c>
      <c r="F15" s="10">
        <f t="shared" si="0"/>
        <v>4.0884168717350917</v>
      </c>
      <c r="G15" s="1"/>
      <c r="H15" s="1"/>
      <c r="I15" s="1"/>
    </row>
    <row r="16" spans="1:12" x14ac:dyDescent="0.25">
      <c r="A16" s="11" t="s">
        <v>52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103323</v>
      </c>
      <c r="C18" s="12">
        <v>72489</v>
      </c>
      <c r="D18" s="12">
        <v>475541</v>
      </c>
      <c r="E18" s="12">
        <v>339404</v>
      </c>
      <c r="F18" s="13">
        <f t="shared" si="0"/>
        <v>-28.627815477529808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31506</v>
      </c>
      <c r="C22" s="12">
        <v>32664</v>
      </c>
      <c r="D22" s="12">
        <v>147332</v>
      </c>
      <c r="E22" s="12">
        <v>141839</v>
      </c>
      <c r="F22" s="13">
        <f t="shared" si="0"/>
        <v>-3.7283142833871779</v>
      </c>
      <c r="G22" s="1"/>
      <c r="H22" s="1"/>
      <c r="I22" s="1"/>
    </row>
    <row r="23" spans="1:9" x14ac:dyDescent="0.25">
      <c r="A23" s="8" t="s">
        <v>59</v>
      </c>
      <c r="B23" s="9">
        <v>8710</v>
      </c>
      <c r="C23" s="9">
        <v>6845</v>
      </c>
      <c r="D23" s="9">
        <v>29751</v>
      </c>
      <c r="E23" s="9">
        <v>26465</v>
      </c>
      <c r="F23" s="10">
        <f t="shared" si="0"/>
        <v>-11.045006890524689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18554</v>
      </c>
      <c r="C25" s="9">
        <v>16241</v>
      </c>
      <c r="D25" s="9">
        <v>65974</v>
      </c>
      <c r="E25" s="9">
        <v>66569</v>
      </c>
      <c r="F25" s="10">
        <f t="shared" si="0"/>
        <v>0.90187043380726095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97741</v>
      </c>
      <c r="C28" s="12">
        <v>105620</v>
      </c>
      <c r="D28" s="12">
        <v>487858</v>
      </c>
      <c r="E28" s="12">
        <v>479426</v>
      </c>
      <c r="F28" s="13">
        <f t="shared" si="0"/>
        <v>-1.7283717803131253</v>
      </c>
      <c r="G28" s="1"/>
      <c r="H28" s="1"/>
      <c r="I28" s="1"/>
    </row>
    <row r="29" spans="1:9" x14ac:dyDescent="0.25">
      <c r="A29" s="8" t="s">
        <v>65</v>
      </c>
      <c r="B29" s="9">
        <v>6219</v>
      </c>
      <c r="C29" s="9">
        <v>7134</v>
      </c>
      <c r="D29" s="9">
        <v>35942</v>
      </c>
      <c r="E29" s="9">
        <v>37121</v>
      </c>
      <c r="F29" s="10">
        <f t="shared" si="0"/>
        <v>3.2802849034555663</v>
      </c>
      <c r="G29" s="1"/>
      <c r="H29" s="1"/>
      <c r="I29" s="1"/>
    </row>
    <row r="30" spans="1:9" x14ac:dyDescent="0.25">
      <c r="A30" s="11" t="s">
        <v>66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9">
        <v>4</v>
      </c>
      <c r="C31" s="9">
        <v>0</v>
      </c>
      <c r="D31" s="9">
        <v>88</v>
      </c>
      <c r="E31" s="9">
        <v>36</v>
      </c>
      <c r="F31" s="10">
        <f t="shared" si="0"/>
        <v>-59.090909090909093</v>
      </c>
      <c r="G31" s="1"/>
      <c r="H31" s="1"/>
      <c r="I31" s="1"/>
    </row>
    <row r="32" spans="1:9" x14ac:dyDescent="0.25">
      <c r="A32" s="11" t="s">
        <v>68</v>
      </c>
      <c r="B32" s="12">
        <v>15401</v>
      </c>
      <c r="C32" s="12">
        <v>18168</v>
      </c>
      <c r="D32" s="12">
        <v>53182</v>
      </c>
      <c r="E32" s="12">
        <v>52415</v>
      </c>
      <c r="F32" s="13">
        <f t="shared" si="0"/>
        <v>-1.4422172915648162</v>
      </c>
      <c r="G32" s="1"/>
      <c r="H32" s="1"/>
      <c r="I32" s="1"/>
    </row>
    <row r="33" spans="1:9" x14ac:dyDescent="0.25">
      <c r="A33" s="8" t="s">
        <v>69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846439</v>
      </c>
      <c r="C35" s="15">
        <f t="shared" ref="C35:E35" si="1">SUM(C7:C34)</f>
        <v>744107</v>
      </c>
      <c r="D35" s="15">
        <f t="shared" si="1"/>
        <v>3124653</v>
      </c>
      <c r="E35" s="15">
        <f t="shared" si="1"/>
        <v>2808684</v>
      </c>
      <c r="F35" s="16">
        <f t="shared" si="0"/>
        <v>-10.112130851009695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877037</v>
      </c>
      <c r="G38" s="42">
        <f>LOOKUP(E38,$A$38:$A$65,$C$38:$C$65)</f>
        <v>981666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37823</v>
      </c>
      <c r="C39" s="41">
        <f t="shared" ref="C39:C65" si="5">D8</f>
        <v>45858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479426</v>
      </c>
      <c r="G39" s="42">
        <f t="shared" ref="G39:G65" si="8">LOOKUP(E39,$A$38:$A$65,$C$38:$C$65)</f>
        <v>487858</v>
      </c>
    </row>
    <row r="40" spans="1:9" x14ac:dyDescent="0.25">
      <c r="A40" s="42" t="str">
        <f t="shared" si="3"/>
        <v>ALMERIA</v>
      </c>
      <c r="B40" s="41">
        <f t="shared" si="4"/>
        <v>204253</v>
      </c>
      <c r="C40" s="41">
        <f t="shared" si="5"/>
        <v>193668</v>
      </c>
      <c r="D40" s="41">
        <f t="shared" si="6"/>
        <v>5</v>
      </c>
      <c r="E40" s="42" t="str">
        <f t="shared" si="2"/>
        <v>CEUTA</v>
      </c>
      <c r="F40" s="42">
        <f t="shared" si="7"/>
        <v>339404</v>
      </c>
      <c r="G40" s="42">
        <f t="shared" si="8"/>
        <v>475541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313305</v>
      </c>
      <c r="G41" s="42">
        <f t="shared" si="8"/>
        <v>369301</v>
      </c>
    </row>
    <row r="42" spans="1:9" x14ac:dyDescent="0.25">
      <c r="A42" s="42" t="str">
        <f t="shared" si="3"/>
        <v>BAHIA DE ALGECIRAS</v>
      </c>
      <c r="B42" s="41">
        <f t="shared" si="4"/>
        <v>877037</v>
      </c>
      <c r="C42" s="41">
        <f t="shared" si="5"/>
        <v>981666</v>
      </c>
      <c r="D42" s="41">
        <f t="shared" si="6"/>
        <v>1</v>
      </c>
      <c r="E42" s="42" t="str">
        <f t="shared" si="2"/>
        <v>ALMERIA</v>
      </c>
      <c r="F42" s="42">
        <f t="shared" si="7"/>
        <v>204253</v>
      </c>
      <c r="G42" s="42">
        <f t="shared" si="8"/>
        <v>193668</v>
      </c>
    </row>
    <row r="43" spans="1:9" x14ac:dyDescent="0.25">
      <c r="A43" s="42" t="str">
        <f t="shared" si="3"/>
        <v>BAHIA DE CADIZ</v>
      </c>
      <c r="B43" s="41">
        <f t="shared" si="4"/>
        <v>8901</v>
      </c>
      <c r="C43" s="41">
        <f t="shared" si="5"/>
        <v>12504</v>
      </c>
      <c r="D43" s="41">
        <f t="shared" si="6"/>
        <v>14</v>
      </c>
      <c r="E43" s="42" t="str">
        <f t="shared" si="2"/>
        <v>BARCELONA</v>
      </c>
      <c r="F43" s="42">
        <f t="shared" si="7"/>
        <v>199980</v>
      </c>
      <c r="G43" s="42">
        <f t="shared" si="8"/>
        <v>202825</v>
      </c>
    </row>
    <row r="44" spans="1:9" x14ac:dyDescent="0.25">
      <c r="A44" s="42" t="str">
        <f t="shared" si="3"/>
        <v>BALEARES</v>
      </c>
      <c r="B44" s="41">
        <f t="shared" si="4"/>
        <v>313305</v>
      </c>
      <c r="C44" s="41">
        <f t="shared" si="5"/>
        <v>369301</v>
      </c>
      <c r="D44" s="41">
        <f t="shared" si="6"/>
        <v>4</v>
      </c>
      <c r="E44" s="42" t="str">
        <f t="shared" si="2"/>
        <v>LAS PALMAS</v>
      </c>
      <c r="F44" s="42">
        <f t="shared" si="7"/>
        <v>141839</v>
      </c>
      <c r="G44" s="42">
        <f t="shared" si="8"/>
        <v>147332</v>
      </c>
    </row>
    <row r="45" spans="1:9" x14ac:dyDescent="0.25">
      <c r="A45" s="42" t="str">
        <f t="shared" si="3"/>
        <v>BARCELONA</v>
      </c>
      <c r="B45" s="41">
        <f t="shared" si="4"/>
        <v>199980</v>
      </c>
      <c r="C45" s="41">
        <f t="shared" si="5"/>
        <v>202825</v>
      </c>
      <c r="D45" s="41">
        <f t="shared" si="6"/>
        <v>6</v>
      </c>
      <c r="E45" s="42" t="str">
        <f t="shared" si="2"/>
        <v>MELILLA</v>
      </c>
      <c r="F45" s="42">
        <f t="shared" si="7"/>
        <v>66569</v>
      </c>
      <c r="G45" s="42">
        <f t="shared" si="8"/>
        <v>65974</v>
      </c>
    </row>
    <row r="46" spans="1:9" x14ac:dyDescent="0.25">
      <c r="A46" s="42" t="str">
        <f t="shared" si="3"/>
        <v>BILBAO</v>
      </c>
      <c r="B46" s="41">
        <f t="shared" si="4"/>
        <v>24110</v>
      </c>
      <c r="C46" s="41">
        <f t="shared" si="5"/>
        <v>23163</v>
      </c>
      <c r="D46" s="41">
        <f t="shared" si="6"/>
        <v>13</v>
      </c>
      <c r="E46" s="42" t="str">
        <f t="shared" si="2"/>
        <v>VALENCIA</v>
      </c>
      <c r="F46" s="42">
        <f t="shared" si="7"/>
        <v>52415</v>
      </c>
      <c r="G46" s="42">
        <f t="shared" si="8"/>
        <v>53182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ALICANTE</v>
      </c>
      <c r="F47" s="42">
        <f t="shared" si="7"/>
        <v>37823</v>
      </c>
      <c r="G47" s="42">
        <f t="shared" si="8"/>
        <v>45858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SANTANDER</v>
      </c>
      <c r="F48" s="42">
        <f t="shared" si="7"/>
        <v>37121</v>
      </c>
      <c r="G48" s="42">
        <f t="shared" si="8"/>
        <v>35942</v>
      </c>
    </row>
    <row r="49" spans="1:7" x14ac:dyDescent="0.25">
      <c r="A49" s="42" t="str">
        <f t="shared" si="3"/>
        <v>CEUTA</v>
      </c>
      <c r="B49" s="41">
        <f t="shared" si="4"/>
        <v>339404</v>
      </c>
      <c r="C49" s="41">
        <f t="shared" si="5"/>
        <v>475541</v>
      </c>
      <c r="D49" s="41">
        <f t="shared" si="6"/>
        <v>3</v>
      </c>
      <c r="E49" s="42" t="str">
        <f t="shared" si="2"/>
        <v>MALAGA</v>
      </c>
      <c r="F49" s="42">
        <f t="shared" si="7"/>
        <v>26465</v>
      </c>
      <c r="G49" s="42">
        <f t="shared" si="8"/>
        <v>29751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24110</v>
      </c>
      <c r="G50" s="42">
        <f t="shared" si="8"/>
        <v>23163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BAHIA DE CADIZ</v>
      </c>
      <c r="F51" s="42">
        <f t="shared" si="7"/>
        <v>8901</v>
      </c>
      <c r="G51" s="42">
        <f t="shared" si="8"/>
        <v>12504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36</v>
      </c>
      <c r="G52" s="42">
        <f t="shared" si="8"/>
        <v>88</v>
      </c>
    </row>
    <row r="53" spans="1:7" x14ac:dyDescent="0.25">
      <c r="A53" s="42" t="str">
        <f t="shared" si="3"/>
        <v>LAS PALMAS</v>
      </c>
      <c r="B53" s="41">
        <f t="shared" si="4"/>
        <v>141839</v>
      </c>
      <c r="C53" s="41">
        <f t="shared" si="5"/>
        <v>147332</v>
      </c>
      <c r="D53" s="41">
        <f t="shared" si="6"/>
        <v>7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26465</v>
      </c>
      <c r="C54" s="41">
        <f t="shared" si="5"/>
        <v>29751</v>
      </c>
      <c r="D54" s="41">
        <f t="shared" si="6"/>
        <v>12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66569</v>
      </c>
      <c r="C56" s="41">
        <f t="shared" si="5"/>
        <v>65974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479426</v>
      </c>
      <c r="C59" s="41">
        <f t="shared" si="5"/>
        <v>487858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37121</v>
      </c>
      <c r="C60" s="41">
        <f t="shared" si="5"/>
        <v>35942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36</v>
      </c>
      <c r="C62" s="41">
        <f t="shared" si="5"/>
        <v>88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52415</v>
      </c>
      <c r="C63" s="41">
        <f t="shared" si="5"/>
        <v>53182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129</v>
      </c>
      <c r="C7" s="9">
        <v>117</v>
      </c>
      <c r="D7" s="9">
        <v>1032</v>
      </c>
      <c r="E7" s="9">
        <v>919</v>
      </c>
      <c r="F7" s="10">
        <f>((E7*100)/D7)-100</f>
        <v>-10.949612403100772</v>
      </c>
      <c r="G7" s="1"/>
      <c r="H7" s="1"/>
      <c r="I7" s="1"/>
    </row>
    <row r="8" spans="1:12" x14ac:dyDescent="0.25">
      <c r="A8" s="11" t="s">
        <v>44</v>
      </c>
      <c r="B8" s="12">
        <v>124</v>
      </c>
      <c r="C8" s="12">
        <v>80</v>
      </c>
      <c r="D8" s="12">
        <v>806</v>
      </c>
      <c r="E8" s="12">
        <v>655</v>
      </c>
      <c r="F8" s="13">
        <f t="shared" ref="F8:F35" si="0">((E8*100)/D8)-100</f>
        <v>-18.734491315136481</v>
      </c>
      <c r="G8" s="1"/>
      <c r="H8" s="1"/>
      <c r="I8" s="1"/>
    </row>
    <row r="9" spans="1:12" x14ac:dyDescent="0.25">
      <c r="A9" s="8" t="s">
        <v>45</v>
      </c>
      <c r="B9" s="9">
        <v>356</v>
      </c>
      <c r="C9" s="9">
        <v>344</v>
      </c>
      <c r="D9" s="9">
        <v>1733</v>
      </c>
      <c r="E9" s="9">
        <v>1481</v>
      </c>
      <c r="F9" s="10">
        <f t="shared" si="0"/>
        <v>-14.541257934218123</v>
      </c>
      <c r="G9" s="1"/>
      <c r="H9" s="1"/>
      <c r="I9" s="1"/>
    </row>
    <row r="10" spans="1:12" x14ac:dyDescent="0.25">
      <c r="A10" s="11" t="s">
        <v>46</v>
      </c>
      <c r="B10" s="12">
        <v>84</v>
      </c>
      <c r="C10" s="12">
        <v>55</v>
      </c>
      <c r="D10" s="12">
        <v>650</v>
      </c>
      <c r="E10" s="12">
        <v>448</v>
      </c>
      <c r="F10" s="13">
        <f t="shared" si="0"/>
        <v>-31.07692307692308</v>
      </c>
      <c r="G10" s="1"/>
      <c r="H10" s="1"/>
      <c r="I10" s="1"/>
    </row>
    <row r="11" spans="1:12" x14ac:dyDescent="0.25">
      <c r="A11" s="8" t="s">
        <v>47</v>
      </c>
      <c r="B11" s="9">
        <v>2592</v>
      </c>
      <c r="C11" s="9">
        <v>2477</v>
      </c>
      <c r="D11" s="9">
        <v>16215</v>
      </c>
      <c r="E11" s="9">
        <v>16703</v>
      </c>
      <c r="F11" s="10">
        <f t="shared" si="0"/>
        <v>3.0095590502620979</v>
      </c>
      <c r="G11" s="1"/>
      <c r="H11" s="1"/>
      <c r="I11" s="1"/>
    </row>
    <row r="12" spans="1:12" x14ac:dyDescent="0.25">
      <c r="A12" s="11" t="s">
        <v>48</v>
      </c>
      <c r="B12" s="12">
        <v>142</v>
      </c>
      <c r="C12" s="12">
        <v>109</v>
      </c>
      <c r="D12" s="12">
        <v>1159</v>
      </c>
      <c r="E12" s="12">
        <v>1140</v>
      </c>
      <c r="F12" s="13">
        <f t="shared" si="0"/>
        <v>-1.6393442622950829</v>
      </c>
      <c r="G12" s="1"/>
      <c r="H12" s="1"/>
      <c r="I12" s="1"/>
    </row>
    <row r="13" spans="1:12" x14ac:dyDescent="0.25">
      <c r="A13" s="8" t="s">
        <v>49</v>
      </c>
      <c r="B13" s="9">
        <v>1004</v>
      </c>
      <c r="C13" s="9">
        <v>812</v>
      </c>
      <c r="D13" s="9">
        <v>6925</v>
      </c>
      <c r="E13" s="9">
        <v>5361</v>
      </c>
      <c r="F13" s="10">
        <f t="shared" si="0"/>
        <v>-22.584837545126348</v>
      </c>
      <c r="G13" s="1"/>
      <c r="H13" s="1"/>
      <c r="I13" s="1"/>
    </row>
    <row r="14" spans="1:12" x14ac:dyDescent="0.25">
      <c r="A14" s="11" t="s">
        <v>50</v>
      </c>
      <c r="B14" s="12">
        <v>917</v>
      </c>
      <c r="C14" s="12">
        <v>798</v>
      </c>
      <c r="D14" s="12">
        <v>6639</v>
      </c>
      <c r="E14" s="12">
        <v>5652</v>
      </c>
      <c r="F14" s="13">
        <f t="shared" si="0"/>
        <v>-14.866696791685499</v>
      </c>
      <c r="G14" s="1"/>
      <c r="H14" s="1"/>
      <c r="I14" s="1"/>
    </row>
    <row r="15" spans="1:12" x14ac:dyDescent="0.25">
      <c r="A15" s="8" t="s">
        <v>51</v>
      </c>
      <c r="B15" s="9">
        <v>334</v>
      </c>
      <c r="C15" s="9">
        <v>236</v>
      </c>
      <c r="D15" s="9">
        <v>2505</v>
      </c>
      <c r="E15" s="9">
        <v>1982</v>
      </c>
      <c r="F15" s="10">
        <f t="shared" si="0"/>
        <v>-20.878243512974052</v>
      </c>
      <c r="G15" s="1"/>
      <c r="H15" s="1"/>
      <c r="I15" s="1"/>
    </row>
    <row r="16" spans="1:12" x14ac:dyDescent="0.25">
      <c r="A16" s="11" t="s">
        <v>52</v>
      </c>
      <c r="B16" s="12">
        <v>106</v>
      </c>
      <c r="C16" s="12">
        <v>139</v>
      </c>
      <c r="D16" s="12">
        <v>922</v>
      </c>
      <c r="E16" s="12">
        <v>930</v>
      </c>
      <c r="F16" s="13">
        <f t="shared" si="0"/>
        <v>0.86767895878524826</v>
      </c>
      <c r="G16" s="1"/>
      <c r="H16" s="1"/>
      <c r="I16" s="1"/>
    </row>
    <row r="17" spans="1:9" x14ac:dyDescent="0.25">
      <c r="A17" s="8" t="s">
        <v>53</v>
      </c>
      <c r="B17" s="9">
        <v>113</v>
      </c>
      <c r="C17" s="9">
        <v>98</v>
      </c>
      <c r="D17" s="9">
        <v>964</v>
      </c>
      <c r="E17" s="9">
        <v>800</v>
      </c>
      <c r="F17" s="10">
        <f t="shared" si="0"/>
        <v>-17.012448132780079</v>
      </c>
      <c r="G17" s="1"/>
      <c r="H17" s="1"/>
      <c r="I17" s="1"/>
    </row>
    <row r="18" spans="1:9" x14ac:dyDescent="0.25">
      <c r="A18" s="11" t="s">
        <v>54</v>
      </c>
      <c r="B18" s="12">
        <v>1146</v>
      </c>
      <c r="C18" s="12">
        <v>1131</v>
      </c>
      <c r="D18" s="12">
        <v>8272</v>
      </c>
      <c r="E18" s="12">
        <v>8428</v>
      </c>
      <c r="F18" s="13">
        <f t="shared" si="0"/>
        <v>1.8858800773694355</v>
      </c>
      <c r="G18" s="1"/>
      <c r="H18" s="1"/>
      <c r="I18" s="1"/>
    </row>
    <row r="19" spans="1:9" x14ac:dyDescent="0.25">
      <c r="A19" s="8" t="s">
        <v>55</v>
      </c>
      <c r="B19" s="9">
        <v>100</v>
      </c>
      <c r="C19" s="9">
        <v>96</v>
      </c>
      <c r="D19" s="9">
        <v>843</v>
      </c>
      <c r="E19" s="9">
        <v>705</v>
      </c>
      <c r="F19" s="10">
        <f t="shared" si="0"/>
        <v>-16.370106761565836</v>
      </c>
      <c r="G19" s="1"/>
      <c r="H19" s="1"/>
      <c r="I19" s="1"/>
    </row>
    <row r="20" spans="1:9" x14ac:dyDescent="0.25">
      <c r="A20" s="11" t="s">
        <v>56</v>
      </c>
      <c r="B20" s="12">
        <v>93</v>
      </c>
      <c r="C20" s="12">
        <v>100</v>
      </c>
      <c r="D20" s="12">
        <v>822</v>
      </c>
      <c r="E20" s="12">
        <v>638</v>
      </c>
      <c r="F20" s="13">
        <f t="shared" si="0"/>
        <v>-22.384428223844282</v>
      </c>
      <c r="G20" s="1"/>
      <c r="H20" s="1"/>
      <c r="I20" s="1"/>
    </row>
    <row r="21" spans="1:9" x14ac:dyDescent="0.25">
      <c r="A21" s="8" t="s">
        <v>57</v>
      </c>
      <c r="B21" s="9">
        <v>154</v>
      </c>
      <c r="C21" s="9">
        <v>133</v>
      </c>
      <c r="D21" s="9">
        <v>1158</v>
      </c>
      <c r="E21" s="9">
        <v>967</v>
      </c>
      <c r="F21" s="10">
        <f t="shared" si="0"/>
        <v>-16.493955094991364</v>
      </c>
      <c r="G21" s="1"/>
      <c r="H21" s="1"/>
      <c r="I21" s="1"/>
    </row>
    <row r="22" spans="1:9" x14ac:dyDescent="0.25">
      <c r="A22" s="11" t="s">
        <v>58</v>
      </c>
      <c r="B22" s="12">
        <v>800</v>
      </c>
      <c r="C22" s="12">
        <v>805</v>
      </c>
      <c r="D22" s="12">
        <v>7018</v>
      </c>
      <c r="E22" s="12">
        <v>6773</v>
      </c>
      <c r="F22" s="13">
        <f t="shared" si="0"/>
        <v>-3.4910230834995701</v>
      </c>
      <c r="G22" s="1"/>
      <c r="H22" s="1"/>
      <c r="I22" s="1"/>
    </row>
    <row r="23" spans="1:9" x14ac:dyDescent="0.25">
      <c r="A23" s="8" t="s">
        <v>59</v>
      </c>
      <c r="B23" s="9">
        <v>189</v>
      </c>
      <c r="C23" s="9">
        <v>166</v>
      </c>
      <c r="D23" s="9">
        <v>1264</v>
      </c>
      <c r="E23" s="9">
        <v>1143</v>
      </c>
      <c r="F23" s="10">
        <f t="shared" si="0"/>
        <v>-9.5727848101265778</v>
      </c>
      <c r="G23" s="1"/>
      <c r="H23" s="1"/>
      <c r="I23" s="1"/>
    </row>
    <row r="24" spans="1:9" x14ac:dyDescent="0.25">
      <c r="A24" s="11" t="s">
        <v>60</v>
      </c>
      <c r="B24" s="12">
        <v>74</v>
      </c>
      <c r="C24" s="12">
        <v>87</v>
      </c>
      <c r="D24" s="12">
        <v>559</v>
      </c>
      <c r="E24" s="12">
        <v>599</v>
      </c>
      <c r="F24" s="13">
        <f t="shared" si="0"/>
        <v>7.1556350626118075</v>
      </c>
      <c r="G24" s="1"/>
      <c r="H24" s="1"/>
      <c r="I24" s="1"/>
    </row>
    <row r="25" spans="1:9" x14ac:dyDescent="0.25">
      <c r="A25" s="8" t="s">
        <v>61</v>
      </c>
      <c r="B25" s="9">
        <v>134</v>
      </c>
      <c r="C25" s="9">
        <v>135</v>
      </c>
      <c r="D25" s="9">
        <v>844</v>
      </c>
      <c r="E25" s="9">
        <v>842</v>
      </c>
      <c r="F25" s="10">
        <f t="shared" si="0"/>
        <v>-0.23696682464455421</v>
      </c>
      <c r="G25" s="1"/>
      <c r="H25" s="1"/>
      <c r="I25" s="1"/>
    </row>
    <row r="26" spans="1:9" x14ac:dyDescent="0.25">
      <c r="A26" s="11" t="s">
        <v>62</v>
      </c>
      <c r="B26" s="12">
        <v>23</v>
      </c>
      <c r="C26" s="12">
        <v>24</v>
      </c>
      <c r="D26" s="12">
        <v>260</v>
      </c>
      <c r="E26" s="12">
        <v>216</v>
      </c>
      <c r="F26" s="13">
        <f t="shared" si="0"/>
        <v>-16.92307692307692</v>
      </c>
      <c r="G26" s="1"/>
      <c r="H26" s="1"/>
      <c r="I26" s="1"/>
    </row>
    <row r="27" spans="1:9" x14ac:dyDescent="0.25">
      <c r="A27" s="8" t="s">
        <v>63</v>
      </c>
      <c r="B27" s="9">
        <v>99</v>
      </c>
      <c r="C27" s="9">
        <v>68</v>
      </c>
      <c r="D27" s="9">
        <v>941</v>
      </c>
      <c r="E27" s="9">
        <v>576</v>
      </c>
      <c r="F27" s="10">
        <f t="shared" si="0"/>
        <v>-38.788522848034006</v>
      </c>
      <c r="G27" s="1"/>
      <c r="H27" s="1"/>
      <c r="I27" s="1"/>
    </row>
    <row r="28" spans="1:9" x14ac:dyDescent="0.25">
      <c r="A28" s="11" t="s">
        <v>64</v>
      </c>
      <c r="B28" s="12">
        <v>1527</v>
      </c>
      <c r="C28" s="12">
        <v>1345</v>
      </c>
      <c r="D28" s="12">
        <v>12044</v>
      </c>
      <c r="E28" s="12">
        <v>9948</v>
      </c>
      <c r="F28" s="13">
        <f t="shared" si="0"/>
        <v>-17.4028561939555</v>
      </c>
      <c r="G28" s="1"/>
      <c r="H28" s="1"/>
      <c r="I28" s="1"/>
    </row>
    <row r="29" spans="1:9" x14ac:dyDescent="0.25">
      <c r="A29" s="8" t="s">
        <v>65</v>
      </c>
      <c r="B29" s="9">
        <v>121</v>
      </c>
      <c r="C29" s="9">
        <v>111</v>
      </c>
      <c r="D29" s="9">
        <v>937</v>
      </c>
      <c r="E29" s="9">
        <v>794</v>
      </c>
      <c r="F29" s="10">
        <f t="shared" si="0"/>
        <v>-15.261472785485594</v>
      </c>
      <c r="G29" s="1"/>
      <c r="H29" s="1"/>
      <c r="I29" s="1"/>
    </row>
    <row r="30" spans="1:9" x14ac:dyDescent="0.25">
      <c r="A30" s="11" t="s">
        <v>66</v>
      </c>
      <c r="B30" s="12">
        <v>105</v>
      </c>
      <c r="C30" s="12">
        <v>113</v>
      </c>
      <c r="D30" s="12">
        <v>869</v>
      </c>
      <c r="E30" s="12">
        <v>801</v>
      </c>
      <c r="F30" s="13">
        <f t="shared" si="0"/>
        <v>-7.8250863060989673</v>
      </c>
      <c r="G30" s="1"/>
      <c r="H30" s="1"/>
      <c r="I30" s="1"/>
    </row>
    <row r="31" spans="1:9" x14ac:dyDescent="0.25">
      <c r="A31" s="8" t="s">
        <v>67</v>
      </c>
      <c r="B31" s="9">
        <v>238</v>
      </c>
      <c r="C31" s="9">
        <v>248</v>
      </c>
      <c r="D31" s="9">
        <v>1885</v>
      </c>
      <c r="E31" s="9">
        <v>1980</v>
      </c>
      <c r="F31" s="10">
        <f t="shared" si="0"/>
        <v>5.0397877984084829</v>
      </c>
      <c r="G31" s="1"/>
      <c r="H31" s="1"/>
      <c r="I31" s="1"/>
    </row>
    <row r="32" spans="1:9" x14ac:dyDescent="0.25">
      <c r="A32" s="11" t="s">
        <v>68</v>
      </c>
      <c r="B32" s="12">
        <v>585</v>
      </c>
      <c r="C32" s="12">
        <v>619</v>
      </c>
      <c r="D32" s="12">
        <v>4785</v>
      </c>
      <c r="E32" s="12">
        <v>4429</v>
      </c>
      <c r="F32" s="13">
        <f t="shared" si="0"/>
        <v>-7.4399164054336495</v>
      </c>
      <c r="G32" s="1"/>
      <c r="H32" s="1"/>
      <c r="I32" s="1"/>
    </row>
    <row r="33" spans="1:9" x14ac:dyDescent="0.25">
      <c r="A33" s="8" t="s">
        <v>69</v>
      </c>
      <c r="B33" s="9">
        <v>173</v>
      </c>
      <c r="C33" s="9">
        <v>168</v>
      </c>
      <c r="D33" s="9">
        <v>1703</v>
      </c>
      <c r="E33" s="9">
        <v>1434</v>
      </c>
      <c r="F33" s="10">
        <f t="shared" si="0"/>
        <v>-15.795654726952435</v>
      </c>
      <c r="G33" s="1"/>
      <c r="H33" s="1"/>
      <c r="I33" s="1"/>
    </row>
    <row r="34" spans="1:9" x14ac:dyDescent="0.25">
      <c r="A34" s="11" t="s">
        <v>70</v>
      </c>
      <c r="B34" s="12">
        <v>32</v>
      </c>
      <c r="C34" s="12">
        <v>24</v>
      </c>
      <c r="D34" s="12">
        <v>200</v>
      </c>
      <c r="E34" s="12">
        <v>194</v>
      </c>
      <c r="F34" s="13">
        <f t="shared" si="0"/>
        <v>-3</v>
      </c>
      <c r="G34" s="1"/>
      <c r="H34" s="1"/>
      <c r="I34" s="1"/>
    </row>
    <row r="35" spans="1:9" x14ac:dyDescent="0.25">
      <c r="A35" s="14" t="s">
        <v>71</v>
      </c>
      <c r="B35" s="15">
        <f>SUM(B7:B34)</f>
        <v>11494</v>
      </c>
      <c r="C35" s="15">
        <f t="shared" ref="C35:E35" si="1">SUM(C7:C34)</f>
        <v>10638</v>
      </c>
      <c r="D35" s="15">
        <f t="shared" si="1"/>
        <v>83954</v>
      </c>
      <c r="E35" s="15">
        <f t="shared" si="1"/>
        <v>76538</v>
      </c>
      <c r="F35" s="16">
        <f t="shared" si="0"/>
        <v>-8.83340877147009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919</v>
      </c>
      <c r="C38" s="41">
        <f>D7</f>
        <v>1032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16703</v>
      </c>
      <c r="G38" s="42">
        <f>LOOKUP(E38,$A$38:$A$65,$C$38:$C$65)</f>
        <v>16215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655</v>
      </c>
      <c r="C39" s="41">
        <f t="shared" ref="C39:C65" si="5">D8</f>
        <v>806</v>
      </c>
      <c r="D39" s="41">
        <f t="shared" ref="D39:D65" si="6">_xlfn.RANK.EQ(B39,$B$38:$B$65)+COUNTIF($B$38:$B$65,B39)-1</f>
        <v>22</v>
      </c>
      <c r="E39" s="42" t="str">
        <f t="shared" si="2"/>
        <v>SANTA CRUZ DE TENERIFE</v>
      </c>
      <c r="F39" s="42">
        <f t="shared" ref="F39:F54" si="7">LOOKUP(E39,$A$38:$A$65,$B$38:$B$65)</f>
        <v>9948</v>
      </c>
      <c r="G39" s="42">
        <f t="shared" ref="G39:G65" si="8">LOOKUP(E39,$A$38:$A$65,$C$38:$C$65)</f>
        <v>12044</v>
      </c>
    </row>
    <row r="40" spans="1:9" x14ac:dyDescent="0.25">
      <c r="A40" s="42" t="str">
        <f t="shared" si="3"/>
        <v>ALMERIA</v>
      </c>
      <c r="B40" s="41">
        <f t="shared" si="4"/>
        <v>1481</v>
      </c>
      <c r="C40" s="41">
        <f t="shared" si="5"/>
        <v>1733</v>
      </c>
      <c r="D40" s="41">
        <f t="shared" si="6"/>
        <v>10</v>
      </c>
      <c r="E40" s="42" t="str">
        <f t="shared" si="2"/>
        <v>CEUTA</v>
      </c>
      <c r="F40" s="42">
        <f t="shared" si="7"/>
        <v>8428</v>
      </c>
      <c r="G40" s="42">
        <f t="shared" si="8"/>
        <v>8272</v>
      </c>
    </row>
    <row r="41" spans="1:9" x14ac:dyDescent="0.25">
      <c r="A41" s="42" t="str">
        <f t="shared" si="3"/>
        <v>AVILES</v>
      </c>
      <c r="B41" s="41">
        <f t="shared" si="4"/>
        <v>448</v>
      </c>
      <c r="C41" s="41">
        <f t="shared" si="5"/>
        <v>650</v>
      </c>
      <c r="D41" s="41">
        <f t="shared" si="6"/>
        <v>26</v>
      </c>
      <c r="E41" s="42" t="str">
        <f t="shared" si="2"/>
        <v>LAS PALMAS</v>
      </c>
      <c r="F41" s="42">
        <f t="shared" si="7"/>
        <v>6773</v>
      </c>
      <c r="G41" s="42">
        <f t="shared" si="8"/>
        <v>7018</v>
      </c>
    </row>
    <row r="42" spans="1:9" x14ac:dyDescent="0.25">
      <c r="A42" s="42" t="str">
        <f t="shared" si="3"/>
        <v>BAHIA DE ALGECIRAS</v>
      </c>
      <c r="B42" s="41">
        <f t="shared" si="4"/>
        <v>16703</v>
      </c>
      <c r="C42" s="41">
        <f t="shared" si="5"/>
        <v>16215</v>
      </c>
      <c r="D42" s="41">
        <f t="shared" si="6"/>
        <v>1</v>
      </c>
      <c r="E42" s="42" t="str">
        <f t="shared" si="2"/>
        <v>BARCELONA</v>
      </c>
      <c r="F42" s="42">
        <f t="shared" si="7"/>
        <v>5652</v>
      </c>
      <c r="G42" s="42">
        <f t="shared" si="8"/>
        <v>6639</v>
      </c>
    </row>
    <row r="43" spans="1:9" x14ac:dyDescent="0.25">
      <c r="A43" s="42" t="str">
        <f t="shared" si="3"/>
        <v>BAHIA DE CADIZ</v>
      </c>
      <c r="B43" s="41">
        <f t="shared" si="4"/>
        <v>1140</v>
      </c>
      <c r="C43" s="41">
        <f t="shared" si="5"/>
        <v>1159</v>
      </c>
      <c r="D43" s="41">
        <f t="shared" si="6"/>
        <v>13</v>
      </c>
      <c r="E43" s="42" t="str">
        <f t="shared" si="2"/>
        <v>BALEARES</v>
      </c>
      <c r="F43" s="42">
        <f t="shared" si="7"/>
        <v>5361</v>
      </c>
      <c r="G43" s="42">
        <f t="shared" si="8"/>
        <v>6925</v>
      </c>
    </row>
    <row r="44" spans="1:9" x14ac:dyDescent="0.25">
      <c r="A44" s="42" t="str">
        <f t="shared" si="3"/>
        <v>BALEARES</v>
      </c>
      <c r="B44" s="41">
        <f t="shared" si="4"/>
        <v>5361</v>
      </c>
      <c r="C44" s="41">
        <f t="shared" si="5"/>
        <v>6925</v>
      </c>
      <c r="D44" s="41">
        <f t="shared" si="6"/>
        <v>6</v>
      </c>
      <c r="E44" s="42" t="str">
        <f t="shared" si="2"/>
        <v>VALENCIA</v>
      </c>
      <c r="F44" s="42">
        <f t="shared" si="7"/>
        <v>4429</v>
      </c>
      <c r="G44" s="42">
        <f t="shared" si="8"/>
        <v>4785</v>
      </c>
    </row>
    <row r="45" spans="1:9" x14ac:dyDescent="0.25">
      <c r="A45" s="42" t="str">
        <f t="shared" si="3"/>
        <v>BARCELONA</v>
      </c>
      <c r="B45" s="41">
        <f t="shared" si="4"/>
        <v>5652</v>
      </c>
      <c r="C45" s="41">
        <f t="shared" si="5"/>
        <v>6639</v>
      </c>
      <c r="D45" s="41">
        <f t="shared" si="6"/>
        <v>5</v>
      </c>
      <c r="E45" s="42" t="str">
        <f t="shared" si="2"/>
        <v>BILBAO</v>
      </c>
      <c r="F45" s="42">
        <f t="shared" si="7"/>
        <v>1982</v>
      </c>
      <c r="G45" s="42">
        <f t="shared" si="8"/>
        <v>2505</v>
      </c>
    </row>
    <row r="46" spans="1:9" x14ac:dyDescent="0.25">
      <c r="A46" s="42" t="str">
        <f t="shared" si="3"/>
        <v>BILBAO</v>
      </c>
      <c r="B46" s="41">
        <f t="shared" si="4"/>
        <v>1982</v>
      </c>
      <c r="C46" s="41">
        <f t="shared" si="5"/>
        <v>2505</v>
      </c>
      <c r="D46" s="41">
        <f t="shared" si="6"/>
        <v>8</v>
      </c>
      <c r="E46" s="42" t="str">
        <f t="shared" si="2"/>
        <v>TARRAGONA</v>
      </c>
      <c r="F46" s="42">
        <f t="shared" si="7"/>
        <v>1980</v>
      </c>
      <c r="G46" s="42">
        <f t="shared" si="8"/>
        <v>1885</v>
      </c>
    </row>
    <row r="47" spans="1:9" x14ac:dyDescent="0.25">
      <c r="A47" s="42" t="str">
        <f t="shared" si="3"/>
        <v>CARTAGENA</v>
      </c>
      <c r="B47" s="41">
        <f t="shared" si="4"/>
        <v>930</v>
      </c>
      <c r="C47" s="41">
        <f t="shared" si="5"/>
        <v>922</v>
      </c>
      <c r="D47" s="41">
        <f t="shared" si="6"/>
        <v>15</v>
      </c>
      <c r="E47" s="42" t="str">
        <f t="shared" si="2"/>
        <v>ALMERIA</v>
      </c>
      <c r="F47" s="42">
        <f t="shared" si="7"/>
        <v>1481</v>
      </c>
      <c r="G47" s="42">
        <f t="shared" si="8"/>
        <v>1733</v>
      </c>
    </row>
    <row r="48" spans="1:9" x14ac:dyDescent="0.25">
      <c r="A48" s="42" t="str">
        <f t="shared" si="3"/>
        <v>CASTELLON</v>
      </c>
      <c r="B48" s="41">
        <f t="shared" si="4"/>
        <v>800</v>
      </c>
      <c r="C48" s="41">
        <f t="shared" si="5"/>
        <v>964</v>
      </c>
      <c r="D48" s="41">
        <f t="shared" si="6"/>
        <v>19</v>
      </c>
      <c r="E48" s="42" t="str">
        <f t="shared" si="2"/>
        <v>VIGO</v>
      </c>
      <c r="F48" s="42">
        <f t="shared" si="7"/>
        <v>1434</v>
      </c>
      <c r="G48" s="42">
        <f t="shared" si="8"/>
        <v>1703</v>
      </c>
    </row>
    <row r="49" spans="1:7" x14ac:dyDescent="0.25">
      <c r="A49" s="42" t="str">
        <f t="shared" si="3"/>
        <v>CEUTA</v>
      </c>
      <c r="B49" s="41">
        <f t="shared" si="4"/>
        <v>8428</v>
      </c>
      <c r="C49" s="41">
        <f t="shared" si="5"/>
        <v>8272</v>
      </c>
      <c r="D49" s="41">
        <f t="shared" si="6"/>
        <v>3</v>
      </c>
      <c r="E49" s="42" t="str">
        <f t="shared" si="2"/>
        <v>MALAGA</v>
      </c>
      <c r="F49" s="42">
        <f t="shared" si="7"/>
        <v>1143</v>
      </c>
      <c r="G49" s="42">
        <f t="shared" si="8"/>
        <v>1264</v>
      </c>
    </row>
    <row r="50" spans="1:7" x14ac:dyDescent="0.25">
      <c r="A50" s="42" t="str">
        <f t="shared" si="3"/>
        <v>FERROL-SAN CIBRAO</v>
      </c>
      <c r="B50" s="41">
        <f t="shared" si="4"/>
        <v>705</v>
      </c>
      <c r="C50" s="41">
        <f t="shared" si="5"/>
        <v>843</v>
      </c>
      <c r="D50" s="41">
        <f t="shared" si="6"/>
        <v>21</v>
      </c>
      <c r="E50" s="42" t="str">
        <f t="shared" si="2"/>
        <v>BAHIA DE CADIZ</v>
      </c>
      <c r="F50" s="42">
        <f t="shared" si="7"/>
        <v>1140</v>
      </c>
      <c r="G50" s="42">
        <f t="shared" si="8"/>
        <v>1159</v>
      </c>
    </row>
    <row r="51" spans="1:7" x14ac:dyDescent="0.25">
      <c r="A51" s="42" t="str">
        <f t="shared" si="3"/>
        <v>GIJON</v>
      </c>
      <c r="B51" s="41">
        <f t="shared" si="4"/>
        <v>638</v>
      </c>
      <c r="C51" s="41">
        <f t="shared" si="5"/>
        <v>822</v>
      </c>
      <c r="D51" s="41">
        <f t="shared" si="6"/>
        <v>23</v>
      </c>
      <c r="E51" s="42" t="str">
        <f t="shared" si="2"/>
        <v>HUELVA</v>
      </c>
      <c r="F51" s="42">
        <f t="shared" si="7"/>
        <v>967</v>
      </c>
      <c r="G51" s="42">
        <f t="shared" si="8"/>
        <v>1158</v>
      </c>
    </row>
    <row r="52" spans="1:7" x14ac:dyDescent="0.25">
      <c r="A52" s="42" t="str">
        <f t="shared" si="3"/>
        <v>HUELVA</v>
      </c>
      <c r="B52" s="41">
        <f t="shared" si="4"/>
        <v>967</v>
      </c>
      <c r="C52" s="41">
        <f t="shared" si="5"/>
        <v>1158</v>
      </c>
      <c r="D52" s="41">
        <f t="shared" si="6"/>
        <v>14</v>
      </c>
      <c r="E52" s="42" t="str">
        <f t="shared" si="2"/>
        <v>CARTAGENA</v>
      </c>
      <c r="F52" s="42">
        <f t="shared" si="7"/>
        <v>930</v>
      </c>
      <c r="G52" s="42">
        <f t="shared" si="8"/>
        <v>922</v>
      </c>
    </row>
    <row r="53" spans="1:7" x14ac:dyDescent="0.25">
      <c r="A53" s="42" t="str">
        <f t="shared" si="3"/>
        <v>LAS PALMAS</v>
      </c>
      <c r="B53" s="41">
        <f t="shared" si="4"/>
        <v>6773</v>
      </c>
      <c r="C53" s="41">
        <f t="shared" si="5"/>
        <v>7018</v>
      </c>
      <c r="D53" s="41">
        <f t="shared" si="6"/>
        <v>4</v>
      </c>
      <c r="E53" s="42" t="str">
        <f t="shared" si="2"/>
        <v>A CORUÑA</v>
      </c>
      <c r="F53" s="42">
        <f t="shared" si="7"/>
        <v>919</v>
      </c>
      <c r="G53" s="42">
        <f t="shared" si="8"/>
        <v>1032</v>
      </c>
    </row>
    <row r="54" spans="1:7" x14ac:dyDescent="0.25">
      <c r="A54" s="42" t="str">
        <f t="shared" si="3"/>
        <v>MALAGA</v>
      </c>
      <c r="B54" s="41">
        <f t="shared" si="4"/>
        <v>1143</v>
      </c>
      <c r="C54" s="41">
        <f t="shared" si="5"/>
        <v>1264</v>
      </c>
      <c r="D54" s="41">
        <f t="shared" si="6"/>
        <v>12</v>
      </c>
      <c r="E54" s="42" t="str">
        <f t="shared" si="2"/>
        <v>MELILLA</v>
      </c>
      <c r="F54" s="42">
        <f t="shared" si="7"/>
        <v>842</v>
      </c>
      <c r="G54" s="42">
        <f t="shared" si="8"/>
        <v>844</v>
      </c>
    </row>
    <row r="55" spans="1:7" x14ac:dyDescent="0.25">
      <c r="A55" s="42" t="str">
        <f t="shared" si="3"/>
        <v>MARIN Y RIA DE PONTEVEDRA</v>
      </c>
      <c r="B55" s="41">
        <f t="shared" si="4"/>
        <v>599</v>
      </c>
      <c r="C55" s="41">
        <f t="shared" si="5"/>
        <v>559</v>
      </c>
      <c r="D55" s="41">
        <f t="shared" si="6"/>
        <v>24</v>
      </c>
      <c r="E55" s="42" t="str">
        <f t="shared" si="2"/>
        <v>SEVILLA</v>
      </c>
      <c r="F55" s="42">
        <f t="shared" ref="F55:F65" si="9">LOOKUP(E55,$A$38:$A$65,$B$38:$B$65)</f>
        <v>801</v>
      </c>
      <c r="G55" s="42">
        <f t="shared" si="8"/>
        <v>869</v>
      </c>
    </row>
    <row r="56" spans="1:7" x14ac:dyDescent="0.25">
      <c r="A56" s="42" t="str">
        <f t="shared" si="3"/>
        <v>MELILLA</v>
      </c>
      <c r="B56" s="41">
        <f t="shared" si="4"/>
        <v>842</v>
      </c>
      <c r="C56" s="41">
        <f t="shared" si="5"/>
        <v>844</v>
      </c>
      <c r="D56" s="41">
        <f t="shared" si="6"/>
        <v>17</v>
      </c>
      <c r="E56" s="42" t="str">
        <f t="shared" si="2"/>
        <v>CASTELLON</v>
      </c>
      <c r="F56" s="42">
        <f t="shared" si="9"/>
        <v>800</v>
      </c>
      <c r="G56" s="42">
        <f t="shared" si="8"/>
        <v>964</v>
      </c>
    </row>
    <row r="57" spans="1:7" x14ac:dyDescent="0.25">
      <c r="A57" s="42" t="str">
        <f t="shared" si="3"/>
        <v>MOTRIL</v>
      </c>
      <c r="B57" s="41">
        <f t="shared" si="4"/>
        <v>216</v>
      </c>
      <c r="C57" s="41">
        <f t="shared" si="5"/>
        <v>260</v>
      </c>
      <c r="D57" s="41">
        <f t="shared" si="6"/>
        <v>27</v>
      </c>
      <c r="E57" s="42" t="str">
        <f t="shared" si="2"/>
        <v>SANTANDER</v>
      </c>
      <c r="F57" s="42">
        <f t="shared" si="9"/>
        <v>794</v>
      </c>
      <c r="G57" s="42">
        <f t="shared" si="8"/>
        <v>937</v>
      </c>
    </row>
    <row r="58" spans="1:7" x14ac:dyDescent="0.25">
      <c r="A58" s="42" t="str">
        <f t="shared" si="3"/>
        <v>PASAIA</v>
      </c>
      <c r="B58" s="41">
        <f t="shared" si="4"/>
        <v>576</v>
      </c>
      <c r="C58" s="41">
        <f t="shared" si="5"/>
        <v>941</v>
      </c>
      <c r="D58" s="41">
        <f t="shared" si="6"/>
        <v>25</v>
      </c>
      <c r="E58" s="42" t="str">
        <f t="shared" si="2"/>
        <v>FERROL-SAN CIBRAO</v>
      </c>
      <c r="F58" s="42">
        <f t="shared" si="9"/>
        <v>705</v>
      </c>
      <c r="G58" s="42">
        <f t="shared" si="8"/>
        <v>843</v>
      </c>
    </row>
    <row r="59" spans="1:7" x14ac:dyDescent="0.25">
      <c r="A59" s="42" t="str">
        <f t="shared" si="3"/>
        <v>SANTA CRUZ DE TENERIFE</v>
      </c>
      <c r="B59" s="41">
        <f t="shared" si="4"/>
        <v>9948</v>
      </c>
      <c r="C59" s="41">
        <f t="shared" si="5"/>
        <v>12044</v>
      </c>
      <c r="D59" s="41">
        <f t="shared" si="6"/>
        <v>2</v>
      </c>
      <c r="E59" s="42" t="str">
        <f t="shared" si="2"/>
        <v>ALICANTE</v>
      </c>
      <c r="F59" s="42">
        <f t="shared" si="9"/>
        <v>655</v>
      </c>
      <c r="G59" s="42">
        <f t="shared" si="8"/>
        <v>806</v>
      </c>
    </row>
    <row r="60" spans="1:7" x14ac:dyDescent="0.25">
      <c r="A60" s="42" t="str">
        <f t="shared" si="3"/>
        <v>SANTANDER</v>
      </c>
      <c r="B60" s="41">
        <f t="shared" si="4"/>
        <v>794</v>
      </c>
      <c r="C60" s="41">
        <f t="shared" si="5"/>
        <v>937</v>
      </c>
      <c r="D60" s="41">
        <f t="shared" si="6"/>
        <v>20</v>
      </c>
      <c r="E60" s="42" t="str">
        <f t="shared" si="2"/>
        <v>GIJON</v>
      </c>
      <c r="F60" s="42">
        <f t="shared" si="9"/>
        <v>638</v>
      </c>
      <c r="G60" s="42">
        <f t="shared" si="8"/>
        <v>822</v>
      </c>
    </row>
    <row r="61" spans="1:7" x14ac:dyDescent="0.25">
      <c r="A61" s="42" t="str">
        <f t="shared" si="3"/>
        <v>SEVILLA</v>
      </c>
      <c r="B61" s="41">
        <f t="shared" si="4"/>
        <v>801</v>
      </c>
      <c r="C61" s="41">
        <f t="shared" si="5"/>
        <v>869</v>
      </c>
      <c r="D61" s="41">
        <f t="shared" si="6"/>
        <v>18</v>
      </c>
      <c r="E61" s="42" t="str">
        <f t="shared" si="2"/>
        <v>MARIN Y RIA DE PONTEVEDRA</v>
      </c>
      <c r="F61" s="42">
        <f t="shared" si="9"/>
        <v>599</v>
      </c>
      <c r="G61" s="42">
        <f t="shared" si="8"/>
        <v>559</v>
      </c>
    </row>
    <row r="62" spans="1:7" x14ac:dyDescent="0.25">
      <c r="A62" s="42" t="str">
        <f t="shared" si="3"/>
        <v>TARRAGONA</v>
      </c>
      <c r="B62" s="41">
        <f t="shared" si="4"/>
        <v>1980</v>
      </c>
      <c r="C62" s="41">
        <f t="shared" si="5"/>
        <v>1885</v>
      </c>
      <c r="D62" s="41">
        <f t="shared" si="6"/>
        <v>9</v>
      </c>
      <c r="E62" s="42" t="str">
        <f t="shared" si="2"/>
        <v>PASAIA</v>
      </c>
      <c r="F62" s="42">
        <f t="shared" si="9"/>
        <v>576</v>
      </c>
      <c r="G62" s="42">
        <f t="shared" si="8"/>
        <v>941</v>
      </c>
    </row>
    <row r="63" spans="1:7" x14ac:dyDescent="0.25">
      <c r="A63" s="42" t="str">
        <f t="shared" si="3"/>
        <v>VALENCIA</v>
      </c>
      <c r="B63" s="41">
        <f t="shared" si="4"/>
        <v>4429</v>
      </c>
      <c r="C63" s="41">
        <f t="shared" si="5"/>
        <v>4785</v>
      </c>
      <c r="D63" s="41">
        <f t="shared" si="6"/>
        <v>7</v>
      </c>
      <c r="E63" s="42" t="str">
        <f t="shared" si="2"/>
        <v>AVILES</v>
      </c>
      <c r="F63" s="42">
        <f t="shared" si="9"/>
        <v>448</v>
      </c>
      <c r="G63" s="42">
        <f t="shared" si="8"/>
        <v>650</v>
      </c>
    </row>
    <row r="64" spans="1:7" x14ac:dyDescent="0.25">
      <c r="A64" s="42" t="str">
        <f t="shared" si="3"/>
        <v>VIGO</v>
      </c>
      <c r="B64" s="41">
        <f t="shared" si="4"/>
        <v>1434</v>
      </c>
      <c r="C64" s="41">
        <f t="shared" si="5"/>
        <v>1703</v>
      </c>
      <c r="D64" s="41">
        <f t="shared" si="6"/>
        <v>11</v>
      </c>
      <c r="E64" s="42" t="str">
        <f t="shared" si="2"/>
        <v>MOTRIL</v>
      </c>
      <c r="F64" s="42">
        <f t="shared" si="9"/>
        <v>216</v>
      </c>
      <c r="G64" s="42">
        <f t="shared" si="8"/>
        <v>260</v>
      </c>
    </row>
    <row r="65" spans="1:7" x14ac:dyDescent="0.25">
      <c r="A65" s="42" t="str">
        <f t="shared" si="3"/>
        <v>VILAGARCIA</v>
      </c>
      <c r="B65" s="41">
        <f t="shared" si="4"/>
        <v>194</v>
      </c>
      <c r="C65" s="41">
        <f t="shared" si="5"/>
        <v>200</v>
      </c>
      <c r="D65" s="41">
        <f t="shared" si="6"/>
        <v>28</v>
      </c>
      <c r="E65" s="42" t="str">
        <f t="shared" si="2"/>
        <v>VILAGARCIA</v>
      </c>
      <c r="F65" s="42">
        <f t="shared" si="9"/>
        <v>194</v>
      </c>
      <c r="G65" s="42">
        <f t="shared" si="8"/>
        <v>200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1130609</v>
      </c>
      <c r="C7" s="9">
        <v>928800</v>
      </c>
      <c r="D7" s="9">
        <v>9480322</v>
      </c>
      <c r="E7" s="9">
        <v>8331982</v>
      </c>
      <c r="F7" s="10">
        <f>((E7*100)/D7)-100</f>
        <v>-12.112879710203941</v>
      </c>
      <c r="G7" s="1"/>
      <c r="H7" s="1"/>
      <c r="I7" s="1"/>
    </row>
    <row r="8" spans="1:12" x14ac:dyDescent="0.25">
      <c r="A8" s="11" t="s">
        <v>44</v>
      </c>
      <c r="B8" s="12">
        <v>1514341</v>
      </c>
      <c r="C8" s="12">
        <v>1302253</v>
      </c>
      <c r="D8" s="12">
        <v>9960448</v>
      </c>
      <c r="E8" s="12">
        <v>8798907</v>
      </c>
      <c r="F8" s="13">
        <f t="shared" ref="F8:F35" si="0">((E8*100)/D8)-100</f>
        <v>-11.66153369808265</v>
      </c>
      <c r="G8" s="1"/>
      <c r="H8" s="1"/>
      <c r="I8" s="1"/>
    </row>
    <row r="9" spans="1:12" x14ac:dyDescent="0.25">
      <c r="A9" s="8" t="s">
        <v>45</v>
      </c>
      <c r="B9" s="9">
        <v>4812419</v>
      </c>
      <c r="C9" s="9">
        <v>5068795</v>
      </c>
      <c r="D9" s="9">
        <v>23040175</v>
      </c>
      <c r="E9" s="9">
        <v>20993006</v>
      </c>
      <c r="F9" s="10">
        <f t="shared" si="0"/>
        <v>-8.8852146305312374</v>
      </c>
      <c r="G9" s="1"/>
      <c r="H9" s="1"/>
      <c r="I9" s="1"/>
    </row>
    <row r="10" spans="1:12" x14ac:dyDescent="0.25">
      <c r="A10" s="11" t="s">
        <v>46</v>
      </c>
      <c r="B10" s="12">
        <v>561013</v>
      </c>
      <c r="C10" s="12">
        <v>308029</v>
      </c>
      <c r="D10" s="12">
        <v>3623933</v>
      </c>
      <c r="E10" s="12">
        <v>2953910</v>
      </c>
      <c r="F10" s="13">
        <f t="shared" si="0"/>
        <v>-18.488835196456449</v>
      </c>
      <c r="G10" s="1"/>
      <c r="H10" s="1"/>
      <c r="I10" s="1"/>
    </row>
    <row r="11" spans="1:12" x14ac:dyDescent="0.25">
      <c r="A11" s="8" t="s">
        <v>47</v>
      </c>
      <c r="B11" s="9">
        <v>25883176</v>
      </c>
      <c r="C11" s="9">
        <v>25688364</v>
      </c>
      <c r="D11" s="9">
        <v>173130995</v>
      </c>
      <c r="E11" s="9">
        <v>184365228</v>
      </c>
      <c r="F11" s="10">
        <f t="shared" si="0"/>
        <v>6.4888629560524436</v>
      </c>
      <c r="G11" s="1"/>
      <c r="H11" s="1"/>
      <c r="I11" s="1"/>
    </row>
    <row r="12" spans="1:12" x14ac:dyDescent="0.25">
      <c r="A12" s="11" t="s">
        <v>48</v>
      </c>
      <c r="B12" s="12">
        <v>1715313</v>
      </c>
      <c r="C12" s="12">
        <v>1670083</v>
      </c>
      <c r="D12" s="12">
        <v>15854548</v>
      </c>
      <c r="E12" s="12">
        <v>15994630</v>
      </c>
      <c r="F12" s="13">
        <f t="shared" si="0"/>
        <v>0.88354458291715332</v>
      </c>
      <c r="G12" s="1"/>
      <c r="H12" s="1"/>
      <c r="I12" s="1"/>
    </row>
    <row r="13" spans="1:12" x14ac:dyDescent="0.25">
      <c r="A13" s="8" t="s">
        <v>49</v>
      </c>
      <c r="B13" s="9">
        <v>14372266</v>
      </c>
      <c r="C13" s="9">
        <v>13813504</v>
      </c>
      <c r="D13" s="9">
        <v>93557940</v>
      </c>
      <c r="E13" s="9">
        <v>91123716</v>
      </c>
      <c r="F13" s="10">
        <f t="shared" si="0"/>
        <v>-2.6018358249444162</v>
      </c>
      <c r="G13" s="1"/>
      <c r="H13" s="1"/>
      <c r="I13" s="1"/>
    </row>
    <row r="14" spans="1:12" x14ac:dyDescent="0.25">
      <c r="A14" s="11" t="s">
        <v>50</v>
      </c>
      <c r="B14" s="12">
        <v>24181203</v>
      </c>
      <c r="C14" s="12">
        <v>23895925</v>
      </c>
      <c r="D14" s="12">
        <v>170284406</v>
      </c>
      <c r="E14" s="12">
        <v>162436002</v>
      </c>
      <c r="F14" s="13">
        <f t="shared" si="0"/>
        <v>-4.6089974909387763</v>
      </c>
      <c r="G14" s="1"/>
      <c r="H14" s="1"/>
      <c r="I14" s="1"/>
    </row>
    <row r="15" spans="1:12" x14ac:dyDescent="0.25">
      <c r="A15" s="8" t="s">
        <v>51</v>
      </c>
      <c r="B15" s="9">
        <v>4440035</v>
      </c>
      <c r="C15" s="9">
        <v>3508917</v>
      </c>
      <c r="D15" s="9">
        <v>33189485</v>
      </c>
      <c r="E15" s="9">
        <v>28791783</v>
      </c>
      <c r="F15" s="10">
        <f t="shared" si="0"/>
        <v>-13.250286950821931</v>
      </c>
      <c r="G15" s="1"/>
      <c r="H15" s="1"/>
      <c r="I15" s="1"/>
    </row>
    <row r="16" spans="1:12" x14ac:dyDescent="0.25">
      <c r="A16" s="11" t="s">
        <v>52</v>
      </c>
      <c r="B16" s="12">
        <v>2342332</v>
      </c>
      <c r="C16" s="12">
        <v>2668224</v>
      </c>
      <c r="D16" s="12">
        <v>18773142</v>
      </c>
      <c r="E16" s="12">
        <v>17637643</v>
      </c>
      <c r="F16" s="13">
        <f t="shared" si="0"/>
        <v>-6.0485293298266214</v>
      </c>
      <c r="G16" s="1"/>
      <c r="H16" s="1"/>
      <c r="I16" s="1"/>
    </row>
    <row r="17" spans="1:9" x14ac:dyDescent="0.25">
      <c r="A17" s="8" t="s">
        <v>53</v>
      </c>
      <c r="B17" s="9">
        <v>1030777</v>
      </c>
      <c r="C17" s="9">
        <v>1090399</v>
      </c>
      <c r="D17" s="9">
        <v>9606768</v>
      </c>
      <c r="E17" s="9">
        <v>8892693</v>
      </c>
      <c r="F17" s="10">
        <f t="shared" si="0"/>
        <v>-7.4330409561259358</v>
      </c>
      <c r="G17" s="1"/>
      <c r="H17" s="1"/>
      <c r="I17" s="1"/>
    </row>
    <row r="18" spans="1:9" x14ac:dyDescent="0.25">
      <c r="A18" s="11" t="s">
        <v>54</v>
      </c>
      <c r="B18" s="12">
        <v>5912673</v>
      </c>
      <c r="C18" s="12">
        <v>5741725</v>
      </c>
      <c r="D18" s="12">
        <v>45042878</v>
      </c>
      <c r="E18" s="12">
        <v>42614011</v>
      </c>
      <c r="F18" s="13">
        <f t="shared" si="0"/>
        <v>-5.3923441570496493</v>
      </c>
      <c r="G18" s="1"/>
      <c r="H18" s="1"/>
      <c r="I18" s="1"/>
    </row>
    <row r="19" spans="1:9" x14ac:dyDescent="0.25">
      <c r="A19" s="8" t="s">
        <v>55</v>
      </c>
      <c r="B19" s="9">
        <v>1295775</v>
      </c>
      <c r="C19" s="9">
        <v>1350676</v>
      </c>
      <c r="D19" s="9">
        <v>9937667</v>
      </c>
      <c r="E19" s="9">
        <v>9209819</v>
      </c>
      <c r="F19" s="10">
        <f t="shared" si="0"/>
        <v>-7.324133521479439</v>
      </c>
      <c r="G19" s="1"/>
      <c r="H19" s="1"/>
      <c r="I19" s="1"/>
    </row>
    <row r="20" spans="1:9" x14ac:dyDescent="0.25">
      <c r="A20" s="11" t="s">
        <v>56</v>
      </c>
      <c r="B20" s="12">
        <v>1176296</v>
      </c>
      <c r="C20" s="12">
        <v>857684</v>
      </c>
      <c r="D20" s="12">
        <v>10740365</v>
      </c>
      <c r="E20" s="12">
        <v>7476441</v>
      </c>
      <c r="F20" s="13">
        <f t="shared" si="0"/>
        <v>-30.389321033316833</v>
      </c>
      <c r="G20" s="1"/>
      <c r="H20" s="1"/>
      <c r="I20" s="1"/>
    </row>
    <row r="21" spans="1:9" x14ac:dyDescent="0.25">
      <c r="A21" s="8" t="s">
        <v>57</v>
      </c>
      <c r="B21" s="9">
        <v>2152058</v>
      </c>
      <c r="C21" s="9">
        <v>1846802</v>
      </c>
      <c r="D21" s="9">
        <v>15014701</v>
      </c>
      <c r="E21" s="9">
        <v>13469246</v>
      </c>
      <c r="F21" s="10">
        <f t="shared" si="0"/>
        <v>-10.292945560487681</v>
      </c>
      <c r="G21" s="1"/>
      <c r="H21" s="1"/>
      <c r="I21" s="1"/>
    </row>
    <row r="22" spans="1:9" x14ac:dyDescent="0.25">
      <c r="A22" s="11" t="s">
        <v>58</v>
      </c>
      <c r="B22" s="12">
        <v>11995466</v>
      </c>
      <c r="C22" s="12">
        <v>11960548</v>
      </c>
      <c r="D22" s="12">
        <v>101502047</v>
      </c>
      <c r="E22" s="12">
        <v>107480698</v>
      </c>
      <c r="F22" s="13">
        <f t="shared" si="0"/>
        <v>5.8901777616366644</v>
      </c>
      <c r="G22" s="1"/>
      <c r="H22" s="1"/>
      <c r="I22" s="1"/>
    </row>
    <row r="23" spans="1:9" x14ac:dyDescent="0.25">
      <c r="A23" s="8" t="s">
        <v>59</v>
      </c>
      <c r="B23" s="9">
        <v>3862264</v>
      </c>
      <c r="C23" s="9">
        <v>2952064</v>
      </c>
      <c r="D23" s="9">
        <v>23736534</v>
      </c>
      <c r="E23" s="9">
        <v>21273709</v>
      </c>
      <c r="F23" s="10">
        <f t="shared" si="0"/>
        <v>-10.375672370700798</v>
      </c>
      <c r="G23" s="1"/>
      <c r="H23" s="1"/>
      <c r="I23" s="1"/>
    </row>
    <row r="24" spans="1:9" x14ac:dyDescent="0.25">
      <c r="A24" s="11" t="s">
        <v>60</v>
      </c>
      <c r="B24" s="12">
        <v>283293</v>
      </c>
      <c r="C24" s="12">
        <v>306145</v>
      </c>
      <c r="D24" s="12">
        <v>1843377</v>
      </c>
      <c r="E24" s="12">
        <v>2469859</v>
      </c>
      <c r="F24" s="13">
        <f t="shared" si="0"/>
        <v>33.98556019739857</v>
      </c>
      <c r="G24" s="1"/>
      <c r="H24" s="1"/>
      <c r="I24" s="1"/>
    </row>
    <row r="25" spans="1:9" x14ac:dyDescent="0.25">
      <c r="A25" s="8" t="s">
        <v>61</v>
      </c>
      <c r="B25" s="9">
        <v>1456606</v>
      </c>
      <c r="C25" s="9">
        <v>1457806</v>
      </c>
      <c r="D25" s="9">
        <v>9881707</v>
      </c>
      <c r="E25" s="9">
        <v>9823589</v>
      </c>
      <c r="F25" s="10">
        <f t="shared" si="0"/>
        <v>-0.58813725199502187</v>
      </c>
      <c r="G25" s="1"/>
      <c r="H25" s="1"/>
      <c r="I25" s="1"/>
    </row>
    <row r="26" spans="1:9" x14ac:dyDescent="0.25">
      <c r="A26" s="11" t="s">
        <v>62</v>
      </c>
      <c r="B26" s="12">
        <v>220804</v>
      </c>
      <c r="C26" s="12">
        <v>240518</v>
      </c>
      <c r="D26" s="12">
        <v>2243265</v>
      </c>
      <c r="E26" s="12">
        <v>1827991</v>
      </c>
      <c r="F26" s="13">
        <f t="shared" si="0"/>
        <v>-18.51203491339632</v>
      </c>
      <c r="G26" s="1"/>
      <c r="H26" s="1"/>
      <c r="I26" s="1"/>
    </row>
    <row r="27" spans="1:9" x14ac:dyDescent="0.25">
      <c r="A27" s="8" t="s">
        <v>63</v>
      </c>
      <c r="B27" s="9">
        <v>466058</v>
      </c>
      <c r="C27" s="9">
        <v>358938</v>
      </c>
      <c r="D27" s="9">
        <v>5243784</v>
      </c>
      <c r="E27" s="9">
        <v>3688565</v>
      </c>
      <c r="F27" s="10">
        <f t="shared" si="0"/>
        <v>-29.658334515685624</v>
      </c>
      <c r="G27" s="1"/>
      <c r="H27" s="1"/>
      <c r="I27" s="1"/>
    </row>
    <row r="28" spans="1:9" x14ac:dyDescent="0.25">
      <c r="A28" s="11" t="s">
        <v>64</v>
      </c>
      <c r="B28" s="12">
        <v>14503787</v>
      </c>
      <c r="C28" s="12">
        <v>14920387</v>
      </c>
      <c r="D28" s="12">
        <v>118474344</v>
      </c>
      <c r="E28" s="12">
        <v>116892143</v>
      </c>
      <c r="F28" s="13">
        <f t="shared" si="0"/>
        <v>-1.3354798571410527</v>
      </c>
      <c r="G28" s="1"/>
      <c r="H28" s="1"/>
      <c r="I28" s="1"/>
    </row>
    <row r="29" spans="1:9" x14ac:dyDescent="0.25">
      <c r="A29" s="8" t="s">
        <v>65</v>
      </c>
      <c r="B29" s="9">
        <v>1624189</v>
      </c>
      <c r="C29" s="9">
        <v>1279855</v>
      </c>
      <c r="D29" s="9">
        <v>14655552</v>
      </c>
      <c r="E29" s="9">
        <v>10355362</v>
      </c>
      <c r="F29" s="10">
        <f t="shared" si="0"/>
        <v>-29.341712956291246</v>
      </c>
      <c r="G29" s="1"/>
      <c r="H29" s="1"/>
      <c r="I29" s="1"/>
    </row>
    <row r="30" spans="1:9" x14ac:dyDescent="0.25">
      <c r="A30" s="11" t="s">
        <v>66</v>
      </c>
      <c r="B30" s="12">
        <v>449164</v>
      </c>
      <c r="C30" s="12">
        <v>467853</v>
      </c>
      <c r="D30" s="12">
        <v>3665873</v>
      </c>
      <c r="E30" s="12">
        <v>3536545</v>
      </c>
      <c r="F30" s="13">
        <f t="shared" si="0"/>
        <v>-3.5278909007486021</v>
      </c>
      <c r="G30" s="1"/>
      <c r="H30" s="1"/>
      <c r="I30" s="1"/>
    </row>
    <row r="31" spans="1:9" x14ac:dyDescent="0.25">
      <c r="A31" s="8" t="s">
        <v>67</v>
      </c>
      <c r="B31" s="9">
        <v>3154335</v>
      </c>
      <c r="C31" s="9">
        <v>3328739</v>
      </c>
      <c r="D31" s="9">
        <v>26142251</v>
      </c>
      <c r="E31" s="9">
        <v>28348711</v>
      </c>
      <c r="F31" s="10">
        <f t="shared" si="0"/>
        <v>8.4402066218398772</v>
      </c>
      <c r="G31" s="1"/>
      <c r="H31" s="1"/>
      <c r="I31" s="1"/>
    </row>
    <row r="32" spans="1:9" x14ac:dyDescent="0.25">
      <c r="A32" s="11" t="s">
        <v>68</v>
      </c>
      <c r="B32" s="12">
        <v>13966986</v>
      </c>
      <c r="C32" s="12">
        <v>16977150</v>
      </c>
      <c r="D32" s="12">
        <v>107933894</v>
      </c>
      <c r="E32" s="12">
        <v>112820692</v>
      </c>
      <c r="F32" s="13">
        <f t="shared" si="0"/>
        <v>4.5275842637531412</v>
      </c>
      <c r="G32" s="1"/>
      <c r="H32" s="1"/>
      <c r="I32" s="1"/>
    </row>
    <row r="33" spans="1:9" x14ac:dyDescent="0.25">
      <c r="A33" s="8" t="s">
        <v>69</v>
      </c>
      <c r="B33" s="9">
        <v>2781728</v>
      </c>
      <c r="C33" s="9">
        <v>2375237</v>
      </c>
      <c r="D33" s="9">
        <v>25344873</v>
      </c>
      <c r="E33" s="9">
        <v>21517798</v>
      </c>
      <c r="F33" s="10">
        <f t="shared" si="0"/>
        <v>-15.099996752794937</v>
      </c>
      <c r="G33" s="1"/>
      <c r="H33" s="1"/>
      <c r="I33" s="1"/>
    </row>
    <row r="34" spans="1:9" x14ac:dyDescent="0.25">
      <c r="A34" s="11" t="s">
        <v>70</v>
      </c>
      <c r="B34" s="12">
        <v>177131</v>
      </c>
      <c r="C34" s="12">
        <v>125055</v>
      </c>
      <c r="D34" s="12">
        <v>1185313</v>
      </c>
      <c r="E34" s="12">
        <v>1207486</v>
      </c>
      <c r="F34" s="13">
        <f t="shared" si="0"/>
        <v>1.8706451376134368</v>
      </c>
      <c r="G34" s="1"/>
      <c r="H34" s="1"/>
      <c r="I34" s="1"/>
    </row>
    <row r="35" spans="1:9" x14ac:dyDescent="0.25">
      <c r="A35" s="14" t="s">
        <v>71</v>
      </c>
      <c r="B35" s="15">
        <f>SUM(B7:B34)</f>
        <v>147462097</v>
      </c>
      <c r="C35" s="15">
        <f t="shared" ref="C35:E35" si="1">SUM(C7:C34)</f>
        <v>146490475</v>
      </c>
      <c r="D35" s="15">
        <f t="shared" si="1"/>
        <v>1083090587</v>
      </c>
      <c r="E35" s="15">
        <f t="shared" si="1"/>
        <v>1064332165</v>
      </c>
      <c r="F35" s="16">
        <f t="shared" si="0"/>
        <v>-1.7319347268964833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8331982</v>
      </c>
      <c r="C38" s="41">
        <f>D7</f>
        <v>9480322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184365228</v>
      </c>
      <c r="G38" s="42">
        <f>LOOKUP(E38,$A$38:$A$65,$C$38:$C$65)</f>
        <v>173130995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8798907</v>
      </c>
      <c r="C39" s="41">
        <f t="shared" ref="C39:C65" si="5">D8</f>
        <v>9960448</v>
      </c>
      <c r="D39" s="41">
        <f t="shared" ref="D39:D65" si="6">_xlfn.RANK.EQ(B39,$B$38:$B$65)+COUNTIF($B$38:$B$65,B39)-1</f>
        <v>20</v>
      </c>
      <c r="E39" s="42" t="str">
        <f t="shared" si="2"/>
        <v>BARCELONA</v>
      </c>
      <c r="F39" s="42">
        <f t="shared" ref="F39:F54" si="7">LOOKUP(E39,$A$38:$A$65,$B$38:$B$65)</f>
        <v>162436002</v>
      </c>
      <c r="G39" s="42">
        <f t="shared" ref="G39:G65" si="8">LOOKUP(E39,$A$38:$A$65,$C$38:$C$65)</f>
        <v>170284406</v>
      </c>
    </row>
    <row r="40" spans="1:9" x14ac:dyDescent="0.25">
      <c r="A40" s="42" t="str">
        <f t="shared" si="3"/>
        <v>ALMERIA</v>
      </c>
      <c r="B40" s="41">
        <f t="shared" si="4"/>
        <v>20993006</v>
      </c>
      <c r="C40" s="41">
        <f t="shared" si="5"/>
        <v>23040175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116892143</v>
      </c>
      <c r="G40" s="42">
        <f t="shared" si="8"/>
        <v>118474344</v>
      </c>
    </row>
    <row r="41" spans="1:9" x14ac:dyDescent="0.25">
      <c r="A41" s="42" t="str">
        <f t="shared" si="3"/>
        <v>AVILES</v>
      </c>
      <c r="B41" s="41">
        <f t="shared" si="4"/>
        <v>2953910</v>
      </c>
      <c r="C41" s="41">
        <f t="shared" si="5"/>
        <v>3623933</v>
      </c>
      <c r="D41" s="41">
        <f t="shared" si="6"/>
        <v>25</v>
      </c>
      <c r="E41" s="42" t="str">
        <f t="shared" si="2"/>
        <v>VALENCIA</v>
      </c>
      <c r="F41" s="42">
        <f t="shared" si="7"/>
        <v>112820692</v>
      </c>
      <c r="G41" s="42">
        <f t="shared" si="8"/>
        <v>107933894</v>
      </c>
    </row>
    <row r="42" spans="1:9" x14ac:dyDescent="0.25">
      <c r="A42" s="42" t="str">
        <f t="shared" si="3"/>
        <v>BAHIA DE ALGECIRAS</v>
      </c>
      <c r="B42" s="41">
        <f t="shared" si="4"/>
        <v>184365228</v>
      </c>
      <c r="C42" s="41">
        <f t="shared" si="5"/>
        <v>173130995</v>
      </c>
      <c r="D42" s="41">
        <f t="shared" si="6"/>
        <v>1</v>
      </c>
      <c r="E42" s="42" t="str">
        <f t="shared" si="2"/>
        <v>LAS PALMAS</v>
      </c>
      <c r="F42" s="42">
        <f t="shared" si="7"/>
        <v>107480698</v>
      </c>
      <c r="G42" s="42">
        <f t="shared" si="8"/>
        <v>101502047</v>
      </c>
    </row>
    <row r="43" spans="1:9" x14ac:dyDescent="0.25">
      <c r="A43" s="42" t="str">
        <f t="shared" si="3"/>
        <v>BAHIA DE CADIZ</v>
      </c>
      <c r="B43" s="41">
        <f t="shared" si="4"/>
        <v>15994630</v>
      </c>
      <c r="C43" s="41">
        <f t="shared" si="5"/>
        <v>15854548</v>
      </c>
      <c r="D43" s="41">
        <f t="shared" si="6"/>
        <v>14</v>
      </c>
      <c r="E43" s="42" t="str">
        <f t="shared" si="2"/>
        <v>BALEARES</v>
      </c>
      <c r="F43" s="42">
        <f t="shared" si="7"/>
        <v>91123716</v>
      </c>
      <c r="G43" s="42">
        <f t="shared" si="8"/>
        <v>93557940</v>
      </c>
    </row>
    <row r="44" spans="1:9" x14ac:dyDescent="0.25">
      <c r="A44" s="42" t="str">
        <f t="shared" si="3"/>
        <v>BALEARES</v>
      </c>
      <c r="B44" s="41">
        <f t="shared" si="4"/>
        <v>91123716</v>
      </c>
      <c r="C44" s="41">
        <f t="shared" si="5"/>
        <v>93557940</v>
      </c>
      <c r="D44" s="41">
        <f t="shared" si="6"/>
        <v>6</v>
      </c>
      <c r="E44" s="42" t="str">
        <f t="shared" si="2"/>
        <v>CEUTA</v>
      </c>
      <c r="F44" s="42">
        <f t="shared" si="7"/>
        <v>42614011</v>
      </c>
      <c r="G44" s="42">
        <f t="shared" si="8"/>
        <v>45042878</v>
      </c>
    </row>
    <row r="45" spans="1:9" x14ac:dyDescent="0.25">
      <c r="A45" s="42" t="str">
        <f t="shared" si="3"/>
        <v>BARCELONA</v>
      </c>
      <c r="B45" s="41">
        <f t="shared" si="4"/>
        <v>162436002</v>
      </c>
      <c r="C45" s="41">
        <f t="shared" si="5"/>
        <v>170284406</v>
      </c>
      <c r="D45" s="41">
        <f t="shared" si="6"/>
        <v>2</v>
      </c>
      <c r="E45" s="42" t="str">
        <f t="shared" si="2"/>
        <v>BILBAO</v>
      </c>
      <c r="F45" s="42">
        <f t="shared" si="7"/>
        <v>28791783</v>
      </c>
      <c r="G45" s="42">
        <f t="shared" si="8"/>
        <v>33189485</v>
      </c>
    </row>
    <row r="46" spans="1:9" x14ac:dyDescent="0.25">
      <c r="A46" s="42" t="str">
        <f t="shared" si="3"/>
        <v>BILBAO</v>
      </c>
      <c r="B46" s="41">
        <f t="shared" si="4"/>
        <v>28791783</v>
      </c>
      <c r="C46" s="41">
        <f t="shared" si="5"/>
        <v>33189485</v>
      </c>
      <c r="D46" s="41">
        <f t="shared" si="6"/>
        <v>8</v>
      </c>
      <c r="E46" s="42" t="str">
        <f t="shared" si="2"/>
        <v>TARRAGONA</v>
      </c>
      <c r="F46" s="42">
        <f t="shared" si="7"/>
        <v>28348711</v>
      </c>
      <c r="G46" s="42">
        <f t="shared" si="8"/>
        <v>26142251</v>
      </c>
    </row>
    <row r="47" spans="1:9" x14ac:dyDescent="0.25">
      <c r="A47" s="42" t="str">
        <f t="shared" si="3"/>
        <v>CARTAGENA</v>
      </c>
      <c r="B47" s="41">
        <f t="shared" si="4"/>
        <v>17637643</v>
      </c>
      <c r="C47" s="41">
        <f t="shared" si="5"/>
        <v>18773142</v>
      </c>
      <c r="D47" s="41">
        <f t="shared" si="6"/>
        <v>13</v>
      </c>
      <c r="E47" s="42" t="str">
        <f t="shared" si="2"/>
        <v>VIGO</v>
      </c>
      <c r="F47" s="42">
        <f t="shared" si="7"/>
        <v>21517798</v>
      </c>
      <c r="G47" s="42">
        <f t="shared" si="8"/>
        <v>25344873</v>
      </c>
    </row>
    <row r="48" spans="1:9" x14ac:dyDescent="0.25">
      <c r="A48" s="42" t="str">
        <f t="shared" si="3"/>
        <v>CASTELLON</v>
      </c>
      <c r="B48" s="41">
        <f t="shared" si="4"/>
        <v>8892693</v>
      </c>
      <c r="C48" s="41">
        <f t="shared" si="5"/>
        <v>9606768</v>
      </c>
      <c r="D48" s="41">
        <f t="shared" si="6"/>
        <v>19</v>
      </c>
      <c r="E48" s="42" t="str">
        <f t="shared" si="2"/>
        <v>MALAGA</v>
      </c>
      <c r="F48" s="42">
        <f t="shared" si="7"/>
        <v>21273709</v>
      </c>
      <c r="G48" s="42">
        <f t="shared" si="8"/>
        <v>23736534</v>
      </c>
    </row>
    <row r="49" spans="1:7" x14ac:dyDescent="0.25">
      <c r="A49" s="42" t="str">
        <f t="shared" si="3"/>
        <v>CEUTA</v>
      </c>
      <c r="B49" s="41">
        <f t="shared" si="4"/>
        <v>42614011</v>
      </c>
      <c r="C49" s="41">
        <f t="shared" si="5"/>
        <v>45042878</v>
      </c>
      <c r="D49" s="41">
        <f t="shared" si="6"/>
        <v>7</v>
      </c>
      <c r="E49" s="42" t="str">
        <f t="shared" si="2"/>
        <v>ALMERIA</v>
      </c>
      <c r="F49" s="42">
        <f t="shared" si="7"/>
        <v>20993006</v>
      </c>
      <c r="G49" s="42">
        <f t="shared" si="8"/>
        <v>23040175</v>
      </c>
    </row>
    <row r="50" spans="1:7" x14ac:dyDescent="0.25">
      <c r="A50" s="42" t="str">
        <f t="shared" si="3"/>
        <v>FERROL-SAN CIBRAO</v>
      </c>
      <c r="B50" s="41">
        <f t="shared" si="4"/>
        <v>9209819</v>
      </c>
      <c r="C50" s="41">
        <f t="shared" si="5"/>
        <v>9937667</v>
      </c>
      <c r="D50" s="41">
        <f t="shared" si="6"/>
        <v>18</v>
      </c>
      <c r="E50" s="42" t="str">
        <f t="shared" si="2"/>
        <v>CARTAGENA</v>
      </c>
      <c r="F50" s="42">
        <f t="shared" si="7"/>
        <v>17637643</v>
      </c>
      <c r="G50" s="42">
        <f t="shared" si="8"/>
        <v>18773142</v>
      </c>
    </row>
    <row r="51" spans="1:7" x14ac:dyDescent="0.25">
      <c r="A51" s="42" t="str">
        <f t="shared" si="3"/>
        <v>GIJON</v>
      </c>
      <c r="B51" s="41">
        <f t="shared" si="4"/>
        <v>7476441</v>
      </c>
      <c r="C51" s="41">
        <f t="shared" si="5"/>
        <v>10740365</v>
      </c>
      <c r="D51" s="41">
        <f t="shared" si="6"/>
        <v>22</v>
      </c>
      <c r="E51" s="42" t="str">
        <f t="shared" si="2"/>
        <v>BAHIA DE CADIZ</v>
      </c>
      <c r="F51" s="42">
        <f t="shared" si="7"/>
        <v>15994630</v>
      </c>
      <c r="G51" s="42">
        <f t="shared" si="8"/>
        <v>15854548</v>
      </c>
    </row>
    <row r="52" spans="1:7" x14ac:dyDescent="0.25">
      <c r="A52" s="42" t="str">
        <f t="shared" si="3"/>
        <v>HUELVA</v>
      </c>
      <c r="B52" s="41">
        <f t="shared" si="4"/>
        <v>13469246</v>
      </c>
      <c r="C52" s="41">
        <f t="shared" si="5"/>
        <v>15014701</v>
      </c>
      <c r="D52" s="41">
        <f t="shared" si="6"/>
        <v>15</v>
      </c>
      <c r="E52" s="42" t="str">
        <f t="shared" si="2"/>
        <v>HUELVA</v>
      </c>
      <c r="F52" s="42">
        <f t="shared" si="7"/>
        <v>13469246</v>
      </c>
      <c r="G52" s="42">
        <f t="shared" si="8"/>
        <v>15014701</v>
      </c>
    </row>
    <row r="53" spans="1:7" x14ac:dyDescent="0.25">
      <c r="A53" s="42" t="str">
        <f t="shared" si="3"/>
        <v>LAS PALMAS</v>
      </c>
      <c r="B53" s="41">
        <f t="shared" si="4"/>
        <v>107480698</v>
      </c>
      <c r="C53" s="41">
        <f t="shared" si="5"/>
        <v>101502047</v>
      </c>
      <c r="D53" s="41">
        <f t="shared" si="6"/>
        <v>5</v>
      </c>
      <c r="E53" s="42" t="str">
        <f t="shared" si="2"/>
        <v>SANTANDER</v>
      </c>
      <c r="F53" s="42">
        <f t="shared" si="7"/>
        <v>10355362</v>
      </c>
      <c r="G53" s="42">
        <f t="shared" si="8"/>
        <v>14655552</v>
      </c>
    </row>
    <row r="54" spans="1:7" x14ac:dyDescent="0.25">
      <c r="A54" s="42" t="str">
        <f t="shared" si="3"/>
        <v>MALAGA</v>
      </c>
      <c r="B54" s="41">
        <f t="shared" si="4"/>
        <v>21273709</v>
      </c>
      <c r="C54" s="41">
        <f t="shared" si="5"/>
        <v>23736534</v>
      </c>
      <c r="D54" s="41">
        <f t="shared" si="6"/>
        <v>11</v>
      </c>
      <c r="E54" s="42" t="str">
        <f t="shared" si="2"/>
        <v>MELILLA</v>
      </c>
      <c r="F54" s="42">
        <f t="shared" si="7"/>
        <v>9823589</v>
      </c>
      <c r="G54" s="42">
        <f t="shared" si="8"/>
        <v>9881707</v>
      </c>
    </row>
    <row r="55" spans="1:7" x14ac:dyDescent="0.25">
      <c r="A55" s="42" t="str">
        <f t="shared" si="3"/>
        <v>MARIN Y RIA DE PONTEVEDRA</v>
      </c>
      <c r="B55" s="41">
        <f t="shared" si="4"/>
        <v>2469859</v>
      </c>
      <c r="C55" s="41">
        <f t="shared" si="5"/>
        <v>1843377</v>
      </c>
      <c r="D55" s="41">
        <f t="shared" si="6"/>
        <v>26</v>
      </c>
      <c r="E55" s="42" t="str">
        <f t="shared" si="2"/>
        <v>FERROL-SAN CIBRAO</v>
      </c>
      <c r="F55" s="42">
        <f t="shared" ref="F55:F65" si="9">LOOKUP(E55,$A$38:$A$65,$B$38:$B$65)</f>
        <v>9209819</v>
      </c>
      <c r="G55" s="42">
        <f t="shared" si="8"/>
        <v>9937667</v>
      </c>
    </row>
    <row r="56" spans="1:7" x14ac:dyDescent="0.25">
      <c r="A56" s="42" t="str">
        <f t="shared" si="3"/>
        <v>MELILLA</v>
      </c>
      <c r="B56" s="41">
        <f t="shared" si="4"/>
        <v>9823589</v>
      </c>
      <c r="C56" s="41">
        <f t="shared" si="5"/>
        <v>9881707</v>
      </c>
      <c r="D56" s="41">
        <f t="shared" si="6"/>
        <v>17</v>
      </c>
      <c r="E56" s="42" t="str">
        <f t="shared" si="2"/>
        <v>CASTELLON</v>
      </c>
      <c r="F56" s="42">
        <f t="shared" si="9"/>
        <v>8892693</v>
      </c>
      <c r="G56" s="42">
        <f t="shared" si="8"/>
        <v>9606768</v>
      </c>
    </row>
    <row r="57" spans="1:7" x14ac:dyDescent="0.25">
      <c r="A57" s="42" t="str">
        <f t="shared" si="3"/>
        <v>MOTRIL</v>
      </c>
      <c r="B57" s="41">
        <f t="shared" si="4"/>
        <v>1827991</v>
      </c>
      <c r="C57" s="41">
        <f t="shared" si="5"/>
        <v>2243265</v>
      </c>
      <c r="D57" s="41">
        <f t="shared" si="6"/>
        <v>27</v>
      </c>
      <c r="E57" s="42" t="str">
        <f t="shared" si="2"/>
        <v>ALICANTE</v>
      </c>
      <c r="F57" s="42">
        <f t="shared" si="9"/>
        <v>8798907</v>
      </c>
      <c r="G57" s="42">
        <f t="shared" si="8"/>
        <v>9960448</v>
      </c>
    </row>
    <row r="58" spans="1:7" x14ac:dyDescent="0.25">
      <c r="A58" s="42" t="str">
        <f t="shared" si="3"/>
        <v>PASAIA</v>
      </c>
      <c r="B58" s="41">
        <f t="shared" si="4"/>
        <v>3688565</v>
      </c>
      <c r="C58" s="41">
        <f t="shared" si="5"/>
        <v>5243784</v>
      </c>
      <c r="D58" s="41">
        <f t="shared" si="6"/>
        <v>23</v>
      </c>
      <c r="E58" s="42" t="str">
        <f t="shared" si="2"/>
        <v>A CORUÑA</v>
      </c>
      <c r="F58" s="42">
        <f t="shared" si="9"/>
        <v>8331982</v>
      </c>
      <c r="G58" s="42">
        <f t="shared" si="8"/>
        <v>9480322</v>
      </c>
    </row>
    <row r="59" spans="1:7" x14ac:dyDescent="0.25">
      <c r="A59" s="42" t="str">
        <f t="shared" si="3"/>
        <v>SANTA CRUZ DE TENERIFE</v>
      </c>
      <c r="B59" s="41">
        <f t="shared" si="4"/>
        <v>116892143</v>
      </c>
      <c r="C59" s="41">
        <f t="shared" si="5"/>
        <v>118474344</v>
      </c>
      <c r="D59" s="41">
        <f t="shared" si="6"/>
        <v>3</v>
      </c>
      <c r="E59" s="42" t="str">
        <f t="shared" si="2"/>
        <v>GIJON</v>
      </c>
      <c r="F59" s="42">
        <f t="shared" si="9"/>
        <v>7476441</v>
      </c>
      <c r="G59" s="42">
        <f t="shared" si="8"/>
        <v>10740365</v>
      </c>
    </row>
    <row r="60" spans="1:7" x14ac:dyDescent="0.25">
      <c r="A60" s="42" t="str">
        <f t="shared" si="3"/>
        <v>SANTANDER</v>
      </c>
      <c r="B60" s="41">
        <f t="shared" si="4"/>
        <v>10355362</v>
      </c>
      <c r="C60" s="41">
        <f t="shared" si="5"/>
        <v>14655552</v>
      </c>
      <c r="D60" s="41">
        <f t="shared" si="6"/>
        <v>16</v>
      </c>
      <c r="E60" s="42" t="str">
        <f t="shared" si="2"/>
        <v>PASAIA</v>
      </c>
      <c r="F60" s="42">
        <f t="shared" si="9"/>
        <v>3688565</v>
      </c>
      <c r="G60" s="42">
        <f t="shared" si="8"/>
        <v>5243784</v>
      </c>
    </row>
    <row r="61" spans="1:7" x14ac:dyDescent="0.25">
      <c r="A61" s="42" t="str">
        <f t="shared" si="3"/>
        <v>SEVILLA</v>
      </c>
      <c r="B61" s="41">
        <f t="shared" si="4"/>
        <v>3536545</v>
      </c>
      <c r="C61" s="41">
        <f t="shared" si="5"/>
        <v>3665873</v>
      </c>
      <c r="D61" s="41">
        <f t="shared" si="6"/>
        <v>24</v>
      </c>
      <c r="E61" s="42" t="str">
        <f t="shared" si="2"/>
        <v>SEVILLA</v>
      </c>
      <c r="F61" s="42">
        <f t="shared" si="9"/>
        <v>3536545</v>
      </c>
      <c r="G61" s="42">
        <f t="shared" si="8"/>
        <v>3665873</v>
      </c>
    </row>
    <row r="62" spans="1:7" x14ac:dyDescent="0.25">
      <c r="A62" s="42" t="str">
        <f t="shared" si="3"/>
        <v>TARRAGONA</v>
      </c>
      <c r="B62" s="41">
        <f t="shared" si="4"/>
        <v>28348711</v>
      </c>
      <c r="C62" s="41">
        <f t="shared" si="5"/>
        <v>26142251</v>
      </c>
      <c r="D62" s="41">
        <f t="shared" si="6"/>
        <v>9</v>
      </c>
      <c r="E62" s="42" t="str">
        <f t="shared" si="2"/>
        <v>AVILES</v>
      </c>
      <c r="F62" s="42">
        <f t="shared" si="9"/>
        <v>2953910</v>
      </c>
      <c r="G62" s="42">
        <f t="shared" si="8"/>
        <v>3623933</v>
      </c>
    </row>
    <row r="63" spans="1:7" x14ac:dyDescent="0.25">
      <c r="A63" s="42" t="str">
        <f t="shared" si="3"/>
        <v>VALENCIA</v>
      </c>
      <c r="B63" s="41">
        <f t="shared" si="4"/>
        <v>112820692</v>
      </c>
      <c r="C63" s="41">
        <f t="shared" si="5"/>
        <v>107933894</v>
      </c>
      <c r="D63" s="41">
        <f t="shared" si="6"/>
        <v>4</v>
      </c>
      <c r="E63" s="42" t="str">
        <f t="shared" si="2"/>
        <v>MARIN Y RIA DE PONTEVEDRA</v>
      </c>
      <c r="F63" s="42">
        <f t="shared" si="9"/>
        <v>2469859</v>
      </c>
      <c r="G63" s="42">
        <f t="shared" si="8"/>
        <v>1843377</v>
      </c>
    </row>
    <row r="64" spans="1:7" x14ac:dyDescent="0.25">
      <c r="A64" s="42" t="str">
        <f t="shared" si="3"/>
        <v>VIGO</v>
      </c>
      <c r="B64" s="41">
        <f t="shared" si="4"/>
        <v>21517798</v>
      </c>
      <c r="C64" s="41">
        <f t="shared" si="5"/>
        <v>25344873</v>
      </c>
      <c r="D64" s="41">
        <f t="shared" si="6"/>
        <v>10</v>
      </c>
      <c r="E64" s="42" t="str">
        <f t="shared" si="2"/>
        <v>MOTRIL</v>
      </c>
      <c r="F64" s="42">
        <f t="shared" si="9"/>
        <v>1827991</v>
      </c>
      <c r="G64" s="42">
        <f t="shared" si="8"/>
        <v>2243265</v>
      </c>
    </row>
    <row r="65" spans="1:7" x14ac:dyDescent="0.25">
      <c r="A65" s="42" t="str">
        <f t="shared" si="3"/>
        <v>VILAGARCIA</v>
      </c>
      <c r="B65" s="41">
        <f t="shared" si="4"/>
        <v>1207486</v>
      </c>
      <c r="C65" s="41">
        <f t="shared" si="5"/>
        <v>1185313</v>
      </c>
      <c r="D65" s="41">
        <f t="shared" si="6"/>
        <v>28</v>
      </c>
      <c r="E65" s="42" t="str">
        <f t="shared" si="2"/>
        <v>VILAGARCIA</v>
      </c>
      <c r="F65" s="42">
        <f t="shared" si="9"/>
        <v>1207486</v>
      </c>
      <c r="G65" s="42">
        <f t="shared" si="8"/>
        <v>1185313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40088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4</v>
      </c>
      <c r="C7" s="9">
        <v>2</v>
      </c>
      <c r="D7" s="9">
        <v>28</v>
      </c>
      <c r="E7" s="9">
        <v>34</v>
      </c>
      <c r="F7" s="10">
        <f>((E7*100)/D7)-100</f>
        <v>21.428571428571431</v>
      </c>
      <c r="G7" s="1"/>
      <c r="H7" s="1"/>
      <c r="I7" s="1"/>
    </row>
    <row r="8" spans="1:12" x14ac:dyDescent="0.25">
      <c r="A8" s="11" t="s">
        <v>44</v>
      </c>
      <c r="B8" s="12">
        <v>1</v>
      </c>
      <c r="C8" s="12">
        <v>2</v>
      </c>
      <c r="D8" s="12">
        <v>37</v>
      </c>
      <c r="E8" s="12">
        <v>24</v>
      </c>
      <c r="F8" s="13">
        <f t="shared" ref="F8:F35" si="0">((E8*100)/D8)-100</f>
        <v>-35.13513513513513</v>
      </c>
      <c r="G8" s="1"/>
      <c r="H8" s="1"/>
      <c r="I8" s="1"/>
    </row>
    <row r="9" spans="1:12" x14ac:dyDescent="0.25">
      <c r="A9" s="8" t="s">
        <v>45</v>
      </c>
      <c r="B9" s="9">
        <v>6</v>
      </c>
      <c r="C9" s="9">
        <v>6</v>
      </c>
      <c r="D9" s="9">
        <v>41</v>
      </c>
      <c r="E9" s="9">
        <v>29</v>
      </c>
      <c r="F9" s="10">
        <f t="shared" si="0"/>
        <v>-29.268292682926827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0</v>
      </c>
      <c r="C11" s="9">
        <v>0</v>
      </c>
      <c r="D11" s="9">
        <v>2</v>
      </c>
      <c r="E11" s="9">
        <v>0</v>
      </c>
      <c r="F11" s="18">
        <f t="shared" si="0"/>
        <v>-100</v>
      </c>
      <c r="G11" s="1"/>
      <c r="H11" s="1"/>
      <c r="I11" s="1"/>
    </row>
    <row r="12" spans="1:12" x14ac:dyDescent="0.25">
      <c r="A12" s="11" t="s">
        <v>48</v>
      </c>
      <c r="B12" s="12">
        <v>18</v>
      </c>
      <c r="C12" s="12">
        <v>15</v>
      </c>
      <c r="D12" s="12">
        <v>151</v>
      </c>
      <c r="E12" s="12">
        <v>135</v>
      </c>
      <c r="F12" s="13">
        <f t="shared" si="0"/>
        <v>-10.596026490066222</v>
      </c>
      <c r="G12" s="1"/>
      <c r="H12" s="1"/>
      <c r="I12" s="1"/>
    </row>
    <row r="13" spans="1:12" x14ac:dyDescent="0.25">
      <c r="A13" s="8" t="s">
        <v>49</v>
      </c>
      <c r="B13" s="9">
        <v>91</v>
      </c>
      <c r="C13" s="9">
        <v>73</v>
      </c>
      <c r="D13" s="9">
        <v>490</v>
      </c>
      <c r="E13" s="9">
        <v>416</v>
      </c>
      <c r="F13" s="10">
        <f t="shared" si="0"/>
        <v>-15.102040816326536</v>
      </c>
      <c r="G13" s="1"/>
      <c r="H13" s="1"/>
      <c r="I13" s="1"/>
    </row>
    <row r="14" spans="1:12" x14ac:dyDescent="0.25">
      <c r="A14" s="11" t="s">
        <v>50</v>
      </c>
      <c r="B14" s="12">
        <v>100</v>
      </c>
      <c r="C14" s="12">
        <v>87</v>
      </c>
      <c r="D14" s="12">
        <v>551</v>
      </c>
      <c r="E14" s="12">
        <v>488</v>
      </c>
      <c r="F14" s="13">
        <f t="shared" si="0"/>
        <v>-11.433756805807619</v>
      </c>
      <c r="G14" s="1"/>
      <c r="H14" s="1"/>
      <c r="I14" s="1"/>
    </row>
    <row r="15" spans="1:12" x14ac:dyDescent="0.25">
      <c r="A15" s="8" t="s">
        <v>51</v>
      </c>
      <c r="B15" s="9">
        <v>7</v>
      </c>
      <c r="C15" s="9">
        <v>4</v>
      </c>
      <c r="D15" s="9">
        <v>27</v>
      </c>
      <c r="E15" s="9">
        <v>21</v>
      </c>
      <c r="F15" s="10">
        <f t="shared" si="0"/>
        <v>-22.222222222222229</v>
      </c>
      <c r="G15" s="1"/>
      <c r="H15" s="1"/>
      <c r="I15" s="1"/>
    </row>
    <row r="16" spans="1:12" x14ac:dyDescent="0.25">
      <c r="A16" s="11" t="s">
        <v>52</v>
      </c>
      <c r="B16" s="12">
        <v>3</v>
      </c>
      <c r="C16" s="12">
        <v>6</v>
      </c>
      <c r="D16" s="12">
        <v>21</v>
      </c>
      <c r="E16" s="12">
        <v>28</v>
      </c>
      <c r="F16" s="13">
        <f t="shared" si="0"/>
        <v>33.333333333333343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1</v>
      </c>
      <c r="C18" s="12">
        <v>0</v>
      </c>
      <c r="D18" s="12">
        <v>8</v>
      </c>
      <c r="E18" s="12">
        <v>4</v>
      </c>
      <c r="F18" s="13">
        <f t="shared" si="0"/>
        <v>-50</v>
      </c>
      <c r="G18" s="1"/>
      <c r="H18" s="1"/>
      <c r="I18" s="1"/>
    </row>
    <row r="19" spans="1:9" x14ac:dyDescent="0.25">
      <c r="A19" s="8" t="s">
        <v>55</v>
      </c>
      <c r="B19" s="9">
        <v>2</v>
      </c>
      <c r="C19" s="9">
        <v>2</v>
      </c>
      <c r="D19" s="9">
        <v>2</v>
      </c>
      <c r="E19" s="9">
        <v>2</v>
      </c>
      <c r="F19" s="10">
        <f t="shared" si="0"/>
        <v>0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4</v>
      </c>
      <c r="E20" s="12">
        <v>2</v>
      </c>
      <c r="F20" s="13">
        <f t="shared" si="0"/>
        <v>-50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1</v>
      </c>
      <c r="D21" s="9">
        <v>1</v>
      </c>
      <c r="E21" s="9">
        <v>2</v>
      </c>
      <c r="F21" s="18">
        <f t="shared" si="0"/>
        <v>100</v>
      </c>
      <c r="G21" s="1"/>
      <c r="H21" s="1"/>
      <c r="I21" s="1"/>
    </row>
    <row r="22" spans="1:9" x14ac:dyDescent="0.25">
      <c r="A22" s="11" t="s">
        <v>58</v>
      </c>
      <c r="B22" s="12">
        <v>6</v>
      </c>
      <c r="C22" s="12">
        <v>9</v>
      </c>
      <c r="D22" s="12">
        <v>229</v>
      </c>
      <c r="E22" s="12">
        <v>211</v>
      </c>
      <c r="F22" s="13">
        <f t="shared" si="0"/>
        <v>-7.8602620087336277</v>
      </c>
      <c r="G22" s="1"/>
      <c r="H22" s="1"/>
      <c r="I22" s="1"/>
    </row>
    <row r="23" spans="1:9" x14ac:dyDescent="0.25">
      <c r="A23" s="8" t="s">
        <v>59</v>
      </c>
      <c r="B23" s="9">
        <v>20</v>
      </c>
      <c r="C23" s="9">
        <v>17</v>
      </c>
      <c r="D23" s="9">
        <v>138</v>
      </c>
      <c r="E23" s="9">
        <v>154</v>
      </c>
      <c r="F23" s="10">
        <f t="shared" si="0"/>
        <v>11.594202898550719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1</v>
      </c>
      <c r="E24" s="12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61</v>
      </c>
      <c r="B25" s="9">
        <v>0</v>
      </c>
      <c r="C25" s="9">
        <v>0</v>
      </c>
      <c r="D25" s="9">
        <v>1</v>
      </c>
      <c r="E25" s="9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12">
        <v>1</v>
      </c>
      <c r="C26" s="12">
        <v>2</v>
      </c>
      <c r="D26" s="12">
        <v>15</v>
      </c>
      <c r="E26" s="12">
        <v>11</v>
      </c>
      <c r="F26" s="13">
        <f t="shared" si="0"/>
        <v>-26.666666666666671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5</v>
      </c>
      <c r="C28" s="12">
        <v>6</v>
      </c>
      <c r="D28" s="12">
        <v>161</v>
      </c>
      <c r="E28" s="12">
        <v>175</v>
      </c>
      <c r="F28" s="13">
        <f t="shared" si="0"/>
        <v>8.6956521739130466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0</v>
      </c>
      <c r="D29" s="9">
        <v>4</v>
      </c>
      <c r="E29" s="9">
        <v>5</v>
      </c>
      <c r="F29" s="10">
        <f t="shared" si="0"/>
        <v>25</v>
      </c>
      <c r="G29" s="1"/>
      <c r="H29" s="1"/>
      <c r="I29" s="1"/>
    </row>
    <row r="30" spans="1:9" x14ac:dyDescent="0.25">
      <c r="A30" s="11" t="s">
        <v>66</v>
      </c>
      <c r="B30" s="12">
        <v>9</v>
      </c>
      <c r="C30" s="12">
        <v>8</v>
      </c>
      <c r="D30" s="12">
        <v>57</v>
      </c>
      <c r="E30" s="12">
        <v>63</v>
      </c>
      <c r="F30" s="13">
        <f t="shared" si="0"/>
        <v>10.526315789473685</v>
      </c>
      <c r="G30" s="1"/>
      <c r="H30" s="1"/>
      <c r="I30" s="1"/>
    </row>
    <row r="31" spans="1:9" x14ac:dyDescent="0.25">
      <c r="A31" s="8" t="s">
        <v>67</v>
      </c>
      <c r="B31" s="9">
        <v>2</v>
      </c>
      <c r="C31" s="9">
        <v>1</v>
      </c>
      <c r="D31" s="9">
        <v>9</v>
      </c>
      <c r="E31" s="9">
        <v>8</v>
      </c>
      <c r="F31" s="10">
        <f t="shared" si="0"/>
        <v>-11.111111111111114</v>
      </c>
      <c r="G31" s="1"/>
      <c r="H31" s="1"/>
      <c r="I31" s="1"/>
    </row>
    <row r="32" spans="1:9" x14ac:dyDescent="0.25">
      <c r="A32" s="11" t="s">
        <v>68</v>
      </c>
      <c r="B32" s="12">
        <v>19</v>
      </c>
      <c r="C32" s="12">
        <v>17</v>
      </c>
      <c r="D32" s="12">
        <v>107</v>
      </c>
      <c r="E32" s="12">
        <v>88</v>
      </c>
      <c r="F32" s="13">
        <f t="shared" si="0"/>
        <v>-17.757009345794387</v>
      </c>
      <c r="G32" s="1"/>
      <c r="H32" s="1"/>
      <c r="I32" s="1"/>
    </row>
    <row r="33" spans="1:9" x14ac:dyDescent="0.25">
      <c r="A33" s="8" t="s">
        <v>69</v>
      </c>
      <c r="B33" s="9">
        <v>12</v>
      </c>
      <c r="C33" s="9">
        <v>8</v>
      </c>
      <c r="D33" s="9">
        <v>67</v>
      </c>
      <c r="E33" s="9">
        <v>61</v>
      </c>
      <c r="F33" s="10">
        <f t="shared" si="0"/>
        <v>-8.9552238805970177</v>
      </c>
      <c r="G33" s="1"/>
      <c r="H33" s="1"/>
      <c r="I33" s="1"/>
    </row>
    <row r="34" spans="1:9" x14ac:dyDescent="0.25">
      <c r="A34" s="11" t="s">
        <v>70</v>
      </c>
      <c r="B34" s="12">
        <v>1</v>
      </c>
      <c r="C34" s="12">
        <v>1</v>
      </c>
      <c r="D34" s="12">
        <v>6</v>
      </c>
      <c r="E34" s="12">
        <v>9</v>
      </c>
      <c r="F34" s="13">
        <f t="shared" si="0"/>
        <v>50</v>
      </c>
      <c r="G34" s="1"/>
      <c r="H34" s="1"/>
      <c r="I34" s="1"/>
    </row>
    <row r="35" spans="1:9" x14ac:dyDescent="0.25">
      <c r="A35" s="14" t="s">
        <v>71</v>
      </c>
      <c r="B35" s="15">
        <f>SUM(B7:B34)</f>
        <v>308</v>
      </c>
      <c r="C35" s="15">
        <f t="shared" ref="C35:E35" si="1">SUM(C7:C34)</f>
        <v>267</v>
      </c>
      <c r="D35" s="15">
        <f t="shared" si="1"/>
        <v>2158</v>
      </c>
      <c r="E35" s="15">
        <f t="shared" si="1"/>
        <v>1970</v>
      </c>
      <c r="F35" s="16">
        <f t="shared" si="0"/>
        <v>-8.7117701575532891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34</v>
      </c>
      <c r="C38" s="41">
        <f>D7</f>
        <v>28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488</v>
      </c>
      <c r="G38" s="42">
        <f>LOOKUP(E38,$A$38:$A$65,$C$38:$C$65)</f>
        <v>551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</v>
      </c>
      <c r="C39" s="41">
        <f t="shared" ref="C39:C65" si="5">D8</f>
        <v>37</v>
      </c>
      <c r="D39" s="41">
        <f t="shared" ref="D39:D65" si="6">_xlfn.RANK.EQ(B39,$B$38:$B$65)+COUNTIF($B$38:$B$65,B39)-1</f>
        <v>13</v>
      </c>
      <c r="E39" s="42" t="str">
        <f t="shared" si="2"/>
        <v>BALEARES</v>
      </c>
      <c r="F39" s="42">
        <f t="shared" ref="F39:F54" si="7">LOOKUP(E39,$A$38:$A$65,$B$38:$B$65)</f>
        <v>416</v>
      </c>
      <c r="G39" s="42">
        <f t="shared" ref="G39:G65" si="8">LOOKUP(E39,$A$38:$A$65,$C$38:$C$65)</f>
        <v>490</v>
      </c>
    </row>
    <row r="40" spans="1:9" x14ac:dyDescent="0.25">
      <c r="A40" s="42" t="str">
        <f t="shared" si="3"/>
        <v>ALMERIA</v>
      </c>
      <c r="B40" s="41">
        <f t="shared" si="4"/>
        <v>29</v>
      </c>
      <c r="C40" s="41">
        <f t="shared" si="5"/>
        <v>41</v>
      </c>
      <c r="D40" s="41">
        <f t="shared" si="6"/>
        <v>11</v>
      </c>
      <c r="E40" s="42" t="str">
        <f t="shared" si="2"/>
        <v>LAS PALMAS</v>
      </c>
      <c r="F40" s="42">
        <f t="shared" si="7"/>
        <v>211</v>
      </c>
      <c r="G40" s="42">
        <f t="shared" si="8"/>
        <v>229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175</v>
      </c>
      <c r="G41" s="42">
        <f t="shared" si="8"/>
        <v>161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2</v>
      </c>
      <c r="D42" s="41">
        <f t="shared" si="6"/>
        <v>28</v>
      </c>
      <c r="E42" s="42" t="str">
        <f t="shared" si="2"/>
        <v>MALAGA</v>
      </c>
      <c r="F42" s="42">
        <f t="shared" si="7"/>
        <v>154</v>
      </c>
      <c r="G42" s="42">
        <f t="shared" si="8"/>
        <v>138</v>
      </c>
    </row>
    <row r="43" spans="1:9" x14ac:dyDescent="0.25">
      <c r="A43" s="42" t="str">
        <f t="shared" si="3"/>
        <v>BAHIA DE CADIZ</v>
      </c>
      <c r="B43" s="41">
        <f t="shared" si="4"/>
        <v>135</v>
      </c>
      <c r="C43" s="41">
        <f t="shared" si="5"/>
        <v>151</v>
      </c>
      <c r="D43" s="41">
        <f t="shared" si="6"/>
        <v>6</v>
      </c>
      <c r="E43" s="42" t="str">
        <f t="shared" si="2"/>
        <v>BAHIA DE CADIZ</v>
      </c>
      <c r="F43" s="42">
        <f t="shared" si="7"/>
        <v>135</v>
      </c>
      <c r="G43" s="42">
        <f t="shared" si="8"/>
        <v>151</v>
      </c>
    </row>
    <row r="44" spans="1:9" x14ac:dyDescent="0.25">
      <c r="A44" s="42" t="str">
        <f t="shared" si="3"/>
        <v>BALEARES</v>
      </c>
      <c r="B44" s="41">
        <f t="shared" si="4"/>
        <v>416</v>
      </c>
      <c r="C44" s="41">
        <f t="shared" si="5"/>
        <v>490</v>
      </c>
      <c r="D44" s="41">
        <f t="shared" si="6"/>
        <v>2</v>
      </c>
      <c r="E44" s="42" t="str">
        <f t="shared" si="2"/>
        <v>VALENCIA</v>
      </c>
      <c r="F44" s="42">
        <f t="shared" si="7"/>
        <v>88</v>
      </c>
      <c r="G44" s="42">
        <f t="shared" si="8"/>
        <v>107</v>
      </c>
    </row>
    <row r="45" spans="1:9" x14ac:dyDescent="0.25">
      <c r="A45" s="42" t="str">
        <f t="shared" si="3"/>
        <v>BARCELONA</v>
      </c>
      <c r="B45" s="41">
        <f t="shared" si="4"/>
        <v>488</v>
      </c>
      <c r="C45" s="41">
        <f t="shared" si="5"/>
        <v>551</v>
      </c>
      <c r="D45" s="41">
        <f t="shared" si="6"/>
        <v>1</v>
      </c>
      <c r="E45" s="42" t="str">
        <f t="shared" si="2"/>
        <v>SEVILLA</v>
      </c>
      <c r="F45" s="42">
        <f t="shared" si="7"/>
        <v>63</v>
      </c>
      <c r="G45" s="42">
        <f t="shared" si="8"/>
        <v>57</v>
      </c>
    </row>
    <row r="46" spans="1:9" x14ac:dyDescent="0.25">
      <c r="A46" s="42" t="str">
        <f t="shared" si="3"/>
        <v>BILBAO</v>
      </c>
      <c r="B46" s="41">
        <f t="shared" si="4"/>
        <v>21</v>
      </c>
      <c r="C46" s="41">
        <f t="shared" si="5"/>
        <v>27</v>
      </c>
      <c r="D46" s="41">
        <f t="shared" si="6"/>
        <v>14</v>
      </c>
      <c r="E46" s="42" t="str">
        <f t="shared" si="2"/>
        <v>VIGO</v>
      </c>
      <c r="F46" s="42">
        <f t="shared" si="7"/>
        <v>61</v>
      </c>
      <c r="G46" s="42">
        <f t="shared" si="8"/>
        <v>67</v>
      </c>
    </row>
    <row r="47" spans="1:9" x14ac:dyDescent="0.25">
      <c r="A47" s="42" t="str">
        <f t="shared" si="3"/>
        <v>CARTAGENA</v>
      </c>
      <c r="B47" s="41">
        <f t="shared" si="4"/>
        <v>28</v>
      </c>
      <c r="C47" s="41">
        <f t="shared" si="5"/>
        <v>21</v>
      </c>
      <c r="D47" s="41">
        <f t="shared" si="6"/>
        <v>12</v>
      </c>
      <c r="E47" s="42" t="str">
        <f t="shared" si="2"/>
        <v>A CORUÑA</v>
      </c>
      <c r="F47" s="42">
        <f t="shared" si="7"/>
        <v>34</v>
      </c>
      <c r="G47" s="42">
        <f t="shared" si="8"/>
        <v>28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ALMERIA</v>
      </c>
      <c r="F48" s="42">
        <f t="shared" si="7"/>
        <v>29</v>
      </c>
      <c r="G48" s="42">
        <f t="shared" si="8"/>
        <v>41</v>
      </c>
    </row>
    <row r="49" spans="1:7" x14ac:dyDescent="0.25">
      <c r="A49" s="42" t="str">
        <f t="shared" si="3"/>
        <v>CEUTA</v>
      </c>
      <c r="B49" s="41">
        <f t="shared" si="4"/>
        <v>4</v>
      </c>
      <c r="C49" s="41">
        <f t="shared" si="5"/>
        <v>8</v>
      </c>
      <c r="D49" s="41">
        <f t="shared" si="6"/>
        <v>19</v>
      </c>
      <c r="E49" s="42" t="str">
        <f t="shared" si="2"/>
        <v>CARTAGENA</v>
      </c>
      <c r="F49" s="42">
        <f t="shared" si="7"/>
        <v>28</v>
      </c>
      <c r="G49" s="42">
        <f t="shared" si="8"/>
        <v>21</v>
      </c>
    </row>
    <row r="50" spans="1:7" x14ac:dyDescent="0.25">
      <c r="A50" s="42" t="str">
        <f t="shared" si="3"/>
        <v>FERROL-SAN CIBRAO</v>
      </c>
      <c r="B50" s="41">
        <f t="shared" si="4"/>
        <v>2</v>
      </c>
      <c r="C50" s="41">
        <f t="shared" si="5"/>
        <v>2</v>
      </c>
      <c r="D50" s="41">
        <f t="shared" si="6"/>
        <v>22</v>
      </c>
      <c r="E50" s="42" t="str">
        <f t="shared" si="2"/>
        <v>ALICANTE</v>
      </c>
      <c r="F50" s="42">
        <f t="shared" si="7"/>
        <v>24</v>
      </c>
      <c r="G50" s="42">
        <f t="shared" si="8"/>
        <v>37</v>
      </c>
    </row>
    <row r="51" spans="1:7" x14ac:dyDescent="0.25">
      <c r="A51" s="42" t="str">
        <f t="shared" si="3"/>
        <v>GIJON</v>
      </c>
      <c r="B51" s="41">
        <f t="shared" si="4"/>
        <v>2</v>
      </c>
      <c r="C51" s="41">
        <f t="shared" si="5"/>
        <v>4</v>
      </c>
      <c r="D51" s="41">
        <f t="shared" si="6"/>
        <v>22</v>
      </c>
      <c r="E51" s="42" t="str">
        <f t="shared" si="2"/>
        <v>BILBAO</v>
      </c>
      <c r="F51" s="42">
        <f t="shared" si="7"/>
        <v>21</v>
      </c>
      <c r="G51" s="42">
        <f t="shared" si="8"/>
        <v>27</v>
      </c>
    </row>
    <row r="52" spans="1:7" x14ac:dyDescent="0.25">
      <c r="A52" s="42" t="str">
        <f t="shared" si="3"/>
        <v>HUELVA</v>
      </c>
      <c r="B52" s="41">
        <f t="shared" si="4"/>
        <v>2</v>
      </c>
      <c r="C52" s="41">
        <f t="shared" si="5"/>
        <v>1</v>
      </c>
      <c r="D52" s="41">
        <f t="shared" si="6"/>
        <v>22</v>
      </c>
      <c r="E52" s="42" t="str">
        <f t="shared" si="2"/>
        <v>MOTRIL</v>
      </c>
      <c r="F52" s="42">
        <f t="shared" si="7"/>
        <v>11</v>
      </c>
      <c r="G52" s="42">
        <f t="shared" si="8"/>
        <v>15</v>
      </c>
    </row>
    <row r="53" spans="1:7" x14ac:dyDescent="0.25">
      <c r="A53" s="42" t="str">
        <f t="shared" si="3"/>
        <v>LAS PALMAS</v>
      </c>
      <c r="B53" s="41">
        <f t="shared" si="4"/>
        <v>211</v>
      </c>
      <c r="C53" s="41">
        <f t="shared" si="5"/>
        <v>229</v>
      </c>
      <c r="D53" s="41">
        <f t="shared" si="6"/>
        <v>3</v>
      </c>
      <c r="E53" s="42" t="str">
        <f t="shared" si="2"/>
        <v>VILAGARCIA</v>
      </c>
      <c r="F53" s="42">
        <f t="shared" si="7"/>
        <v>9</v>
      </c>
      <c r="G53" s="42">
        <f t="shared" si="8"/>
        <v>6</v>
      </c>
    </row>
    <row r="54" spans="1:7" x14ac:dyDescent="0.25">
      <c r="A54" s="42" t="str">
        <f t="shared" si="3"/>
        <v>MALAGA</v>
      </c>
      <c r="B54" s="41">
        <f t="shared" si="4"/>
        <v>154</v>
      </c>
      <c r="C54" s="41">
        <f t="shared" si="5"/>
        <v>138</v>
      </c>
      <c r="D54" s="41">
        <f t="shared" si="6"/>
        <v>5</v>
      </c>
      <c r="E54" s="42" t="str">
        <f t="shared" si="2"/>
        <v>TARRAGONA</v>
      </c>
      <c r="F54" s="42">
        <f t="shared" si="7"/>
        <v>8</v>
      </c>
      <c r="G54" s="42">
        <f t="shared" si="8"/>
        <v>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5</v>
      </c>
      <c r="G55" s="42">
        <f t="shared" si="8"/>
        <v>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</v>
      </c>
      <c r="D56" s="41">
        <f t="shared" si="6"/>
        <v>28</v>
      </c>
      <c r="E56" s="42" t="str">
        <f t="shared" si="2"/>
        <v>CEUTA</v>
      </c>
      <c r="F56" s="42">
        <f t="shared" si="9"/>
        <v>4</v>
      </c>
      <c r="G56" s="42">
        <f t="shared" si="8"/>
        <v>8</v>
      </c>
    </row>
    <row r="57" spans="1:7" x14ac:dyDescent="0.25">
      <c r="A57" s="42" t="str">
        <f t="shared" si="3"/>
        <v>MOTRIL</v>
      </c>
      <c r="B57" s="41">
        <f t="shared" si="4"/>
        <v>11</v>
      </c>
      <c r="C57" s="41">
        <f t="shared" si="5"/>
        <v>15</v>
      </c>
      <c r="D57" s="41">
        <f t="shared" si="6"/>
        <v>15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175</v>
      </c>
      <c r="C59" s="41">
        <f t="shared" si="5"/>
        <v>161</v>
      </c>
      <c r="D59" s="41">
        <f t="shared" si="6"/>
        <v>4</v>
      </c>
      <c r="E59" s="42" t="str">
        <f t="shared" si="2"/>
        <v>FERROL-SAN CIBRAO</v>
      </c>
      <c r="F59" s="42">
        <f t="shared" si="9"/>
        <v>2</v>
      </c>
      <c r="G59" s="42">
        <f t="shared" si="8"/>
        <v>2</v>
      </c>
    </row>
    <row r="60" spans="1:7" x14ac:dyDescent="0.25">
      <c r="A60" s="42" t="str">
        <f t="shared" si="3"/>
        <v>SANTANDER</v>
      </c>
      <c r="B60" s="41">
        <f t="shared" si="4"/>
        <v>5</v>
      </c>
      <c r="C60" s="41">
        <f t="shared" si="5"/>
        <v>4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63</v>
      </c>
      <c r="C61" s="41">
        <f t="shared" si="5"/>
        <v>57</v>
      </c>
      <c r="D61" s="41">
        <f t="shared" si="6"/>
        <v>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</v>
      </c>
      <c r="C62" s="41">
        <f t="shared" si="5"/>
        <v>9</v>
      </c>
      <c r="D62" s="41">
        <f t="shared" si="6"/>
        <v>17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88</v>
      </c>
      <c r="C63" s="41">
        <f t="shared" si="5"/>
        <v>107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61</v>
      </c>
      <c r="C64" s="41">
        <f t="shared" si="5"/>
        <v>67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</v>
      </c>
      <c r="C65" s="41">
        <f t="shared" si="5"/>
        <v>6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4</A_x00f1_o>
  </documentManagement>
</p:properties>
</file>

<file path=customXml/itemProps1.xml><?xml version="1.0" encoding="utf-8"?>
<ds:datastoreItem xmlns:ds="http://schemas.openxmlformats.org/officeDocument/2006/customXml" ds:itemID="{1820E3DE-3AA4-4D9A-B1A4-8D3BA69BCB5E}"/>
</file>

<file path=customXml/itemProps2.xml><?xml version="1.0" encoding="utf-8"?>
<ds:datastoreItem xmlns:ds="http://schemas.openxmlformats.org/officeDocument/2006/customXml" ds:itemID="{51E43C7C-5A29-4332-ADBD-A2B95E393DEA}"/>
</file>

<file path=customXml/itemProps3.xml><?xml version="1.0" encoding="utf-8"?>
<ds:datastoreItem xmlns:ds="http://schemas.openxmlformats.org/officeDocument/2006/customXml" ds:itemID="{0D1FBC3F-2889-4F9C-B5B0-E8CF903802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65</vt:i4>
      </vt:variant>
    </vt:vector>
  </HeadingPairs>
  <TitlesOfParts>
    <vt:vector size="8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2017-10-02T11:03:08Z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