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worksheets/sheet3.xml" ContentType="application/vnd.openxmlformats-officedocument.spreadsheetml.worksheet+xml"/>
  <Override PartName="/xl/drawings/drawing22.xml" ContentType="application/vnd.openxmlformats-officedocument.drawing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worksheets/sheet2.xml" ContentType="application/vnd.openxmlformats-officedocument.spreadsheetml.worksheet+xml"/>
  <Override PartName="/xl/charts/colors19.xml" ContentType="application/vnd.ms-office.chartcolorstyle+xml"/>
  <Override PartName="/xl/charts/style19.xml" ContentType="application/vnd.ms-office.chartstyle+xml"/>
  <Override PartName="/xl/charts/chart19.xml" ContentType="application/vnd.openxmlformats-officedocument.drawingml.chart+xml"/>
  <Override PartName="/xl/drawings/drawing17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5.xml" ContentType="application/vnd.ms-office.chartcolorstyle+xml"/>
  <Override PartName="/xl/charts/style15.xml" ContentType="application/vnd.ms-office.chartstyle+xml"/>
  <Override PartName="/xl/charts/chart15.xml" ContentType="application/vnd.openxmlformats-officedocument.drawingml.chart+xml"/>
  <Override PartName="/xl/worksheets/sheet1.xml" ContentType="application/vnd.openxmlformats-officedocument.spreadsheetml.worksheet+xml"/>
  <Override PartName="/xl/drawings/drawing16.xml" ContentType="application/vnd.openxmlformats-officedocument.drawing+xml"/>
  <Override PartName="/xl/charts/colors14.xml" ContentType="application/vnd.ms-office.chartcolorstyle+xml"/>
  <Override PartName="/xl/charts/colors16.xml" ContentType="application/vnd.ms-office.chartcolorstyle+xml"/>
  <Override PartName="/xl/drawings/drawing18.xml" ContentType="application/vnd.openxmlformats-officedocument.drawing+xml"/>
  <Override PartName="/xl/charts/style18.xml" ContentType="application/vnd.ms-office.chartstyle+xml"/>
  <Override PartName="/xl/charts/colors18.xml" ContentType="application/vnd.ms-office.chartcolorstyle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charts/chart17.xml" ContentType="application/vnd.openxmlformats-officedocument.drawingml.chart+xml"/>
  <Override PartName="/xl/charts/style14.xml" ContentType="application/vnd.ms-office.chart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colors5.xml" ContentType="application/vnd.ms-office.chartcolorstyle+xml"/>
  <Override PartName="/xl/drawings/drawing7.xml" ContentType="application/vnd.openxmlformats-officedocument.drawing+xml"/>
  <Override PartName="/xl/charts/chart14.xml" ContentType="application/vnd.openxmlformats-officedocument.drawingml.chart+xml"/>
  <Override PartName="/xl/charts/chart6.xml" ContentType="application/vnd.openxmlformats-officedocument.drawingml.chart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charts/style6.xml" ContentType="application/vnd.ms-office.chartstyl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0.xml" ContentType="application/vnd.openxmlformats-officedocument.drawingml.chart+xml"/>
  <Override PartName="/xl/charts/colors6.xml" ContentType="application/vnd.ms-office.chartcolorstyle+xml"/>
  <Override PartName="/xl/charts/colors9.xml" ContentType="application/vnd.ms-office.chartcolorstyle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charts/style9.xml" ContentType="application/vnd.ms-office.chartstyle+xml"/>
  <Override PartName="/xl/drawings/drawing11.xml" ContentType="application/vnd.openxmlformats-officedocument.drawing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9.xml" ContentType="application/vnd.openxmlformats-officedocument.drawing+xml"/>
  <Override PartName="/xl/charts/colors7.xml" ContentType="application/vnd.ms-office.chartcolorstyle+xml"/>
  <Override PartName="/xl/charts/style7.xml" ContentType="application/vnd.ms-office.chartstyle+xml"/>
  <Override PartName="/xl/charts/chart7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Pasajeros total" sheetId="21" r:id="rId17"/>
    <sheet name="Pasajeros crucero" sheetId="22" r:id="rId18"/>
    <sheet name="Vehículos régimen pasaje" sheetId="23" r:id="rId19"/>
    <sheet name="Buques número" sheetId="24" r:id="rId20"/>
    <sheet name="Buques GT" sheetId="25" r:id="rId21"/>
    <sheet name="Cruceros" sheetId="26" r:id="rId22"/>
  </sheets>
  <definedNames>
    <definedName name="_xlnm.Print_Area" localSheetId="7">Avituallamiento!$A$1:$M$35</definedName>
    <definedName name="_xlnm.Print_Area" localSheetId="20">'Buques GT'!$A$1:$M$35</definedName>
    <definedName name="_xlnm.Print_Area" localSheetId="19">'Buques número'!$A$1:$M$35</definedName>
    <definedName name="_xlnm.Print_Area" localSheetId="21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7">'Pasajeros crucero'!$A$1:$M$35</definedName>
    <definedName name="_xlnm.Print_Area" localSheetId="16">'Pasajeros total'!$A$1:$M$35</definedName>
    <definedName name="_xlnm.Print_Area" localSheetId="6">Pesca!$A$1:$M$35</definedName>
    <definedName name="_xlnm.Print_Area" localSheetId="0">'Resumen general'!$A$1:$I$33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8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B6" i="21" l="1"/>
  <c r="C6" i="21"/>
  <c r="D6" i="21"/>
  <c r="E6" i="21"/>
  <c r="E6" i="28"/>
  <c r="D6" i="28"/>
  <c r="C6" i="28"/>
  <c r="B6" i="28"/>
  <c r="E6" i="27"/>
  <c r="D6" i="27"/>
  <c r="C6" i="27"/>
  <c r="B6" i="27"/>
  <c r="I26" i="4" l="1"/>
  <c r="I27" i="4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53" i="28" l="1"/>
  <c r="D40" i="27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G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F63" i="28" l="1"/>
  <c r="F65" i="27"/>
  <c r="F65" i="28"/>
  <c r="G55" i="27"/>
  <c r="F46" i="27"/>
  <c r="F63" i="27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B37" i="2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C37" i="2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23" l="1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G43" i="5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3" i="4"/>
  <c r="I14" i="4"/>
  <c r="I28" i="4"/>
  <c r="I22" i="4"/>
  <c r="I31" i="4"/>
  <c r="I24" i="4"/>
  <c r="I9" i="4"/>
  <c r="I12" i="4"/>
  <c r="I15" i="4"/>
  <c r="I32" i="4"/>
  <c r="I11" i="4"/>
  <c r="I29" i="4"/>
  <c r="I30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4" i="16" l="1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<sst xmlns="http://schemas.openxmlformats.org/spreadsheetml/2006/main" count="721" uniqueCount="96">
  <si>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</si>
  <si>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</si>
  <si>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</si>
  <si>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</si>
  <si>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</si>
  <si>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</si>
  <si>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</si>
  <si>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</si>
  <si>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</si>
  <si>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</si>
  <si>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</si>
  <si>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</si>
  <si>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</si>
  <si>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</si>
  <si>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</si>
  <si>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</si>
  <si>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</si>
  <si>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</si>
  <si>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</si>
  <si>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</si>
  <si>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</si>
  <si>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</si>
  <si>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</si>
  <si>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</si>
  <si>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</si>
  <si>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</si>
  <si>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</si>
  <si>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</si>
  <si>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</si>
  <si>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</si>
  <si>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</si>
  <si>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</si>
  <si>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</si>
  <si>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</si>
  <si>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</si>
  <si>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</si>
  <si>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</si>
  <si>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</si>
  <si>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</si>
  <si>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</si>
  <si>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</si>
  <si>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</si>
  <si>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</si>
  <si>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</si>
  <si>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</si>
  <si>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</si>
  <si>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</si>
  <si>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</si>
  <si>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</si>
  <si>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</si>
  <si>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</si>
  <si>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</si>
  <si>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</si>
  <si>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</si>
  <si>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</si>
  <si>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</si>
  <si>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</si>
  <si>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</si>
  <si>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</si>
  <si>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</si>
  <si>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</si>
  <si>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</si>
  <si>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</si>
  <si>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</si>
  <si>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</si>
  <si>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</si>
  <si>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</si>
  <si>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</si>
  <si>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</si>
  <si>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</si>
  <si>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</si>
  <si>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</si>
  <si>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</si>
  <si>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</si>
  <si>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</si>
  <si>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</si>
  <si>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</si>
  <si>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</si>
  <si>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</si>
  <si>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</si>
  <si>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</si>
  <si>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</si>
  <si>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</si>
  <si>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</si>
  <si>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</si>
  <si>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</si>
  <si>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</si>
  <si>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</si>
  <si>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</si>
  <si>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</si>
  <si>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</si>
  <si>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</si>
  <si>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</si>
  <si>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</si>
  <si>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</si>
  <si>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Mes 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</si>
</sst>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80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57488057</c:v>
                </c:pt>
                <c:pt idx="1">
                  <c:v>47929974</c:v>
                </c:pt>
                <c:pt idx="2">
                  <c:v>35653668</c:v>
                </c:pt>
                <c:pt idx="3">
                  <c:v>26778426</c:v>
                </c:pt>
                <c:pt idx="4">
                  <c:v>25961570</c:v>
                </c:pt>
                <c:pt idx="5">
                  <c:v>17903362</c:v>
                </c:pt>
                <c:pt idx="6">
                  <c:v>17493673</c:v>
                </c:pt>
                <c:pt idx="7">
                  <c:v>14588261</c:v>
                </c:pt>
                <c:pt idx="8">
                  <c:v>13462909</c:v>
                </c:pt>
                <c:pt idx="9">
                  <c:v>11211123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62436234</c:v>
                </c:pt>
                <c:pt idx="1">
                  <c:v>50734404</c:v>
                </c:pt>
                <c:pt idx="2">
                  <c:v>44655436</c:v>
                </c:pt>
                <c:pt idx="3">
                  <c:v>32935371</c:v>
                </c:pt>
                <c:pt idx="4">
                  <c:v>28415768</c:v>
                </c:pt>
                <c:pt idx="5">
                  <c:v>22125711</c:v>
                </c:pt>
                <c:pt idx="6">
                  <c:v>21910837</c:v>
                </c:pt>
                <c:pt idx="7">
                  <c:v>16882748</c:v>
                </c:pt>
                <c:pt idx="8">
                  <c:v>15395674</c:v>
                </c:pt>
                <c:pt idx="9">
                  <c:v>16894173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52763819</c:v>
                </c:pt>
                <c:pt idx="1">
                  <c:v>47692321</c:v>
                </c:pt>
                <c:pt idx="2">
                  <c:v>34617104</c:v>
                </c:pt>
                <c:pt idx="3">
                  <c:v>26403430</c:v>
                </c:pt>
                <c:pt idx="4">
                  <c:v>25586889</c:v>
                </c:pt>
                <c:pt idx="5">
                  <c:v>17852555</c:v>
                </c:pt>
                <c:pt idx="6">
                  <c:v>15713762</c:v>
                </c:pt>
                <c:pt idx="7">
                  <c:v>14550273</c:v>
                </c:pt>
                <c:pt idx="8">
                  <c:v>12616466</c:v>
                </c:pt>
                <c:pt idx="9">
                  <c:v>11109036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58376366</c:v>
                </c:pt>
                <c:pt idx="1">
                  <c:v>50466919</c:v>
                </c:pt>
                <c:pt idx="2">
                  <c:v>43578315</c:v>
                </c:pt>
                <c:pt idx="3">
                  <c:v>32032229</c:v>
                </c:pt>
                <c:pt idx="4">
                  <c:v>28251970</c:v>
                </c:pt>
                <c:pt idx="5">
                  <c:v>22036675</c:v>
                </c:pt>
                <c:pt idx="6">
                  <c:v>20092129</c:v>
                </c:pt>
                <c:pt idx="7">
                  <c:v>16835429</c:v>
                </c:pt>
                <c:pt idx="8">
                  <c:v>14467400</c:v>
                </c:pt>
                <c:pt idx="9">
                  <c:v>16786599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BAHIA DE ALGECIRAS</c:v>
                </c:pt>
                <c:pt idx="2">
                  <c:v>TARRAGONA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17560818</c:v>
                </c:pt>
                <c:pt idx="1">
                  <c:v>16358674</c:v>
                </c:pt>
                <c:pt idx="2">
                  <c:v>15400320</c:v>
                </c:pt>
                <c:pt idx="3">
                  <c:v>14280026</c:v>
                </c:pt>
                <c:pt idx="4">
                  <c:v>11019137</c:v>
                </c:pt>
                <c:pt idx="5">
                  <c:v>9752700</c:v>
                </c:pt>
                <c:pt idx="6">
                  <c:v>7096195</c:v>
                </c:pt>
                <c:pt idx="7">
                  <c:v>6501062</c:v>
                </c:pt>
                <c:pt idx="8">
                  <c:v>5564068</c:v>
                </c:pt>
                <c:pt idx="9">
                  <c:v>4926829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BAHIA DE ALGECIRAS</c:v>
                </c:pt>
                <c:pt idx="2">
                  <c:v>TARRAGONA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19272877</c:v>
                </c:pt>
                <c:pt idx="1">
                  <c:v>17386373</c:v>
                </c:pt>
                <c:pt idx="2">
                  <c:v>16235576</c:v>
                </c:pt>
                <c:pt idx="3">
                  <c:v>17256093</c:v>
                </c:pt>
                <c:pt idx="4">
                  <c:v>11161022</c:v>
                </c:pt>
                <c:pt idx="5">
                  <c:v>10103531</c:v>
                </c:pt>
                <c:pt idx="6">
                  <c:v>7820964</c:v>
                </c:pt>
                <c:pt idx="7">
                  <c:v>6393020</c:v>
                </c:pt>
                <c:pt idx="8">
                  <c:v>6100777</c:v>
                </c:pt>
                <c:pt idx="9">
                  <c:v>5017944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BARCELONA</c:v>
                </c:pt>
                <c:pt idx="5">
                  <c:v>BILBAO</c:v>
                </c:pt>
                <c:pt idx="6">
                  <c:v>CARTAGENA</c:v>
                </c:pt>
                <c:pt idx="7">
                  <c:v>VALENCIA</c:v>
                </c:pt>
                <c:pt idx="8">
                  <c:v>ALMERIA</c:v>
                </c:pt>
                <c:pt idx="9">
                  <c:v>A CORUÑA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9519229</c:v>
                </c:pt>
                <c:pt idx="1">
                  <c:v>7855552</c:v>
                </c:pt>
                <c:pt idx="2">
                  <c:v>7592106</c:v>
                </c:pt>
                <c:pt idx="3">
                  <c:v>3286366</c:v>
                </c:pt>
                <c:pt idx="4">
                  <c:v>3213642</c:v>
                </c:pt>
                <c:pt idx="5">
                  <c:v>3002109</c:v>
                </c:pt>
                <c:pt idx="6">
                  <c:v>2977324</c:v>
                </c:pt>
                <c:pt idx="7">
                  <c:v>2840490</c:v>
                </c:pt>
                <c:pt idx="8">
                  <c:v>2773214</c:v>
                </c:pt>
                <c:pt idx="9">
                  <c:v>2584996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BARCELONA</c:v>
                </c:pt>
                <c:pt idx="5">
                  <c:v>BILBAO</c:v>
                </c:pt>
                <c:pt idx="6">
                  <c:v>CARTAGENA</c:v>
                </c:pt>
                <c:pt idx="7">
                  <c:v>VALENCIA</c:v>
                </c:pt>
                <c:pt idx="8">
                  <c:v>ALMERIA</c:v>
                </c:pt>
                <c:pt idx="9">
                  <c:v>A CORUÑA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14829969</c:v>
                </c:pt>
                <c:pt idx="1">
                  <c:v>10686543</c:v>
                </c:pt>
                <c:pt idx="2">
                  <c:v>8341279</c:v>
                </c:pt>
                <c:pt idx="3">
                  <c:v>5282988</c:v>
                </c:pt>
                <c:pt idx="4">
                  <c:v>3019363</c:v>
                </c:pt>
                <c:pt idx="5">
                  <c:v>4549095</c:v>
                </c:pt>
                <c:pt idx="6">
                  <c:v>3992438</c:v>
                </c:pt>
                <c:pt idx="7">
                  <c:v>4526887</c:v>
                </c:pt>
                <c:pt idx="8">
                  <c:v>3880305</c:v>
                </c:pt>
                <c:pt idx="9">
                  <c:v>2805290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39925002</c:v>
                </c:pt>
                <c:pt idx="1">
                  <c:v>34930729</c:v>
                </c:pt>
                <c:pt idx="2">
                  <c:v>21650762</c:v>
                </c:pt>
                <c:pt idx="3">
                  <c:v>11312959</c:v>
                </c:pt>
                <c:pt idx="4">
                  <c:v>6851807</c:v>
                </c:pt>
                <c:pt idx="5">
                  <c:v>5840503</c:v>
                </c:pt>
                <c:pt idx="6">
                  <c:v>4767443</c:v>
                </c:pt>
                <c:pt idx="7">
                  <c:v>2560630</c:v>
                </c:pt>
                <c:pt idx="8">
                  <c:v>2331017</c:v>
                </c:pt>
                <c:pt idx="9">
                  <c:v>1735362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40922088</c:v>
                </c:pt>
                <c:pt idx="1">
                  <c:v>39700939</c:v>
                </c:pt>
                <c:pt idx="2">
                  <c:v>30455421</c:v>
                </c:pt>
                <c:pt idx="3">
                  <c:v>15080378</c:v>
                </c:pt>
                <c:pt idx="4">
                  <c:v>7909238</c:v>
                </c:pt>
                <c:pt idx="5">
                  <c:v>8210257</c:v>
                </c:pt>
                <c:pt idx="6">
                  <c:v>5411096</c:v>
                </c:pt>
                <c:pt idx="7">
                  <c:v>3556176</c:v>
                </c:pt>
                <c:pt idx="8">
                  <c:v>1329851</c:v>
                </c:pt>
                <c:pt idx="9">
                  <c:v>2195324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PASAIA</c:v>
                </c:pt>
                <c:pt idx="4">
                  <c:v>AVILES</c:v>
                </c:pt>
                <c:pt idx="5">
                  <c:v>SANTANDER</c:v>
                </c:pt>
                <c:pt idx="6">
                  <c:v>GIJON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TARRAGONA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70353</c:v>
                </c:pt>
                <c:pt idx="1">
                  <c:v>38297</c:v>
                </c:pt>
                <c:pt idx="2">
                  <c:v>17358</c:v>
                </c:pt>
                <c:pt idx="3">
                  <c:v>12884</c:v>
                </c:pt>
                <c:pt idx="4">
                  <c:v>12518</c:v>
                </c:pt>
                <c:pt idx="5">
                  <c:v>11178</c:v>
                </c:pt>
                <c:pt idx="6">
                  <c:v>9914</c:v>
                </c:pt>
                <c:pt idx="7">
                  <c:v>4420</c:v>
                </c:pt>
                <c:pt idx="8">
                  <c:v>4322</c:v>
                </c:pt>
                <c:pt idx="9">
                  <c:v>3404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PASAIA</c:v>
                </c:pt>
                <c:pt idx="4">
                  <c:v>AVILES</c:v>
                </c:pt>
                <c:pt idx="5">
                  <c:v>SANTANDER</c:v>
                </c:pt>
                <c:pt idx="6">
                  <c:v>GIJON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TARRAGONA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70636</c:v>
                </c:pt>
                <c:pt idx="1">
                  <c:v>27925</c:v>
                </c:pt>
                <c:pt idx="2">
                  <c:v>14796</c:v>
                </c:pt>
                <c:pt idx="3">
                  <c:v>9504</c:v>
                </c:pt>
                <c:pt idx="4">
                  <c:v>11168</c:v>
                </c:pt>
                <c:pt idx="5">
                  <c:v>6931</c:v>
                </c:pt>
                <c:pt idx="6">
                  <c:v>5583</c:v>
                </c:pt>
                <c:pt idx="7">
                  <c:v>3758</c:v>
                </c:pt>
                <c:pt idx="8">
                  <c:v>4868</c:v>
                </c:pt>
                <c:pt idx="9">
                  <c:v>2971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TARRAGONA</c:v>
                </c:pt>
                <c:pt idx="8">
                  <c:v>BALEARES</c:v>
                </c:pt>
                <c:pt idx="9">
                  <c:v>A CORUÑA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2819464</c:v>
                </c:pt>
                <c:pt idx="1">
                  <c:v>1777592</c:v>
                </c:pt>
                <c:pt idx="2">
                  <c:v>1036125</c:v>
                </c:pt>
                <c:pt idx="3">
                  <c:v>840509</c:v>
                </c:pt>
                <c:pt idx="4">
                  <c:v>375228</c:v>
                </c:pt>
                <c:pt idx="5">
                  <c:v>275044</c:v>
                </c:pt>
                <c:pt idx="6">
                  <c:v>236301</c:v>
                </c:pt>
                <c:pt idx="7">
                  <c:v>174707</c:v>
                </c:pt>
                <c:pt idx="8">
                  <c:v>151986</c:v>
                </c:pt>
                <c:pt idx="9">
                  <c:v>109304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TARRAGONA</c:v>
                </c:pt>
                <c:pt idx="8">
                  <c:v>BALEARES</c:v>
                </c:pt>
                <c:pt idx="9">
                  <c:v>A CORUÑA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2587118</c:v>
                </c:pt>
                <c:pt idx="1">
                  <c:v>1816197</c:v>
                </c:pt>
                <c:pt idx="2">
                  <c:v>1076612</c:v>
                </c:pt>
                <c:pt idx="3">
                  <c:v>859184</c:v>
                </c:pt>
                <c:pt idx="4">
                  <c:v>511887</c:v>
                </c:pt>
                <c:pt idx="5">
                  <c:v>302388</c:v>
                </c:pt>
                <c:pt idx="6">
                  <c:v>266296</c:v>
                </c:pt>
                <c:pt idx="7">
                  <c:v>160827</c:v>
                </c:pt>
                <c:pt idx="8">
                  <c:v>220178</c:v>
                </c:pt>
                <c:pt idx="9">
                  <c:v>59722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CEUTA</c:v>
                </c:pt>
                <c:pt idx="6">
                  <c:v>BILBAO</c:v>
                </c:pt>
                <c:pt idx="7">
                  <c:v>MALAGA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30741871</c:v>
                </c:pt>
                <c:pt idx="1">
                  <c:v>22602971</c:v>
                </c:pt>
                <c:pt idx="2">
                  <c:v>6664157</c:v>
                </c:pt>
                <c:pt idx="3">
                  <c:v>6124642</c:v>
                </c:pt>
                <c:pt idx="4">
                  <c:v>4280873</c:v>
                </c:pt>
                <c:pt idx="5">
                  <c:v>611553</c:v>
                </c:pt>
                <c:pt idx="6">
                  <c:v>585763</c:v>
                </c:pt>
                <c:pt idx="7">
                  <c:v>508499</c:v>
                </c:pt>
                <c:pt idx="8">
                  <c:v>253874</c:v>
                </c:pt>
                <c:pt idx="9">
                  <c:v>227299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CEUTA</c:v>
                </c:pt>
                <c:pt idx="6">
                  <c:v>BILBAO</c:v>
                </c:pt>
                <c:pt idx="7">
                  <c:v>MALAGA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34248194</c:v>
                </c:pt>
                <c:pt idx="1">
                  <c:v>19419089</c:v>
                </c:pt>
                <c:pt idx="2">
                  <c:v>9609977</c:v>
                </c:pt>
                <c:pt idx="3">
                  <c:v>10888144</c:v>
                </c:pt>
                <c:pt idx="4">
                  <c:v>3638837</c:v>
                </c:pt>
                <c:pt idx="5">
                  <c:v>767859</c:v>
                </c:pt>
                <c:pt idx="6">
                  <c:v>540912</c:v>
                </c:pt>
                <c:pt idx="7">
                  <c:v>2321008</c:v>
                </c:pt>
                <c:pt idx="8">
                  <c:v>137748</c:v>
                </c:pt>
                <c:pt idx="9">
                  <c:v>427724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29685717</c:v>
                </c:pt>
                <c:pt idx="1">
                  <c:v>22593198</c:v>
                </c:pt>
                <c:pt idx="2">
                  <c:v>6502561</c:v>
                </c:pt>
                <c:pt idx="3">
                  <c:v>5624624</c:v>
                </c:pt>
                <c:pt idx="4">
                  <c:v>1234361</c:v>
                </c:pt>
                <c:pt idx="5">
                  <c:v>508385</c:v>
                </c:pt>
                <c:pt idx="6">
                  <c:v>202886</c:v>
                </c:pt>
                <c:pt idx="7">
                  <c:v>88530</c:v>
                </c:pt>
                <c:pt idx="8">
                  <c:v>63625</c:v>
                </c:pt>
                <c:pt idx="9">
                  <c:v>11724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34151252</c:v>
                </c:pt>
                <c:pt idx="1">
                  <c:v>19372639</c:v>
                </c:pt>
                <c:pt idx="2">
                  <c:v>9491383</c:v>
                </c:pt>
                <c:pt idx="3">
                  <c:v>10336646</c:v>
                </c:pt>
                <c:pt idx="4">
                  <c:v>2349</c:v>
                </c:pt>
                <c:pt idx="5">
                  <c:v>2319424</c:v>
                </c:pt>
                <c:pt idx="6">
                  <c:v>93884</c:v>
                </c:pt>
                <c:pt idx="7">
                  <c:v>35068</c:v>
                </c:pt>
                <c:pt idx="8">
                  <c:v>199491</c:v>
                </c:pt>
                <c:pt idx="9">
                  <c:v>5864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TARRAGONA</c:v>
                </c:pt>
                <c:pt idx="7">
                  <c:v>VIGO</c:v>
                </c:pt>
                <c:pt idx="8">
                  <c:v>BAHIA DE CADIZ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35337232</c:v>
                </c:pt>
                <c:pt idx="1">
                  <c:v>31239798</c:v>
                </c:pt>
                <c:pt idx="2">
                  <c:v>14519637</c:v>
                </c:pt>
                <c:pt idx="3">
                  <c:v>9086203</c:v>
                </c:pt>
                <c:pt idx="4">
                  <c:v>3873626</c:v>
                </c:pt>
                <c:pt idx="5">
                  <c:v>2299776</c:v>
                </c:pt>
                <c:pt idx="6">
                  <c:v>1786578</c:v>
                </c:pt>
                <c:pt idx="7">
                  <c:v>1653204</c:v>
                </c:pt>
                <c:pt idx="8">
                  <c:v>854673</c:v>
                </c:pt>
                <c:pt idx="9">
                  <c:v>812130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TARRAGONA</c:v>
                </c:pt>
                <c:pt idx="7">
                  <c:v>VIGO</c:v>
                </c:pt>
                <c:pt idx="8">
                  <c:v>BAHIA DE CADIZ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34552829</c:v>
                </c:pt>
                <c:pt idx="1">
                  <c:v>35804540</c:v>
                </c:pt>
                <c:pt idx="2">
                  <c:v>22014484</c:v>
                </c:pt>
                <c:pt idx="3">
                  <c:v>12472483</c:v>
                </c:pt>
                <c:pt idx="4">
                  <c:v>5162069</c:v>
                </c:pt>
                <c:pt idx="5">
                  <c:v>2606999</c:v>
                </c:pt>
                <c:pt idx="6">
                  <c:v>362063</c:v>
                </c:pt>
                <c:pt idx="7">
                  <c:v>2034620</c:v>
                </c:pt>
                <c:pt idx="8">
                  <c:v>1075175</c:v>
                </c:pt>
                <c:pt idx="9">
                  <c:v>823107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CEUTA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7007838</c:v>
                </c:pt>
                <c:pt idx="1">
                  <c:v>6768063</c:v>
                </c:pt>
                <c:pt idx="2">
                  <c:v>3702731</c:v>
                </c:pt>
                <c:pt idx="3">
                  <c:v>3538667</c:v>
                </c:pt>
                <c:pt idx="4">
                  <c:v>2713128</c:v>
                </c:pt>
                <c:pt idx="5">
                  <c:v>1874708</c:v>
                </c:pt>
                <c:pt idx="6">
                  <c:v>996834</c:v>
                </c:pt>
                <c:pt idx="7">
                  <c:v>780004</c:v>
                </c:pt>
                <c:pt idx="8">
                  <c:v>747690</c:v>
                </c:pt>
                <c:pt idx="9">
                  <c:v>637150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CEUTA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8788256</c:v>
                </c:pt>
                <c:pt idx="1">
                  <c:v>7808793</c:v>
                </c:pt>
                <c:pt idx="2">
                  <c:v>4163872</c:v>
                </c:pt>
                <c:pt idx="3">
                  <c:v>3638218</c:v>
                </c:pt>
                <c:pt idx="4">
                  <c:v>2979004</c:v>
                </c:pt>
                <c:pt idx="5">
                  <c:v>2191429</c:v>
                </c:pt>
                <c:pt idx="6">
                  <c:v>1158366</c:v>
                </c:pt>
                <c:pt idx="7">
                  <c:v>820019</c:v>
                </c:pt>
                <c:pt idx="8">
                  <c:v>1190909</c:v>
                </c:pt>
                <c:pt idx="9">
                  <c:v>521516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TARRAGONA</c:v>
                </c:pt>
                <c:pt idx="8">
                  <c:v>VIGO</c:v>
                </c:pt>
                <c:pt idx="9">
                  <c:v>BALEARES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3045676</c:v>
                </c:pt>
                <c:pt idx="1">
                  <c:v>2505603</c:v>
                </c:pt>
                <c:pt idx="2">
                  <c:v>1507547.5</c:v>
                </c:pt>
                <c:pt idx="3">
                  <c:v>829682</c:v>
                </c:pt>
                <c:pt idx="4">
                  <c:v>363870.25</c:v>
                </c:pt>
                <c:pt idx="5">
                  <c:v>284668</c:v>
                </c:pt>
                <c:pt idx="6">
                  <c:v>236354</c:v>
                </c:pt>
                <c:pt idx="7">
                  <c:v>163133</c:v>
                </c:pt>
                <c:pt idx="8">
                  <c:v>162793</c:v>
                </c:pt>
                <c:pt idx="9">
                  <c:v>115261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TARRAGONA</c:v>
                </c:pt>
                <c:pt idx="8">
                  <c:v>VIGO</c:v>
                </c:pt>
                <c:pt idx="9">
                  <c:v>BALEARES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3041201</c:v>
                </c:pt>
                <c:pt idx="1">
                  <c:v>2755434</c:v>
                </c:pt>
                <c:pt idx="2">
                  <c:v>2238504.5</c:v>
                </c:pt>
                <c:pt idx="3">
                  <c:v>1110106</c:v>
                </c:pt>
                <c:pt idx="4">
                  <c:v>469457.5</c:v>
                </c:pt>
                <c:pt idx="5">
                  <c:v>340012</c:v>
                </c:pt>
                <c:pt idx="6">
                  <c:v>366712</c:v>
                </c:pt>
                <c:pt idx="7">
                  <c:v>40072</c:v>
                </c:pt>
                <c:pt idx="8">
                  <c:v>215049</c:v>
                </c:pt>
                <c:pt idx="9">
                  <c:v>155639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BAHIA DE CADIZ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2383083</c:v>
                </c:pt>
                <c:pt idx="1">
                  <c:v>1523786</c:v>
                </c:pt>
                <c:pt idx="2">
                  <c:v>500660.5</c:v>
                </c:pt>
                <c:pt idx="3">
                  <c:v>487783</c:v>
                </c:pt>
                <c:pt idx="4">
                  <c:v>222863</c:v>
                </c:pt>
                <c:pt idx="5">
                  <c:v>108567</c:v>
                </c:pt>
                <c:pt idx="6">
                  <c:v>14250</c:v>
                </c:pt>
                <c:pt idx="7">
                  <c:v>5707</c:v>
                </c:pt>
                <c:pt idx="8">
                  <c:v>3834.5</c:v>
                </c:pt>
                <c:pt idx="9">
                  <c:v>1011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BAHIA DE CADIZ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2620763</c:v>
                </c:pt>
                <c:pt idx="1">
                  <c:v>1314044</c:v>
                </c:pt>
                <c:pt idx="2">
                  <c:v>883668</c:v>
                </c:pt>
                <c:pt idx="3">
                  <c:v>704389</c:v>
                </c:pt>
                <c:pt idx="4">
                  <c:v>351574</c:v>
                </c:pt>
                <c:pt idx="5">
                  <c:v>875</c:v>
                </c:pt>
                <c:pt idx="6">
                  <c:v>7656</c:v>
                </c:pt>
                <c:pt idx="7">
                  <c:v>2718</c:v>
                </c:pt>
                <c:pt idx="8">
                  <c:v>12326.25</c:v>
                </c:pt>
                <c:pt idx="9">
                  <c:v>982.5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BALEARES</c:v>
                </c:pt>
                <c:pt idx="5">
                  <c:v>ALICANTE</c:v>
                </c:pt>
                <c:pt idx="6">
                  <c:v>SEVILLA</c:v>
                </c:pt>
                <c:pt idx="7">
                  <c:v>BAHIA DE CADIZ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269208</c:v>
                </c:pt>
                <c:pt idx="1">
                  <c:v>236947</c:v>
                </c:pt>
                <c:pt idx="2">
                  <c:v>191903.5</c:v>
                </c:pt>
                <c:pt idx="3">
                  <c:v>130792</c:v>
                </c:pt>
                <c:pt idx="4">
                  <c:v>114924</c:v>
                </c:pt>
                <c:pt idx="5">
                  <c:v>99197</c:v>
                </c:pt>
                <c:pt idx="6">
                  <c:v>90433</c:v>
                </c:pt>
                <c:pt idx="7">
                  <c:v>48998.5</c:v>
                </c:pt>
                <c:pt idx="8">
                  <c:v>45989.25</c:v>
                </c:pt>
                <c:pt idx="9">
                  <c:v>39638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BALEARES</c:v>
                </c:pt>
                <c:pt idx="5">
                  <c:v>ALICANTE</c:v>
                </c:pt>
                <c:pt idx="6">
                  <c:v>SEVILLA</c:v>
                </c:pt>
                <c:pt idx="7">
                  <c:v>BAHIA DE CADIZ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326850</c:v>
                </c:pt>
                <c:pt idx="1">
                  <c:v>291756</c:v>
                </c:pt>
                <c:pt idx="2">
                  <c:v>261242</c:v>
                </c:pt>
                <c:pt idx="3">
                  <c:v>152788</c:v>
                </c:pt>
                <c:pt idx="4">
                  <c:v>155410</c:v>
                </c:pt>
                <c:pt idx="5">
                  <c:v>121625</c:v>
                </c:pt>
                <c:pt idx="6">
                  <c:v>94389</c:v>
                </c:pt>
                <c:pt idx="7">
                  <c:v>50950</c:v>
                </c:pt>
                <c:pt idx="8">
                  <c:v>66931.75</c:v>
                </c:pt>
                <c:pt idx="9">
                  <c:v>49821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VIGO</c:v>
                </c:pt>
                <c:pt idx="4">
                  <c:v>BAHIA DE ALGECIRAS</c:v>
                </c:pt>
                <c:pt idx="5">
                  <c:v>LAS PALMAS</c:v>
                </c:pt>
                <c:pt idx="6">
                  <c:v>CASTELLON</c:v>
                </c:pt>
                <c:pt idx="7">
                  <c:v>TARRAGONA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1391098</c:v>
                </c:pt>
                <c:pt idx="1">
                  <c:v>814983.5</c:v>
                </c:pt>
                <c:pt idx="2">
                  <c:v>314046.5</c:v>
                </c:pt>
                <c:pt idx="3">
                  <c:v>117448</c:v>
                </c:pt>
                <c:pt idx="4">
                  <c:v>113531</c:v>
                </c:pt>
                <c:pt idx="5">
                  <c:v>72689</c:v>
                </c:pt>
                <c:pt idx="6">
                  <c:v>54888</c:v>
                </c:pt>
                <c:pt idx="7">
                  <c:v>41795</c:v>
                </c:pt>
                <c:pt idx="8">
                  <c:v>37531</c:v>
                </c:pt>
                <c:pt idx="9">
                  <c:v>33471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VIGO</c:v>
                </c:pt>
                <c:pt idx="4">
                  <c:v>BAHIA DE ALGECIRAS</c:v>
                </c:pt>
                <c:pt idx="5">
                  <c:v>LAS PALMAS</c:v>
                </c:pt>
                <c:pt idx="6">
                  <c:v>CASTELLON</c:v>
                </c:pt>
                <c:pt idx="7">
                  <c:v>TARRAGONA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1574369</c:v>
                </c:pt>
                <c:pt idx="1">
                  <c:v>1093592.5</c:v>
                </c:pt>
                <c:pt idx="2">
                  <c:v>390199.5</c:v>
                </c:pt>
                <c:pt idx="3">
                  <c:v>162510</c:v>
                </c:pt>
                <c:pt idx="4">
                  <c:v>123878</c:v>
                </c:pt>
                <c:pt idx="5">
                  <c:v>78778</c:v>
                </c:pt>
                <c:pt idx="6">
                  <c:v>75885</c:v>
                </c:pt>
                <c:pt idx="7">
                  <c:v>21965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ALMERIA</c:v>
                </c:pt>
                <c:pt idx="7">
                  <c:v>VIGO</c:v>
                </c:pt>
                <c:pt idx="8">
                  <c:v>MALAGA</c:v>
                </c:pt>
                <c:pt idx="9">
                  <c:v>MELILLA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4682845</c:v>
                </c:pt>
                <c:pt idx="1">
                  <c:v>4148218</c:v>
                </c:pt>
                <c:pt idx="2">
                  <c:v>3527252</c:v>
                </c:pt>
                <c:pt idx="3">
                  <c:v>2864201</c:v>
                </c:pt>
                <c:pt idx="4">
                  <c:v>1828520</c:v>
                </c:pt>
                <c:pt idx="5">
                  <c:v>1093416</c:v>
                </c:pt>
                <c:pt idx="6">
                  <c:v>1069496</c:v>
                </c:pt>
                <c:pt idx="7">
                  <c:v>1037064</c:v>
                </c:pt>
                <c:pt idx="8">
                  <c:v>650175</c:v>
                </c:pt>
                <c:pt idx="9">
                  <c:v>503060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ALMERIA</c:v>
                </c:pt>
                <c:pt idx="7">
                  <c:v>VIGO</c:v>
                </c:pt>
                <c:pt idx="8">
                  <c:v>MALAGA</c:v>
                </c:pt>
                <c:pt idx="9">
                  <c:v>MELILLA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5362696</c:v>
                </c:pt>
                <c:pt idx="1">
                  <c:v>4366264</c:v>
                </c:pt>
                <c:pt idx="2">
                  <c:v>3882667</c:v>
                </c:pt>
                <c:pt idx="3">
                  <c:v>2904331</c:v>
                </c:pt>
                <c:pt idx="4">
                  <c:v>2106339</c:v>
                </c:pt>
                <c:pt idx="5">
                  <c:v>1000661</c:v>
                </c:pt>
                <c:pt idx="6">
                  <c:v>1046947</c:v>
                </c:pt>
                <c:pt idx="7">
                  <c:v>1124884</c:v>
                </c:pt>
                <c:pt idx="8">
                  <c:v>522547</c:v>
                </c:pt>
                <c:pt idx="9">
                  <c:v>464358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MALAGA</c:v>
                </c:pt>
                <c:pt idx="4">
                  <c:v>SANTA CRUZ DE TENERIFE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1889420</c:v>
                </c:pt>
                <c:pt idx="1">
                  <c:v>1171828</c:v>
                </c:pt>
                <c:pt idx="2">
                  <c:v>418077</c:v>
                </c:pt>
                <c:pt idx="3">
                  <c:v>390014</c:v>
                </c:pt>
                <c:pt idx="4">
                  <c:v>375599</c:v>
                </c:pt>
                <c:pt idx="5">
                  <c:v>207651</c:v>
                </c:pt>
                <c:pt idx="6">
                  <c:v>195541</c:v>
                </c:pt>
                <c:pt idx="7">
                  <c:v>170019</c:v>
                </c:pt>
                <c:pt idx="8">
                  <c:v>81053</c:v>
                </c:pt>
                <c:pt idx="9">
                  <c:v>53134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MALAGA</c:v>
                </c:pt>
                <c:pt idx="4">
                  <c:v>SANTA CRUZ DE TENERIFE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1830423</c:v>
                </c:pt>
                <c:pt idx="1">
                  <c:v>1245871</c:v>
                </c:pt>
                <c:pt idx="2">
                  <c:v>397599</c:v>
                </c:pt>
                <c:pt idx="3">
                  <c:v>268671</c:v>
                </c:pt>
                <c:pt idx="4">
                  <c:v>396748</c:v>
                </c:pt>
                <c:pt idx="5">
                  <c:v>186947</c:v>
                </c:pt>
                <c:pt idx="6">
                  <c:v>195509</c:v>
                </c:pt>
                <c:pt idx="7">
                  <c:v>190508</c:v>
                </c:pt>
                <c:pt idx="8">
                  <c:v>66509</c:v>
                </c:pt>
                <c:pt idx="9">
                  <c:v>22805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1034513</c:v>
                </c:pt>
                <c:pt idx="1">
                  <c:v>619367</c:v>
                </c:pt>
                <c:pt idx="2">
                  <c:v>398819</c:v>
                </c:pt>
                <c:pt idx="3">
                  <c:v>384688</c:v>
                </c:pt>
                <c:pt idx="4">
                  <c:v>243948</c:v>
                </c:pt>
                <c:pt idx="5">
                  <c:v>227738</c:v>
                </c:pt>
                <c:pt idx="6">
                  <c:v>181757</c:v>
                </c:pt>
                <c:pt idx="7">
                  <c:v>80972</c:v>
                </c:pt>
                <c:pt idx="8">
                  <c:v>65575</c:v>
                </c:pt>
                <c:pt idx="9">
                  <c:v>52190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1133539</c:v>
                </c:pt>
                <c:pt idx="1">
                  <c:v>607952</c:v>
                </c:pt>
                <c:pt idx="2">
                  <c:v>544201</c:v>
                </c:pt>
                <c:pt idx="3">
                  <c:v>447346</c:v>
                </c:pt>
                <c:pt idx="4">
                  <c:v>245745</c:v>
                </c:pt>
                <c:pt idx="5">
                  <c:v>218716</c:v>
                </c:pt>
                <c:pt idx="6">
                  <c:v>184824</c:v>
                </c:pt>
                <c:pt idx="7">
                  <c:v>77981</c:v>
                </c:pt>
                <c:pt idx="8">
                  <c:v>63342</c:v>
                </c:pt>
                <c:pt idx="9">
                  <c:v>50387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BALEARES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20749</c:v>
                </c:pt>
                <c:pt idx="1">
                  <c:v>12743</c:v>
                </c:pt>
                <c:pt idx="2">
                  <c:v>10419</c:v>
                </c:pt>
                <c:pt idx="3">
                  <c:v>8550</c:v>
                </c:pt>
                <c:pt idx="4">
                  <c:v>7162</c:v>
                </c:pt>
                <c:pt idx="5">
                  <c:v>6849</c:v>
                </c:pt>
                <c:pt idx="6">
                  <c:v>5588</c:v>
                </c:pt>
                <c:pt idx="7">
                  <c:v>2526</c:v>
                </c:pt>
                <c:pt idx="8">
                  <c:v>2516</c:v>
                </c:pt>
                <c:pt idx="9">
                  <c:v>1808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BALEARES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20266</c:v>
                </c:pt>
                <c:pt idx="1">
                  <c:v>14891</c:v>
                </c:pt>
                <c:pt idx="2">
                  <c:v>10643</c:v>
                </c:pt>
                <c:pt idx="3">
                  <c:v>8789</c:v>
                </c:pt>
                <c:pt idx="4">
                  <c:v>8268</c:v>
                </c:pt>
                <c:pt idx="5">
                  <c:v>8517</c:v>
                </c:pt>
                <c:pt idx="6">
                  <c:v>5955</c:v>
                </c:pt>
                <c:pt idx="7">
                  <c:v>3083</c:v>
                </c:pt>
                <c:pt idx="8">
                  <c:v>2312</c:v>
                </c:pt>
                <c:pt idx="9">
                  <c:v>2123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228416953</c:v>
                </c:pt>
                <c:pt idx="1">
                  <c:v>208760324</c:v>
                </c:pt>
                <c:pt idx="2">
                  <c:v>148431492</c:v>
                </c:pt>
                <c:pt idx="3">
                  <c:v>143023764</c:v>
                </c:pt>
                <c:pt idx="4">
                  <c:v>134191668</c:v>
                </c:pt>
                <c:pt idx="5">
                  <c:v>117887800</c:v>
                </c:pt>
                <c:pt idx="6">
                  <c:v>52681247</c:v>
                </c:pt>
                <c:pt idx="7">
                  <c:v>35964896</c:v>
                </c:pt>
                <c:pt idx="8">
                  <c:v>35929907</c:v>
                </c:pt>
                <c:pt idx="9">
                  <c:v>30499585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216097545</c:v>
                </c:pt>
                <c:pt idx="1">
                  <c:v>218500175</c:v>
                </c:pt>
                <c:pt idx="2">
                  <c:v>149473249</c:v>
                </c:pt>
                <c:pt idx="3">
                  <c:v>137028220</c:v>
                </c:pt>
                <c:pt idx="4">
                  <c:v>128259494</c:v>
                </c:pt>
                <c:pt idx="5">
                  <c:v>120252336</c:v>
                </c:pt>
                <c:pt idx="6">
                  <c:v>57403056</c:v>
                </c:pt>
                <c:pt idx="7">
                  <c:v>41270481</c:v>
                </c:pt>
                <c:pt idx="8">
                  <c:v>31920471</c:v>
                </c:pt>
                <c:pt idx="9">
                  <c:v>32109649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MALAGA</c:v>
                </c:pt>
                <c:pt idx="4">
                  <c:v>SANTA CRUZ DE TENERIFE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SEVILLA</c:v>
                </c:pt>
                <c:pt idx="9">
                  <c:v>A CORUÑA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694</c:v>
                </c:pt>
                <c:pt idx="1">
                  <c:v>608</c:v>
                </c:pt>
                <c:pt idx="2">
                  <c:v>271</c:v>
                </c:pt>
                <c:pt idx="3">
                  <c:v>246</c:v>
                </c:pt>
                <c:pt idx="4">
                  <c:v>227</c:v>
                </c:pt>
                <c:pt idx="5">
                  <c:v>197</c:v>
                </c:pt>
                <c:pt idx="6">
                  <c:v>127</c:v>
                </c:pt>
                <c:pt idx="7">
                  <c:v>88</c:v>
                </c:pt>
                <c:pt idx="8">
                  <c:v>87</c:v>
                </c:pt>
                <c:pt idx="9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MALAGA</c:v>
                </c:pt>
                <c:pt idx="4">
                  <c:v>SANTA CRUZ DE TENERIFE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SEVILLA</c:v>
                </c:pt>
                <c:pt idx="9">
                  <c:v>A CORUÑA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784</c:v>
                </c:pt>
                <c:pt idx="1">
                  <c:v>684</c:v>
                </c:pt>
                <c:pt idx="2">
                  <c:v>288</c:v>
                </c:pt>
                <c:pt idx="3">
                  <c:v>212</c:v>
                </c:pt>
                <c:pt idx="4">
                  <c:v>214</c:v>
                </c:pt>
                <c:pt idx="5">
                  <c:v>212</c:v>
                </c:pt>
                <c:pt idx="6">
                  <c:v>156</c:v>
                </c:pt>
                <c:pt idx="7">
                  <c:v>97</c:v>
                </c:pt>
                <c:pt idx="8">
                  <c:v>73</c:v>
                </c:pt>
                <c:pt idx="9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51615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workbookViewId="0">
      <selection activeCell="I5" sqref="I5"/>
    </sheetView>
  </sheetViews>
  <sheetFormatPr baseColWidth="10" defaultRowHeight="15" x14ac:dyDescent="0.25"/>
  <cols>
    <col min="1" max="1" width="28.28515625" style="49" bestFit="1" customWidth="1"/>
    <col min="2" max="2" width="16.7109375" style="49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38</v>
      </c>
    </row>
    <row r="4" spans="1:9" x14ac:dyDescent="0.25">
      <c r="F4" s="51"/>
      <c r="G4" s="51"/>
      <c r="I4" s="52">
        <v>40151</v>
      </c>
    </row>
    <row r="6" spans="1:9" x14ac:dyDescent="0.25">
      <c r="A6" s="53" t="s">
        <v>41</v>
      </c>
      <c r="B6" s="54"/>
      <c r="C6" s="54"/>
      <c r="D6" s="55" t="s">
        <v>95</v>
      </c>
      <c r="E6" s="56"/>
      <c r="F6" s="55" t="s">
        <v>39</v>
      </c>
      <c r="G6" s="56"/>
      <c r="H6" s="55" t="s">
        <v>40</v>
      </c>
      <c r="I6" s="56"/>
    </row>
    <row r="7" spans="1:9" x14ac:dyDescent="0.25">
      <c r="A7" s="57"/>
      <c r="B7" s="57"/>
      <c r="C7" s="57"/>
      <c r="D7" s="58">
        <v>2008</v>
      </c>
      <c r="E7" s="58">
        <v>2009</v>
      </c>
      <c r="F7" s="58">
        <v>2008</v>
      </c>
      <c r="G7" s="58">
        <v>2009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12500049</v>
      </c>
      <c r="E8" s="61">
        <v>12447478</v>
      </c>
      <c r="F8" s="61">
        <v>129359138</v>
      </c>
      <c r="G8" s="61">
        <v>120544986</v>
      </c>
      <c r="H8" s="61">
        <v>-8814152</v>
      </c>
      <c r="I8" s="62">
        <f>((G8*100/F8)-100)</f>
        <v>-6.8137065044450082</v>
      </c>
    </row>
    <row r="9" spans="1:9" x14ac:dyDescent="0.25">
      <c r="A9" s="63"/>
      <c r="B9" s="64"/>
      <c r="C9" s="60" t="s">
        <v>15</v>
      </c>
      <c r="D9" s="61">
        <v>7879256</v>
      </c>
      <c r="E9" s="61">
        <v>6443497</v>
      </c>
      <c r="F9" s="61">
        <v>87225620</v>
      </c>
      <c r="G9" s="61">
        <v>63717687</v>
      </c>
      <c r="H9" s="61">
        <v>-23507933</v>
      </c>
      <c r="I9" s="62">
        <f t="shared" ref="I9:I19" si="0">((G9*100/F9)-100)</f>
        <v>-26.950720441998584</v>
      </c>
    </row>
    <row r="10" spans="1:9" x14ac:dyDescent="0.25">
      <c r="A10" s="63"/>
      <c r="B10" s="59" t="s">
        <v>16</v>
      </c>
      <c r="C10" s="60" t="s">
        <v>17</v>
      </c>
      <c r="D10" s="61">
        <v>4972580</v>
      </c>
      <c r="E10" s="61">
        <v>4281164</v>
      </c>
      <c r="F10" s="61">
        <v>50092719</v>
      </c>
      <c r="G10" s="61">
        <v>40277201</v>
      </c>
      <c r="H10" s="61">
        <v>-9815518</v>
      </c>
      <c r="I10" s="62">
        <f t="shared" si="0"/>
        <v>-19.594699980250624</v>
      </c>
    </row>
    <row r="11" spans="1:9" x14ac:dyDescent="0.25">
      <c r="A11" s="63"/>
      <c r="B11" s="63"/>
      <c r="C11" s="60" t="s">
        <v>18</v>
      </c>
      <c r="D11" s="61">
        <v>12553219</v>
      </c>
      <c r="E11" s="61">
        <v>11023917</v>
      </c>
      <c r="F11" s="61">
        <v>123322866</v>
      </c>
      <c r="G11" s="61">
        <v>105536158</v>
      </c>
      <c r="H11" s="61">
        <v>-17786708</v>
      </c>
      <c r="I11" s="62">
        <f t="shared" si="0"/>
        <v>-14.422879208791656</v>
      </c>
    </row>
    <row r="12" spans="1:9" x14ac:dyDescent="0.25">
      <c r="A12" s="64"/>
      <c r="B12" s="64"/>
      <c r="C12" s="60" t="s">
        <v>2</v>
      </c>
      <c r="D12" s="61">
        <v>17525799</v>
      </c>
      <c r="E12" s="61">
        <v>15305081</v>
      </c>
      <c r="F12" s="61">
        <v>173415585</v>
      </c>
      <c r="G12" s="61">
        <v>145813359</v>
      </c>
      <c r="H12" s="61">
        <v>-27602226</v>
      </c>
      <c r="I12" s="62">
        <f t="shared" si="0"/>
        <v>-15.91680816923116</v>
      </c>
    </row>
    <row r="13" spans="1:9" x14ac:dyDescent="0.25">
      <c r="A13" s="65"/>
      <c r="B13" s="65"/>
      <c r="C13" s="66" t="s">
        <v>2</v>
      </c>
      <c r="D13" s="67">
        <v>37905104</v>
      </c>
      <c r="E13" s="67">
        <v>34196056</v>
      </c>
      <c r="F13" s="67">
        <v>390000343</v>
      </c>
      <c r="G13" s="67">
        <v>330076032</v>
      </c>
      <c r="H13" s="67">
        <v>-59924311</v>
      </c>
      <c r="I13" s="68">
        <f t="shared" si="0"/>
        <v>-15.365194435226428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17274</v>
      </c>
      <c r="E14" s="61">
        <v>19713</v>
      </c>
      <c r="F14" s="61">
        <v>181015</v>
      </c>
      <c r="G14" s="61">
        <v>203768</v>
      </c>
      <c r="H14" s="61">
        <v>22753</v>
      </c>
      <c r="I14" s="62">
        <f t="shared" si="0"/>
        <v>12.569676546142588</v>
      </c>
    </row>
    <row r="15" spans="1:9" x14ac:dyDescent="0.25">
      <c r="A15" s="63"/>
      <c r="B15" s="59" t="s">
        <v>7</v>
      </c>
      <c r="C15" s="60" t="s">
        <v>8</v>
      </c>
      <c r="D15" s="61">
        <v>604236</v>
      </c>
      <c r="E15" s="61">
        <v>610563</v>
      </c>
      <c r="F15" s="61">
        <v>6152447</v>
      </c>
      <c r="G15" s="61">
        <v>6200734</v>
      </c>
      <c r="H15" s="61">
        <v>48287</v>
      </c>
      <c r="I15" s="62">
        <f t="shared" si="0"/>
        <v>0.7848421936832608</v>
      </c>
    </row>
    <row r="16" spans="1:9" x14ac:dyDescent="0.25">
      <c r="A16" s="63"/>
      <c r="B16" s="64"/>
      <c r="C16" s="60" t="s">
        <v>9</v>
      </c>
      <c r="D16" s="61">
        <v>312634</v>
      </c>
      <c r="E16" s="61">
        <v>316701</v>
      </c>
      <c r="F16" s="61">
        <v>2673366</v>
      </c>
      <c r="G16" s="61">
        <v>2339403</v>
      </c>
      <c r="H16" s="61">
        <v>-333963</v>
      </c>
      <c r="I16" s="62">
        <f t="shared" si="0"/>
        <v>-12.492228897951122</v>
      </c>
    </row>
    <row r="17" spans="1:9" x14ac:dyDescent="0.25">
      <c r="A17" s="64"/>
      <c r="B17" s="69" t="s">
        <v>10</v>
      </c>
      <c r="C17" s="60" t="s">
        <v>11</v>
      </c>
      <c r="D17" s="61">
        <v>200150</v>
      </c>
      <c r="E17" s="61">
        <v>244461</v>
      </c>
      <c r="F17" s="61">
        <v>2608868</v>
      </c>
      <c r="G17" s="61">
        <v>2618210</v>
      </c>
      <c r="H17" s="61">
        <v>9342</v>
      </c>
      <c r="I17" s="62">
        <f t="shared" si="0"/>
        <v>0.35808634242897597</v>
      </c>
    </row>
    <row r="18" spans="1:9" x14ac:dyDescent="0.25">
      <c r="A18" s="70"/>
      <c r="B18" s="70"/>
      <c r="C18" s="66" t="s">
        <v>2</v>
      </c>
      <c r="D18" s="67">
        <v>1134294</v>
      </c>
      <c r="E18" s="67">
        <v>1191438</v>
      </c>
      <c r="F18" s="67">
        <v>11615696</v>
      </c>
      <c r="G18" s="67">
        <v>11362115</v>
      </c>
      <c r="H18" s="67">
        <v>-253581</v>
      </c>
      <c r="I18" s="68">
        <f t="shared" si="0"/>
        <v>-2.1830891579807172</v>
      </c>
    </row>
    <row r="19" spans="1:9" x14ac:dyDescent="0.25">
      <c r="A19" s="71"/>
      <c r="B19" s="71"/>
      <c r="C19" s="72" t="s">
        <v>1</v>
      </c>
      <c r="D19" s="73">
        <f>+D13+D18</f>
        <v>39039398</v>
      </c>
      <c r="E19" s="73">
        <f t="shared" ref="E19:G19" si="1">+E13+E18</f>
        <v>35387494</v>
      </c>
      <c r="F19" s="73">
        <f t="shared" si="1"/>
        <v>401616039</v>
      </c>
      <c r="G19" s="73">
        <f t="shared" si="1"/>
        <v>341438147</v>
      </c>
      <c r="H19" s="73">
        <f t="shared" ref="H19" si="2">G19-F19</f>
        <v>-60177892</v>
      </c>
      <c r="I19" s="74">
        <f t="shared" si="0"/>
        <v>-14.983936435865303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8471801</v>
      </c>
      <c r="E21" s="61">
        <v>7209283</v>
      </c>
      <c r="F21" s="61">
        <v>82595347</v>
      </c>
      <c r="G21" s="61">
        <v>72941200</v>
      </c>
      <c r="H21" s="61">
        <v>-9654147</v>
      </c>
      <c r="I21" s="62">
        <f t="shared" ref="I21:I33" si="3">((G21*100/F21)-100)</f>
        <v>-11.68848773042869</v>
      </c>
    </row>
    <row r="22" spans="1:9" x14ac:dyDescent="0.25">
      <c r="A22" s="63"/>
      <c r="B22" s="64"/>
      <c r="C22" s="60" t="s">
        <v>22</v>
      </c>
      <c r="D22" s="61">
        <v>7919859</v>
      </c>
      <c r="E22" s="61">
        <v>6745655</v>
      </c>
      <c r="F22" s="61">
        <v>76020910</v>
      </c>
      <c r="G22" s="61">
        <v>66528702</v>
      </c>
      <c r="H22" s="61">
        <v>-9492208</v>
      </c>
      <c r="I22" s="62">
        <f t="shared" si="3"/>
        <v>-12.486311989688105</v>
      </c>
    </row>
    <row r="23" spans="1:9" x14ac:dyDescent="0.25">
      <c r="A23" s="63"/>
      <c r="B23" s="69" t="s">
        <v>23</v>
      </c>
      <c r="C23" s="60" t="s">
        <v>24</v>
      </c>
      <c r="D23" s="61">
        <v>3480165</v>
      </c>
      <c r="E23" s="61">
        <v>3287976</v>
      </c>
      <c r="F23" s="61">
        <v>36974214</v>
      </c>
      <c r="G23" s="61">
        <v>31831574</v>
      </c>
      <c r="H23" s="61">
        <v>-5142640</v>
      </c>
      <c r="I23" s="62">
        <f t="shared" si="3"/>
        <v>-13.908720277326253</v>
      </c>
    </row>
    <row r="24" spans="1:9" x14ac:dyDescent="0.25">
      <c r="A24" s="63"/>
      <c r="B24" s="59" t="s">
        <v>25</v>
      </c>
      <c r="C24" s="60" t="s">
        <v>26</v>
      </c>
      <c r="D24" s="61">
        <v>1160180.25</v>
      </c>
      <c r="E24" s="61">
        <v>1043485.25</v>
      </c>
      <c r="F24" s="61">
        <v>11303766.5</v>
      </c>
      <c r="G24" s="61">
        <v>9726537.75</v>
      </c>
      <c r="H24" s="61">
        <v>-1577228.75</v>
      </c>
      <c r="I24" s="62">
        <f t="shared" si="3"/>
        <v>-13.953125712566688</v>
      </c>
    </row>
    <row r="25" spans="1:9" x14ac:dyDescent="0.25">
      <c r="A25" s="63"/>
      <c r="B25" s="76"/>
      <c r="C25" s="60" t="s">
        <v>21</v>
      </c>
      <c r="D25" s="61">
        <v>624640</v>
      </c>
      <c r="E25" s="61">
        <v>551377.75</v>
      </c>
      <c r="F25" s="61">
        <v>5900207.75</v>
      </c>
      <c r="G25" s="61">
        <v>5252984</v>
      </c>
      <c r="H25" s="61">
        <v>-647223.75</v>
      </c>
      <c r="I25" s="62">
        <f t="shared" si="3"/>
        <v>-10.96950781097496</v>
      </c>
    </row>
    <row r="26" spans="1:9" x14ac:dyDescent="0.25">
      <c r="A26" s="63"/>
      <c r="B26" s="76"/>
      <c r="C26" s="60" t="s">
        <v>27</v>
      </c>
      <c r="D26" s="61">
        <v>167513.5</v>
      </c>
      <c r="E26" s="61">
        <v>144962.25</v>
      </c>
      <c r="F26" s="61">
        <v>1696007.75</v>
      </c>
      <c r="G26" s="61">
        <v>1378499.25</v>
      </c>
      <c r="H26" s="61">
        <v>-317508.5</v>
      </c>
      <c r="I26" s="62">
        <f t="shared" si="3"/>
        <v>-18.720934500446717</v>
      </c>
    </row>
    <row r="27" spans="1:9" x14ac:dyDescent="0.25">
      <c r="A27" s="63"/>
      <c r="B27" s="77"/>
      <c r="C27" s="60" t="s">
        <v>28</v>
      </c>
      <c r="D27" s="61">
        <v>367972.75</v>
      </c>
      <c r="E27" s="61">
        <v>347144.25</v>
      </c>
      <c r="F27" s="61">
        <v>3707406</v>
      </c>
      <c r="G27" s="61">
        <v>3095046.5</v>
      </c>
      <c r="H27" s="61">
        <v>-612359.5</v>
      </c>
      <c r="I27" s="62">
        <f t="shared" si="3"/>
        <v>-16.51719558095337</v>
      </c>
    </row>
    <row r="28" spans="1:9" x14ac:dyDescent="0.25">
      <c r="A28" s="63"/>
      <c r="B28" s="59" t="s">
        <v>29</v>
      </c>
      <c r="C28" s="60" t="s">
        <v>30</v>
      </c>
      <c r="D28" s="61">
        <v>2156450</v>
      </c>
      <c r="E28" s="61">
        <v>2201922</v>
      </c>
      <c r="F28" s="61">
        <v>24139986</v>
      </c>
      <c r="G28" s="61">
        <v>22803392</v>
      </c>
      <c r="H28" s="61">
        <v>-1336594</v>
      </c>
      <c r="I28" s="62">
        <f t="shared" si="3"/>
        <v>-5.5368466245175085</v>
      </c>
    </row>
    <row r="29" spans="1:9" x14ac:dyDescent="0.25">
      <c r="A29" s="63"/>
      <c r="B29" s="64"/>
      <c r="C29" s="60" t="s">
        <v>31</v>
      </c>
      <c r="D29" s="61">
        <v>785130</v>
      </c>
      <c r="E29" s="61">
        <v>832530</v>
      </c>
      <c r="F29" s="61">
        <v>5027925</v>
      </c>
      <c r="G29" s="61">
        <v>5114584</v>
      </c>
      <c r="H29" s="61">
        <v>86659</v>
      </c>
      <c r="I29" s="62">
        <f t="shared" si="3"/>
        <v>1.7235539511826516</v>
      </c>
    </row>
    <row r="30" spans="1:9" x14ac:dyDescent="0.25">
      <c r="A30" s="63"/>
      <c r="B30" s="69" t="s">
        <v>32</v>
      </c>
      <c r="C30" s="60" t="s">
        <v>33</v>
      </c>
      <c r="D30" s="61">
        <v>263416</v>
      </c>
      <c r="E30" s="61">
        <v>274207</v>
      </c>
      <c r="F30" s="61">
        <v>3711333</v>
      </c>
      <c r="G30" s="61">
        <v>3413169</v>
      </c>
      <c r="H30" s="61">
        <v>-298164</v>
      </c>
      <c r="I30" s="62">
        <f t="shared" si="3"/>
        <v>-8.0338789324482605</v>
      </c>
    </row>
    <row r="31" spans="1:9" x14ac:dyDescent="0.25">
      <c r="A31" s="63"/>
      <c r="B31" s="59" t="s">
        <v>34</v>
      </c>
      <c r="C31" s="60" t="s">
        <v>35</v>
      </c>
      <c r="D31" s="61">
        <v>10536</v>
      </c>
      <c r="E31" s="61">
        <v>10112</v>
      </c>
      <c r="F31" s="61">
        <v>104844</v>
      </c>
      <c r="G31" s="61">
        <v>96614</v>
      </c>
      <c r="H31" s="61">
        <v>-8230</v>
      </c>
      <c r="I31" s="62">
        <f t="shared" si="3"/>
        <v>-7.8497577353019778</v>
      </c>
    </row>
    <row r="32" spans="1:9" x14ac:dyDescent="0.25">
      <c r="A32" s="63"/>
      <c r="B32" s="63"/>
      <c r="C32" s="60" t="s">
        <v>36</v>
      </c>
      <c r="D32" s="61">
        <v>147409452</v>
      </c>
      <c r="E32" s="61">
        <v>146645727</v>
      </c>
      <c r="F32" s="61">
        <v>1371685300</v>
      </c>
      <c r="G32" s="61">
        <v>1349680701</v>
      </c>
      <c r="H32" s="61">
        <v>-22004599</v>
      </c>
      <c r="I32" s="62">
        <f t="shared" si="3"/>
        <v>-1.6042017071991665</v>
      </c>
    </row>
    <row r="33" spans="1:9" x14ac:dyDescent="0.25">
      <c r="A33" s="78"/>
      <c r="B33" s="79"/>
      <c r="C33" s="60" t="s">
        <v>37</v>
      </c>
      <c r="D33" s="61">
        <v>477</v>
      </c>
      <c r="E33" s="61">
        <v>455</v>
      </c>
      <c r="F33" s="61">
        <v>3031</v>
      </c>
      <c r="G33" s="61">
        <v>2822</v>
      </c>
      <c r="H33" s="61">
        <v>-209</v>
      </c>
      <c r="I33" s="62">
        <f t="shared" si="3"/>
        <v>-6.8954140547674001</v>
      </c>
    </row>
  </sheetData>
  <mergeCells count="14">
    <mergeCell ref="A21:A33"/>
    <mergeCell ref="B21:B22"/>
    <mergeCell ref="B28:B29"/>
    <mergeCell ref="B31:B33"/>
    <mergeCell ref="B24:B27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73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40151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704487</v>
      </c>
      <c r="C7" s="37">
        <v>1024426</v>
      </c>
      <c r="D7" s="37">
        <v>10628393</v>
      </c>
      <c r="E7" s="37">
        <v>9851653</v>
      </c>
      <c r="F7" s="10">
        <f>((E7*100)/D7)-100</f>
        <v>-7.3081603211322772</v>
      </c>
      <c r="G7" s="1"/>
      <c r="H7" s="1"/>
      <c r="I7" s="1"/>
    </row>
    <row r="8" spans="1:12" x14ac:dyDescent="0.25">
      <c r="A8" s="11" t="s">
        <v>44</v>
      </c>
      <c r="B8" s="38">
        <v>206734</v>
      </c>
      <c r="C8" s="38">
        <v>229123</v>
      </c>
      <c r="D8" s="38">
        <v>2448010</v>
      </c>
      <c r="E8" s="38">
        <v>2049279</v>
      </c>
      <c r="F8" s="13">
        <f t="shared" ref="F8:F35" si="0">((E8*100)/D8)-100</f>
        <v>-16.287964509948893</v>
      </c>
      <c r="G8" s="1"/>
      <c r="H8" s="1"/>
      <c r="I8" s="1"/>
    </row>
    <row r="9" spans="1:12" x14ac:dyDescent="0.25">
      <c r="A9" s="8" t="s">
        <v>45</v>
      </c>
      <c r="B9" s="37">
        <v>502101</v>
      </c>
      <c r="C9" s="37">
        <v>230617</v>
      </c>
      <c r="D9" s="37">
        <v>4674124</v>
      </c>
      <c r="E9" s="37">
        <v>3322989</v>
      </c>
      <c r="F9" s="10">
        <f t="shared" si="0"/>
        <v>-28.906699950621757</v>
      </c>
      <c r="G9" s="1"/>
      <c r="H9" s="1"/>
      <c r="I9" s="1"/>
    </row>
    <row r="10" spans="1:12" x14ac:dyDescent="0.25">
      <c r="A10" s="11" t="s">
        <v>46</v>
      </c>
      <c r="B10" s="38">
        <v>506735</v>
      </c>
      <c r="C10" s="38">
        <v>399629</v>
      </c>
      <c r="D10" s="38">
        <v>4363183</v>
      </c>
      <c r="E10" s="38">
        <v>3388442</v>
      </c>
      <c r="F10" s="13">
        <f t="shared" si="0"/>
        <v>-22.340135630341422</v>
      </c>
      <c r="G10" s="1"/>
      <c r="H10" s="1"/>
      <c r="I10" s="1"/>
    </row>
    <row r="11" spans="1:12" x14ac:dyDescent="0.25">
      <c r="A11" s="8" t="s">
        <v>47</v>
      </c>
      <c r="B11" s="37">
        <v>6444980</v>
      </c>
      <c r="C11" s="37">
        <v>5967125</v>
      </c>
      <c r="D11" s="37">
        <v>62436234</v>
      </c>
      <c r="E11" s="37">
        <v>57488057</v>
      </c>
      <c r="F11" s="10">
        <f t="shared" si="0"/>
        <v>-7.9251689011223903</v>
      </c>
      <c r="G11" s="1"/>
      <c r="H11" s="1"/>
      <c r="I11" s="1"/>
    </row>
    <row r="12" spans="1:12" x14ac:dyDescent="0.25">
      <c r="A12" s="11" t="s">
        <v>48</v>
      </c>
      <c r="B12" s="38">
        <v>387722</v>
      </c>
      <c r="C12" s="38">
        <v>271389</v>
      </c>
      <c r="D12" s="38">
        <v>4270238</v>
      </c>
      <c r="E12" s="38">
        <v>3188137</v>
      </c>
      <c r="F12" s="13">
        <f t="shared" si="0"/>
        <v>-25.340531370850996</v>
      </c>
      <c r="G12" s="1"/>
      <c r="H12" s="1"/>
      <c r="I12" s="1"/>
    </row>
    <row r="13" spans="1:12" x14ac:dyDescent="0.25">
      <c r="A13" s="8" t="s">
        <v>49</v>
      </c>
      <c r="B13" s="37">
        <v>1018114</v>
      </c>
      <c r="C13" s="37">
        <v>946917</v>
      </c>
      <c r="D13" s="37">
        <v>11743252</v>
      </c>
      <c r="E13" s="37">
        <v>10221731</v>
      </c>
      <c r="F13" s="10">
        <f t="shared" si="0"/>
        <v>-12.956555816055044</v>
      </c>
      <c r="G13" s="1"/>
      <c r="H13" s="1"/>
      <c r="I13" s="1"/>
    </row>
    <row r="14" spans="1:12" x14ac:dyDescent="0.25">
      <c r="A14" s="11" t="s">
        <v>50</v>
      </c>
      <c r="B14" s="38">
        <v>4292515</v>
      </c>
      <c r="C14" s="38">
        <v>3626312</v>
      </c>
      <c r="D14" s="38">
        <v>44655436</v>
      </c>
      <c r="E14" s="38">
        <v>35653668</v>
      </c>
      <c r="F14" s="13">
        <f t="shared" si="0"/>
        <v>-20.158280393903226</v>
      </c>
      <c r="G14" s="1"/>
      <c r="H14" s="1"/>
      <c r="I14" s="1"/>
    </row>
    <row r="15" spans="1:12" x14ac:dyDescent="0.25">
      <c r="A15" s="8" t="s">
        <v>51</v>
      </c>
      <c r="B15" s="37">
        <v>2979735</v>
      </c>
      <c r="C15" s="37">
        <v>2710719</v>
      </c>
      <c r="D15" s="37">
        <v>32935371</v>
      </c>
      <c r="E15" s="37">
        <v>26778426</v>
      </c>
      <c r="F15" s="10">
        <f t="shared" si="0"/>
        <v>-18.694020480291542</v>
      </c>
      <c r="G15" s="1"/>
      <c r="H15" s="1"/>
      <c r="I15" s="1"/>
    </row>
    <row r="16" spans="1:12" x14ac:dyDescent="0.25">
      <c r="A16" s="11" t="s">
        <v>52</v>
      </c>
      <c r="B16" s="38">
        <v>1967478</v>
      </c>
      <c r="C16" s="38">
        <v>1746204</v>
      </c>
      <c r="D16" s="38">
        <v>22125711</v>
      </c>
      <c r="E16" s="38">
        <v>17903362</v>
      </c>
      <c r="F16" s="13">
        <f t="shared" si="0"/>
        <v>-19.083450018849106</v>
      </c>
      <c r="G16" s="1"/>
      <c r="H16" s="1"/>
      <c r="I16" s="1"/>
    </row>
    <row r="17" spans="1:9" x14ac:dyDescent="0.25">
      <c r="A17" s="8" t="s">
        <v>53</v>
      </c>
      <c r="B17" s="37">
        <v>1071678</v>
      </c>
      <c r="C17" s="37">
        <v>1015697</v>
      </c>
      <c r="D17" s="37">
        <v>11588318</v>
      </c>
      <c r="E17" s="37">
        <v>9175268</v>
      </c>
      <c r="F17" s="10">
        <f t="shared" si="0"/>
        <v>-20.823125495865753</v>
      </c>
      <c r="G17" s="1"/>
      <c r="H17" s="1"/>
      <c r="I17" s="1"/>
    </row>
    <row r="18" spans="1:9" x14ac:dyDescent="0.25">
      <c r="A18" s="11" t="s">
        <v>54</v>
      </c>
      <c r="B18" s="38">
        <v>222239</v>
      </c>
      <c r="C18" s="38">
        <v>284067</v>
      </c>
      <c r="D18" s="38">
        <v>2261395</v>
      </c>
      <c r="E18" s="38">
        <v>1978725</v>
      </c>
      <c r="F18" s="13">
        <f t="shared" si="0"/>
        <v>-12.499806535346551</v>
      </c>
      <c r="G18" s="1"/>
      <c r="H18" s="1"/>
      <c r="I18" s="1"/>
    </row>
    <row r="19" spans="1:9" x14ac:dyDescent="0.25">
      <c r="A19" s="8" t="s">
        <v>55</v>
      </c>
      <c r="B19" s="37">
        <v>1012699</v>
      </c>
      <c r="C19" s="37">
        <v>1225581</v>
      </c>
      <c r="D19" s="37">
        <v>10952395</v>
      </c>
      <c r="E19" s="37">
        <v>10021416</v>
      </c>
      <c r="F19" s="10">
        <f t="shared" si="0"/>
        <v>-8.500232141006606</v>
      </c>
      <c r="G19" s="1"/>
      <c r="H19" s="1"/>
      <c r="I19" s="1"/>
    </row>
    <row r="20" spans="1:9" x14ac:dyDescent="0.25">
      <c r="A20" s="11" t="s">
        <v>56</v>
      </c>
      <c r="B20" s="38">
        <v>1874716</v>
      </c>
      <c r="C20" s="38">
        <v>917562</v>
      </c>
      <c r="D20" s="38">
        <v>16894173</v>
      </c>
      <c r="E20" s="38">
        <v>11211123</v>
      </c>
      <c r="F20" s="13">
        <f t="shared" si="0"/>
        <v>-33.63911332031465</v>
      </c>
      <c r="G20" s="1"/>
      <c r="H20" s="1"/>
      <c r="I20" s="1"/>
    </row>
    <row r="21" spans="1:9" x14ac:dyDescent="0.25">
      <c r="A21" s="8" t="s">
        <v>57</v>
      </c>
      <c r="B21" s="37">
        <v>1885230</v>
      </c>
      <c r="C21" s="37">
        <v>1706304</v>
      </c>
      <c r="D21" s="37">
        <v>16882748</v>
      </c>
      <c r="E21" s="37">
        <v>14588261</v>
      </c>
      <c r="F21" s="10">
        <f t="shared" si="0"/>
        <v>-13.590719946776431</v>
      </c>
      <c r="G21" s="1"/>
      <c r="H21" s="1"/>
      <c r="I21" s="1"/>
    </row>
    <row r="22" spans="1:9" x14ac:dyDescent="0.25">
      <c r="A22" s="11" t="s">
        <v>58</v>
      </c>
      <c r="B22" s="38">
        <v>2270614</v>
      </c>
      <c r="C22" s="38">
        <v>1769009</v>
      </c>
      <c r="D22" s="38">
        <v>21910837</v>
      </c>
      <c r="E22" s="38">
        <v>17493673</v>
      </c>
      <c r="F22" s="13">
        <f t="shared" si="0"/>
        <v>-20.159722789229818</v>
      </c>
      <c r="G22" s="1"/>
      <c r="H22" s="1"/>
      <c r="I22" s="1"/>
    </row>
    <row r="23" spans="1:9" x14ac:dyDescent="0.25">
      <c r="A23" s="8" t="s">
        <v>59</v>
      </c>
      <c r="B23" s="37">
        <v>411440</v>
      </c>
      <c r="C23" s="37">
        <v>237305</v>
      </c>
      <c r="D23" s="37">
        <v>4225563</v>
      </c>
      <c r="E23" s="37">
        <v>1822575</v>
      </c>
      <c r="F23" s="10">
        <f t="shared" si="0"/>
        <v>-56.867877724222787</v>
      </c>
      <c r="G23" s="1"/>
      <c r="H23" s="1"/>
      <c r="I23" s="1"/>
    </row>
    <row r="24" spans="1:9" x14ac:dyDescent="0.25">
      <c r="A24" s="11" t="s">
        <v>60</v>
      </c>
      <c r="B24" s="38">
        <v>130334</v>
      </c>
      <c r="C24" s="38">
        <v>159057</v>
      </c>
      <c r="D24" s="38">
        <v>1419459</v>
      </c>
      <c r="E24" s="38">
        <v>1360705</v>
      </c>
      <c r="F24" s="13">
        <f t="shared" si="0"/>
        <v>-4.1391826040766233</v>
      </c>
      <c r="G24" s="1"/>
      <c r="H24" s="1"/>
      <c r="I24" s="1"/>
    </row>
    <row r="25" spans="1:9" x14ac:dyDescent="0.25">
      <c r="A25" s="8" t="s">
        <v>61</v>
      </c>
      <c r="B25" s="37">
        <v>63286</v>
      </c>
      <c r="C25" s="37">
        <v>75319</v>
      </c>
      <c r="D25" s="37">
        <v>650900</v>
      </c>
      <c r="E25" s="37">
        <v>689632</v>
      </c>
      <c r="F25" s="10">
        <f t="shared" si="0"/>
        <v>5.9505300353356887</v>
      </c>
      <c r="G25" s="1"/>
      <c r="H25" s="1"/>
      <c r="I25" s="1"/>
    </row>
    <row r="26" spans="1:9" x14ac:dyDescent="0.25">
      <c r="A26" s="11" t="s">
        <v>62</v>
      </c>
      <c r="B26" s="38">
        <v>193398</v>
      </c>
      <c r="C26" s="38">
        <v>149538</v>
      </c>
      <c r="D26" s="38">
        <v>2052933</v>
      </c>
      <c r="E26" s="38">
        <v>1618950</v>
      </c>
      <c r="F26" s="13">
        <f t="shared" si="0"/>
        <v>-21.139657261099117</v>
      </c>
      <c r="G26" s="1"/>
      <c r="H26" s="1"/>
      <c r="I26" s="1"/>
    </row>
    <row r="27" spans="1:9" x14ac:dyDescent="0.25">
      <c r="A27" s="8" t="s">
        <v>63</v>
      </c>
      <c r="B27" s="37">
        <v>366676</v>
      </c>
      <c r="C27" s="37">
        <v>358241</v>
      </c>
      <c r="D27" s="37">
        <v>4171897</v>
      </c>
      <c r="E27" s="37">
        <v>2836956</v>
      </c>
      <c r="F27" s="10">
        <f t="shared" si="0"/>
        <v>-31.998417027074254</v>
      </c>
      <c r="G27" s="1"/>
      <c r="H27" s="1"/>
      <c r="I27" s="1"/>
    </row>
    <row r="28" spans="1:9" x14ac:dyDescent="0.25">
      <c r="A28" s="11" t="s">
        <v>64</v>
      </c>
      <c r="B28" s="38">
        <v>1543652</v>
      </c>
      <c r="C28" s="38">
        <v>1335328</v>
      </c>
      <c r="D28" s="38">
        <v>15395674</v>
      </c>
      <c r="E28" s="38">
        <v>13462909</v>
      </c>
      <c r="F28" s="13">
        <f t="shared" si="0"/>
        <v>-12.553948596209565</v>
      </c>
      <c r="G28" s="1"/>
      <c r="H28" s="1"/>
      <c r="I28" s="1"/>
    </row>
    <row r="29" spans="1:9" x14ac:dyDescent="0.25">
      <c r="A29" s="8" t="s">
        <v>65</v>
      </c>
      <c r="B29" s="37">
        <v>366331</v>
      </c>
      <c r="C29" s="37">
        <v>337848</v>
      </c>
      <c r="D29" s="37">
        <v>4642337</v>
      </c>
      <c r="E29" s="37">
        <v>3589628</v>
      </c>
      <c r="F29" s="10">
        <f t="shared" si="0"/>
        <v>-22.676272747971552</v>
      </c>
      <c r="G29" s="1"/>
      <c r="H29" s="1"/>
      <c r="I29" s="1"/>
    </row>
    <row r="30" spans="1:9" x14ac:dyDescent="0.25">
      <c r="A30" s="11" t="s">
        <v>66</v>
      </c>
      <c r="B30" s="38">
        <v>367165</v>
      </c>
      <c r="C30" s="38">
        <v>483288</v>
      </c>
      <c r="D30" s="38">
        <v>3812728</v>
      </c>
      <c r="E30" s="38">
        <v>3734099</v>
      </c>
      <c r="F30" s="13">
        <f t="shared" si="0"/>
        <v>-2.0622766690936203</v>
      </c>
      <c r="G30" s="1"/>
      <c r="H30" s="1"/>
      <c r="I30" s="1"/>
    </row>
    <row r="31" spans="1:9" x14ac:dyDescent="0.25">
      <c r="A31" s="8" t="s">
        <v>67</v>
      </c>
      <c r="B31" s="37">
        <v>2634385</v>
      </c>
      <c r="C31" s="37">
        <v>2832216</v>
      </c>
      <c r="D31" s="37">
        <v>28415768</v>
      </c>
      <c r="E31" s="37">
        <v>25961570</v>
      </c>
      <c r="F31" s="10">
        <f t="shared" si="0"/>
        <v>-8.6367470342522523</v>
      </c>
      <c r="G31" s="1"/>
      <c r="H31" s="1"/>
      <c r="I31" s="1"/>
    </row>
    <row r="32" spans="1:9" x14ac:dyDescent="0.25">
      <c r="A32" s="11" t="s">
        <v>68</v>
      </c>
      <c r="B32" s="38">
        <v>5089011</v>
      </c>
      <c r="C32" s="38">
        <v>4853858</v>
      </c>
      <c r="D32" s="38">
        <v>50734404</v>
      </c>
      <c r="E32" s="38">
        <v>47929974</v>
      </c>
      <c r="F32" s="13">
        <f t="shared" si="0"/>
        <v>-5.5276691532633322</v>
      </c>
      <c r="G32" s="1"/>
      <c r="H32" s="1"/>
      <c r="I32" s="1"/>
    </row>
    <row r="33" spans="1:9" x14ac:dyDescent="0.25">
      <c r="A33" s="8" t="s">
        <v>69</v>
      </c>
      <c r="B33" s="37">
        <v>420516</v>
      </c>
      <c r="C33" s="37">
        <v>371615</v>
      </c>
      <c r="D33" s="37">
        <v>4371411</v>
      </c>
      <c r="E33" s="37">
        <v>3272450</v>
      </c>
      <c r="F33" s="10">
        <f t="shared" si="0"/>
        <v>-25.139731770817249</v>
      </c>
      <c r="G33" s="1"/>
      <c r="H33" s="1"/>
      <c r="I33" s="1"/>
    </row>
    <row r="34" spans="1:9" x14ac:dyDescent="0.25">
      <c r="A34" s="11" t="s">
        <v>70</v>
      </c>
      <c r="B34" s="38">
        <v>105427</v>
      </c>
      <c r="C34" s="38">
        <v>123200</v>
      </c>
      <c r="D34" s="38">
        <v>953147</v>
      </c>
      <c r="E34" s="38">
        <v>844489</v>
      </c>
      <c r="F34" s="13">
        <f t="shared" si="0"/>
        <v>-11.399920473966759</v>
      </c>
      <c r="G34" s="1"/>
      <c r="H34" s="1"/>
      <c r="I34" s="1"/>
    </row>
    <row r="35" spans="1:9" x14ac:dyDescent="0.25">
      <c r="A35" s="14" t="s">
        <v>71</v>
      </c>
      <c r="B35" s="15">
        <f>SUM(B7:B34)</f>
        <v>39039398</v>
      </c>
      <c r="C35" s="15">
        <f t="shared" ref="C35:E35" si="1">SUM(C7:C34)</f>
        <v>35387494</v>
      </c>
      <c r="D35" s="15">
        <f t="shared" si="1"/>
        <v>401616039</v>
      </c>
      <c r="E35" s="15">
        <f t="shared" si="1"/>
        <v>341438147</v>
      </c>
      <c r="F35" s="16">
        <f t="shared" si="0"/>
        <v>-14.983936435865303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9851653</v>
      </c>
      <c r="C38" s="41">
        <f>D7</f>
        <v>10628393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57488057</v>
      </c>
      <c r="G38" s="42">
        <f>LOOKUP(E38,$A$38:$A$65,$C$38:$C$65)</f>
        <v>62436234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2049279</v>
      </c>
      <c r="C39" s="41">
        <f t="shared" ref="C39:C65" si="5">D8</f>
        <v>2448010</v>
      </c>
      <c r="D39" s="41">
        <f t="shared" ref="D39:D65" si="6">_xlfn.RANK.EQ(B39,$B$38:$B$65)+COUNTIF($B$38:$B$65,B39)-1</f>
        <v>22</v>
      </c>
      <c r="E39" s="42" t="str">
        <f t="shared" si="2"/>
        <v>VALENCIA</v>
      </c>
      <c r="F39" s="42">
        <f t="shared" ref="F39:F65" si="7">LOOKUP(E39,$A$38:$A$65,$B$38:$B$65)</f>
        <v>47929974</v>
      </c>
      <c r="G39" s="42">
        <f t="shared" ref="G39:G65" si="8">LOOKUP(E39,$A$38:$A$65,$C$38:$C$65)</f>
        <v>50734404</v>
      </c>
    </row>
    <row r="40" spans="1:9" x14ac:dyDescent="0.25">
      <c r="A40" s="42" t="str">
        <f t="shared" si="3"/>
        <v>ALMERIA</v>
      </c>
      <c r="B40" s="41">
        <f t="shared" si="4"/>
        <v>3322989</v>
      </c>
      <c r="C40" s="41">
        <f t="shared" si="5"/>
        <v>4674124</v>
      </c>
      <c r="D40" s="41">
        <f t="shared" si="6"/>
        <v>18</v>
      </c>
      <c r="E40" s="42" t="str">
        <f t="shared" si="2"/>
        <v>BARCELONA</v>
      </c>
      <c r="F40" s="42">
        <f t="shared" si="7"/>
        <v>35653668</v>
      </c>
      <c r="G40" s="42">
        <f t="shared" si="8"/>
        <v>44655436</v>
      </c>
    </row>
    <row r="41" spans="1:9" x14ac:dyDescent="0.25">
      <c r="A41" s="42" t="str">
        <f t="shared" si="3"/>
        <v>AVILES</v>
      </c>
      <c r="B41" s="41">
        <f t="shared" si="4"/>
        <v>3388442</v>
      </c>
      <c r="C41" s="41">
        <f t="shared" si="5"/>
        <v>4363183</v>
      </c>
      <c r="D41" s="41">
        <f t="shared" si="6"/>
        <v>17</v>
      </c>
      <c r="E41" s="42" t="str">
        <f t="shared" si="2"/>
        <v>BILBAO</v>
      </c>
      <c r="F41" s="42">
        <f t="shared" si="7"/>
        <v>26778426</v>
      </c>
      <c r="G41" s="42">
        <f t="shared" si="8"/>
        <v>32935371</v>
      </c>
    </row>
    <row r="42" spans="1:9" x14ac:dyDescent="0.25">
      <c r="A42" s="42" t="str">
        <f t="shared" si="3"/>
        <v>BAHIA DE ALGECIRAS</v>
      </c>
      <c r="B42" s="41">
        <f t="shared" si="4"/>
        <v>57488057</v>
      </c>
      <c r="C42" s="41">
        <f t="shared" si="5"/>
        <v>62436234</v>
      </c>
      <c r="D42" s="41">
        <f t="shared" si="6"/>
        <v>1</v>
      </c>
      <c r="E42" s="42" t="str">
        <f t="shared" si="2"/>
        <v>TARRAGONA</v>
      </c>
      <c r="F42" s="42">
        <f t="shared" si="7"/>
        <v>25961570</v>
      </c>
      <c r="G42" s="42">
        <f t="shared" si="8"/>
        <v>28415768</v>
      </c>
    </row>
    <row r="43" spans="1:9" x14ac:dyDescent="0.25">
      <c r="A43" s="42" t="str">
        <f t="shared" si="3"/>
        <v>BAHIA DE CADIZ</v>
      </c>
      <c r="B43" s="41">
        <f t="shared" si="4"/>
        <v>3188137</v>
      </c>
      <c r="C43" s="41">
        <f t="shared" si="5"/>
        <v>4270238</v>
      </c>
      <c r="D43" s="41">
        <f t="shared" si="6"/>
        <v>20</v>
      </c>
      <c r="E43" s="42" t="str">
        <f t="shared" si="2"/>
        <v>CARTAGENA</v>
      </c>
      <c r="F43" s="42">
        <f t="shared" si="7"/>
        <v>17903362</v>
      </c>
      <c r="G43" s="42">
        <f t="shared" si="8"/>
        <v>22125711</v>
      </c>
    </row>
    <row r="44" spans="1:9" x14ac:dyDescent="0.25">
      <c r="A44" s="42" t="str">
        <f t="shared" si="3"/>
        <v>BALEARES</v>
      </c>
      <c r="B44" s="41">
        <f t="shared" si="4"/>
        <v>10221731</v>
      </c>
      <c r="C44" s="41">
        <f t="shared" si="5"/>
        <v>11743252</v>
      </c>
      <c r="D44" s="41">
        <f t="shared" si="6"/>
        <v>11</v>
      </c>
      <c r="E44" s="42" t="str">
        <f t="shared" si="2"/>
        <v>LAS PALMAS</v>
      </c>
      <c r="F44" s="42">
        <f t="shared" si="7"/>
        <v>17493673</v>
      </c>
      <c r="G44" s="42">
        <f t="shared" si="8"/>
        <v>21910837</v>
      </c>
    </row>
    <row r="45" spans="1:9" x14ac:dyDescent="0.25">
      <c r="A45" s="42" t="str">
        <f t="shared" si="3"/>
        <v>BARCELONA</v>
      </c>
      <c r="B45" s="41">
        <f t="shared" si="4"/>
        <v>35653668</v>
      </c>
      <c r="C45" s="41">
        <f t="shared" si="5"/>
        <v>44655436</v>
      </c>
      <c r="D45" s="41">
        <f t="shared" si="6"/>
        <v>3</v>
      </c>
      <c r="E45" s="42" t="str">
        <f t="shared" si="2"/>
        <v>HUELVA</v>
      </c>
      <c r="F45" s="42">
        <f t="shared" si="7"/>
        <v>14588261</v>
      </c>
      <c r="G45" s="42">
        <f t="shared" si="8"/>
        <v>16882748</v>
      </c>
    </row>
    <row r="46" spans="1:9" x14ac:dyDescent="0.25">
      <c r="A46" s="42" t="str">
        <f t="shared" si="3"/>
        <v>BILBAO</v>
      </c>
      <c r="B46" s="41">
        <f t="shared" si="4"/>
        <v>26778426</v>
      </c>
      <c r="C46" s="41">
        <f t="shared" si="5"/>
        <v>32935371</v>
      </c>
      <c r="D46" s="41">
        <f t="shared" si="6"/>
        <v>4</v>
      </c>
      <c r="E46" s="42" t="str">
        <f t="shared" si="2"/>
        <v>SANTA CRUZ DE TENERIFE</v>
      </c>
      <c r="F46" s="42">
        <f t="shared" si="7"/>
        <v>13462909</v>
      </c>
      <c r="G46" s="42">
        <f t="shared" si="8"/>
        <v>15395674</v>
      </c>
    </row>
    <row r="47" spans="1:9" x14ac:dyDescent="0.25">
      <c r="A47" s="42" t="str">
        <f t="shared" si="3"/>
        <v>CARTAGENA</v>
      </c>
      <c r="B47" s="41">
        <f t="shared" si="4"/>
        <v>17903362</v>
      </c>
      <c r="C47" s="41">
        <f t="shared" si="5"/>
        <v>22125711</v>
      </c>
      <c r="D47" s="41">
        <f t="shared" si="6"/>
        <v>6</v>
      </c>
      <c r="E47" s="42" t="str">
        <f t="shared" si="2"/>
        <v>GIJON</v>
      </c>
      <c r="F47" s="42">
        <f t="shared" si="7"/>
        <v>11211123</v>
      </c>
      <c r="G47" s="42">
        <f t="shared" si="8"/>
        <v>16894173</v>
      </c>
    </row>
    <row r="48" spans="1:9" x14ac:dyDescent="0.25">
      <c r="A48" s="42" t="str">
        <f t="shared" si="3"/>
        <v>CASTELLON</v>
      </c>
      <c r="B48" s="41">
        <f t="shared" si="4"/>
        <v>9175268</v>
      </c>
      <c r="C48" s="41">
        <f t="shared" si="5"/>
        <v>11588318</v>
      </c>
      <c r="D48" s="41">
        <f t="shared" si="6"/>
        <v>14</v>
      </c>
      <c r="E48" s="42" t="str">
        <f t="shared" si="2"/>
        <v>BALEARES</v>
      </c>
      <c r="F48" s="42">
        <f t="shared" si="7"/>
        <v>10221731</v>
      </c>
      <c r="G48" s="42">
        <f t="shared" si="8"/>
        <v>11743252</v>
      </c>
    </row>
    <row r="49" spans="1:7" x14ac:dyDescent="0.25">
      <c r="A49" s="42" t="str">
        <f t="shared" si="3"/>
        <v>CEUTA</v>
      </c>
      <c r="B49" s="41">
        <f t="shared" si="4"/>
        <v>1978725</v>
      </c>
      <c r="C49" s="41">
        <f t="shared" si="5"/>
        <v>2261395</v>
      </c>
      <c r="D49" s="41">
        <f t="shared" si="6"/>
        <v>23</v>
      </c>
      <c r="E49" s="42" t="str">
        <f t="shared" si="2"/>
        <v>FERROL-SAN CIBRAO</v>
      </c>
      <c r="F49" s="42">
        <f t="shared" si="7"/>
        <v>10021416</v>
      </c>
      <c r="G49" s="42">
        <f t="shared" si="8"/>
        <v>10952395</v>
      </c>
    </row>
    <row r="50" spans="1:7" x14ac:dyDescent="0.25">
      <c r="A50" s="42" t="str">
        <f t="shared" si="3"/>
        <v>FERROL-SAN CIBRAO</v>
      </c>
      <c r="B50" s="41">
        <f t="shared" si="4"/>
        <v>10021416</v>
      </c>
      <c r="C50" s="41">
        <f t="shared" si="5"/>
        <v>10952395</v>
      </c>
      <c r="D50" s="41">
        <f t="shared" si="6"/>
        <v>12</v>
      </c>
      <c r="E50" s="42" t="str">
        <f t="shared" si="2"/>
        <v>A CORUÑA</v>
      </c>
      <c r="F50" s="42">
        <f t="shared" si="7"/>
        <v>9851653</v>
      </c>
      <c r="G50" s="42">
        <f t="shared" si="8"/>
        <v>10628393</v>
      </c>
    </row>
    <row r="51" spans="1:7" x14ac:dyDescent="0.25">
      <c r="A51" s="42" t="str">
        <f t="shared" si="3"/>
        <v>GIJON</v>
      </c>
      <c r="B51" s="41">
        <f t="shared" si="4"/>
        <v>11211123</v>
      </c>
      <c r="C51" s="41">
        <f t="shared" si="5"/>
        <v>16894173</v>
      </c>
      <c r="D51" s="41">
        <f t="shared" si="6"/>
        <v>10</v>
      </c>
      <c r="E51" s="42" t="str">
        <f t="shared" si="2"/>
        <v>CASTELLON</v>
      </c>
      <c r="F51" s="42">
        <f t="shared" si="7"/>
        <v>9175268</v>
      </c>
      <c r="G51" s="42">
        <f t="shared" si="8"/>
        <v>11588318</v>
      </c>
    </row>
    <row r="52" spans="1:7" x14ac:dyDescent="0.25">
      <c r="A52" s="42" t="str">
        <f t="shared" si="3"/>
        <v>HUELVA</v>
      </c>
      <c r="B52" s="41">
        <f t="shared" si="4"/>
        <v>14588261</v>
      </c>
      <c r="C52" s="41">
        <f t="shared" si="5"/>
        <v>16882748</v>
      </c>
      <c r="D52" s="41">
        <f t="shared" si="6"/>
        <v>8</v>
      </c>
      <c r="E52" s="42" t="str">
        <f t="shared" si="2"/>
        <v>SEVILLA</v>
      </c>
      <c r="F52" s="42">
        <f t="shared" si="7"/>
        <v>3734099</v>
      </c>
      <c r="G52" s="42">
        <f t="shared" si="8"/>
        <v>3812728</v>
      </c>
    </row>
    <row r="53" spans="1:7" x14ac:dyDescent="0.25">
      <c r="A53" s="42" t="str">
        <f t="shared" si="3"/>
        <v>LAS PALMAS</v>
      </c>
      <c r="B53" s="41">
        <f t="shared" si="4"/>
        <v>17493673</v>
      </c>
      <c r="C53" s="41">
        <f t="shared" si="5"/>
        <v>21910837</v>
      </c>
      <c r="D53" s="41">
        <f t="shared" si="6"/>
        <v>7</v>
      </c>
      <c r="E53" s="42" t="str">
        <f t="shared" si="2"/>
        <v>SANTANDER</v>
      </c>
      <c r="F53" s="42">
        <f t="shared" si="7"/>
        <v>3589628</v>
      </c>
      <c r="G53" s="42">
        <f t="shared" si="8"/>
        <v>4642337</v>
      </c>
    </row>
    <row r="54" spans="1:7" x14ac:dyDescent="0.25">
      <c r="A54" s="42" t="str">
        <f t="shared" si="3"/>
        <v>MALAGA</v>
      </c>
      <c r="B54" s="41">
        <f t="shared" si="4"/>
        <v>1822575</v>
      </c>
      <c r="C54" s="41">
        <f t="shared" si="5"/>
        <v>4225563</v>
      </c>
      <c r="D54" s="41">
        <f t="shared" si="6"/>
        <v>24</v>
      </c>
      <c r="E54" s="42" t="str">
        <f t="shared" si="2"/>
        <v>AVILES</v>
      </c>
      <c r="F54" s="42">
        <f t="shared" si="7"/>
        <v>3388442</v>
      </c>
      <c r="G54" s="42">
        <f t="shared" si="8"/>
        <v>4363183</v>
      </c>
    </row>
    <row r="55" spans="1:7" x14ac:dyDescent="0.25">
      <c r="A55" s="42" t="str">
        <f t="shared" si="3"/>
        <v>MARIN Y RIA DE PONTEVEDRA</v>
      </c>
      <c r="B55" s="41">
        <f t="shared" si="4"/>
        <v>1360705</v>
      </c>
      <c r="C55" s="41">
        <f t="shared" si="5"/>
        <v>1419459</v>
      </c>
      <c r="D55" s="41">
        <f t="shared" si="6"/>
        <v>26</v>
      </c>
      <c r="E55" s="42" t="str">
        <f t="shared" si="2"/>
        <v>ALMERIA</v>
      </c>
      <c r="F55" s="42">
        <f t="shared" si="7"/>
        <v>3322989</v>
      </c>
      <c r="G55" s="42">
        <f t="shared" si="8"/>
        <v>4674124</v>
      </c>
    </row>
    <row r="56" spans="1:7" x14ac:dyDescent="0.25">
      <c r="A56" s="42" t="str">
        <f t="shared" si="3"/>
        <v>MELILLA</v>
      </c>
      <c r="B56" s="41">
        <f t="shared" si="4"/>
        <v>689632</v>
      </c>
      <c r="C56" s="41">
        <f t="shared" si="5"/>
        <v>650900</v>
      </c>
      <c r="D56" s="41">
        <f t="shared" si="6"/>
        <v>28</v>
      </c>
      <c r="E56" s="42" t="str">
        <f t="shared" si="2"/>
        <v>VIGO</v>
      </c>
      <c r="F56" s="42">
        <f t="shared" si="7"/>
        <v>3272450</v>
      </c>
      <c r="G56" s="42">
        <f t="shared" si="8"/>
        <v>4371411</v>
      </c>
    </row>
    <row r="57" spans="1:7" x14ac:dyDescent="0.25">
      <c r="A57" s="42" t="str">
        <f t="shared" si="3"/>
        <v>MOTRIL</v>
      </c>
      <c r="B57" s="41">
        <f t="shared" si="4"/>
        <v>1618950</v>
      </c>
      <c r="C57" s="41">
        <f t="shared" si="5"/>
        <v>2052933</v>
      </c>
      <c r="D57" s="41">
        <f t="shared" si="6"/>
        <v>25</v>
      </c>
      <c r="E57" s="42" t="str">
        <f t="shared" si="2"/>
        <v>BAHIA DE CADIZ</v>
      </c>
      <c r="F57" s="42">
        <f t="shared" si="7"/>
        <v>3188137</v>
      </c>
      <c r="G57" s="42">
        <f t="shared" si="8"/>
        <v>4270238</v>
      </c>
    </row>
    <row r="58" spans="1:7" x14ac:dyDescent="0.25">
      <c r="A58" s="42" t="str">
        <f t="shared" si="3"/>
        <v>PASAIA</v>
      </c>
      <c r="B58" s="41">
        <f t="shared" si="4"/>
        <v>2836956</v>
      </c>
      <c r="C58" s="41">
        <f t="shared" si="5"/>
        <v>4171897</v>
      </c>
      <c r="D58" s="41">
        <f t="shared" si="6"/>
        <v>21</v>
      </c>
      <c r="E58" s="42" t="str">
        <f t="shared" si="2"/>
        <v>PASAIA</v>
      </c>
      <c r="F58" s="42">
        <f t="shared" si="7"/>
        <v>2836956</v>
      </c>
      <c r="G58" s="42">
        <f t="shared" si="8"/>
        <v>4171897</v>
      </c>
    </row>
    <row r="59" spans="1:7" x14ac:dyDescent="0.25">
      <c r="A59" s="42" t="str">
        <f t="shared" si="3"/>
        <v>SANTA CRUZ DE TENERIFE</v>
      </c>
      <c r="B59" s="41">
        <f t="shared" si="4"/>
        <v>13462909</v>
      </c>
      <c r="C59" s="41">
        <f t="shared" si="5"/>
        <v>15395674</v>
      </c>
      <c r="D59" s="41">
        <f t="shared" si="6"/>
        <v>9</v>
      </c>
      <c r="E59" s="42" t="str">
        <f t="shared" si="2"/>
        <v>ALICANTE</v>
      </c>
      <c r="F59" s="42">
        <f t="shared" si="7"/>
        <v>2049279</v>
      </c>
      <c r="G59" s="42">
        <f t="shared" si="8"/>
        <v>2448010</v>
      </c>
    </row>
    <row r="60" spans="1:7" x14ac:dyDescent="0.25">
      <c r="A60" s="42" t="str">
        <f t="shared" si="3"/>
        <v>SANTANDER</v>
      </c>
      <c r="B60" s="41">
        <f t="shared" si="4"/>
        <v>3589628</v>
      </c>
      <c r="C60" s="41">
        <f t="shared" si="5"/>
        <v>4642337</v>
      </c>
      <c r="D60" s="41">
        <f t="shared" si="6"/>
        <v>16</v>
      </c>
      <c r="E60" s="42" t="str">
        <f t="shared" si="2"/>
        <v>CEUTA</v>
      </c>
      <c r="F60" s="42">
        <f t="shared" si="7"/>
        <v>1978725</v>
      </c>
      <c r="G60" s="42">
        <f t="shared" si="8"/>
        <v>2261395</v>
      </c>
    </row>
    <row r="61" spans="1:7" x14ac:dyDescent="0.25">
      <c r="A61" s="42" t="str">
        <f t="shared" si="3"/>
        <v>SEVILLA</v>
      </c>
      <c r="B61" s="41">
        <f t="shared" si="4"/>
        <v>3734099</v>
      </c>
      <c r="C61" s="41">
        <f t="shared" si="5"/>
        <v>3812728</v>
      </c>
      <c r="D61" s="41">
        <f t="shared" si="6"/>
        <v>15</v>
      </c>
      <c r="E61" s="42" t="str">
        <f t="shared" si="2"/>
        <v>MALAGA</v>
      </c>
      <c r="F61" s="42">
        <f t="shared" si="7"/>
        <v>1822575</v>
      </c>
      <c r="G61" s="42">
        <f t="shared" si="8"/>
        <v>4225563</v>
      </c>
    </row>
    <row r="62" spans="1:7" x14ac:dyDescent="0.25">
      <c r="A62" s="42" t="str">
        <f t="shared" si="3"/>
        <v>TARRAGONA</v>
      </c>
      <c r="B62" s="41">
        <f t="shared" si="4"/>
        <v>25961570</v>
      </c>
      <c r="C62" s="41">
        <f t="shared" si="5"/>
        <v>28415768</v>
      </c>
      <c r="D62" s="41">
        <f t="shared" si="6"/>
        <v>5</v>
      </c>
      <c r="E62" s="42" t="str">
        <f t="shared" si="2"/>
        <v>MOTRIL</v>
      </c>
      <c r="F62" s="42">
        <f t="shared" si="7"/>
        <v>1618950</v>
      </c>
      <c r="G62" s="42">
        <f t="shared" si="8"/>
        <v>2052933</v>
      </c>
    </row>
    <row r="63" spans="1:7" x14ac:dyDescent="0.25">
      <c r="A63" s="42" t="str">
        <f t="shared" si="3"/>
        <v>VALENCIA</v>
      </c>
      <c r="B63" s="41">
        <f t="shared" si="4"/>
        <v>47929974</v>
      </c>
      <c r="C63" s="41">
        <f t="shared" si="5"/>
        <v>50734404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1360705</v>
      </c>
      <c r="G63" s="42">
        <f t="shared" si="8"/>
        <v>1419459</v>
      </c>
    </row>
    <row r="64" spans="1:7" x14ac:dyDescent="0.25">
      <c r="A64" s="42" t="str">
        <f t="shared" si="3"/>
        <v>VIGO</v>
      </c>
      <c r="B64" s="41">
        <f t="shared" si="4"/>
        <v>3272450</v>
      </c>
      <c r="C64" s="41">
        <f t="shared" si="5"/>
        <v>4371411</v>
      </c>
      <c r="D64" s="41">
        <f t="shared" si="6"/>
        <v>19</v>
      </c>
      <c r="E64" s="42" t="str">
        <f t="shared" si="2"/>
        <v>VILAGARCIA</v>
      </c>
      <c r="F64" s="42">
        <f t="shared" si="7"/>
        <v>844489</v>
      </c>
      <c r="G64" s="42">
        <f t="shared" si="8"/>
        <v>953147</v>
      </c>
    </row>
    <row r="65" spans="1:7" x14ac:dyDescent="0.25">
      <c r="A65" s="42" t="str">
        <f t="shared" si="3"/>
        <v>VILAGARCIA</v>
      </c>
      <c r="B65" s="41">
        <f t="shared" si="4"/>
        <v>844489</v>
      </c>
      <c r="C65" s="41">
        <f t="shared" si="5"/>
        <v>953147</v>
      </c>
      <c r="D65" s="41">
        <f t="shared" si="6"/>
        <v>27</v>
      </c>
      <c r="E65" s="42" t="str">
        <f t="shared" si="2"/>
        <v>MELILLA</v>
      </c>
      <c r="F65" s="42">
        <f t="shared" si="7"/>
        <v>689632</v>
      </c>
      <c r="G65" s="42">
        <f t="shared" si="8"/>
        <v>650900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74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75</v>
      </c>
    </row>
    <row r="5" spans="1:12" x14ac:dyDescent="0.25">
      <c r="A5" s="47" t="s">
        <v>72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40151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672950</v>
      </c>
      <c r="C7" s="37">
        <v>926087</v>
      </c>
      <c r="D7" s="37">
        <v>10320554</v>
      </c>
      <c r="E7" s="37">
        <v>9468975</v>
      </c>
      <c r="F7" s="10">
        <f>((E7*100)/D7)-100</f>
        <v>-8.2512915488839127</v>
      </c>
      <c r="G7" s="1"/>
      <c r="H7" s="1"/>
      <c r="I7" s="1"/>
    </row>
    <row r="8" spans="1:12" x14ac:dyDescent="0.25">
      <c r="A8" s="11" t="s">
        <v>44</v>
      </c>
      <c r="B8" s="38">
        <v>203267</v>
      </c>
      <c r="C8" s="38">
        <v>228813</v>
      </c>
      <c r="D8" s="38">
        <v>2415298</v>
      </c>
      <c r="E8" s="38">
        <v>2029320</v>
      </c>
      <c r="F8" s="13">
        <f t="shared" ref="F8:F35" si="0">((E8*100)/D8)-100</f>
        <v>-15.980553952348743</v>
      </c>
      <c r="G8" s="1"/>
      <c r="H8" s="1"/>
      <c r="I8" s="1"/>
    </row>
    <row r="9" spans="1:12" x14ac:dyDescent="0.25">
      <c r="A9" s="8" t="s">
        <v>45</v>
      </c>
      <c r="B9" s="37">
        <v>482145</v>
      </c>
      <c r="C9" s="37">
        <v>224484</v>
      </c>
      <c r="D9" s="37">
        <v>4459226</v>
      </c>
      <c r="E9" s="37">
        <v>3214207</v>
      </c>
      <c r="F9" s="10">
        <f t="shared" si="0"/>
        <v>-27.920069536731262</v>
      </c>
      <c r="G9" s="1"/>
      <c r="H9" s="1"/>
      <c r="I9" s="1"/>
    </row>
    <row r="10" spans="1:12" x14ac:dyDescent="0.25">
      <c r="A10" s="11" t="s">
        <v>46</v>
      </c>
      <c r="B10" s="38">
        <v>502531</v>
      </c>
      <c r="C10" s="38">
        <v>396024</v>
      </c>
      <c r="D10" s="38">
        <v>4309135</v>
      </c>
      <c r="E10" s="38">
        <v>3346343</v>
      </c>
      <c r="F10" s="13">
        <f t="shared" si="0"/>
        <v>-22.343045646051934</v>
      </c>
      <c r="G10" s="1"/>
      <c r="H10" s="1"/>
      <c r="I10" s="1"/>
    </row>
    <row r="11" spans="1:12" x14ac:dyDescent="0.25">
      <c r="A11" s="8" t="s">
        <v>47</v>
      </c>
      <c r="B11" s="37">
        <v>6102315</v>
      </c>
      <c r="C11" s="37">
        <v>5516038</v>
      </c>
      <c r="D11" s="37">
        <v>58376366</v>
      </c>
      <c r="E11" s="37">
        <v>52763819</v>
      </c>
      <c r="F11" s="10">
        <f t="shared" si="0"/>
        <v>-9.6144165602908487</v>
      </c>
      <c r="G11" s="1"/>
      <c r="H11" s="1"/>
      <c r="I11" s="1"/>
    </row>
    <row r="12" spans="1:12" x14ac:dyDescent="0.25">
      <c r="A12" s="11" t="s">
        <v>48</v>
      </c>
      <c r="B12" s="38">
        <v>377015</v>
      </c>
      <c r="C12" s="38">
        <v>261488</v>
      </c>
      <c r="D12" s="38">
        <v>4166424</v>
      </c>
      <c r="E12" s="38">
        <v>3078687</v>
      </c>
      <c r="F12" s="13">
        <f t="shared" si="0"/>
        <v>-26.107208483822092</v>
      </c>
      <c r="G12" s="1"/>
      <c r="H12" s="1"/>
      <c r="I12" s="1"/>
    </row>
    <row r="13" spans="1:12" x14ac:dyDescent="0.25">
      <c r="A13" s="8" t="s">
        <v>49</v>
      </c>
      <c r="B13" s="37">
        <v>988042</v>
      </c>
      <c r="C13" s="37">
        <v>920674</v>
      </c>
      <c r="D13" s="37">
        <v>11520449</v>
      </c>
      <c r="E13" s="37">
        <v>10067872</v>
      </c>
      <c r="F13" s="10">
        <f t="shared" si="0"/>
        <v>-12.608683915010602</v>
      </c>
      <c r="G13" s="1"/>
      <c r="H13" s="1"/>
      <c r="I13" s="1"/>
    </row>
    <row r="14" spans="1:12" x14ac:dyDescent="0.25">
      <c r="A14" s="11" t="s">
        <v>50</v>
      </c>
      <c r="B14" s="38">
        <v>4168784</v>
      </c>
      <c r="C14" s="38">
        <v>3517384</v>
      </c>
      <c r="D14" s="38">
        <v>43578315</v>
      </c>
      <c r="E14" s="38">
        <v>34617104</v>
      </c>
      <c r="F14" s="13">
        <f t="shared" si="0"/>
        <v>-20.563463731904278</v>
      </c>
      <c r="G14" s="1"/>
      <c r="H14" s="1"/>
      <c r="I14" s="1"/>
    </row>
    <row r="15" spans="1:12" x14ac:dyDescent="0.25">
      <c r="A15" s="8" t="s">
        <v>51</v>
      </c>
      <c r="B15" s="37">
        <v>2874049</v>
      </c>
      <c r="C15" s="37">
        <v>2691688</v>
      </c>
      <c r="D15" s="37">
        <v>32032229</v>
      </c>
      <c r="E15" s="37">
        <v>26403430</v>
      </c>
      <c r="F15" s="10">
        <f t="shared" si="0"/>
        <v>-17.57229882441213</v>
      </c>
      <c r="G15" s="1"/>
      <c r="H15" s="1"/>
      <c r="I15" s="1"/>
    </row>
    <row r="16" spans="1:12" x14ac:dyDescent="0.25">
      <c r="A16" s="11" t="s">
        <v>52</v>
      </c>
      <c r="B16" s="38">
        <v>1958826</v>
      </c>
      <c r="C16" s="38">
        <v>1741333</v>
      </c>
      <c r="D16" s="38">
        <v>22036675</v>
      </c>
      <c r="E16" s="38">
        <v>17852555</v>
      </c>
      <c r="F16" s="13">
        <f t="shared" si="0"/>
        <v>-18.987074955727209</v>
      </c>
      <c r="G16" s="1"/>
      <c r="H16" s="1"/>
      <c r="I16" s="1"/>
    </row>
    <row r="17" spans="1:9" x14ac:dyDescent="0.25">
      <c r="A17" s="8" t="s">
        <v>53</v>
      </c>
      <c r="B17" s="37">
        <v>1066881</v>
      </c>
      <c r="C17" s="37">
        <v>1012545</v>
      </c>
      <c r="D17" s="37">
        <v>11536815</v>
      </c>
      <c r="E17" s="37">
        <v>9141381</v>
      </c>
      <c r="F17" s="10">
        <f t="shared" si="0"/>
        <v>-20.763390935886548</v>
      </c>
      <c r="G17" s="1"/>
      <c r="H17" s="1"/>
      <c r="I17" s="1"/>
    </row>
    <row r="18" spans="1:9" x14ac:dyDescent="0.25">
      <c r="A18" s="11" t="s">
        <v>54</v>
      </c>
      <c r="B18" s="38">
        <v>178338</v>
      </c>
      <c r="C18" s="38">
        <v>241263</v>
      </c>
      <c r="D18" s="38">
        <v>1748897</v>
      </c>
      <c r="E18" s="38">
        <v>1602833</v>
      </c>
      <c r="F18" s="13">
        <f t="shared" si="0"/>
        <v>-8.3517782922607751</v>
      </c>
      <c r="G18" s="1"/>
      <c r="H18" s="1"/>
      <c r="I18" s="1"/>
    </row>
    <row r="19" spans="1:9" x14ac:dyDescent="0.25">
      <c r="A19" s="8" t="s">
        <v>55</v>
      </c>
      <c r="B19" s="37">
        <v>1010211</v>
      </c>
      <c r="C19" s="37">
        <v>1223445</v>
      </c>
      <c r="D19" s="37">
        <v>10928693</v>
      </c>
      <c r="E19" s="37">
        <v>10006656</v>
      </c>
      <c r="F19" s="10">
        <f t="shared" si="0"/>
        <v>-8.436846016261967</v>
      </c>
      <c r="G19" s="1"/>
      <c r="H19" s="1"/>
      <c r="I19" s="1"/>
    </row>
    <row r="20" spans="1:9" x14ac:dyDescent="0.25">
      <c r="A20" s="11" t="s">
        <v>56</v>
      </c>
      <c r="B20" s="38">
        <v>1869632</v>
      </c>
      <c r="C20" s="38">
        <v>910881</v>
      </c>
      <c r="D20" s="38">
        <v>16786599</v>
      </c>
      <c r="E20" s="38">
        <v>11109036</v>
      </c>
      <c r="F20" s="13">
        <f t="shared" si="0"/>
        <v>-33.821996939344288</v>
      </c>
      <c r="G20" s="1"/>
      <c r="H20" s="1"/>
      <c r="I20" s="1"/>
    </row>
    <row r="21" spans="1:9" x14ac:dyDescent="0.25">
      <c r="A21" s="8" t="s">
        <v>57</v>
      </c>
      <c r="B21" s="37">
        <v>1881831</v>
      </c>
      <c r="C21" s="37">
        <v>1702475</v>
      </c>
      <c r="D21" s="37">
        <v>16835429</v>
      </c>
      <c r="E21" s="37">
        <v>14550273</v>
      </c>
      <c r="F21" s="10">
        <f t="shared" si="0"/>
        <v>-13.573494325567822</v>
      </c>
      <c r="G21" s="1"/>
      <c r="H21" s="1"/>
      <c r="I21" s="1"/>
    </row>
    <row r="22" spans="1:9" x14ac:dyDescent="0.25">
      <c r="A22" s="11" t="s">
        <v>58</v>
      </c>
      <c r="B22" s="38">
        <v>2069933</v>
      </c>
      <c r="C22" s="38">
        <v>1595260</v>
      </c>
      <c r="D22" s="38">
        <v>20092129</v>
      </c>
      <c r="E22" s="38">
        <v>15713762</v>
      </c>
      <c r="F22" s="13">
        <f t="shared" si="0"/>
        <v>-21.791453757837218</v>
      </c>
      <c r="G22" s="1"/>
      <c r="H22" s="1"/>
      <c r="I22" s="1"/>
    </row>
    <row r="23" spans="1:9" x14ac:dyDescent="0.25">
      <c r="A23" s="8" t="s">
        <v>59</v>
      </c>
      <c r="B23" s="37">
        <v>398978</v>
      </c>
      <c r="C23" s="37">
        <v>227944</v>
      </c>
      <c r="D23" s="37">
        <v>4148779</v>
      </c>
      <c r="E23" s="37">
        <v>1762553</v>
      </c>
      <c r="F23" s="10">
        <f t="shared" si="0"/>
        <v>-57.516343965296777</v>
      </c>
      <c r="G23" s="1"/>
      <c r="H23" s="1"/>
      <c r="I23" s="1"/>
    </row>
    <row r="24" spans="1:9" x14ac:dyDescent="0.25">
      <c r="A24" s="11" t="s">
        <v>60</v>
      </c>
      <c r="B24" s="38">
        <v>126228</v>
      </c>
      <c r="C24" s="38">
        <v>157498</v>
      </c>
      <c r="D24" s="38">
        <v>1382048</v>
      </c>
      <c r="E24" s="38">
        <v>1328611</v>
      </c>
      <c r="F24" s="13">
        <f t="shared" si="0"/>
        <v>-3.8665082544166296</v>
      </c>
      <c r="G24" s="1"/>
      <c r="H24" s="1"/>
      <c r="I24" s="1"/>
    </row>
    <row r="25" spans="1:9" x14ac:dyDescent="0.25">
      <c r="A25" s="8" t="s">
        <v>61</v>
      </c>
      <c r="B25" s="37">
        <v>62105</v>
      </c>
      <c r="C25" s="37">
        <v>75277</v>
      </c>
      <c r="D25" s="37">
        <v>630096</v>
      </c>
      <c r="E25" s="37">
        <v>687809</v>
      </c>
      <c r="F25" s="10">
        <f t="shared" si="0"/>
        <v>9.1593979330133806</v>
      </c>
      <c r="G25" s="1"/>
      <c r="H25" s="1"/>
      <c r="I25" s="1"/>
    </row>
    <row r="26" spans="1:9" x14ac:dyDescent="0.25">
      <c r="A26" s="11" t="s">
        <v>62</v>
      </c>
      <c r="B26" s="38">
        <v>192461</v>
      </c>
      <c r="C26" s="38">
        <v>148508</v>
      </c>
      <c r="D26" s="38">
        <v>2036402</v>
      </c>
      <c r="E26" s="38">
        <v>1602157</v>
      </c>
      <c r="F26" s="13">
        <f t="shared" si="0"/>
        <v>-21.324129518631395</v>
      </c>
      <c r="G26" s="1"/>
      <c r="H26" s="1"/>
      <c r="I26" s="1"/>
    </row>
    <row r="27" spans="1:9" x14ac:dyDescent="0.25">
      <c r="A27" s="8" t="s">
        <v>63</v>
      </c>
      <c r="B27" s="37">
        <v>362525</v>
      </c>
      <c r="C27" s="37">
        <v>353004</v>
      </c>
      <c r="D27" s="37">
        <v>4129297</v>
      </c>
      <c r="E27" s="37">
        <v>2795184</v>
      </c>
      <c r="F27" s="10">
        <f t="shared" si="0"/>
        <v>-32.308477690028113</v>
      </c>
      <c r="G27" s="1"/>
      <c r="H27" s="1"/>
      <c r="I27" s="1"/>
    </row>
    <row r="28" spans="1:9" x14ac:dyDescent="0.25">
      <c r="A28" s="11" t="s">
        <v>64</v>
      </c>
      <c r="B28" s="38">
        <v>1454542</v>
      </c>
      <c r="C28" s="38">
        <v>1227744</v>
      </c>
      <c r="D28" s="38">
        <v>14467400</v>
      </c>
      <c r="E28" s="38">
        <v>12616466</v>
      </c>
      <c r="F28" s="13">
        <f t="shared" si="0"/>
        <v>-12.793826119413296</v>
      </c>
      <c r="G28" s="1"/>
      <c r="H28" s="1"/>
      <c r="I28" s="1"/>
    </row>
    <row r="29" spans="1:9" x14ac:dyDescent="0.25">
      <c r="A29" s="8" t="s">
        <v>65</v>
      </c>
      <c r="B29" s="37">
        <v>360953</v>
      </c>
      <c r="C29" s="37">
        <v>332973</v>
      </c>
      <c r="D29" s="37">
        <v>4584814</v>
      </c>
      <c r="E29" s="37">
        <v>3539022</v>
      </c>
      <c r="F29" s="10">
        <f t="shared" si="0"/>
        <v>-22.809911154520123</v>
      </c>
      <c r="G29" s="1"/>
      <c r="H29" s="1"/>
      <c r="I29" s="1"/>
    </row>
    <row r="30" spans="1:9" x14ac:dyDescent="0.25">
      <c r="A30" s="11" t="s">
        <v>66</v>
      </c>
      <c r="B30" s="38">
        <v>367165</v>
      </c>
      <c r="C30" s="38">
        <v>483288</v>
      </c>
      <c r="D30" s="38">
        <v>3812728</v>
      </c>
      <c r="E30" s="38">
        <v>3734099</v>
      </c>
      <c r="F30" s="13">
        <f t="shared" si="0"/>
        <v>-2.0622766690936203</v>
      </c>
      <c r="G30" s="1"/>
      <c r="H30" s="1"/>
      <c r="I30" s="1"/>
    </row>
    <row r="31" spans="1:9" x14ac:dyDescent="0.25">
      <c r="A31" s="8" t="s">
        <v>67</v>
      </c>
      <c r="B31" s="37">
        <v>2622092</v>
      </c>
      <c r="C31" s="37">
        <v>2785799</v>
      </c>
      <c r="D31" s="37">
        <v>28251970</v>
      </c>
      <c r="E31" s="37">
        <v>25586889</v>
      </c>
      <c r="F31" s="10">
        <f t="shared" si="0"/>
        <v>-9.4332572206469081</v>
      </c>
      <c r="G31" s="1"/>
      <c r="H31" s="1"/>
      <c r="I31" s="1"/>
    </row>
    <row r="32" spans="1:9" x14ac:dyDescent="0.25">
      <c r="A32" s="11" t="s">
        <v>68</v>
      </c>
      <c r="B32" s="38">
        <v>5061137</v>
      </c>
      <c r="C32" s="38">
        <v>4832598</v>
      </c>
      <c r="D32" s="38">
        <v>50466919</v>
      </c>
      <c r="E32" s="38">
        <v>47692321</v>
      </c>
      <c r="F32" s="13">
        <f t="shared" si="0"/>
        <v>-5.4978549413725801</v>
      </c>
      <c r="G32" s="1"/>
      <c r="H32" s="1"/>
      <c r="I32" s="1"/>
    </row>
    <row r="33" spans="1:9" x14ac:dyDescent="0.25">
      <c r="A33" s="8" t="s">
        <v>69</v>
      </c>
      <c r="B33" s="37">
        <v>385082</v>
      </c>
      <c r="C33" s="37">
        <v>339582</v>
      </c>
      <c r="D33" s="37">
        <v>3997596</v>
      </c>
      <c r="E33" s="37">
        <v>2926557</v>
      </c>
      <c r="F33" s="10">
        <f t="shared" si="0"/>
        <v>-26.792077038300022</v>
      </c>
      <c r="G33" s="1"/>
      <c r="H33" s="1"/>
      <c r="I33" s="1"/>
    </row>
    <row r="34" spans="1:9" x14ac:dyDescent="0.25">
      <c r="A34" s="11" t="s">
        <v>70</v>
      </c>
      <c r="B34" s="38">
        <v>105086</v>
      </c>
      <c r="C34" s="38">
        <v>121959</v>
      </c>
      <c r="D34" s="38">
        <v>949061</v>
      </c>
      <c r="E34" s="38">
        <v>838111</v>
      </c>
      <c r="F34" s="13">
        <f t="shared" si="0"/>
        <v>-11.690502507215029</v>
      </c>
      <c r="G34" s="1"/>
      <c r="H34" s="1"/>
      <c r="I34" s="1"/>
    </row>
    <row r="35" spans="1:9" x14ac:dyDescent="0.25">
      <c r="A35" s="14" t="s">
        <v>71</v>
      </c>
      <c r="B35" s="15">
        <f>SUM(B7:B34)</f>
        <v>37905104</v>
      </c>
      <c r="C35" s="15">
        <f t="shared" ref="C35:E35" si="1">SUM(C7:C34)</f>
        <v>34196056</v>
      </c>
      <c r="D35" s="15">
        <f t="shared" si="1"/>
        <v>390000343</v>
      </c>
      <c r="E35" s="15">
        <f t="shared" si="1"/>
        <v>330076032</v>
      </c>
      <c r="F35" s="16">
        <f t="shared" si="0"/>
        <v>-15.365194435226428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9468975</v>
      </c>
      <c r="C38" s="41">
        <f>D7</f>
        <v>10320554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52763819</v>
      </c>
      <c r="G38" s="42">
        <f>LOOKUP(E38,$A$38:$A$65,$C$38:$C$65)</f>
        <v>58376366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2029320</v>
      </c>
      <c r="C39" s="41">
        <f t="shared" ref="C39:C65" si="5">D8</f>
        <v>2415298</v>
      </c>
      <c r="D39" s="41">
        <f t="shared" ref="D39:D65" si="6">_xlfn.RANK.EQ(B39,$B$38:$B$65)+COUNTIF($B$38:$B$65,B39)-1</f>
        <v>22</v>
      </c>
      <c r="E39" s="42" t="str">
        <f t="shared" si="2"/>
        <v>VALENCIA</v>
      </c>
      <c r="F39" s="42">
        <f t="shared" ref="F39:F54" si="7">LOOKUP(E39,$A$38:$A$65,$B$38:$B$65)</f>
        <v>47692321</v>
      </c>
      <c r="G39" s="42">
        <f t="shared" ref="G39:G65" si="8">LOOKUP(E39,$A$38:$A$65,$C$38:$C$65)</f>
        <v>50466919</v>
      </c>
    </row>
    <row r="40" spans="1:9" x14ac:dyDescent="0.25">
      <c r="A40" s="42" t="str">
        <f t="shared" si="3"/>
        <v>ALMERIA</v>
      </c>
      <c r="B40" s="41">
        <f t="shared" si="4"/>
        <v>3214207</v>
      </c>
      <c r="C40" s="41">
        <f t="shared" si="5"/>
        <v>4459226</v>
      </c>
      <c r="D40" s="41">
        <f t="shared" si="6"/>
        <v>18</v>
      </c>
      <c r="E40" s="42" t="str">
        <f t="shared" si="2"/>
        <v>BARCELONA</v>
      </c>
      <c r="F40" s="42">
        <f t="shared" si="7"/>
        <v>34617104</v>
      </c>
      <c r="G40" s="42">
        <f t="shared" si="8"/>
        <v>43578315</v>
      </c>
    </row>
    <row r="41" spans="1:9" x14ac:dyDescent="0.25">
      <c r="A41" s="42" t="str">
        <f t="shared" si="3"/>
        <v>AVILES</v>
      </c>
      <c r="B41" s="41">
        <f t="shared" si="4"/>
        <v>3346343</v>
      </c>
      <c r="C41" s="41">
        <f t="shared" si="5"/>
        <v>4309135</v>
      </c>
      <c r="D41" s="41">
        <f t="shared" si="6"/>
        <v>17</v>
      </c>
      <c r="E41" s="42" t="str">
        <f t="shared" si="2"/>
        <v>BILBAO</v>
      </c>
      <c r="F41" s="42">
        <f t="shared" si="7"/>
        <v>26403430</v>
      </c>
      <c r="G41" s="42">
        <f t="shared" si="8"/>
        <v>32032229</v>
      </c>
    </row>
    <row r="42" spans="1:9" x14ac:dyDescent="0.25">
      <c r="A42" s="42" t="str">
        <f t="shared" si="3"/>
        <v>BAHIA DE ALGECIRAS</v>
      </c>
      <c r="B42" s="41">
        <f t="shared" si="4"/>
        <v>52763819</v>
      </c>
      <c r="C42" s="41">
        <f t="shared" si="5"/>
        <v>58376366</v>
      </c>
      <c r="D42" s="41">
        <f t="shared" si="6"/>
        <v>1</v>
      </c>
      <c r="E42" s="42" t="str">
        <f t="shared" si="2"/>
        <v>TARRAGONA</v>
      </c>
      <c r="F42" s="42">
        <f t="shared" si="7"/>
        <v>25586889</v>
      </c>
      <c r="G42" s="42">
        <f t="shared" si="8"/>
        <v>28251970</v>
      </c>
    </row>
    <row r="43" spans="1:9" x14ac:dyDescent="0.25">
      <c r="A43" s="42" t="str">
        <f t="shared" si="3"/>
        <v>BAHIA DE CADIZ</v>
      </c>
      <c r="B43" s="41">
        <f t="shared" si="4"/>
        <v>3078687</v>
      </c>
      <c r="C43" s="41">
        <f t="shared" si="5"/>
        <v>4166424</v>
      </c>
      <c r="D43" s="41">
        <f t="shared" si="6"/>
        <v>19</v>
      </c>
      <c r="E43" s="42" t="str">
        <f t="shared" si="2"/>
        <v>CARTAGENA</v>
      </c>
      <c r="F43" s="42">
        <f t="shared" si="7"/>
        <v>17852555</v>
      </c>
      <c r="G43" s="42">
        <f t="shared" si="8"/>
        <v>22036675</v>
      </c>
    </row>
    <row r="44" spans="1:9" x14ac:dyDescent="0.25">
      <c r="A44" s="42" t="str">
        <f t="shared" si="3"/>
        <v>BALEARES</v>
      </c>
      <c r="B44" s="41">
        <f t="shared" si="4"/>
        <v>10067872</v>
      </c>
      <c r="C44" s="41">
        <f t="shared" si="5"/>
        <v>11520449</v>
      </c>
      <c r="D44" s="41">
        <f t="shared" si="6"/>
        <v>11</v>
      </c>
      <c r="E44" s="42" t="str">
        <f t="shared" si="2"/>
        <v>LAS PALMAS</v>
      </c>
      <c r="F44" s="42">
        <f t="shared" si="7"/>
        <v>15713762</v>
      </c>
      <c r="G44" s="42">
        <f t="shared" si="8"/>
        <v>20092129</v>
      </c>
    </row>
    <row r="45" spans="1:9" x14ac:dyDescent="0.25">
      <c r="A45" s="42" t="str">
        <f t="shared" si="3"/>
        <v>BARCELONA</v>
      </c>
      <c r="B45" s="41">
        <f t="shared" si="4"/>
        <v>34617104</v>
      </c>
      <c r="C45" s="41">
        <f t="shared" si="5"/>
        <v>43578315</v>
      </c>
      <c r="D45" s="41">
        <f t="shared" si="6"/>
        <v>3</v>
      </c>
      <c r="E45" s="42" t="str">
        <f t="shared" si="2"/>
        <v>HUELVA</v>
      </c>
      <c r="F45" s="42">
        <f t="shared" si="7"/>
        <v>14550273</v>
      </c>
      <c r="G45" s="42">
        <f t="shared" si="8"/>
        <v>16835429</v>
      </c>
    </row>
    <row r="46" spans="1:9" x14ac:dyDescent="0.25">
      <c r="A46" s="42" t="str">
        <f t="shared" si="3"/>
        <v>BILBAO</v>
      </c>
      <c r="B46" s="41">
        <f t="shared" si="4"/>
        <v>26403430</v>
      </c>
      <c r="C46" s="41">
        <f t="shared" si="5"/>
        <v>32032229</v>
      </c>
      <c r="D46" s="41">
        <f t="shared" si="6"/>
        <v>4</v>
      </c>
      <c r="E46" s="42" t="str">
        <f t="shared" si="2"/>
        <v>SANTA CRUZ DE TENERIFE</v>
      </c>
      <c r="F46" s="42">
        <f t="shared" si="7"/>
        <v>12616466</v>
      </c>
      <c r="G46" s="42">
        <f t="shared" si="8"/>
        <v>14467400</v>
      </c>
    </row>
    <row r="47" spans="1:9" x14ac:dyDescent="0.25">
      <c r="A47" s="42" t="str">
        <f t="shared" si="3"/>
        <v>CARTAGENA</v>
      </c>
      <c r="B47" s="41">
        <f t="shared" si="4"/>
        <v>17852555</v>
      </c>
      <c r="C47" s="41">
        <f t="shared" si="5"/>
        <v>22036675</v>
      </c>
      <c r="D47" s="41">
        <f t="shared" si="6"/>
        <v>6</v>
      </c>
      <c r="E47" s="42" t="str">
        <f t="shared" si="2"/>
        <v>GIJON</v>
      </c>
      <c r="F47" s="42">
        <f t="shared" si="7"/>
        <v>11109036</v>
      </c>
      <c r="G47" s="42">
        <f t="shared" si="8"/>
        <v>16786599</v>
      </c>
    </row>
    <row r="48" spans="1:9" x14ac:dyDescent="0.25">
      <c r="A48" s="42" t="str">
        <f t="shared" si="3"/>
        <v>CASTELLON</v>
      </c>
      <c r="B48" s="41">
        <f t="shared" si="4"/>
        <v>9141381</v>
      </c>
      <c r="C48" s="41">
        <f t="shared" si="5"/>
        <v>11536815</v>
      </c>
      <c r="D48" s="41">
        <f t="shared" si="6"/>
        <v>14</v>
      </c>
      <c r="E48" s="42" t="str">
        <f t="shared" si="2"/>
        <v>BALEARES</v>
      </c>
      <c r="F48" s="42">
        <f t="shared" si="7"/>
        <v>10067872</v>
      </c>
      <c r="G48" s="42">
        <f t="shared" si="8"/>
        <v>11520449</v>
      </c>
    </row>
    <row r="49" spans="1:7" x14ac:dyDescent="0.25">
      <c r="A49" s="42" t="str">
        <f t="shared" si="3"/>
        <v>CEUTA</v>
      </c>
      <c r="B49" s="41">
        <f t="shared" si="4"/>
        <v>1602833</v>
      </c>
      <c r="C49" s="41">
        <f t="shared" si="5"/>
        <v>1748897</v>
      </c>
      <c r="D49" s="41">
        <f t="shared" si="6"/>
        <v>24</v>
      </c>
      <c r="E49" s="42" t="str">
        <f t="shared" si="2"/>
        <v>FERROL-SAN CIBRAO</v>
      </c>
      <c r="F49" s="42">
        <f t="shared" si="7"/>
        <v>10006656</v>
      </c>
      <c r="G49" s="42">
        <f t="shared" si="8"/>
        <v>10928693</v>
      </c>
    </row>
    <row r="50" spans="1:7" x14ac:dyDescent="0.25">
      <c r="A50" s="42" t="str">
        <f t="shared" si="3"/>
        <v>FERROL-SAN CIBRAO</v>
      </c>
      <c r="B50" s="41">
        <f t="shared" si="4"/>
        <v>10006656</v>
      </c>
      <c r="C50" s="41">
        <f t="shared" si="5"/>
        <v>10928693</v>
      </c>
      <c r="D50" s="41">
        <f t="shared" si="6"/>
        <v>12</v>
      </c>
      <c r="E50" s="42" t="str">
        <f t="shared" si="2"/>
        <v>A CORUÑA</v>
      </c>
      <c r="F50" s="42">
        <f t="shared" si="7"/>
        <v>9468975</v>
      </c>
      <c r="G50" s="42">
        <f t="shared" si="8"/>
        <v>10320554</v>
      </c>
    </row>
    <row r="51" spans="1:7" x14ac:dyDescent="0.25">
      <c r="A51" s="42" t="str">
        <f t="shared" si="3"/>
        <v>GIJON</v>
      </c>
      <c r="B51" s="41">
        <f t="shared" si="4"/>
        <v>11109036</v>
      </c>
      <c r="C51" s="41">
        <f t="shared" si="5"/>
        <v>16786599</v>
      </c>
      <c r="D51" s="41">
        <f t="shared" si="6"/>
        <v>10</v>
      </c>
      <c r="E51" s="42" t="str">
        <f t="shared" si="2"/>
        <v>CASTELLON</v>
      </c>
      <c r="F51" s="42">
        <f t="shared" si="7"/>
        <v>9141381</v>
      </c>
      <c r="G51" s="42">
        <f t="shared" si="8"/>
        <v>11536815</v>
      </c>
    </row>
    <row r="52" spans="1:7" x14ac:dyDescent="0.25">
      <c r="A52" s="42" t="str">
        <f t="shared" si="3"/>
        <v>HUELVA</v>
      </c>
      <c r="B52" s="41">
        <f t="shared" si="4"/>
        <v>14550273</v>
      </c>
      <c r="C52" s="41">
        <f t="shared" si="5"/>
        <v>16835429</v>
      </c>
      <c r="D52" s="41">
        <f t="shared" si="6"/>
        <v>8</v>
      </c>
      <c r="E52" s="42" t="str">
        <f t="shared" si="2"/>
        <v>SEVILLA</v>
      </c>
      <c r="F52" s="42">
        <f t="shared" si="7"/>
        <v>3734099</v>
      </c>
      <c r="G52" s="42">
        <f t="shared" si="8"/>
        <v>3812728</v>
      </c>
    </row>
    <row r="53" spans="1:7" x14ac:dyDescent="0.25">
      <c r="A53" s="42" t="str">
        <f t="shared" si="3"/>
        <v>LAS PALMAS</v>
      </c>
      <c r="B53" s="41">
        <f t="shared" si="4"/>
        <v>15713762</v>
      </c>
      <c r="C53" s="41">
        <f t="shared" si="5"/>
        <v>20092129</v>
      </c>
      <c r="D53" s="41">
        <f t="shared" si="6"/>
        <v>7</v>
      </c>
      <c r="E53" s="42" t="str">
        <f t="shared" si="2"/>
        <v>SANTANDER</v>
      </c>
      <c r="F53" s="42">
        <f t="shared" si="7"/>
        <v>3539022</v>
      </c>
      <c r="G53" s="42">
        <f t="shared" si="8"/>
        <v>4584814</v>
      </c>
    </row>
    <row r="54" spans="1:7" x14ac:dyDescent="0.25">
      <c r="A54" s="42" t="str">
        <f t="shared" si="3"/>
        <v>MALAGA</v>
      </c>
      <c r="B54" s="41">
        <f t="shared" si="4"/>
        <v>1762553</v>
      </c>
      <c r="C54" s="41">
        <f t="shared" si="5"/>
        <v>4148779</v>
      </c>
      <c r="D54" s="41">
        <f t="shared" si="6"/>
        <v>23</v>
      </c>
      <c r="E54" s="42" t="str">
        <f t="shared" si="2"/>
        <v>AVILES</v>
      </c>
      <c r="F54" s="42">
        <f t="shared" si="7"/>
        <v>3346343</v>
      </c>
      <c r="G54" s="42">
        <f t="shared" si="8"/>
        <v>4309135</v>
      </c>
    </row>
    <row r="55" spans="1:7" x14ac:dyDescent="0.25">
      <c r="A55" s="42" t="str">
        <f t="shared" si="3"/>
        <v>MARIN Y RIA DE PONTEVEDRA</v>
      </c>
      <c r="B55" s="41">
        <f t="shared" si="4"/>
        <v>1328611</v>
      </c>
      <c r="C55" s="41">
        <f t="shared" si="5"/>
        <v>1382048</v>
      </c>
      <c r="D55" s="41">
        <f t="shared" si="6"/>
        <v>26</v>
      </c>
      <c r="E55" s="42" t="str">
        <f t="shared" si="2"/>
        <v>ALMERIA</v>
      </c>
      <c r="F55" s="42">
        <f t="shared" ref="F55:F65" si="9">LOOKUP(E55,$A$38:$A$65,$B$38:$B$65)</f>
        <v>3214207</v>
      </c>
      <c r="G55" s="42">
        <f t="shared" si="8"/>
        <v>4459226</v>
      </c>
    </row>
    <row r="56" spans="1:7" x14ac:dyDescent="0.25">
      <c r="A56" s="42" t="str">
        <f t="shared" si="3"/>
        <v>MELILLA</v>
      </c>
      <c r="B56" s="41">
        <f t="shared" si="4"/>
        <v>687809</v>
      </c>
      <c r="C56" s="41">
        <f t="shared" si="5"/>
        <v>630096</v>
      </c>
      <c r="D56" s="41">
        <f t="shared" si="6"/>
        <v>28</v>
      </c>
      <c r="E56" s="42" t="str">
        <f t="shared" si="2"/>
        <v>BAHIA DE CADIZ</v>
      </c>
      <c r="F56" s="42">
        <f t="shared" si="9"/>
        <v>3078687</v>
      </c>
      <c r="G56" s="42">
        <f t="shared" si="8"/>
        <v>4166424</v>
      </c>
    </row>
    <row r="57" spans="1:7" x14ac:dyDescent="0.25">
      <c r="A57" s="42" t="str">
        <f t="shared" si="3"/>
        <v>MOTRIL</v>
      </c>
      <c r="B57" s="41">
        <f t="shared" si="4"/>
        <v>1602157</v>
      </c>
      <c r="C57" s="41">
        <f t="shared" si="5"/>
        <v>2036402</v>
      </c>
      <c r="D57" s="41">
        <f t="shared" si="6"/>
        <v>25</v>
      </c>
      <c r="E57" s="42" t="str">
        <f t="shared" si="2"/>
        <v>VIGO</v>
      </c>
      <c r="F57" s="42">
        <f t="shared" si="9"/>
        <v>2926557</v>
      </c>
      <c r="G57" s="42">
        <f t="shared" si="8"/>
        <v>3997596</v>
      </c>
    </row>
    <row r="58" spans="1:7" x14ac:dyDescent="0.25">
      <c r="A58" s="42" t="str">
        <f t="shared" si="3"/>
        <v>PASAIA</v>
      </c>
      <c r="B58" s="41">
        <f t="shared" si="4"/>
        <v>2795184</v>
      </c>
      <c r="C58" s="41">
        <f t="shared" si="5"/>
        <v>4129297</v>
      </c>
      <c r="D58" s="41">
        <f t="shared" si="6"/>
        <v>21</v>
      </c>
      <c r="E58" s="42" t="str">
        <f t="shared" si="2"/>
        <v>PASAIA</v>
      </c>
      <c r="F58" s="42">
        <f t="shared" si="9"/>
        <v>2795184</v>
      </c>
      <c r="G58" s="42">
        <f t="shared" si="8"/>
        <v>4129297</v>
      </c>
    </row>
    <row r="59" spans="1:7" x14ac:dyDescent="0.25">
      <c r="A59" s="42" t="str">
        <f t="shared" si="3"/>
        <v>SANTA CRUZ DE TENERIFE</v>
      </c>
      <c r="B59" s="41">
        <f t="shared" si="4"/>
        <v>12616466</v>
      </c>
      <c r="C59" s="41">
        <f t="shared" si="5"/>
        <v>14467400</v>
      </c>
      <c r="D59" s="41">
        <f t="shared" si="6"/>
        <v>9</v>
      </c>
      <c r="E59" s="42" t="str">
        <f t="shared" si="2"/>
        <v>ALICANTE</v>
      </c>
      <c r="F59" s="42">
        <f t="shared" si="9"/>
        <v>2029320</v>
      </c>
      <c r="G59" s="42">
        <f t="shared" si="8"/>
        <v>2415298</v>
      </c>
    </row>
    <row r="60" spans="1:7" x14ac:dyDescent="0.25">
      <c r="A60" s="42" t="str">
        <f t="shared" si="3"/>
        <v>SANTANDER</v>
      </c>
      <c r="B60" s="41">
        <f t="shared" si="4"/>
        <v>3539022</v>
      </c>
      <c r="C60" s="41">
        <f t="shared" si="5"/>
        <v>4584814</v>
      </c>
      <c r="D60" s="41">
        <f t="shared" si="6"/>
        <v>16</v>
      </c>
      <c r="E60" s="42" t="str">
        <f t="shared" si="2"/>
        <v>MALAGA</v>
      </c>
      <c r="F60" s="42">
        <f t="shared" si="9"/>
        <v>1762553</v>
      </c>
      <c r="G60" s="42">
        <f t="shared" si="8"/>
        <v>4148779</v>
      </c>
    </row>
    <row r="61" spans="1:7" x14ac:dyDescent="0.25">
      <c r="A61" s="42" t="str">
        <f t="shared" si="3"/>
        <v>SEVILLA</v>
      </c>
      <c r="B61" s="41">
        <f t="shared" si="4"/>
        <v>3734099</v>
      </c>
      <c r="C61" s="41">
        <f t="shared" si="5"/>
        <v>3812728</v>
      </c>
      <c r="D61" s="41">
        <f t="shared" si="6"/>
        <v>15</v>
      </c>
      <c r="E61" s="42" t="str">
        <f t="shared" si="2"/>
        <v>CEUTA</v>
      </c>
      <c r="F61" s="42">
        <f t="shared" si="9"/>
        <v>1602833</v>
      </c>
      <c r="G61" s="42">
        <f t="shared" si="8"/>
        <v>1748897</v>
      </c>
    </row>
    <row r="62" spans="1:7" x14ac:dyDescent="0.25">
      <c r="A62" s="42" t="str">
        <f t="shared" si="3"/>
        <v>TARRAGONA</v>
      </c>
      <c r="B62" s="41">
        <f t="shared" si="4"/>
        <v>25586889</v>
      </c>
      <c r="C62" s="41">
        <f t="shared" si="5"/>
        <v>28251970</v>
      </c>
      <c r="D62" s="41">
        <f t="shared" si="6"/>
        <v>5</v>
      </c>
      <c r="E62" s="42" t="str">
        <f t="shared" si="2"/>
        <v>MOTRIL</v>
      </c>
      <c r="F62" s="42">
        <f t="shared" si="9"/>
        <v>1602157</v>
      </c>
      <c r="G62" s="42">
        <f t="shared" si="8"/>
        <v>2036402</v>
      </c>
    </row>
    <row r="63" spans="1:7" x14ac:dyDescent="0.25">
      <c r="A63" s="42" t="str">
        <f t="shared" si="3"/>
        <v>VALENCIA</v>
      </c>
      <c r="B63" s="41">
        <f t="shared" si="4"/>
        <v>47692321</v>
      </c>
      <c r="C63" s="41">
        <f t="shared" si="5"/>
        <v>50466919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1328611</v>
      </c>
      <c r="G63" s="42">
        <f t="shared" si="8"/>
        <v>1382048</v>
      </c>
    </row>
    <row r="64" spans="1:7" x14ac:dyDescent="0.25">
      <c r="A64" s="42" t="str">
        <f t="shared" si="3"/>
        <v>VIGO</v>
      </c>
      <c r="B64" s="41">
        <f t="shared" si="4"/>
        <v>2926557</v>
      </c>
      <c r="C64" s="41">
        <f t="shared" si="5"/>
        <v>3997596</v>
      </c>
      <c r="D64" s="41">
        <f t="shared" si="6"/>
        <v>20</v>
      </c>
      <c r="E64" s="42" t="str">
        <f t="shared" si="2"/>
        <v>VILAGARCIA</v>
      </c>
      <c r="F64" s="42">
        <f t="shared" si="9"/>
        <v>838111</v>
      </c>
      <c r="G64" s="42">
        <f t="shared" si="8"/>
        <v>949061</v>
      </c>
    </row>
    <row r="65" spans="1:7" x14ac:dyDescent="0.25">
      <c r="A65" s="42" t="str">
        <f t="shared" si="3"/>
        <v>VILAGARCIA</v>
      </c>
      <c r="B65" s="41">
        <f t="shared" si="4"/>
        <v>838111</v>
      </c>
      <c r="C65" s="41">
        <f t="shared" si="5"/>
        <v>949061</v>
      </c>
      <c r="D65" s="41">
        <f t="shared" si="6"/>
        <v>27</v>
      </c>
      <c r="E65" s="42" t="str">
        <f t="shared" si="2"/>
        <v>MELILLA</v>
      </c>
      <c r="F65" s="42">
        <f t="shared" si="9"/>
        <v>687809</v>
      </c>
      <c r="G65" s="42">
        <f t="shared" si="8"/>
        <v>630096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40151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291825</v>
      </c>
      <c r="C7" s="37">
        <v>540519</v>
      </c>
      <c r="D7" s="37">
        <v>6100777</v>
      </c>
      <c r="E7" s="37">
        <v>5564068</v>
      </c>
      <c r="F7" s="10">
        <f>((E7*100)/D7)-100</f>
        <v>-8.7973876114468652</v>
      </c>
      <c r="G7" s="1"/>
      <c r="H7" s="1"/>
      <c r="I7" s="1"/>
    </row>
    <row r="8" spans="1:12" x14ac:dyDescent="0.25">
      <c r="A8" s="11" t="s">
        <v>44</v>
      </c>
      <c r="B8" s="38">
        <v>8752</v>
      </c>
      <c r="C8" s="38">
        <v>6152</v>
      </c>
      <c r="D8" s="38">
        <v>90318</v>
      </c>
      <c r="E8" s="38">
        <v>94440</v>
      </c>
      <c r="F8" s="13">
        <f t="shared" ref="F8:F35" si="0">((E8*100)/D8)-100</f>
        <v>4.5638743107686111</v>
      </c>
      <c r="G8" s="1"/>
      <c r="H8" s="1"/>
      <c r="I8" s="1"/>
    </row>
    <row r="9" spans="1:12" x14ac:dyDescent="0.25">
      <c r="A9" s="8" t="s">
        <v>45</v>
      </c>
      <c r="B9" s="37">
        <v>1499</v>
      </c>
      <c r="C9" s="37">
        <v>1502</v>
      </c>
      <c r="D9" s="37">
        <v>3199</v>
      </c>
      <c r="E9" s="37">
        <v>1502</v>
      </c>
      <c r="F9" s="10">
        <f t="shared" si="0"/>
        <v>-53.047827446076901</v>
      </c>
      <c r="G9" s="1"/>
      <c r="H9" s="1"/>
      <c r="I9" s="1"/>
    </row>
    <row r="10" spans="1:12" x14ac:dyDescent="0.25">
      <c r="A10" s="11" t="s">
        <v>46</v>
      </c>
      <c r="B10" s="38">
        <v>37210</v>
      </c>
      <c r="C10" s="38">
        <v>87880</v>
      </c>
      <c r="D10" s="38">
        <v>462306</v>
      </c>
      <c r="E10" s="38">
        <v>596059</v>
      </c>
      <c r="F10" s="13">
        <f t="shared" si="0"/>
        <v>28.931703244171615</v>
      </c>
      <c r="G10" s="1"/>
      <c r="H10" s="1"/>
      <c r="I10" s="1"/>
    </row>
    <row r="11" spans="1:12" x14ac:dyDescent="0.25">
      <c r="A11" s="8" t="s">
        <v>47</v>
      </c>
      <c r="B11" s="37">
        <v>2134571</v>
      </c>
      <c r="C11" s="37">
        <v>1848091</v>
      </c>
      <c r="D11" s="37">
        <v>17386373</v>
      </c>
      <c r="E11" s="37">
        <v>16358674</v>
      </c>
      <c r="F11" s="10">
        <f t="shared" si="0"/>
        <v>-5.9109453133209513</v>
      </c>
      <c r="G11" s="1"/>
      <c r="H11" s="1"/>
      <c r="I11" s="1"/>
    </row>
    <row r="12" spans="1:12" x14ac:dyDescent="0.25">
      <c r="A12" s="11" t="s">
        <v>48</v>
      </c>
      <c r="B12" s="38">
        <v>18675</v>
      </c>
      <c r="C12" s="38">
        <v>4997</v>
      </c>
      <c r="D12" s="38">
        <v>165703</v>
      </c>
      <c r="E12" s="38">
        <v>107301</v>
      </c>
      <c r="F12" s="13">
        <f t="shared" si="0"/>
        <v>-35.24498651201246</v>
      </c>
      <c r="G12" s="1"/>
      <c r="H12" s="1"/>
      <c r="I12" s="1"/>
    </row>
    <row r="13" spans="1:12" x14ac:dyDescent="0.25">
      <c r="A13" s="8" t="s">
        <v>49</v>
      </c>
      <c r="B13" s="37">
        <v>136804</v>
      </c>
      <c r="C13" s="37">
        <v>141780</v>
      </c>
      <c r="D13" s="37">
        <v>1796086</v>
      </c>
      <c r="E13" s="37">
        <v>1763331</v>
      </c>
      <c r="F13" s="10">
        <f t="shared" si="0"/>
        <v>-1.8236877298748482</v>
      </c>
      <c r="G13" s="1"/>
      <c r="H13" s="1"/>
      <c r="I13" s="1"/>
    </row>
    <row r="14" spans="1:12" x14ac:dyDescent="0.25">
      <c r="A14" s="11" t="s">
        <v>50</v>
      </c>
      <c r="B14" s="38">
        <v>943553</v>
      </c>
      <c r="C14" s="38">
        <v>992130</v>
      </c>
      <c r="D14" s="38">
        <v>10103531</v>
      </c>
      <c r="E14" s="38">
        <v>9752700</v>
      </c>
      <c r="F14" s="13">
        <f t="shared" si="0"/>
        <v>-3.4723603065106659</v>
      </c>
      <c r="G14" s="1"/>
      <c r="H14" s="1"/>
      <c r="I14" s="1"/>
    </row>
    <row r="15" spans="1:12" x14ac:dyDescent="0.25">
      <c r="A15" s="8" t="s">
        <v>51</v>
      </c>
      <c r="B15" s="37">
        <v>1720390</v>
      </c>
      <c r="C15" s="37">
        <v>1666811</v>
      </c>
      <c r="D15" s="37">
        <v>19272877</v>
      </c>
      <c r="E15" s="37">
        <v>17560818</v>
      </c>
      <c r="F15" s="10">
        <f t="shared" si="0"/>
        <v>-8.8832559871574972</v>
      </c>
      <c r="G15" s="1"/>
      <c r="H15" s="1"/>
      <c r="I15" s="1"/>
    </row>
    <row r="16" spans="1:12" x14ac:dyDescent="0.25">
      <c r="A16" s="11" t="s">
        <v>52</v>
      </c>
      <c r="B16" s="38">
        <v>1650585</v>
      </c>
      <c r="C16" s="38">
        <v>1395268</v>
      </c>
      <c r="D16" s="38">
        <v>17256093</v>
      </c>
      <c r="E16" s="38">
        <v>14280026</v>
      </c>
      <c r="F16" s="13">
        <f t="shared" si="0"/>
        <v>-17.246470565498228</v>
      </c>
      <c r="G16" s="1"/>
      <c r="H16" s="1"/>
      <c r="I16" s="1"/>
    </row>
    <row r="17" spans="1:9" x14ac:dyDescent="0.25">
      <c r="A17" s="8" t="s">
        <v>53</v>
      </c>
      <c r="B17" s="37">
        <v>526311</v>
      </c>
      <c r="C17" s="37">
        <v>654539</v>
      </c>
      <c r="D17" s="37">
        <v>6393020</v>
      </c>
      <c r="E17" s="37">
        <v>6501062</v>
      </c>
      <c r="F17" s="10">
        <f t="shared" si="0"/>
        <v>1.6899994056017391</v>
      </c>
      <c r="G17" s="1"/>
      <c r="H17" s="1"/>
      <c r="I17" s="1"/>
    </row>
    <row r="18" spans="1:9" x14ac:dyDescent="0.25">
      <c r="A18" s="11" t="s">
        <v>54</v>
      </c>
      <c r="B18" s="38">
        <v>63403</v>
      </c>
      <c r="C18" s="38">
        <v>147112</v>
      </c>
      <c r="D18" s="38">
        <v>847552</v>
      </c>
      <c r="E18" s="38">
        <v>756159</v>
      </c>
      <c r="F18" s="13">
        <f t="shared" si="0"/>
        <v>-10.783173185834031</v>
      </c>
      <c r="G18" s="1"/>
      <c r="H18" s="1"/>
      <c r="I18" s="1"/>
    </row>
    <row r="19" spans="1:9" x14ac:dyDescent="0.25">
      <c r="A19" s="8" t="s">
        <v>55</v>
      </c>
      <c r="B19" s="37">
        <v>191682</v>
      </c>
      <c r="C19" s="37">
        <v>208910</v>
      </c>
      <c r="D19" s="37">
        <v>1890388</v>
      </c>
      <c r="E19" s="37">
        <v>1947525</v>
      </c>
      <c r="F19" s="10">
        <f t="shared" si="0"/>
        <v>3.0225012008116892</v>
      </c>
      <c r="G19" s="1"/>
      <c r="H19" s="1"/>
      <c r="I19" s="1"/>
    </row>
    <row r="20" spans="1:9" x14ac:dyDescent="0.25">
      <c r="A20" s="11" t="s">
        <v>56</v>
      </c>
      <c r="B20" s="38">
        <v>113660</v>
      </c>
      <c r="C20" s="38">
        <v>79613</v>
      </c>
      <c r="D20" s="38">
        <v>1213935</v>
      </c>
      <c r="E20" s="38">
        <v>1077424</v>
      </c>
      <c r="F20" s="13">
        <f t="shared" si="0"/>
        <v>-11.245330268918849</v>
      </c>
      <c r="G20" s="1"/>
      <c r="H20" s="1"/>
      <c r="I20" s="1"/>
    </row>
    <row r="21" spans="1:9" x14ac:dyDescent="0.25">
      <c r="A21" s="8" t="s">
        <v>57</v>
      </c>
      <c r="B21" s="37">
        <v>1232148</v>
      </c>
      <c r="C21" s="37">
        <v>1389783</v>
      </c>
      <c r="D21" s="37">
        <v>11161022</v>
      </c>
      <c r="E21" s="37">
        <v>11019137</v>
      </c>
      <c r="F21" s="10">
        <f t="shared" si="0"/>
        <v>-1.2712545499865513</v>
      </c>
      <c r="G21" s="1"/>
      <c r="H21" s="1"/>
      <c r="I21" s="1"/>
    </row>
    <row r="22" spans="1:9" x14ac:dyDescent="0.25">
      <c r="A22" s="11" t="s">
        <v>58</v>
      </c>
      <c r="B22" s="38">
        <v>396121</v>
      </c>
      <c r="C22" s="38">
        <v>374657</v>
      </c>
      <c r="D22" s="38">
        <v>3983195</v>
      </c>
      <c r="E22" s="38">
        <v>3786146</v>
      </c>
      <c r="F22" s="13">
        <f t="shared" si="0"/>
        <v>-4.9470086199646204</v>
      </c>
      <c r="G22" s="1"/>
      <c r="H22" s="1"/>
      <c r="I22" s="1"/>
    </row>
    <row r="23" spans="1:9" x14ac:dyDescent="0.25">
      <c r="A23" s="8" t="s">
        <v>59</v>
      </c>
      <c r="B23" s="37">
        <v>4700</v>
      </c>
      <c r="C23" s="37">
        <v>2980</v>
      </c>
      <c r="D23" s="37">
        <v>111797</v>
      </c>
      <c r="E23" s="37">
        <v>30043</v>
      </c>
      <c r="F23" s="10">
        <f t="shared" si="0"/>
        <v>-73.127185881553174</v>
      </c>
      <c r="G23" s="1"/>
      <c r="H23" s="1"/>
      <c r="I23" s="1"/>
    </row>
    <row r="24" spans="1:9" x14ac:dyDescent="0.25">
      <c r="A24" s="11" t="s">
        <v>60</v>
      </c>
      <c r="B24" s="38">
        <v>0</v>
      </c>
      <c r="C24" s="38">
        <v>0</v>
      </c>
      <c r="D24" s="38">
        <v>0</v>
      </c>
      <c r="E24" s="38">
        <v>14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37">
        <v>8048</v>
      </c>
      <c r="C25" s="37">
        <v>3002</v>
      </c>
      <c r="D25" s="37">
        <v>62337</v>
      </c>
      <c r="E25" s="37">
        <v>63636</v>
      </c>
      <c r="F25" s="10">
        <f t="shared" si="0"/>
        <v>2.0838346407430635</v>
      </c>
      <c r="G25" s="1"/>
      <c r="H25" s="1"/>
      <c r="I25" s="1"/>
    </row>
    <row r="26" spans="1:9" x14ac:dyDescent="0.25">
      <c r="A26" s="11" t="s">
        <v>62</v>
      </c>
      <c r="B26" s="38">
        <v>112412</v>
      </c>
      <c r="C26" s="38">
        <v>102286</v>
      </c>
      <c r="D26" s="38">
        <v>1184882</v>
      </c>
      <c r="E26" s="38">
        <v>1099907</v>
      </c>
      <c r="F26" s="13">
        <f t="shared" si="0"/>
        <v>-7.1716002099787204</v>
      </c>
      <c r="G26" s="1"/>
      <c r="H26" s="1"/>
      <c r="I26" s="1"/>
    </row>
    <row r="27" spans="1:9" x14ac:dyDescent="0.25">
      <c r="A27" s="8" t="s">
        <v>63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8">
        <v>823769</v>
      </c>
      <c r="C28" s="38">
        <v>615987</v>
      </c>
      <c r="D28" s="38">
        <v>7820964</v>
      </c>
      <c r="E28" s="38">
        <v>7096195</v>
      </c>
      <c r="F28" s="13">
        <f t="shared" si="0"/>
        <v>-9.2670034026495927</v>
      </c>
      <c r="G28" s="1"/>
      <c r="H28" s="1"/>
      <c r="I28" s="1"/>
    </row>
    <row r="29" spans="1:9" x14ac:dyDescent="0.25">
      <c r="A29" s="8" t="s">
        <v>65</v>
      </c>
      <c r="B29" s="37">
        <v>27650</v>
      </c>
      <c r="C29" s="37">
        <v>31950</v>
      </c>
      <c r="D29" s="37">
        <v>276848</v>
      </c>
      <c r="E29" s="37">
        <v>307321</v>
      </c>
      <c r="F29" s="10">
        <f t="shared" si="0"/>
        <v>11.007123042247002</v>
      </c>
      <c r="G29" s="1"/>
      <c r="H29" s="1"/>
      <c r="I29" s="1"/>
    </row>
    <row r="30" spans="1:9" x14ac:dyDescent="0.25">
      <c r="A30" s="11" t="s">
        <v>66</v>
      </c>
      <c r="B30" s="38">
        <v>15261</v>
      </c>
      <c r="C30" s="38">
        <v>23966</v>
      </c>
      <c r="D30" s="38">
        <v>205249</v>
      </c>
      <c r="E30" s="38">
        <v>177461</v>
      </c>
      <c r="F30" s="13">
        <f t="shared" si="0"/>
        <v>-13.538677411339393</v>
      </c>
      <c r="G30" s="1"/>
      <c r="H30" s="1"/>
      <c r="I30" s="1"/>
    </row>
    <row r="31" spans="1:9" x14ac:dyDescent="0.25">
      <c r="A31" s="8" t="s">
        <v>67</v>
      </c>
      <c r="B31" s="37">
        <v>1528059</v>
      </c>
      <c r="C31" s="37">
        <v>1665751</v>
      </c>
      <c r="D31" s="37">
        <v>16235576</v>
      </c>
      <c r="E31" s="37">
        <v>15400320</v>
      </c>
      <c r="F31" s="10">
        <f t="shared" si="0"/>
        <v>-5.1446034313781013</v>
      </c>
      <c r="G31" s="1"/>
      <c r="H31" s="1"/>
      <c r="I31" s="1"/>
    </row>
    <row r="32" spans="1:9" x14ac:dyDescent="0.25">
      <c r="A32" s="11" t="s">
        <v>68</v>
      </c>
      <c r="B32" s="38">
        <v>475402</v>
      </c>
      <c r="C32" s="38">
        <v>415854</v>
      </c>
      <c r="D32" s="38">
        <v>5017944</v>
      </c>
      <c r="E32" s="38">
        <v>4926829</v>
      </c>
      <c r="F32" s="13">
        <f t="shared" si="0"/>
        <v>-1.8157835161173637</v>
      </c>
      <c r="G32" s="1"/>
      <c r="H32" s="1"/>
      <c r="I32" s="1"/>
    </row>
    <row r="33" spans="1:9" x14ac:dyDescent="0.25">
      <c r="A33" s="8" t="s">
        <v>69</v>
      </c>
      <c r="B33" s="37">
        <v>9906</v>
      </c>
      <c r="C33" s="37">
        <v>3400</v>
      </c>
      <c r="D33" s="37">
        <v>50979</v>
      </c>
      <c r="E33" s="37">
        <v>60131</v>
      </c>
      <c r="F33" s="10">
        <f t="shared" si="0"/>
        <v>17.952490241079659</v>
      </c>
      <c r="G33" s="1"/>
      <c r="H33" s="1"/>
      <c r="I33" s="1"/>
    </row>
    <row r="34" spans="1:9" x14ac:dyDescent="0.25">
      <c r="A34" s="11" t="s">
        <v>70</v>
      </c>
      <c r="B34" s="38">
        <v>27653</v>
      </c>
      <c r="C34" s="38">
        <v>42558</v>
      </c>
      <c r="D34" s="38">
        <v>266187</v>
      </c>
      <c r="E34" s="38">
        <v>216757</v>
      </c>
      <c r="F34" s="13">
        <f t="shared" si="0"/>
        <v>-18.569652161826085</v>
      </c>
      <c r="G34" s="1"/>
      <c r="H34" s="1"/>
      <c r="I34" s="1"/>
    </row>
    <row r="35" spans="1:9" x14ac:dyDescent="0.25">
      <c r="A35" s="14" t="s">
        <v>71</v>
      </c>
      <c r="B35" s="15">
        <f>SUM(B7:B34)</f>
        <v>12500049</v>
      </c>
      <c r="C35" s="15">
        <f t="shared" ref="C35:E35" si="1">SUM(C7:C34)</f>
        <v>12447478</v>
      </c>
      <c r="D35" s="15">
        <f t="shared" si="1"/>
        <v>129359138</v>
      </c>
      <c r="E35" s="15">
        <f t="shared" si="1"/>
        <v>120544986</v>
      </c>
      <c r="F35" s="16">
        <f t="shared" si="0"/>
        <v>-6.8137065044450082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5564068</v>
      </c>
      <c r="C38" s="41">
        <f>D7</f>
        <v>6100777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BILBAO</v>
      </c>
      <c r="F38" s="42">
        <f>LOOKUP(E38,$A$38:$A$65,$B$38:$B$65)</f>
        <v>17560818</v>
      </c>
      <c r="G38" s="42">
        <f>LOOKUP(E38,$A$38:$A$65,$C$38:$C$65)</f>
        <v>19272877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94440</v>
      </c>
      <c r="C39" s="41">
        <f t="shared" ref="C39:C65" si="5">D8</f>
        <v>90318</v>
      </c>
      <c r="D39" s="41">
        <f t="shared" ref="D39:D65" si="6">_xlfn.RANK.EQ(B39,$B$38:$B$65)+COUNTIF($B$38:$B$65,B39)-1</f>
        <v>22</v>
      </c>
      <c r="E39" s="42" t="str">
        <f t="shared" si="2"/>
        <v>BAHIA DE ALGECIRAS</v>
      </c>
      <c r="F39" s="42">
        <f t="shared" ref="F39:F54" si="7">LOOKUP(E39,$A$38:$A$65,$B$38:$B$65)</f>
        <v>16358674</v>
      </c>
      <c r="G39" s="42">
        <f t="shared" ref="G39:G65" si="8">LOOKUP(E39,$A$38:$A$65,$C$38:$C$65)</f>
        <v>17386373</v>
      </c>
    </row>
    <row r="40" spans="1:9" x14ac:dyDescent="0.25">
      <c r="A40" s="42" t="str">
        <f t="shared" si="3"/>
        <v>ALMERIA</v>
      </c>
      <c r="B40" s="41">
        <f t="shared" si="4"/>
        <v>1502</v>
      </c>
      <c r="C40" s="41">
        <f t="shared" si="5"/>
        <v>3199</v>
      </c>
      <c r="D40" s="41">
        <f t="shared" si="6"/>
        <v>26</v>
      </c>
      <c r="E40" s="42" t="str">
        <f t="shared" si="2"/>
        <v>TARRAGONA</v>
      </c>
      <c r="F40" s="42">
        <f t="shared" si="7"/>
        <v>15400320</v>
      </c>
      <c r="G40" s="42">
        <f t="shared" si="8"/>
        <v>16235576</v>
      </c>
    </row>
    <row r="41" spans="1:9" x14ac:dyDescent="0.25">
      <c r="A41" s="42" t="str">
        <f t="shared" si="3"/>
        <v>AVILES</v>
      </c>
      <c r="B41" s="41">
        <f t="shared" si="4"/>
        <v>596059</v>
      </c>
      <c r="C41" s="41">
        <f t="shared" si="5"/>
        <v>462306</v>
      </c>
      <c r="D41" s="41">
        <f t="shared" si="6"/>
        <v>17</v>
      </c>
      <c r="E41" s="42" t="str">
        <f t="shared" si="2"/>
        <v>CARTAGENA</v>
      </c>
      <c r="F41" s="42">
        <f t="shared" si="7"/>
        <v>14280026</v>
      </c>
      <c r="G41" s="42">
        <f t="shared" si="8"/>
        <v>17256093</v>
      </c>
    </row>
    <row r="42" spans="1:9" x14ac:dyDescent="0.25">
      <c r="A42" s="42" t="str">
        <f t="shared" si="3"/>
        <v>BAHIA DE ALGECIRAS</v>
      </c>
      <c r="B42" s="41">
        <f t="shared" si="4"/>
        <v>16358674</v>
      </c>
      <c r="C42" s="41">
        <f t="shared" si="5"/>
        <v>17386373</v>
      </c>
      <c r="D42" s="41">
        <f t="shared" si="6"/>
        <v>2</v>
      </c>
      <c r="E42" s="42" t="str">
        <f t="shared" si="2"/>
        <v>HUELVA</v>
      </c>
      <c r="F42" s="42">
        <f t="shared" si="7"/>
        <v>11019137</v>
      </c>
      <c r="G42" s="42">
        <f t="shared" si="8"/>
        <v>11161022</v>
      </c>
    </row>
    <row r="43" spans="1:9" x14ac:dyDescent="0.25">
      <c r="A43" s="42" t="str">
        <f t="shared" si="3"/>
        <v>BAHIA DE CADIZ</v>
      </c>
      <c r="B43" s="41">
        <f t="shared" si="4"/>
        <v>107301</v>
      </c>
      <c r="C43" s="41">
        <f t="shared" si="5"/>
        <v>165703</v>
      </c>
      <c r="D43" s="41">
        <f t="shared" si="6"/>
        <v>21</v>
      </c>
      <c r="E43" s="42" t="str">
        <f t="shared" si="2"/>
        <v>BARCELONA</v>
      </c>
      <c r="F43" s="42">
        <f t="shared" si="7"/>
        <v>9752700</v>
      </c>
      <c r="G43" s="42">
        <f t="shared" si="8"/>
        <v>10103531</v>
      </c>
    </row>
    <row r="44" spans="1:9" x14ac:dyDescent="0.25">
      <c r="A44" s="42" t="str">
        <f t="shared" si="3"/>
        <v>BALEARES</v>
      </c>
      <c r="B44" s="41">
        <f t="shared" si="4"/>
        <v>1763331</v>
      </c>
      <c r="C44" s="41">
        <f t="shared" si="5"/>
        <v>1796086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7096195</v>
      </c>
      <c r="G44" s="42">
        <f t="shared" si="8"/>
        <v>7820964</v>
      </c>
    </row>
    <row r="45" spans="1:9" x14ac:dyDescent="0.25">
      <c r="A45" s="42" t="str">
        <f t="shared" si="3"/>
        <v>BARCELONA</v>
      </c>
      <c r="B45" s="41">
        <f t="shared" si="4"/>
        <v>9752700</v>
      </c>
      <c r="C45" s="41">
        <f t="shared" si="5"/>
        <v>10103531</v>
      </c>
      <c r="D45" s="41">
        <f t="shared" si="6"/>
        <v>6</v>
      </c>
      <c r="E45" s="42" t="str">
        <f t="shared" si="2"/>
        <v>CASTELLON</v>
      </c>
      <c r="F45" s="42">
        <f t="shared" si="7"/>
        <v>6501062</v>
      </c>
      <c r="G45" s="42">
        <f t="shared" si="8"/>
        <v>6393020</v>
      </c>
    </row>
    <row r="46" spans="1:9" x14ac:dyDescent="0.25">
      <c r="A46" s="42" t="str">
        <f t="shared" si="3"/>
        <v>BILBAO</v>
      </c>
      <c r="B46" s="41">
        <f t="shared" si="4"/>
        <v>17560818</v>
      </c>
      <c r="C46" s="41">
        <f t="shared" si="5"/>
        <v>19272877</v>
      </c>
      <c r="D46" s="41">
        <f t="shared" si="6"/>
        <v>1</v>
      </c>
      <c r="E46" s="42" t="str">
        <f t="shared" si="2"/>
        <v>A CORUÑA</v>
      </c>
      <c r="F46" s="42">
        <f t="shared" si="7"/>
        <v>5564068</v>
      </c>
      <c r="G46" s="42">
        <f t="shared" si="8"/>
        <v>6100777</v>
      </c>
    </row>
    <row r="47" spans="1:9" x14ac:dyDescent="0.25">
      <c r="A47" s="42" t="str">
        <f t="shared" si="3"/>
        <v>CARTAGENA</v>
      </c>
      <c r="B47" s="41">
        <f t="shared" si="4"/>
        <v>14280026</v>
      </c>
      <c r="C47" s="41">
        <f t="shared" si="5"/>
        <v>17256093</v>
      </c>
      <c r="D47" s="41">
        <f t="shared" si="6"/>
        <v>4</v>
      </c>
      <c r="E47" s="42" t="str">
        <f t="shared" si="2"/>
        <v>VALENCIA</v>
      </c>
      <c r="F47" s="42">
        <f t="shared" si="7"/>
        <v>4926829</v>
      </c>
      <c r="G47" s="42">
        <f t="shared" si="8"/>
        <v>5017944</v>
      </c>
    </row>
    <row r="48" spans="1:9" x14ac:dyDescent="0.25">
      <c r="A48" s="42" t="str">
        <f t="shared" si="3"/>
        <v>CASTELLON</v>
      </c>
      <c r="B48" s="41">
        <f t="shared" si="4"/>
        <v>6501062</v>
      </c>
      <c r="C48" s="41">
        <f t="shared" si="5"/>
        <v>6393020</v>
      </c>
      <c r="D48" s="41">
        <f t="shared" si="6"/>
        <v>8</v>
      </c>
      <c r="E48" s="42" t="str">
        <f t="shared" si="2"/>
        <v>LAS PALMAS</v>
      </c>
      <c r="F48" s="42">
        <f t="shared" si="7"/>
        <v>3786146</v>
      </c>
      <c r="G48" s="42">
        <f t="shared" si="8"/>
        <v>3983195</v>
      </c>
    </row>
    <row r="49" spans="1:7" x14ac:dyDescent="0.25">
      <c r="A49" s="42" t="str">
        <f t="shared" si="3"/>
        <v>CEUTA</v>
      </c>
      <c r="B49" s="41">
        <f t="shared" si="4"/>
        <v>756159</v>
      </c>
      <c r="C49" s="41">
        <f t="shared" si="5"/>
        <v>847552</v>
      </c>
      <c r="D49" s="41">
        <f t="shared" si="6"/>
        <v>16</v>
      </c>
      <c r="E49" s="42" t="str">
        <f t="shared" si="2"/>
        <v>FERROL-SAN CIBRAO</v>
      </c>
      <c r="F49" s="42">
        <f t="shared" si="7"/>
        <v>1947525</v>
      </c>
      <c r="G49" s="42">
        <f t="shared" si="8"/>
        <v>1890388</v>
      </c>
    </row>
    <row r="50" spans="1:7" x14ac:dyDescent="0.25">
      <c r="A50" s="42" t="str">
        <f t="shared" si="3"/>
        <v>FERROL-SAN CIBRAO</v>
      </c>
      <c r="B50" s="41">
        <f t="shared" si="4"/>
        <v>1947525</v>
      </c>
      <c r="C50" s="41">
        <f t="shared" si="5"/>
        <v>1890388</v>
      </c>
      <c r="D50" s="41">
        <f t="shared" si="6"/>
        <v>12</v>
      </c>
      <c r="E50" s="42" t="str">
        <f t="shared" si="2"/>
        <v>BALEARES</v>
      </c>
      <c r="F50" s="42">
        <f t="shared" si="7"/>
        <v>1763331</v>
      </c>
      <c r="G50" s="42">
        <f t="shared" si="8"/>
        <v>1796086</v>
      </c>
    </row>
    <row r="51" spans="1:7" x14ac:dyDescent="0.25">
      <c r="A51" s="42" t="str">
        <f t="shared" si="3"/>
        <v>GIJON</v>
      </c>
      <c r="B51" s="41">
        <f t="shared" si="4"/>
        <v>1077424</v>
      </c>
      <c r="C51" s="41">
        <f t="shared" si="5"/>
        <v>1213935</v>
      </c>
      <c r="D51" s="41">
        <f t="shared" si="6"/>
        <v>15</v>
      </c>
      <c r="E51" s="42" t="str">
        <f t="shared" si="2"/>
        <v>MOTRIL</v>
      </c>
      <c r="F51" s="42">
        <f t="shared" si="7"/>
        <v>1099907</v>
      </c>
      <c r="G51" s="42">
        <f t="shared" si="8"/>
        <v>1184882</v>
      </c>
    </row>
    <row r="52" spans="1:7" x14ac:dyDescent="0.25">
      <c r="A52" s="42" t="str">
        <f t="shared" si="3"/>
        <v>HUELVA</v>
      </c>
      <c r="B52" s="41">
        <f t="shared" si="4"/>
        <v>11019137</v>
      </c>
      <c r="C52" s="41">
        <f t="shared" si="5"/>
        <v>11161022</v>
      </c>
      <c r="D52" s="41">
        <f t="shared" si="6"/>
        <v>5</v>
      </c>
      <c r="E52" s="42" t="str">
        <f t="shared" si="2"/>
        <v>GIJON</v>
      </c>
      <c r="F52" s="42">
        <f t="shared" si="7"/>
        <v>1077424</v>
      </c>
      <c r="G52" s="42">
        <f t="shared" si="8"/>
        <v>1213935</v>
      </c>
    </row>
    <row r="53" spans="1:7" x14ac:dyDescent="0.25">
      <c r="A53" s="42" t="str">
        <f t="shared" si="3"/>
        <v>LAS PALMAS</v>
      </c>
      <c r="B53" s="41">
        <f t="shared" si="4"/>
        <v>3786146</v>
      </c>
      <c r="C53" s="41">
        <f t="shared" si="5"/>
        <v>3983195</v>
      </c>
      <c r="D53" s="41">
        <f t="shared" si="6"/>
        <v>11</v>
      </c>
      <c r="E53" s="42" t="str">
        <f t="shared" si="2"/>
        <v>CEUTA</v>
      </c>
      <c r="F53" s="42">
        <f t="shared" si="7"/>
        <v>756159</v>
      </c>
      <c r="G53" s="42">
        <f t="shared" si="8"/>
        <v>847552</v>
      </c>
    </row>
    <row r="54" spans="1:7" x14ac:dyDescent="0.25">
      <c r="A54" s="42" t="str">
        <f t="shared" si="3"/>
        <v>MALAGA</v>
      </c>
      <c r="B54" s="41">
        <f t="shared" si="4"/>
        <v>30043</v>
      </c>
      <c r="C54" s="41">
        <f t="shared" si="5"/>
        <v>111797</v>
      </c>
      <c r="D54" s="41">
        <f t="shared" si="6"/>
        <v>25</v>
      </c>
      <c r="E54" s="42" t="str">
        <f t="shared" si="2"/>
        <v>AVILES</v>
      </c>
      <c r="F54" s="42">
        <f t="shared" si="7"/>
        <v>596059</v>
      </c>
      <c r="G54" s="42">
        <f t="shared" si="8"/>
        <v>462306</v>
      </c>
    </row>
    <row r="55" spans="1:7" x14ac:dyDescent="0.25">
      <c r="A55" s="42" t="str">
        <f t="shared" si="3"/>
        <v>MARIN Y RIA DE PONTEVEDRA</v>
      </c>
      <c r="B55" s="41">
        <f t="shared" si="4"/>
        <v>14</v>
      </c>
      <c r="C55" s="41">
        <f t="shared" si="5"/>
        <v>0</v>
      </c>
      <c r="D55" s="41">
        <f t="shared" si="6"/>
        <v>27</v>
      </c>
      <c r="E55" s="42" t="str">
        <f t="shared" si="2"/>
        <v>SANTANDER</v>
      </c>
      <c r="F55" s="42">
        <f t="shared" ref="F55:F65" si="9">LOOKUP(E55,$A$38:$A$65,$B$38:$B$65)</f>
        <v>307321</v>
      </c>
      <c r="G55" s="42">
        <f t="shared" si="8"/>
        <v>276848</v>
      </c>
    </row>
    <row r="56" spans="1:7" x14ac:dyDescent="0.25">
      <c r="A56" s="42" t="str">
        <f t="shared" si="3"/>
        <v>MELILLA</v>
      </c>
      <c r="B56" s="41">
        <f t="shared" si="4"/>
        <v>63636</v>
      </c>
      <c r="C56" s="41">
        <f t="shared" si="5"/>
        <v>62337</v>
      </c>
      <c r="D56" s="41">
        <f t="shared" si="6"/>
        <v>23</v>
      </c>
      <c r="E56" s="42" t="str">
        <f t="shared" si="2"/>
        <v>VILAGARCIA</v>
      </c>
      <c r="F56" s="42">
        <f t="shared" si="9"/>
        <v>216757</v>
      </c>
      <c r="G56" s="42">
        <f t="shared" si="8"/>
        <v>266187</v>
      </c>
    </row>
    <row r="57" spans="1:7" x14ac:dyDescent="0.25">
      <c r="A57" s="42" t="str">
        <f t="shared" si="3"/>
        <v>MOTRIL</v>
      </c>
      <c r="B57" s="41">
        <f t="shared" si="4"/>
        <v>1099907</v>
      </c>
      <c r="C57" s="41">
        <f t="shared" si="5"/>
        <v>1184882</v>
      </c>
      <c r="D57" s="41">
        <f t="shared" si="6"/>
        <v>14</v>
      </c>
      <c r="E57" s="42" t="str">
        <f t="shared" si="2"/>
        <v>SEVILLA</v>
      </c>
      <c r="F57" s="42">
        <f t="shared" si="9"/>
        <v>177461</v>
      </c>
      <c r="G57" s="42">
        <f t="shared" si="8"/>
        <v>205249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BAHIA DE CADIZ</v>
      </c>
      <c r="F58" s="42">
        <f t="shared" si="9"/>
        <v>107301</v>
      </c>
      <c r="G58" s="42">
        <f t="shared" si="8"/>
        <v>165703</v>
      </c>
    </row>
    <row r="59" spans="1:7" x14ac:dyDescent="0.25">
      <c r="A59" s="42" t="str">
        <f t="shared" si="3"/>
        <v>SANTA CRUZ DE TENERIFE</v>
      </c>
      <c r="B59" s="41">
        <f t="shared" si="4"/>
        <v>7096195</v>
      </c>
      <c r="C59" s="41">
        <f t="shared" si="5"/>
        <v>7820964</v>
      </c>
      <c r="D59" s="41">
        <f t="shared" si="6"/>
        <v>7</v>
      </c>
      <c r="E59" s="42" t="str">
        <f t="shared" si="2"/>
        <v>ALICANTE</v>
      </c>
      <c r="F59" s="42">
        <f t="shared" si="9"/>
        <v>94440</v>
      </c>
      <c r="G59" s="42">
        <f t="shared" si="8"/>
        <v>90318</v>
      </c>
    </row>
    <row r="60" spans="1:7" x14ac:dyDescent="0.25">
      <c r="A60" s="42" t="str">
        <f t="shared" si="3"/>
        <v>SANTANDER</v>
      </c>
      <c r="B60" s="41">
        <f t="shared" si="4"/>
        <v>307321</v>
      </c>
      <c r="C60" s="41">
        <f t="shared" si="5"/>
        <v>276848</v>
      </c>
      <c r="D60" s="41">
        <f t="shared" si="6"/>
        <v>18</v>
      </c>
      <c r="E60" s="42" t="str">
        <f t="shared" si="2"/>
        <v>MELILLA</v>
      </c>
      <c r="F60" s="42">
        <f t="shared" si="9"/>
        <v>63636</v>
      </c>
      <c r="G60" s="42">
        <f t="shared" si="8"/>
        <v>62337</v>
      </c>
    </row>
    <row r="61" spans="1:7" x14ac:dyDescent="0.25">
      <c r="A61" s="42" t="str">
        <f t="shared" si="3"/>
        <v>SEVILLA</v>
      </c>
      <c r="B61" s="41">
        <f t="shared" si="4"/>
        <v>177461</v>
      </c>
      <c r="C61" s="41">
        <f t="shared" si="5"/>
        <v>205249</v>
      </c>
      <c r="D61" s="41">
        <f t="shared" si="6"/>
        <v>20</v>
      </c>
      <c r="E61" s="42" t="str">
        <f t="shared" si="2"/>
        <v>VIGO</v>
      </c>
      <c r="F61" s="42">
        <f t="shared" si="9"/>
        <v>60131</v>
      </c>
      <c r="G61" s="42">
        <f t="shared" si="8"/>
        <v>50979</v>
      </c>
    </row>
    <row r="62" spans="1:7" x14ac:dyDescent="0.25">
      <c r="A62" s="42" t="str">
        <f t="shared" si="3"/>
        <v>TARRAGONA</v>
      </c>
      <c r="B62" s="41">
        <f t="shared" si="4"/>
        <v>15400320</v>
      </c>
      <c r="C62" s="41">
        <f t="shared" si="5"/>
        <v>16235576</v>
      </c>
      <c r="D62" s="41">
        <f t="shared" si="6"/>
        <v>3</v>
      </c>
      <c r="E62" s="42" t="str">
        <f t="shared" si="2"/>
        <v>MALAGA</v>
      </c>
      <c r="F62" s="42">
        <f t="shared" si="9"/>
        <v>30043</v>
      </c>
      <c r="G62" s="42">
        <f t="shared" si="8"/>
        <v>111797</v>
      </c>
    </row>
    <row r="63" spans="1:7" x14ac:dyDescent="0.25">
      <c r="A63" s="42" t="str">
        <f t="shared" si="3"/>
        <v>VALENCIA</v>
      </c>
      <c r="B63" s="41">
        <f t="shared" si="4"/>
        <v>4926829</v>
      </c>
      <c r="C63" s="41">
        <f t="shared" si="5"/>
        <v>5017944</v>
      </c>
      <c r="D63" s="41">
        <f t="shared" si="6"/>
        <v>10</v>
      </c>
      <c r="E63" s="42" t="str">
        <f t="shared" si="2"/>
        <v>ALMERIA</v>
      </c>
      <c r="F63" s="42">
        <f t="shared" si="9"/>
        <v>1502</v>
      </c>
      <c r="G63" s="42">
        <f t="shared" si="8"/>
        <v>3199</v>
      </c>
    </row>
    <row r="64" spans="1:7" x14ac:dyDescent="0.25">
      <c r="A64" s="42" t="str">
        <f t="shared" si="3"/>
        <v>VIGO</v>
      </c>
      <c r="B64" s="41">
        <f t="shared" si="4"/>
        <v>60131</v>
      </c>
      <c r="C64" s="41">
        <f t="shared" si="5"/>
        <v>50979</v>
      </c>
      <c r="D64" s="41">
        <f t="shared" si="6"/>
        <v>24</v>
      </c>
      <c r="E64" s="42" t="str">
        <f t="shared" si="2"/>
        <v>MARIN Y RIA DE PONTEVEDRA</v>
      </c>
      <c r="F64" s="42">
        <f t="shared" si="9"/>
        <v>14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216757</v>
      </c>
      <c r="C65" s="41">
        <f t="shared" si="5"/>
        <v>266187</v>
      </c>
      <c r="D65" s="41">
        <f t="shared" si="6"/>
        <v>19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40151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19">
        <v>207747</v>
      </c>
      <c r="C7" s="19">
        <v>250527</v>
      </c>
      <c r="D7" s="19">
        <v>2805290</v>
      </c>
      <c r="E7" s="19">
        <v>2584996</v>
      </c>
      <c r="F7" s="10">
        <f>((E7*100)/D7)-100</f>
        <v>-7.8528066616998586</v>
      </c>
      <c r="G7" s="1"/>
      <c r="H7" s="1"/>
      <c r="I7" s="1"/>
    </row>
    <row r="8" spans="1:12" x14ac:dyDescent="0.25">
      <c r="A8" s="11" t="s">
        <v>44</v>
      </c>
      <c r="B8" s="20">
        <v>67286</v>
      </c>
      <c r="C8" s="20">
        <v>105302</v>
      </c>
      <c r="D8" s="20">
        <v>979404</v>
      </c>
      <c r="E8" s="20">
        <v>868135</v>
      </c>
      <c r="F8" s="13">
        <f t="shared" ref="F8:F35" si="0">((E8*100)/D8)-100</f>
        <v>-11.360888867106937</v>
      </c>
      <c r="G8" s="1"/>
      <c r="H8" s="1"/>
      <c r="I8" s="1"/>
    </row>
    <row r="9" spans="1:12" x14ac:dyDescent="0.25">
      <c r="A9" s="8" t="s">
        <v>45</v>
      </c>
      <c r="B9" s="19">
        <v>414508</v>
      </c>
      <c r="C9" s="19">
        <v>181600</v>
      </c>
      <c r="D9" s="19">
        <v>3880305</v>
      </c>
      <c r="E9" s="19">
        <v>2773214</v>
      </c>
      <c r="F9" s="10">
        <f t="shared" si="0"/>
        <v>-28.531030421577682</v>
      </c>
      <c r="G9" s="1"/>
      <c r="H9" s="1"/>
      <c r="I9" s="1"/>
    </row>
    <row r="10" spans="1:12" x14ac:dyDescent="0.25">
      <c r="A10" s="11" t="s">
        <v>46</v>
      </c>
      <c r="B10" s="20">
        <v>342754</v>
      </c>
      <c r="C10" s="20">
        <v>226014</v>
      </c>
      <c r="D10" s="20">
        <v>2762734</v>
      </c>
      <c r="E10" s="20">
        <v>1972458</v>
      </c>
      <c r="F10" s="13">
        <f t="shared" si="0"/>
        <v>-28.604853018785022</v>
      </c>
      <c r="G10" s="1"/>
      <c r="H10" s="1"/>
      <c r="I10" s="1"/>
    </row>
    <row r="11" spans="1:12" x14ac:dyDescent="0.25">
      <c r="A11" s="8" t="s">
        <v>47</v>
      </c>
      <c r="B11" s="19">
        <v>65827</v>
      </c>
      <c r="C11" s="19">
        <v>110094</v>
      </c>
      <c r="D11" s="19">
        <v>1289054</v>
      </c>
      <c r="E11" s="19">
        <v>1474416</v>
      </c>
      <c r="F11" s="10">
        <f t="shared" si="0"/>
        <v>14.379692394577731</v>
      </c>
      <c r="G11" s="1"/>
      <c r="H11" s="1"/>
      <c r="I11" s="1"/>
    </row>
    <row r="12" spans="1:12" x14ac:dyDescent="0.25">
      <c r="A12" s="11" t="s">
        <v>48</v>
      </c>
      <c r="B12" s="20">
        <v>162602</v>
      </c>
      <c r="C12" s="20">
        <v>67358</v>
      </c>
      <c r="D12" s="20">
        <v>1805397</v>
      </c>
      <c r="E12" s="20">
        <v>1236024</v>
      </c>
      <c r="F12" s="13">
        <f t="shared" si="0"/>
        <v>-31.537274073237072</v>
      </c>
      <c r="G12" s="1"/>
      <c r="H12" s="1"/>
      <c r="I12" s="1"/>
    </row>
    <row r="13" spans="1:12" x14ac:dyDescent="0.25">
      <c r="A13" s="8" t="s">
        <v>49</v>
      </c>
      <c r="B13" s="19">
        <v>163466</v>
      </c>
      <c r="C13" s="19">
        <v>143360</v>
      </c>
      <c r="D13" s="19">
        <v>1815125</v>
      </c>
      <c r="E13" s="19">
        <v>1452734</v>
      </c>
      <c r="F13" s="10">
        <f t="shared" si="0"/>
        <v>-19.965071276082909</v>
      </c>
      <c r="G13" s="1"/>
      <c r="H13" s="1"/>
      <c r="I13" s="1"/>
    </row>
    <row r="14" spans="1:12" x14ac:dyDescent="0.25">
      <c r="A14" s="11" t="s">
        <v>50</v>
      </c>
      <c r="B14" s="20">
        <v>277039</v>
      </c>
      <c r="C14" s="20">
        <v>277266</v>
      </c>
      <c r="D14" s="20">
        <v>3019363</v>
      </c>
      <c r="E14" s="20">
        <v>3213642</v>
      </c>
      <c r="F14" s="13">
        <f t="shared" si="0"/>
        <v>6.4344366676017444</v>
      </c>
      <c r="G14" s="1"/>
      <c r="H14" s="1"/>
      <c r="I14" s="1"/>
    </row>
    <row r="15" spans="1:12" x14ac:dyDescent="0.25">
      <c r="A15" s="8" t="s">
        <v>51</v>
      </c>
      <c r="B15" s="19">
        <v>303729</v>
      </c>
      <c r="C15" s="19">
        <v>340968</v>
      </c>
      <c r="D15" s="19">
        <v>4549095</v>
      </c>
      <c r="E15" s="19">
        <v>3002109</v>
      </c>
      <c r="F15" s="10">
        <f t="shared" si="0"/>
        <v>-34.006456229206023</v>
      </c>
      <c r="G15" s="1"/>
      <c r="H15" s="1"/>
      <c r="I15" s="1"/>
    </row>
    <row r="16" spans="1:12" x14ac:dyDescent="0.25">
      <c r="A16" s="11" t="s">
        <v>52</v>
      </c>
      <c r="B16" s="20">
        <v>244483</v>
      </c>
      <c r="C16" s="20">
        <v>285425</v>
      </c>
      <c r="D16" s="20">
        <v>3992438</v>
      </c>
      <c r="E16" s="20">
        <v>2977324</v>
      </c>
      <c r="F16" s="13">
        <f t="shared" si="0"/>
        <v>-25.425917697406945</v>
      </c>
      <c r="G16" s="1"/>
      <c r="H16" s="1"/>
      <c r="I16" s="1"/>
    </row>
    <row r="17" spans="1:9" x14ac:dyDescent="0.25">
      <c r="A17" s="8" t="s">
        <v>53</v>
      </c>
      <c r="B17" s="19">
        <v>402750</v>
      </c>
      <c r="C17" s="19">
        <v>191152</v>
      </c>
      <c r="D17" s="19">
        <v>3674366</v>
      </c>
      <c r="E17" s="19">
        <v>1507839</v>
      </c>
      <c r="F17" s="10">
        <f t="shared" si="0"/>
        <v>-58.963287816183801</v>
      </c>
      <c r="G17" s="1"/>
      <c r="H17" s="1"/>
      <c r="I17" s="1"/>
    </row>
    <row r="18" spans="1:9" x14ac:dyDescent="0.25">
      <c r="A18" s="11" t="s">
        <v>54</v>
      </c>
      <c r="B18" s="20">
        <v>8173</v>
      </c>
      <c r="C18" s="20">
        <v>6515</v>
      </c>
      <c r="D18" s="20">
        <v>59888</v>
      </c>
      <c r="E18" s="20">
        <v>59386</v>
      </c>
      <c r="F18" s="13">
        <f t="shared" si="0"/>
        <v>-0.83823136521506569</v>
      </c>
      <c r="G18" s="1"/>
      <c r="H18" s="1"/>
      <c r="I18" s="1"/>
    </row>
    <row r="19" spans="1:9" x14ac:dyDescent="0.25">
      <c r="A19" s="8" t="s">
        <v>55</v>
      </c>
      <c r="B19" s="19">
        <v>747354</v>
      </c>
      <c r="C19" s="19">
        <v>959069</v>
      </c>
      <c r="D19" s="19">
        <v>8341279</v>
      </c>
      <c r="E19" s="19">
        <v>7592106</v>
      </c>
      <c r="F19" s="10">
        <f t="shared" si="0"/>
        <v>-8.9815123076449055</v>
      </c>
      <c r="G19" s="1"/>
      <c r="H19" s="1"/>
      <c r="I19" s="1"/>
    </row>
    <row r="20" spans="1:9" x14ac:dyDescent="0.25">
      <c r="A20" s="11" t="s">
        <v>56</v>
      </c>
      <c r="B20" s="20">
        <v>1675985</v>
      </c>
      <c r="C20" s="20">
        <v>777835</v>
      </c>
      <c r="D20" s="20">
        <v>14829969</v>
      </c>
      <c r="E20" s="20">
        <v>9519229</v>
      </c>
      <c r="F20" s="13">
        <f t="shared" si="0"/>
        <v>-35.810863798838696</v>
      </c>
      <c r="G20" s="1"/>
      <c r="H20" s="1"/>
      <c r="I20" s="1"/>
    </row>
    <row r="21" spans="1:9" x14ac:dyDescent="0.25">
      <c r="A21" s="8" t="s">
        <v>57</v>
      </c>
      <c r="B21" s="19">
        <v>561702</v>
      </c>
      <c r="C21" s="19">
        <v>280148</v>
      </c>
      <c r="D21" s="19">
        <v>5282988</v>
      </c>
      <c r="E21" s="19">
        <v>3286366</v>
      </c>
      <c r="F21" s="10">
        <f t="shared" si="0"/>
        <v>-37.793422964428466</v>
      </c>
      <c r="G21" s="1"/>
      <c r="H21" s="1"/>
      <c r="I21" s="1"/>
    </row>
    <row r="22" spans="1:9" x14ac:dyDescent="0.25">
      <c r="A22" s="11" t="s">
        <v>58</v>
      </c>
      <c r="B22" s="20">
        <v>86912</v>
      </c>
      <c r="C22" s="20">
        <v>68998</v>
      </c>
      <c r="D22" s="20">
        <v>1028556</v>
      </c>
      <c r="E22" s="20">
        <v>614657</v>
      </c>
      <c r="F22" s="13">
        <f t="shared" si="0"/>
        <v>-40.240784167318068</v>
      </c>
      <c r="G22" s="1"/>
      <c r="H22" s="1"/>
      <c r="I22" s="1"/>
    </row>
    <row r="23" spans="1:9" x14ac:dyDescent="0.25">
      <c r="A23" s="8" t="s">
        <v>59</v>
      </c>
      <c r="B23" s="19">
        <v>87610</v>
      </c>
      <c r="C23" s="19">
        <v>88019</v>
      </c>
      <c r="D23" s="19">
        <v>1208594</v>
      </c>
      <c r="E23" s="19">
        <v>664648</v>
      </c>
      <c r="F23" s="10">
        <f t="shared" si="0"/>
        <v>-45.006511698717681</v>
      </c>
      <c r="G23" s="1"/>
      <c r="H23" s="1"/>
      <c r="I23" s="1"/>
    </row>
    <row r="24" spans="1:9" x14ac:dyDescent="0.25">
      <c r="A24" s="11" t="s">
        <v>60</v>
      </c>
      <c r="B24" s="20">
        <v>65699</v>
      </c>
      <c r="C24" s="20">
        <v>80332</v>
      </c>
      <c r="D24" s="20">
        <v>732935</v>
      </c>
      <c r="E24" s="20">
        <v>710013</v>
      </c>
      <c r="F24" s="13">
        <f t="shared" si="0"/>
        <v>-3.1274260336864756</v>
      </c>
      <c r="G24" s="1"/>
      <c r="H24" s="1"/>
      <c r="I24" s="1"/>
    </row>
    <row r="25" spans="1:9" x14ac:dyDescent="0.25">
      <c r="A25" s="8" t="s">
        <v>61</v>
      </c>
      <c r="B25" s="19">
        <v>1500</v>
      </c>
      <c r="C25" s="19">
        <v>3995</v>
      </c>
      <c r="D25" s="19">
        <v>29708</v>
      </c>
      <c r="E25" s="19">
        <v>26857</v>
      </c>
      <c r="F25" s="10">
        <f t="shared" si="0"/>
        <v>-9.5967416184192871</v>
      </c>
      <c r="G25" s="1"/>
      <c r="H25" s="1"/>
      <c r="I25" s="1"/>
    </row>
    <row r="26" spans="1:9" x14ac:dyDescent="0.25">
      <c r="A26" s="11" t="s">
        <v>62</v>
      </c>
      <c r="B26" s="20">
        <v>56860</v>
      </c>
      <c r="C26" s="20">
        <v>37906</v>
      </c>
      <c r="D26" s="20">
        <v>673356</v>
      </c>
      <c r="E26" s="20">
        <v>377966</v>
      </c>
      <c r="F26" s="13">
        <f t="shared" si="0"/>
        <v>-43.868325224695404</v>
      </c>
      <c r="G26" s="1"/>
      <c r="H26" s="1"/>
      <c r="I26" s="1"/>
    </row>
    <row r="27" spans="1:9" x14ac:dyDescent="0.25">
      <c r="A27" s="8" t="s">
        <v>63</v>
      </c>
      <c r="B27" s="19">
        <v>124792</v>
      </c>
      <c r="C27" s="19">
        <v>173017</v>
      </c>
      <c r="D27" s="19">
        <v>2125220</v>
      </c>
      <c r="E27" s="19">
        <v>1359890</v>
      </c>
      <c r="F27" s="10">
        <f t="shared" si="0"/>
        <v>-36.011801131177009</v>
      </c>
      <c r="G27" s="1"/>
      <c r="H27" s="1"/>
      <c r="I27" s="1"/>
    </row>
    <row r="28" spans="1:9" x14ac:dyDescent="0.25">
      <c r="A28" s="11" t="s">
        <v>64</v>
      </c>
      <c r="B28" s="20">
        <v>113740</v>
      </c>
      <c r="C28" s="20">
        <v>116804</v>
      </c>
      <c r="D28" s="20">
        <v>1235340</v>
      </c>
      <c r="E28" s="20">
        <v>752828</v>
      </c>
      <c r="F28" s="13">
        <f t="shared" si="0"/>
        <v>-39.059044473586219</v>
      </c>
      <c r="G28" s="1"/>
      <c r="H28" s="1"/>
      <c r="I28" s="1"/>
    </row>
    <row r="29" spans="1:9" x14ac:dyDescent="0.25">
      <c r="A29" s="8" t="s">
        <v>65</v>
      </c>
      <c r="B29" s="19">
        <v>211697</v>
      </c>
      <c r="C29" s="19">
        <v>184064</v>
      </c>
      <c r="D29" s="19">
        <v>3163508</v>
      </c>
      <c r="E29" s="19">
        <v>2310012</v>
      </c>
      <c r="F29" s="10">
        <f t="shared" si="0"/>
        <v>-26.979416521153098</v>
      </c>
      <c r="G29" s="1"/>
      <c r="H29" s="1"/>
      <c r="I29" s="1"/>
    </row>
    <row r="30" spans="1:9" x14ac:dyDescent="0.25">
      <c r="A30" s="11" t="s">
        <v>66</v>
      </c>
      <c r="B30" s="20">
        <v>182391</v>
      </c>
      <c r="C30" s="20">
        <v>277308</v>
      </c>
      <c r="D30" s="20">
        <v>1916738</v>
      </c>
      <c r="E30" s="20">
        <v>1974794</v>
      </c>
      <c r="F30" s="13">
        <f t="shared" si="0"/>
        <v>3.0288959680457168</v>
      </c>
      <c r="G30" s="1"/>
      <c r="H30" s="1"/>
      <c r="I30" s="1"/>
    </row>
    <row r="31" spans="1:9" x14ac:dyDescent="0.25">
      <c r="A31" s="8" t="s">
        <v>67</v>
      </c>
      <c r="B31" s="19">
        <v>973438</v>
      </c>
      <c r="C31" s="19">
        <v>812412</v>
      </c>
      <c r="D31" s="19">
        <v>10686543</v>
      </c>
      <c r="E31" s="19">
        <v>7855552</v>
      </c>
      <c r="F31" s="10">
        <f t="shared" si="0"/>
        <v>-26.49117680057995</v>
      </c>
      <c r="G31" s="1"/>
      <c r="H31" s="1"/>
      <c r="I31" s="1"/>
    </row>
    <row r="32" spans="1:9" x14ac:dyDescent="0.25">
      <c r="A32" s="11" t="s">
        <v>68</v>
      </c>
      <c r="B32" s="20">
        <v>262362</v>
      </c>
      <c r="C32" s="20">
        <v>299118</v>
      </c>
      <c r="D32" s="20">
        <v>4526887</v>
      </c>
      <c r="E32" s="20">
        <v>2840490</v>
      </c>
      <c r="F32" s="13">
        <f t="shared" si="0"/>
        <v>-37.252906909317595</v>
      </c>
      <c r="G32" s="1"/>
      <c r="H32" s="1"/>
      <c r="I32" s="1"/>
    </row>
    <row r="33" spans="1:9" x14ac:dyDescent="0.25">
      <c r="A33" s="8" t="s">
        <v>69</v>
      </c>
      <c r="B33" s="19">
        <v>28577</v>
      </c>
      <c r="C33" s="19">
        <v>34401</v>
      </c>
      <c r="D33" s="19">
        <v>390441</v>
      </c>
      <c r="E33" s="19">
        <v>305796</v>
      </c>
      <c r="F33" s="10">
        <f t="shared" si="0"/>
        <v>-21.67933183246636</v>
      </c>
      <c r="G33" s="1"/>
      <c r="H33" s="1"/>
      <c r="I33" s="1"/>
    </row>
    <row r="34" spans="1:9" x14ac:dyDescent="0.25">
      <c r="A34" s="11" t="s">
        <v>70</v>
      </c>
      <c r="B34" s="20">
        <v>38273</v>
      </c>
      <c r="C34" s="20">
        <v>64490</v>
      </c>
      <c r="D34" s="20">
        <v>421099</v>
      </c>
      <c r="E34" s="20">
        <v>404206</v>
      </c>
      <c r="F34" s="13">
        <f t="shared" si="0"/>
        <v>-4.0116457175153641</v>
      </c>
      <c r="G34" s="1"/>
      <c r="H34" s="1"/>
      <c r="I34" s="1"/>
    </row>
    <row r="35" spans="1:9" x14ac:dyDescent="0.25">
      <c r="A35" s="14" t="s">
        <v>71</v>
      </c>
      <c r="B35" s="15">
        <f>SUM(B7:B34)</f>
        <v>7879256</v>
      </c>
      <c r="C35" s="15">
        <f t="shared" ref="C35:E35" si="1">SUM(C7:C34)</f>
        <v>6443497</v>
      </c>
      <c r="D35" s="15">
        <f t="shared" si="1"/>
        <v>87225620</v>
      </c>
      <c r="E35" s="15">
        <f t="shared" si="1"/>
        <v>63717687</v>
      </c>
      <c r="F35" s="16">
        <f t="shared" si="0"/>
        <v>-26.950720441998584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2584996</v>
      </c>
      <c r="C38" s="41">
        <f>D7</f>
        <v>2805290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GIJON</v>
      </c>
      <c r="F38" s="42">
        <f>LOOKUP(E38,$A$38:$A$65,$B$38:$B$65)</f>
        <v>9519229</v>
      </c>
      <c r="G38" s="42">
        <f>LOOKUP(E38,$A$38:$A$65,$C$38:$C$65)</f>
        <v>14829969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868135</v>
      </c>
      <c r="C39" s="41">
        <f t="shared" ref="C39:C65" si="5">D8</f>
        <v>979404</v>
      </c>
      <c r="D39" s="41">
        <f t="shared" ref="D39:D65" si="6">_xlfn.RANK.EQ(B39,$B$38:$B$65)+COUNTIF($B$38:$B$65,B39)-1</f>
        <v>19</v>
      </c>
      <c r="E39" s="42" t="str">
        <f t="shared" si="2"/>
        <v>TARRAGONA</v>
      </c>
      <c r="F39" s="42">
        <f t="shared" ref="F39:F54" si="7">LOOKUP(E39,$A$38:$A$65,$B$38:$B$65)</f>
        <v>7855552</v>
      </c>
      <c r="G39" s="42">
        <f t="shared" ref="G39:G65" si="8">LOOKUP(E39,$A$38:$A$65,$C$38:$C$65)</f>
        <v>10686543</v>
      </c>
    </row>
    <row r="40" spans="1:9" x14ac:dyDescent="0.25">
      <c r="A40" s="42" t="str">
        <f t="shared" si="3"/>
        <v>ALMERIA</v>
      </c>
      <c r="B40" s="41">
        <f t="shared" si="4"/>
        <v>2773214</v>
      </c>
      <c r="C40" s="41">
        <f t="shared" si="5"/>
        <v>3880305</v>
      </c>
      <c r="D40" s="41">
        <f t="shared" si="6"/>
        <v>9</v>
      </c>
      <c r="E40" s="42" t="str">
        <f t="shared" si="2"/>
        <v>FERROL-SAN CIBRAO</v>
      </c>
      <c r="F40" s="42">
        <f t="shared" si="7"/>
        <v>7592106</v>
      </c>
      <c r="G40" s="42">
        <f t="shared" si="8"/>
        <v>8341279</v>
      </c>
    </row>
    <row r="41" spans="1:9" x14ac:dyDescent="0.25">
      <c r="A41" s="42" t="str">
        <f t="shared" si="3"/>
        <v>AVILES</v>
      </c>
      <c r="B41" s="41">
        <f t="shared" si="4"/>
        <v>1972458</v>
      </c>
      <c r="C41" s="41">
        <f t="shared" si="5"/>
        <v>2762734</v>
      </c>
      <c r="D41" s="41">
        <f t="shared" si="6"/>
        <v>13</v>
      </c>
      <c r="E41" s="42" t="str">
        <f t="shared" si="2"/>
        <v>HUELVA</v>
      </c>
      <c r="F41" s="42">
        <f t="shared" si="7"/>
        <v>3286366</v>
      </c>
      <c r="G41" s="42">
        <f t="shared" si="8"/>
        <v>5282988</v>
      </c>
    </row>
    <row r="42" spans="1:9" x14ac:dyDescent="0.25">
      <c r="A42" s="42" t="str">
        <f t="shared" si="3"/>
        <v>BAHIA DE ALGECIRAS</v>
      </c>
      <c r="B42" s="41">
        <f t="shared" si="4"/>
        <v>1474416</v>
      </c>
      <c r="C42" s="41">
        <f t="shared" si="5"/>
        <v>1289054</v>
      </c>
      <c r="D42" s="41">
        <f t="shared" si="6"/>
        <v>15</v>
      </c>
      <c r="E42" s="42" t="str">
        <f t="shared" si="2"/>
        <v>BARCELONA</v>
      </c>
      <c r="F42" s="42">
        <f t="shared" si="7"/>
        <v>3213642</v>
      </c>
      <c r="G42" s="42">
        <f t="shared" si="8"/>
        <v>3019363</v>
      </c>
    </row>
    <row r="43" spans="1:9" x14ac:dyDescent="0.25">
      <c r="A43" s="42" t="str">
        <f t="shared" si="3"/>
        <v>BAHIA DE CADIZ</v>
      </c>
      <c r="B43" s="41">
        <f t="shared" si="4"/>
        <v>1236024</v>
      </c>
      <c r="C43" s="41">
        <f t="shared" si="5"/>
        <v>1805397</v>
      </c>
      <c r="D43" s="41">
        <f t="shared" si="6"/>
        <v>18</v>
      </c>
      <c r="E43" s="42" t="str">
        <f t="shared" si="2"/>
        <v>BILBAO</v>
      </c>
      <c r="F43" s="42">
        <f t="shared" si="7"/>
        <v>3002109</v>
      </c>
      <c r="G43" s="42">
        <f t="shared" si="8"/>
        <v>4549095</v>
      </c>
    </row>
    <row r="44" spans="1:9" x14ac:dyDescent="0.25">
      <c r="A44" s="42" t="str">
        <f t="shared" si="3"/>
        <v>BALEARES</v>
      </c>
      <c r="B44" s="41">
        <f t="shared" si="4"/>
        <v>1452734</v>
      </c>
      <c r="C44" s="41">
        <f t="shared" si="5"/>
        <v>1815125</v>
      </c>
      <c r="D44" s="41">
        <f t="shared" si="6"/>
        <v>16</v>
      </c>
      <c r="E44" s="42" t="str">
        <f t="shared" si="2"/>
        <v>CARTAGENA</v>
      </c>
      <c r="F44" s="42">
        <f t="shared" si="7"/>
        <v>2977324</v>
      </c>
      <c r="G44" s="42">
        <f t="shared" si="8"/>
        <v>3992438</v>
      </c>
    </row>
    <row r="45" spans="1:9" x14ac:dyDescent="0.25">
      <c r="A45" s="42" t="str">
        <f t="shared" si="3"/>
        <v>BARCELONA</v>
      </c>
      <c r="B45" s="41">
        <f t="shared" si="4"/>
        <v>3213642</v>
      </c>
      <c r="C45" s="41">
        <f t="shared" si="5"/>
        <v>3019363</v>
      </c>
      <c r="D45" s="41">
        <f t="shared" si="6"/>
        <v>5</v>
      </c>
      <c r="E45" s="42" t="str">
        <f t="shared" si="2"/>
        <v>VALENCIA</v>
      </c>
      <c r="F45" s="42">
        <f t="shared" si="7"/>
        <v>2840490</v>
      </c>
      <c r="G45" s="42">
        <f t="shared" si="8"/>
        <v>4526887</v>
      </c>
    </row>
    <row r="46" spans="1:9" x14ac:dyDescent="0.25">
      <c r="A46" s="42" t="str">
        <f t="shared" si="3"/>
        <v>BILBAO</v>
      </c>
      <c r="B46" s="41">
        <f t="shared" si="4"/>
        <v>3002109</v>
      </c>
      <c r="C46" s="41">
        <f t="shared" si="5"/>
        <v>4549095</v>
      </c>
      <c r="D46" s="41">
        <f t="shared" si="6"/>
        <v>6</v>
      </c>
      <c r="E46" s="42" t="str">
        <f t="shared" si="2"/>
        <v>ALMERIA</v>
      </c>
      <c r="F46" s="42">
        <f t="shared" si="7"/>
        <v>2773214</v>
      </c>
      <c r="G46" s="42">
        <f t="shared" si="8"/>
        <v>3880305</v>
      </c>
    </row>
    <row r="47" spans="1:9" x14ac:dyDescent="0.25">
      <c r="A47" s="42" t="str">
        <f t="shared" si="3"/>
        <v>CARTAGENA</v>
      </c>
      <c r="B47" s="41">
        <f t="shared" si="4"/>
        <v>2977324</v>
      </c>
      <c r="C47" s="41">
        <f t="shared" si="5"/>
        <v>3992438</v>
      </c>
      <c r="D47" s="41">
        <f t="shared" si="6"/>
        <v>7</v>
      </c>
      <c r="E47" s="42" t="str">
        <f t="shared" si="2"/>
        <v>A CORUÑA</v>
      </c>
      <c r="F47" s="42">
        <f t="shared" si="7"/>
        <v>2584996</v>
      </c>
      <c r="G47" s="42">
        <f t="shared" si="8"/>
        <v>2805290</v>
      </c>
    </row>
    <row r="48" spans="1:9" x14ac:dyDescent="0.25">
      <c r="A48" s="42" t="str">
        <f t="shared" si="3"/>
        <v>CASTELLON</v>
      </c>
      <c r="B48" s="41">
        <f t="shared" si="4"/>
        <v>1507839</v>
      </c>
      <c r="C48" s="41">
        <f t="shared" si="5"/>
        <v>3674366</v>
      </c>
      <c r="D48" s="41">
        <f t="shared" si="6"/>
        <v>14</v>
      </c>
      <c r="E48" s="42" t="str">
        <f t="shared" si="2"/>
        <v>SANTANDER</v>
      </c>
      <c r="F48" s="42">
        <f t="shared" si="7"/>
        <v>2310012</v>
      </c>
      <c r="G48" s="42">
        <f t="shared" si="8"/>
        <v>3163508</v>
      </c>
    </row>
    <row r="49" spans="1:7" x14ac:dyDescent="0.25">
      <c r="A49" s="42" t="str">
        <f t="shared" si="3"/>
        <v>CEUTA</v>
      </c>
      <c r="B49" s="41">
        <f t="shared" si="4"/>
        <v>59386</v>
      </c>
      <c r="C49" s="41">
        <f t="shared" si="5"/>
        <v>59888</v>
      </c>
      <c r="D49" s="41">
        <f t="shared" si="6"/>
        <v>27</v>
      </c>
      <c r="E49" s="42" t="str">
        <f t="shared" si="2"/>
        <v>SEVILLA</v>
      </c>
      <c r="F49" s="42">
        <f t="shared" si="7"/>
        <v>1974794</v>
      </c>
      <c r="G49" s="42">
        <f t="shared" si="8"/>
        <v>1916738</v>
      </c>
    </row>
    <row r="50" spans="1:7" x14ac:dyDescent="0.25">
      <c r="A50" s="42" t="str">
        <f t="shared" si="3"/>
        <v>FERROL-SAN CIBRAO</v>
      </c>
      <c r="B50" s="41">
        <f t="shared" si="4"/>
        <v>7592106</v>
      </c>
      <c r="C50" s="41">
        <f t="shared" si="5"/>
        <v>8341279</v>
      </c>
      <c r="D50" s="41">
        <f t="shared" si="6"/>
        <v>3</v>
      </c>
      <c r="E50" s="42" t="str">
        <f t="shared" si="2"/>
        <v>AVILES</v>
      </c>
      <c r="F50" s="42">
        <f t="shared" si="7"/>
        <v>1972458</v>
      </c>
      <c r="G50" s="42">
        <f t="shared" si="8"/>
        <v>2762734</v>
      </c>
    </row>
    <row r="51" spans="1:7" x14ac:dyDescent="0.25">
      <c r="A51" s="42" t="str">
        <f t="shared" si="3"/>
        <v>GIJON</v>
      </c>
      <c r="B51" s="41">
        <f t="shared" si="4"/>
        <v>9519229</v>
      </c>
      <c r="C51" s="41">
        <f t="shared" si="5"/>
        <v>14829969</v>
      </c>
      <c r="D51" s="41">
        <f t="shared" si="6"/>
        <v>1</v>
      </c>
      <c r="E51" s="42" t="str">
        <f t="shared" si="2"/>
        <v>CASTELLON</v>
      </c>
      <c r="F51" s="42">
        <f t="shared" si="7"/>
        <v>1507839</v>
      </c>
      <c r="G51" s="42">
        <f t="shared" si="8"/>
        <v>3674366</v>
      </c>
    </row>
    <row r="52" spans="1:7" x14ac:dyDescent="0.25">
      <c r="A52" s="42" t="str">
        <f t="shared" si="3"/>
        <v>HUELVA</v>
      </c>
      <c r="B52" s="41">
        <f t="shared" si="4"/>
        <v>3286366</v>
      </c>
      <c r="C52" s="41">
        <f t="shared" si="5"/>
        <v>5282988</v>
      </c>
      <c r="D52" s="41">
        <f t="shared" si="6"/>
        <v>4</v>
      </c>
      <c r="E52" s="42" t="str">
        <f t="shared" si="2"/>
        <v>BAHIA DE ALGECIRAS</v>
      </c>
      <c r="F52" s="42">
        <f t="shared" si="7"/>
        <v>1474416</v>
      </c>
      <c r="G52" s="42">
        <f t="shared" si="8"/>
        <v>1289054</v>
      </c>
    </row>
    <row r="53" spans="1:7" x14ac:dyDescent="0.25">
      <c r="A53" s="42" t="str">
        <f t="shared" si="3"/>
        <v>LAS PALMAS</v>
      </c>
      <c r="B53" s="41">
        <f t="shared" si="4"/>
        <v>614657</v>
      </c>
      <c r="C53" s="41">
        <f t="shared" si="5"/>
        <v>1028556</v>
      </c>
      <c r="D53" s="41">
        <f t="shared" si="6"/>
        <v>23</v>
      </c>
      <c r="E53" s="42" t="str">
        <f t="shared" si="2"/>
        <v>BALEARES</v>
      </c>
      <c r="F53" s="42">
        <f t="shared" si="7"/>
        <v>1452734</v>
      </c>
      <c r="G53" s="42">
        <f t="shared" si="8"/>
        <v>1815125</v>
      </c>
    </row>
    <row r="54" spans="1:7" x14ac:dyDescent="0.25">
      <c r="A54" s="42" t="str">
        <f t="shared" si="3"/>
        <v>MALAGA</v>
      </c>
      <c r="B54" s="41">
        <f t="shared" si="4"/>
        <v>664648</v>
      </c>
      <c r="C54" s="41">
        <f t="shared" si="5"/>
        <v>1208594</v>
      </c>
      <c r="D54" s="41">
        <f t="shared" si="6"/>
        <v>22</v>
      </c>
      <c r="E54" s="42" t="str">
        <f t="shared" si="2"/>
        <v>PASAIA</v>
      </c>
      <c r="F54" s="42">
        <f t="shared" si="7"/>
        <v>1359890</v>
      </c>
      <c r="G54" s="42">
        <f t="shared" si="8"/>
        <v>2125220</v>
      </c>
    </row>
    <row r="55" spans="1:7" x14ac:dyDescent="0.25">
      <c r="A55" s="42" t="str">
        <f t="shared" si="3"/>
        <v>MARIN Y RIA DE PONTEVEDRA</v>
      </c>
      <c r="B55" s="41">
        <f t="shared" si="4"/>
        <v>710013</v>
      </c>
      <c r="C55" s="41">
        <f t="shared" si="5"/>
        <v>732935</v>
      </c>
      <c r="D55" s="41">
        <f t="shared" si="6"/>
        <v>21</v>
      </c>
      <c r="E55" s="42" t="str">
        <f t="shared" si="2"/>
        <v>BAHIA DE CADIZ</v>
      </c>
      <c r="F55" s="42">
        <f t="shared" ref="F55:F65" si="9">LOOKUP(E55,$A$38:$A$65,$B$38:$B$65)</f>
        <v>1236024</v>
      </c>
      <c r="G55" s="42">
        <f t="shared" si="8"/>
        <v>1805397</v>
      </c>
    </row>
    <row r="56" spans="1:7" x14ac:dyDescent="0.25">
      <c r="A56" s="42" t="str">
        <f t="shared" si="3"/>
        <v>MELILLA</v>
      </c>
      <c r="B56" s="41">
        <f t="shared" si="4"/>
        <v>26857</v>
      </c>
      <c r="C56" s="41">
        <f t="shared" si="5"/>
        <v>29708</v>
      </c>
      <c r="D56" s="41">
        <f t="shared" si="6"/>
        <v>28</v>
      </c>
      <c r="E56" s="42" t="str">
        <f t="shared" si="2"/>
        <v>ALICANTE</v>
      </c>
      <c r="F56" s="42">
        <f t="shared" si="9"/>
        <v>868135</v>
      </c>
      <c r="G56" s="42">
        <f t="shared" si="8"/>
        <v>979404</v>
      </c>
    </row>
    <row r="57" spans="1:7" x14ac:dyDescent="0.25">
      <c r="A57" s="42" t="str">
        <f t="shared" si="3"/>
        <v>MOTRIL</v>
      </c>
      <c r="B57" s="41">
        <f t="shared" si="4"/>
        <v>377966</v>
      </c>
      <c r="C57" s="41">
        <f t="shared" si="5"/>
        <v>673356</v>
      </c>
      <c r="D57" s="41">
        <f t="shared" si="6"/>
        <v>25</v>
      </c>
      <c r="E57" s="42" t="str">
        <f t="shared" si="2"/>
        <v>SANTA CRUZ DE TENERIFE</v>
      </c>
      <c r="F57" s="42">
        <f t="shared" si="9"/>
        <v>752828</v>
      </c>
      <c r="G57" s="42">
        <f t="shared" si="8"/>
        <v>1235340</v>
      </c>
    </row>
    <row r="58" spans="1:7" x14ac:dyDescent="0.25">
      <c r="A58" s="42" t="str">
        <f t="shared" si="3"/>
        <v>PASAIA</v>
      </c>
      <c r="B58" s="41">
        <f t="shared" si="4"/>
        <v>1359890</v>
      </c>
      <c r="C58" s="41">
        <f t="shared" si="5"/>
        <v>2125220</v>
      </c>
      <c r="D58" s="41">
        <f t="shared" si="6"/>
        <v>17</v>
      </c>
      <c r="E58" s="42" t="str">
        <f t="shared" si="2"/>
        <v>MARIN Y RIA DE PONTEVEDRA</v>
      </c>
      <c r="F58" s="42">
        <f t="shared" si="9"/>
        <v>710013</v>
      </c>
      <c r="G58" s="42">
        <f t="shared" si="8"/>
        <v>732935</v>
      </c>
    </row>
    <row r="59" spans="1:7" x14ac:dyDescent="0.25">
      <c r="A59" s="42" t="str">
        <f t="shared" si="3"/>
        <v>SANTA CRUZ DE TENERIFE</v>
      </c>
      <c r="B59" s="41">
        <f t="shared" si="4"/>
        <v>752828</v>
      </c>
      <c r="C59" s="41">
        <f t="shared" si="5"/>
        <v>1235340</v>
      </c>
      <c r="D59" s="41">
        <f t="shared" si="6"/>
        <v>20</v>
      </c>
      <c r="E59" s="42" t="str">
        <f t="shared" si="2"/>
        <v>MALAGA</v>
      </c>
      <c r="F59" s="42">
        <f t="shared" si="9"/>
        <v>664648</v>
      </c>
      <c r="G59" s="42">
        <f t="shared" si="8"/>
        <v>1208594</v>
      </c>
    </row>
    <row r="60" spans="1:7" x14ac:dyDescent="0.25">
      <c r="A60" s="42" t="str">
        <f t="shared" si="3"/>
        <v>SANTANDER</v>
      </c>
      <c r="B60" s="41">
        <f t="shared" si="4"/>
        <v>2310012</v>
      </c>
      <c r="C60" s="41">
        <f t="shared" si="5"/>
        <v>3163508</v>
      </c>
      <c r="D60" s="41">
        <f t="shared" si="6"/>
        <v>11</v>
      </c>
      <c r="E60" s="42" t="str">
        <f t="shared" si="2"/>
        <v>LAS PALMAS</v>
      </c>
      <c r="F60" s="42">
        <f t="shared" si="9"/>
        <v>614657</v>
      </c>
      <c r="G60" s="42">
        <f t="shared" si="8"/>
        <v>1028556</v>
      </c>
    </row>
    <row r="61" spans="1:7" x14ac:dyDescent="0.25">
      <c r="A61" s="42" t="str">
        <f t="shared" si="3"/>
        <v>SEVILLA</v>
      </c>
      <c r="B61" s="41">
        <f t="shared" si="4"/>
        <v>1974794</v>
      </c>
      <c r="C61" s="41">
        <f t="shared" si="5"/>
        <v>1916738</v>
      </c>
      <c r="D61" s="41">
        <f t="shared" si="6"/>
        <v>12</v>
      </c>
      <c r="E61" s="42" t="str">
        <f t="shared" si="2"/>
        <v>VILAGARCIA</v>
      </c>
      <c r="F61" s="42">
        <f t="shared" si="9"/>
        <v>404206</v>
      </c>
      <c r="G61" s="42">
        <f t="shared" si="8"/>
        <v>421099</v>
      </c>
    </row>
    <row r="62" spans="1:7" x14ac:dyDescent="0.25">
      <c r="A62" s="42" t="str">
        <f t="shared" si="3"/>
        <v>TARRAGONA</v>
      </c>
      <c r="B62" s="41">
        <f t="shared" si="4"/>
        <v>7855552</v>
      </c>
      <c r="C62" s="41">
        <f t="shared" si="5"/>
        <v>10686543</v>
      </c>
      <c r="D62" s="41">
        <f t="shared" si="6"/>
        <v>2</v>
      </c>
      <c r="E62" s="42" t="str">
        <f t="shared" si="2"/>
        <v>MOTRIL</v>
      </c>
      <c r="F62" s="42">
        <f t="shared" si="9"/>
        <v>377966</v>
      </c>
      <c r="G62" s="42">
        <f t="shared" si="8"/>
        <v>673356</v>
      </c>
    </row>
    <row r="63" spans="1:7" x14ac:dyDescent="0.25">
      <c r="A63" s="42" t="str">
        <f t="shared" si="3"/>
        <v>VALENCIA</v>
      </c>
      <c r="B63" s="41">
        <f t="shared" si="4"/>
        <v>2840490</v>
      </c>
      <c r="C63" s="41">
        <f t="shared" si="5"/>
        <v>4526887</v>
      </c>
      <c r="D63" s="41">
        <f t="shared" si="6"/>
        <v>8</v>
      </c>
      <c r="E63" s="42" t="str">
        <f t="shared" si="2"/>
        <v>VIGO</v>
      </c>
      <c r="F63" s="42">
        <f t="shared" si="9"/>
        <v>305796</v>
      </c>
      <c r="G63" s="42">
        <f t="shared" si="8"/>
        <v>390441</v>
      </c>
    </row>
    <row r="64" spans="1:7" x14ac:dyDescent="0.25">
      <c r="A64" s="42" t="str">
        <f t="shared" si="3"/>
        <v>VIGO</v>
      </c>
      <c r="B64" s="41">
        <f t="shared" si="4"/>
        <v>305796</v>
      </c>
      <c r="C64" s="41">
        <f t="shared" si="5"/>
        <v>390441</v>
      </c>
      <c r="D64" s="41">
        <f t="shared" si="6"/>
        <v>26</v>
      </c>
      <c r="E64" s="42" t="str">
        <f t="shared" si="2"/>
        <v>CEUTA</v>
      </c>
      <c r="F64" s="42">
        <f t="shared" si="9"/>
        <v>59386</v>
      </c>
      <c r="G64" s="42">
        <f t="shared" si="8"/>
        <v>59888</v>
      </c>
    </row>
    <row r="65" spans="1:7" x14ac:dyDescent="0.25">
      <c r="A65" s="42" t="str">
        <f t="shared" si="3"/>
        <v>VILAGARCIA</v>
      </c>
      <c r="B65" s="41">
        <f t="shared" si="4"/>
        <v>404206</v>
      </c>
      <c r="C65" s="41">
        <f t="shared" si="5"/>
        <v>421099</v>
      </c>
      <c r="D65" s="41">
        <f t="shared" si="6"/>
        <v>24</v>
      </c>
      <c r="E65" s="42" t="str">
        <f t="shared" si="2"/>
        <v>MELILLA</v>
      </c>
      <c r="F65" s="42">
        <f t="shared" si="9"/>
        <v>26857</v>
      </c>
      <c r="G65" s="42">
        <f t="shared" si="8"/>
        <v>29708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40151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1">
        <v>173378</v>
      </c>
      <c r="C7" s="21">
        <v>135041</v>
      </c>
      <c r="D7" s="21">
        <v>1414487</v>
      </c>
      <c r="E7" s="21">
        <v>1319911</v>
      </c>
      <c r="F7" s="10">
        <f>((E7*100)/D7)-100</f>
        <v>-6.68624031185864</v>
      </c>
      <c r="G7" s="1"/>
      <c r="H7" s="1"/>
      <c r="I7" s="1"/>
    </row>
    <row r="8" spans="1:12" x14ac:dyDescent="0.25">
      <c r="A8" s="11" t="s">
        <v>44</v>
      </c>
      <c r="B8" s="22">
        <v>127229</v>
      </c>
      <c r="C8" s="22">
        <v>117359</v>
      </c>
      <c r="D8" s="22">
        <v>1345576</v>
      </c>
      <c r="E8" s="22">
        <v>1066745</v>
      </c>
      <c r="F8" s="13">
        <f t="shared" ref="F8:F35" si="0">((E8*100)/D8)-100</f>
        <v>-20.722055090162129</v>
      </c>
      <c r="G8" s="1"/>
      <c r="H8" s="1"/>
      <c r="I8" s="1"/>
    </row>
    <row r="9" spans="1:12" x14ac:dyDescent="0.25">
      <c r="A9" s="8" t="s">
        <v>45</v>
      </c>
      <c r="B9" s="21">
        <v>66138</v>
      </c>
      <c r="C9" s="21">
        <v>41382</v>
      </c>
      <c r="D9" s="21">
        <v>575722</v>
      </c>
      <c r="E9" s="21">
        <v>439491</v>
      </c>
      <c r="F9" s="10">
        <f t="shared" si="0"/>
        <v>-23.662635786021724</v>
      </c>
      <c r="G9" s="1"/>
      <c r="H9" s="1"/>
      <c r="I9" s="1"/>
    </row>
    <row r="10" spans="1:12" x14ac:dyDescent="0.25">
      <c r="A10" s="11" t="s">
        <v>46</v>
      </c>
      <c r="B10" s="22">
        <v>122567</v>
      </c>
      <c r="C10" s="22">
        <v>82130</v>
      </c>
      <c r="D10" s="22">
        <v>1084095</v>
      </c>
      <c r="E10" s="22">
        <v>777826</v>
      </c>
      <c r="F10" s="13">
        <f t="shared" si="0"/>
        <v>-28.251121903523213</v>
      </c>
      <c r="G10" s="1"/>
      <c r="H10" s="1"/>
      <c r="I10" s="1"/>
    </row>
    <row r="11" spans="1:12" x14ac:dyDescent="0.25">
      <c r="A11" s="8" t="s">
        <v>47</v>
      </c>
      <c r="B11" s="21">
        <v>3901917</v>
      </c>
      <c r="C11" s="21">
        <v>3557853</v>
      </c>
      <c r="D11" s="21">
        <v>39700939</v>
      </c>
      <c r="E11" s="21">
        <v>34930729</v>
      </c>
      <c r="F11" s="10">
        <f t="shared" si="0"/>
        <v>-12.015358125408568</v>
      </c>
      <c r="G11" s="1"/>
      <c r="H11" s="1"/>
      <c r="I11" s="1"/>
    </row>
    <row r="12" spans="1:12" x14ac:dyDescent="0.25">
      <c r="A12" s="11" t="s">
        <v>48</v>
      </c>
      <c r="B12" s="22">
        <v>195738</v>
      </c>
      <c r="C12" s="22">
        <v>189133</v>
      </c>
      <c r="D12" s="22">
        <v>2195324</v>
      </c>
      <c r="E12" s="22">
        <v>1735362</v>
      </c>
      <c r="F12" s="13">
        <f t="shared" si="0"/>
        <v>-20.951895938822702</v>
      </c>
      <c r="G12" s="1"/>
      <c r="H12" s="1"/>
      <c r="I12" s="1"/>
    </row>
    <row r="13" spans="1:12" x14ac:dyDescent="0.25">
      <c r="A13" s="8" t="s">
        <v>49</v>
      </c>
      <c r="B13" s="21">
        <v>687772</v>
      </c>
      <c r="C13" s="21">
        <v>635534</v>
      </c>
      <c r="D13" s="21">
        <v>7909238</v>
      </c>
      <c r="E13" s="21">
        <v>6851807</v>
      </c>
      <c r="F13" s="10">
        <f t="shared" si="0"/>
        <v>-13.369568598138031</v>
      </c>
      <c r="G13" s="1"/>
      <c r="H13" s="1"/>
      <c r="I13" s="1"/>
    </row>
    <row r="14" spans="1:12" x14ac:dyDescent="0.25">
      <c r="A14" s="11" t="s">
        <v>50</v>
      </c>
      <c r="B14" s="22">
        <v>2948192</v>
      </c>
      <c r="C14" s="22">
        <v>2247988</v>
      </c>
      <c r="D14" s="22">
        <v>30455421</v>
      </c>
      <c r="E14" s="22">
        <v>21650762</v>
      </c>
      <c r="F14" s="13">
        <f t="shared" si="0"/>
        <v>-28.90998945639268</v>
      </c>
      <c r="G14" s="1"/>
      <c r="H14" s="1"/>
      <c r="I14" s="1"/>
    </row>
    <row r="15" spans="1:12" x14ac:dyDescent="0.25">
      <c r="A15" s="8" t="s">
        <v>51</v>
      </c>
      <c r="B15" s="21">
        <v>849930</v>
      </c>
      <c r="C15" s="21">
        <v>683909</v>
      </c>
      <c r="D15" s="21">
        <v>8210257</v>
      </c>
      <c r="E15" s="21">
        <v>5840503</v>
      </c>
      <c r="F15" s="10">
        <f t="shared" si="0"/>
        <v>-28.863335215937823</v>
      </c>
      <c r="G15" s="1"/>
      <c r="H15" s="1"/>
      <c r="I15" s="1"/>
    </row>
    <row r="16" spans="1:12" x14ac:dyDescent="0.25">
      <c r="A16" s="11" t="s">
        <v>52</v>
      </c>
      <c r="B16" s="22">
        <v>63758</v>
      </c>
      <c r="C16" s="22">
        <v>60640</v>
      </c>
      <c r="D16" s="22">
        <v>788144</v>
      </c>
      <c r="E16" s="22">
        <v>595205</v>
      </c>
      <c r="F16" s="13">
        <f t="shared" si="0"/>
        <v>-24.480171136239065</v>
      </c>
      <c r="G16" s="1"/>
      <c r="H16" s="1"/>
      <c r="I16" s="1"/>
    </row>
    <row r="17" spans="1:9" x14ac:dyDescent="0.25">
      <c r="A17" s="8" t="s">
        <v>53</v>
      </c>
      <c r="B17" s="21">
        <v>137820</v>
      </c>
      <c r="C17" s="21">
        <v>166854</v>
      </c>
      <c r="D17" s="21">
        <v>1469429</v>
      </c>
      <c r="E17" s="21">
        <v>1132480</v>
      </c>
      <c r="F17" s="10">
        <f t="shared" si="0"/>
        <v>-22.930607739468869</v>
      </c>
      <c r="G17" s="1"/>
      <c r="H17" s="1"/>
      <c r="I17" s="1"/>
    </row>
    <row r="18" spans="1:9" x14ac:dyDescent="0.25">
      <c r="A18" s="11" t="s">
        <v>54</v>
      </c>
      <c r="B18" s="22">
        <v>106762</v>
      </c>
      <c r="C18" s="22">
        <v>87636</v>
      </c>
      <c r="D18" s="22">
        <v>841457</v>
      </c>
      <c r="E18" s="22">
        <v>787288</v>
      </c>
      <c r="F18" s="13">
        <f t="shared" si="0"/>
        <v>-6.4375244367804925</v>
      </c>
      <c r="G18" s="1"/>
      <c r="H18" s="1"/>
      <c r="I18" s="1"/>
    </row>
    <row r="19" spans="1:9" x14ac:dyDescent="0.25">
      <c r="A19" s="8" t="s">
        <v>55</v>
      </c>
      <c r="B19" s="21">
        <v>71175</v>
      </c>
      <c r="C19" s="21">
        <v>55466</v>
      </c>
      <c r="D19" s="21">
        <v>697026</v>
      </c>
      <c r="E19" s="21">
        <v>467025</v>
      </c>
      <c r="F19" s="10">
        <f t="shared" si="0"/>
        <v>-32.997477855919286</v>
      </c>
      <c r="G19" s="1"/>
      <c r="H19" s="1"/>
      <c r="I19" s="1"/>
    </row>
    <row r="20" spans="1:9" x14ac:dyDescent="0.25">
      <c r="A20" s="11" t="s">
        <v>56</v>
      </c>
      <c r="B20" s="22">
        <v>79987</v>
      </c>
      <c r="C20" s="22">
        <v>53433</v>
      </c>
      <c r="D20" s="22">
        <v>742695</v>
      </c>
      <c r="E20" s="22">
        <v>512383</v>
      </c>
      <c r="F20" s="13">
        <f t="shared" si="0"/>
        <v>-31.010307057405797</v>
      </c>
      <c r="G20" s="1"/>
      <c r="H20" s="1"/>
      <c r="I20" s="1"/>
    </row>
    <row r="21" spans="1:9" x14ac:dyDescent="0.25">
      <c r="A21" s="8" t="s">
        <v>57</v>
      </c>
      <c r="B21" s="21">
        <v>87981</v>
      </c>
      <c r="C21" s="21">
        <v>32544</v>
      </c>
      <c r="D21" s="21">
        <v>391419</v>
      </c>
      <c r="E21" s="21">
        <v>244770</v>
      </c>
      <c r="F21" s="10">
        <f t="shared" si="0"/>
        <v>-37.465989131851032</v>
      </c>
      <c r="G21" s="1"/>
      <c r="H21" s="1"/>
      <c r="I21" s="1"/>
    </row>
    <row r="22" spans="1:9" x14ac:dyDescent="0.25">
      <c r="A22" s="11" t="s">
        <v>58</v>
      </c>
      <c r="B22" s="22">
        <v>1586900</v>
      </c>
      <c r="C22" s="22">
        <v>1151605</v>
      </c>
      <c r="D22" s="22">
        <v>15080378</v>
      </c>
      <c r="E22" s="22">
        <v>11312959</v>
      </c>
      <c r="F22" s="13">
        <f t="shared" si="0"/>
        <v>-24.982258402276116</v>
      </c>
      <c r="G22" s="1"/>
      <c r="H22" s="1"/>
      <c r="I22" s="1"/>
    </row>
    <row r="23" spans="1:9" x14ac:dyDescent="0.25">
      <c r="A23" s="8" t="s">
        <v>59</v>
      </c>
      <c r="B23" s="21">
        <v>306668</v>
      </c>
      <c r="C23" s="21">
        <v>136945</v>
      </c>
      <c r="D23" s="21">
        <v>2828388</v>
      </c>
      <c r="E23" s="21">
        <v>1067862</v>
      </c>
      <c r="F23" s="10">
        <f t="shared" si="0"/>
        <v>-62.244854666332905</v>
      </c>
      <c r="G23" s="1"/>
      <c r="H23" s="1"/>
      <c r="I23" s="1"/>
    </row>
    <row r="24" spans="1:9" x14ac:dyDescent="0.25">
      <c r="A24" s="11" t="s">
        <v>60</v>
      </c>
      <c r="B24" s="22">
        <v>60529</v>
      </c>
      <c r="C24" s="22">
        <v>77166</v>
      </c>
      <c r="D24" s="22">
        <v>649113</v>
      </c>
      <c r="E24" s="22">
        <v>618584</v>
      </c>
      <c r="F24" s="13">
        <f t="shared" si="0"/>
        <v>-4.703187272477976</v>
      </c>
      <c r="G24" s="1"/>
      <c r="H24" s="1"/>
      <c r="I24" s="1"/>
    </row>
    <row r="25" spans="1:9" x14ac:dyDescent="0.25">
      <c r="A25" s="8" t="s">
        <v>61</v>
      </c>
      <c r="B25" s="21">
        <v>52557</v>
      </c>
      <c r="C25" s="21">
        <v>68280</v>
      </c>
      <c r="D25" s="21">
        <v>538051</v>
      </c>
      <c r="E25" s="21">
        <v>597316</v>
      </c>
      <c r="F25" s="10">
        <f t="shared" si="0"/>
        <v>11.014755106857905</v>
      </c>
      <c r="G25" s="1"/>
      <c r="H25" s="1"/>
      <c r="I25" s="1"/>
    </row>
    <row r="26" spans="1:9" x14ac:dyDescent="0.25">
      <c r="A26" s="11" t="s">
        <v>62</v>
      </c>
      <c r="B26" s="22">
        <v>23189</v>
      </c>
      <c r="C26" s="22">
        <v>8316</v>
      </c>
      <c r="D26" s="22">
        <v>178164</v>
      </c>
      <c r="E26" s="22">
        <v>124284</v>
      </c>
      <c r="F26" s="13">
        <f t="shared" si="0"/>
        <v>-30.241799690173096</v>
      </c>
      <c r="G26" s="1"/>
      <c r="H26" s="1"/>
      <c r="I26" s="1"/>
    </row>
    <row r="27" spans="1:9" x14ac:dyDescent="0.25">
      <c r="A27" s="8" t="s">
        <v>63</v>
      </c>
      <c r="B27" s="21">
        <v>237733</v>
      </c>
      <c r="C27" s="21">
        <v>179987</v>
      </c>
      <c r="D27" s="21">
        <v>2004077</v>
      </c>
      <c r="E27" s="21">
        <v>1435294</v>
      </c>
      <c r="F27" s="10">
        <f t="shared" si="0"/>
        <v>-28.381294730691479</v>
      </c>
      <c r="G27" s="1"/>
      <c r="H27" s="1"/>
      <c r="I27" s="1"/>
    </row>
    <row r="28" spans="1:9" x14ac:dyDescent="0.25">
      <c r="A28" s="11" t="s">
        <v>64</v>
      </c>
      <c r="B28" s="22">
        <v>517033</v>
      </c>
      <c r="C28" s="22">
        <v>494953</v>
      </c>
      <c r="D28" s="22">
        <v>5411096</v>
      </c>
      <c r="E28" s="22">
        <v>4767443</v>
      </c>
      <c r="F28" s="13">
        <f t="shared" si="0"/>
        <v>-11.895057858888478</v>
      </c>
      <c r="G28" s="1"/>
      <c r="H28" s="1"/>
      <c r="I28" s="1"/>
    </row>
    <row r="29" spans="1:9" x14ac:dyDescent="0.25">
      <c r="A29" s="8" t="s">
        <v>65</v>
      </c>
      <c r="B29" s="21">
        <v>121606</v>
      </c>
      <c r="C29" s="21">
        <v>116959</v>
      </c>
      <c r="D29" s="21">
        <v>1144458</v>
      </c>
      <c r="E29" s="21">
        <v>921689</v>
      </c>
      <c r="F29" s="10">
        <f t="shared" si="0"/>
        <v>-19.465021870614734</v>
      </c>
      <c r="G29" s="1"/>
      <c r="H29" s="1"/>
      <c r="I29" s="1"/>
    </row>
    <row r="30" spans="1:9" x14ac:dyDescent="0.25">
      <c r="A30" s="11" t="s">
        <v>66</v>
      </c>
      <c r="B30" s="22">
        <v>169513</v>
      </c>
      <c r="C30" s="22">
        <v>182014</v>
      </c>
      <c r="D30" s="22">
        <v>1690741</v>
      </c>
      <c r="E30" s="22">
        <v>1581844</v>
      </c>
      <c r="F30" s="13">
        <f t="shared" si="0"/>
        <v>-6.440785430766752</v>
      </c>
      <c r="G30" s="1"/>
      <c r="H30" s="1"/>
      <c r="I30" s="1"/>
    </row>
    <row r="31" spans="1:9" x14ac:dyDescent="0.25">
      <c r="A31" s="8" t="s">
        <v>67</v>
      </c>
      <c r="B31" s="21">
        <v>120595</v>
      </c>
      <c r="C31" s="21">
        <v>307636</v>
      </c>
      <c r="D31" s="21">
        <v>1329851</v>
      </c>
      <c r="E31" s="21">
        <v>2331017</v>
      </c>
      <c r="F31" s="10">
        <f t="shared" si="0"/>
        <v>75.284073178122952</v>
      </c>
      <c r="G31" s="1"/>
      <c r="H31" s="1"/>
      <c r="I31" s="1"/>
    </row>
    <row r="32" spans="1:9" x14ac:dyDescent="0.25">
      <c r="A32" s="11" t="s">
        <v>68</v>
      </c>
      <c r="B32" s="22">
        <v>4323373</v>
      </c>
      <c r="C32" s="22">
        <v>4117626</v>
      </c>
      <c r="D32" s="22">
        <v>40922088</v>
      </c>
      <c r="E32" s="22">
        <v>39925002</v>
      </c>
      <c r="F32" s="13">
        <f t="shared" si="0"/>
        <v>-2.4365472260359695</v>
      </c>
      <c r="G32" s="1"/>
      <c r="H32" s="1"/>
      <c r="I32" s="1"/>
    </row>
    <row r="33" spans="1:9" x14ac:dyDescent="0.25">
      <c r="A33" s="8" t="s">
        <v>69</v>
      </c>
      <c r="B33" s="21">
        <v>346599</v>
      </c>
      <c r="C33" s="21">
        <v>301781</v>
      </c>
      <c r="D33" s="21">
        <v>3556176</v>
      </c>
      <c r="E33" s="21">
        <v>2560630</v>
      </c>
      <c r="F33" s="10">
        <f t="shared" si="0"/>
        <v>-27.994846149346941</v>
      </c>
      <c r="G33" s="1"/>
      <c r="H33" s="1"/>
      <c r="I33" s="1"/>
    </row>
    <row r="34" spans="1:9" x14ac:dyDescent="0.25">
      <c r="A34" s="11" t="s">
        <v>70</v>
      </c>
      <c r="B34" s="22">
        <v>39160</v>
      </c>
      <c r="C34" s="22">
        <v>14911</v>
      </c>
      <c r="D34" s="22">
        <v>261775</v>
      </c>
      <c r="E34" s="22">
        <v>217148</v>
      </c>
      <c r="F34" s="13">
        <f t="shared" si="0"/>
        <v>-17.047846433005446</v>
      </c>
      <c r="G34" s="1"/>
      <c r="H34" s="1"/>
      <c r="I34" s="1"/>
    </row>
    <row r="35" spans="1:9" x14ac:dyDescent="0.25">
      <c r="A35" s="14" t="s">
        <v>71</v>
      </c>
      <c r="B35" s="15">
        <f>SUM(B7:B34)</f>
        <v>17525799</v>
      </c>
      <c r="C35" s="15">
        <f t="shared" ref="C35:E35" si="1">SUM(C7:C34)</f>
        <v>15305081</v>
      </c>
      <c r="D35" s="15">
        <f t="shared" si="1"/>
        <v>173415585</v>
      </c>
      <c r="E35" s="15">
        <f t="shared" si="1"/>
        <v>145813359</v>
      </c>
      <c r="F35" s="16">
        <f t="shared" si="0"/>
        <v>-15.91680816923116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1319911</v>
      </c>
      <c r="C38" s="41">
        <f>D7</f>
        <v>1414487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VALENCIA</v>
      </c>
      <c r="F38" s="42">
        <f>LOOKUP(E38,$A$38:$A$65,$B$38:$B$65)</f>
        <v>39925002</v>
      </c>
      <c r="G38" s="42">
        <f>LOOKUP(E38,$A$38:$A$65,$C$38:$C$65)</f>
        <v>40922088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1066745</v>
      </c>
      <c r="C39" s="41">
        <f t="shared" ref="C39:C65" si="5">D8</f>
        <v>1345576</v>
      </c>
      <c r="D39" s="41">
        <f t="shared" ref="D39:D65" si="6">_xlfn.RANK.EQ(B39,$B$38:$B$65)+COUNTIF($B$38:$B$65,B39)-1</f>
        <v>16</v>
      </c>
      <c r="E39" s="42" t="str">
        <f t="shared" si="2"/>
        <v>BAHIA DE ALGECIRAS</v>
      </c>
      <c r="F39" s="42">
        <f t="shared" ref="F39:F54" si="7">LOOKUP(E39,$A$38:$A$65,$B$38:$B$65)</f>
        <v>34930729</v>
      </c>
      <c r="G39" s="42">
        <f t="shared" ref="G39:G65" si="8">LOOKUP(E39,$A$38:$A$65,$C$38:$C$65)</f>
        <v>39700939</v>
      </c>
    </row>
    <row r="40" spans="1:9" x14ac:dyDescent="0.25">
      <c r="A40" s="42" t="str">
        <f t="shared" si="3"/>
        <v>ALMERIA</v>
      </c>
      <c r="B40" s="41">
        <f t="shared" si="4"/>
        <v>439491</v>
      </c>
      <c r="C40" s="41">
        <f t="shared" si="5"/>
        <v>575722</v>
      </c>
      <c r="D40" s="41">
        <f t="shared" si="6"/>
        <v>25</v>
      </c>
      <c r="E40" s="42" t="str">
        <f t="shared" si="2"/>
        <v>BARCELONA</v>
      </c>
      <c r="F40" s="42">
        <f t="shared" si="7"/>
        <v>21650762</v>
      </c>
      <c r="G40" s="42">
        <f t="shared" si="8"/>
        <v>30455421</v>
      </c>
    </row>
    <row r="41" spans="1:9" x14ac:dyDescent="0.25">
      <c r="A41" s="42" t="str">
        <f t="shared" si="3"/>
        <v>AVILES</v>
      </c>
      <c r="B41" s="41">
        <f t="shared" si="4"/>
        <v>777826</v>
      </c>
      <c r="C41" s="41">
        <f t="shared" si="5"/>
        <v>1084095</v>
      </c>
      <c r="D41" s="41">
        <f t="shared" si="6"/>
        <v>19</v>
      </c>
      <c r="E41" s="42" t="str">
        <f t="shared" si="2"/>
        <v>LAS PALMAS</v>
      </c>
      <c r="F41" s="42">
        <f t="shared" si="7"/>
        <v>11312959</v>
      </c>
      <c r="G41" s="42">
        <f t="shared" si="8"/>
        <v>15080378</v>
      </c>
    </row>
    <row r="42" spans="1:9" x14ac:dyDescent="0.25">
      <c r="A42" s="42" t="str">
        <f t="shared" si="3"/>
        <v>BAHIA DE ALGECIRAS</v>
      </c>
      <c r="B42" s="41">
        <f t="shared" si="4"/>
        <v>34930729</v>
      </c>
      <c r="C42" s="41">
        <f t="shared" si="5"/>
        <v>39700939</v>
      </c>
      <c r="D42" s="41">
        <f t="shared" si="6"/>
        <v>2</v>
      </c>
      <c r="E42" s="42" t="str">
        <f t="shared" si="2"/>
        <v>BALEARES</v>
      </c>
      <c r="F42" s="42">
        <f t="shared" si="7"/>
        <v>6851807</v>
      </c>
      <c r="G42" s="42">
        <f t="shared" si="8"/>
        <v>7909238</v>
      </c>
    </row>
    <row r="43" spans="1:9" x14ac:dyDescent="0.25">
      <c r="A43" s="42" t="str">
        <f t="shared" si="3"/>
        <v>BAHIA DE CADIZ</v>
      </c>
      <c r="B43" s="41">
        <f t="shared" si="4"/>
        <v>1735362</v>
      </c>
      <c r="C43" s="41">
        <f t="shared" si="5"/>
        <v>2195324</v>
      </c>
      <c r="D43" s="41">
        <f t="shared" si="6"/>
        <v>10</v>
      </c>
      <c r="E43" s="42" t="str">
        <f t="shared" si="2"/>
        <v>BILBAO</v>
      </c>
      <c r="F43" s="42">
        <f t="shared" si="7"/>
        <v>5840503</v>
      </c>
      <c r="G43" s="42">
        <f t="shared" si="8"/>
        <v>8210257</v>
      </c>
    </row>
    <row r="44" spans="1:9" x14ac:dyDescent="0.25">
      <c r="A44" s="42" t="str">
        <f t="shared" si="3"/>
        <v>BALEARES</v>
      </c>
      <c r="B44" s="41">
        <f t="shared" si="4"/>
        <v>6851807</v>
      </c>
      <c r="C44" s="41">
        <f t="shared" si="5"/>
        <v>7909238</v>
      </c>
      <c r="D44" s="41">
        <f t="shared" si="6"/>
        <v>5</v>
      </c>
      <c r="E44" s="42" t="str">
        <f t="shared" si="2"/>
        <v>SANTA CRUZ DE TENERIFE</v>
      </c>
      <c r="F44" s="42">
        <f t="shared" si="7"/>
        <v>4767443</v>
      </c>
      <c r="G44" s="42">
        <f t="shared" si="8"/>
        <v>5411096</v>
      </c>
    </row>
    <row r="45" spans="1:9" x14ac:dyDescent="0.25">
      <c r="A45" s="42" t="str">
        <f t="shared" si="3"/>
        <v>BARCELONA</v>
      </c>
      <c r="B45" s="41">
        <f t="shared" si="4"/>
        <v>21650762</v>
      </c>
      <c r="C45" s="41">
        <f t="shared" si="5"/>
        <v>30455421</v>
      </c>
      <c r="D45" s="41">
        <f t="shared" si="6"/>
        <v>3</v>
      </c>
      <c r="E45" s="42" t="str">
        <f t="shared" si="2"/>
        <v>VIGO</v>
      </c>
      <c r="F45" s="42">
        <f t="shared" si="7"/>
        <v>2560630</v>
      </c>
      <c r="G45" s="42">
        <f t="shared" si="8"/>
        <v>3556176</v>
      </c>
    </row>
    <row r="46" spans="1:9" x14ac:dyDescent="0.25">
      <c r="A46" s="42" t="str">
        <f t="shared" si="3"/>
        <v>BILBAO</v>
      </c>
      <c r="B46" s="41">
        <f t="shared" si="4"/>
        <v>5840503</v>
      </c>
      <c r="C46" s="41">
        <f t="shared" si="5"/>
        <v>8210257</v>
      </c>
      <c r="D46" s="41">
        <f t="shared" si="6"/>
        <v>6</v>
      </c>
      <c r="E46" s="42" t="str">
        <f t="shared" si="2"/>
        <v>TARRAGONA</v>
      </c>
      <c r="F46" s="42">
        <f t="shared" si="7"/>
        <v>2331017</v>
      </c>
      <c r="G46" s="42">
        <f t="shared" si="8"/>
        <v>1329851</v>
      </c>
    </row>
    <row r="47" spans="1:9" x14ac:dyDescent="0.25">
      <c r="A47" s="42" t="str">
        <f t="shared" si="3"/>
        <v>CARTAGENA</v>
      </c>
      <c r="B47" s="41">
        <f t="shared" si="4"/>
        <v>595205</v>
      </c>
      <c r="C47" s="41">
        <f t="shared" si="5"/>
        <v>788144</v>
      </c>
      <c r="D47" s="41">
        <f t="shared" si="6"/>
        <v>22</v>
      </c>
      <c r="E47" s="42" t="str">
        <f t="shared" si="2"/>
        <v>BAHIA DE CADIZ</v>
      </c>
      <c r="F47" s="42">
        <f t="shared" si="7"/>
        <v>1735362</v>
      </c>
      <c r="G47" s="42">
        <f t="shared" si="8"/>
        <v>2195324</v>
      </c>
    </row>
    <row r="48" spans="1:9" x14ac:dyDescent="0.25">
      <c r="A48" s="42" t="str">
        <f t="shared" si="3"/>
        <v>CASTELLON</v>
      </c>
      <c r="B48" s="41">
        <f t="shared" si="4"/>
        <v>1132480</v>
      </c>
      <c r="C48" s="41">
        <f t="shared" si="5"/>
        <v>1469429</v>
      </c>
      <c r="D48" s="41">
        <f t="shared" si="6"/>
        <v>14</v>
      </c>
      <c r="E48" s="42" t="str">
        <f t="shared" si="2"/>
        <v>SEVILLA</v>
      </c>
      <c r="F48" s="42">
        <f t="shared" si="7"/>
        <v>1581844</v>
      </c>
      <c r="G48" s="42">
        <f t="shared" si="8"/>
        <v>1690741</v>
      </c>
    </row>
    <row r="49" spans="1:7" x14ac:dyDescent="0.25">
      <c r="A49" s="42" t="str">
        <f t="shared" si="3"/>
        <v>CEUTA</v>
      </c>
      <c r="B49" s="41">
        <f t="shared" si="4"/>
        <v>787288</v>
      </c>
      <c r="C49" s="41">
        <f t="shared" si="5"/>
        <v>841457</v>
      </c>
      <c r="D49" s="41">
        <f t="shared" si="6"/>
        <v>18</v>
      </c>
      <c r="E49" s="42" t="str">
        <f t="shared" si="2"/>
        <v>PASAIA</v>
      </c>
      <c r="F49" s="42">
        <f t="shared" si="7"/>
        <v>1435294</v>
      </c>
      <c r="G49" s="42">
        <f t="shared" si="8"/>
        <v>2004077</v>
      </c>
    </row>
    <row r="50" spans="1:7" x14ac:dyDescent="0.25">
      <c r="A50" s="42" t="str">
        <f t="shared" si="3"/>
        <v>FERROL-SAN CIBRAO</v>
      </c>
      <c r="B50" s="41">
        <f t="shared" si="4"/>
        <v>467025</v>
      </c>
      <c r="C50" s="41">
        <f t="shared" si="5"/>
        <v>697026</v>
      </c>
      <c r="D50" s="41">
        <f t="shared" si="6"/>
        <v>24</v>
      </c>
      <c r="E50" s="42" t="str">
        <f t="shared" si="2"/>
        <v>A CORUÑA</v>
      </c>
      <c r="F50" s="42">
        <f t="shared" si="7"/>
        <v>1319911</v>
      </c>
      <c r="G50" s="42">
        <f t="shared" si="8"/>
        <v>1414487</v>
      </c>
    </row>
    <row r="51" spans="1:7" x14ac:dyDescent="0.25">
      <c r="A51" s="42" t="str">
        <f t="shared" si="3"/>
        <v>GIJON</v>
      </c>
      <c r="B51" s="41">
        <f t="shared" si="4"/>
        <v>512383</v>
      </c>
      <c r="C51" s="41">
        <f t="shared" si="5"/>
        <v>742695</v>
      </c>
      <c r="D51" s="41">
        <f t="shared" si="6"/>
        <v>23</v>
      </c>
      <c r="E51" s="42" t="str">
        <f t="shared" si="2"/>
        <v>CASTELLON</v>
      </c>
      <c r="F51" s="42">
        <f t="shared" si="7"/>
        <v>1132480</v>
      </c>
      <c r="G51" s="42">
        <f t="shared" si="8"/>
        <v>1469429</v>
      </c>
    </row>
    <row r="52" spans="1:7" x14ac:dyDescent="0.25">
      <c r="A52" s="42" t="str">
        <f t="shared" si="3"/>
        <v>HUELVA</v>
      </c>
      <c r="B52" s="41">
        <f t="shared" si="4"/>
        <v>244770</v>
      </c>
      <c r="C52" s="41">
        <f t="shared" si="5"/>
        <v>391419</v>
      </c>
      <c r="D52" s="41">
        <f t="shared" si="6"/>
        <v>26</v>
      </c>
      <c r="E52" s="42" t="str">
        <f t="shared" si="2"/>
        <v>MALAGA</v>
      </c>
      <c r="F52" s="42">
        <f t="shared" si="7"/>
        <v>1067862</v>
      </c>
      <c r="G52" s="42">
        <f t="shared" si="8"/>
        <v>2828388</v>
      </c>
    </row>
    <row r="53" spans="1:7" x14ac:dyDescent="0.25">
      <c r="A53" s="42" t="str">
        <f t="shared" si="3"/>
        <v>LAS PALMAS</v>
      </c>
      <c r="B53" s="41">
        <f t="shared" si="4"/>
        <v>11312959</v>
      </c>
      <c r="C53" s="41">
        <f t="shared" si="5"/>
        <v>15080378</v>
      </c>
      <c r="D53" s="41">
        <f t="shared" si="6"/>
        <v>4</v>
      </c>
      <c r="E53" s="42" t="str">
        <f t="shared" si="2"/>
        <v>ALICANTE</v>
      </c>
      <c r="F53" s="42">
        <f t="shared" si="7"/>
        <v>1066745</v>
      </c>
      <c r="G53" s="42">
        <f t="shared" si="8"/>
        <v>1345576</v>
      </c>
    </row>
    <row r="54" spans="1:7" x14ac:dyDescent="0.25">
      <c r="A54" s="42" t="str">
        <f t="shared" si="3"/>
        <v>MALAGA</v>
      </c>
      <c r="B54" s="41">
        <f t="shared" si="4"/>
        <v>1067862</v>
      </c>
      <c r="C54" s="41">
        <f t="shared" si="5"/>
        <v>2828388</v>
      </c>
      <c r="D54" s="41">
        <f t="shared" si="6"/>
        <v>15</v>
      </c>
      <c r="E54" s="42" t="str">
        <f t="shared" si="2"/>
        <v>SANTANDER</v>
      </c>
      <c r="F54" s="42">
        <f t="shared" si="7"/>
        <v>921689</v>
      </c>
      <c r="G54" s="42">
        <f t="shared" si="8"/>
        <v>1144458</v>
      </c>
    </row>
    <row r="55" spans="1:7" x14ac:dyDescent="0.25">
      <c r="A55" s="42" t="str">
        <f t="shared" si="3"/>
        <v>MARIN Y RIA DE PONTEVEDRA</v>
      </c>
      <c r="B55" s="41">
        <f t="shared" si="4"/>
        <v>618584</v>
      </c>
      <c r="C55" s="41">
        <f t="shared" si="5"/>
        <v>649113</v>
      </c>
      <c r="D55" s="41">
        <f t="shared" si="6"/>
        <v>20</v>
      </c>
      <c r="E55" s="42" t="str">
        <f t="shared" si="2"/>
        <v>CEUTA</v>
      </c>
      <c r="F55" s="42">
        <f t="shared" ref="F55:F65" si="9">LOOKUP(E55,$A$38:$A$65,$B$38:$B$65)</f>
        <v>787288</v>
      </c>
      <c r="G55" s="42">
        <f t="shared" si="8"/>
        <v>841457</v>
      </c>
    </row>
    <row r="56" spans="1:7" x14ac:dyDescent="0.25">
      <c r="A56" s="42" t="str">
        <f t="shared" si="3"/>
        <v>MELILLA</v>
      </c>
      <c r="B56" s="41">
        <f t="shared" si="4"/>
        <v>597316</v>
      </c>
      <c r="C56" s="41">
        <f t="shared" si="5"/>
        <v>538051</v>
      </c>
      <c r="D56" s="41">
        <f t="shared" si="6"/>
        <v>21</v>
      </c>
      <c r="E56" s="42" t="str">
        <f t="shared" si="2"/>
        <v>AVILES</v>
      </c>
      <c r="F56" s="42">
        <f t="shared" si="9"/>
        <v>777826</v>
      </c>
      <c r="G56" s="42">
        <f t="shared" si="8"/>
        <v>1084095</v>
      </c>
    </row>
    <row r="57" spans="1:7" x14ac:dyDescent="0.25">
      <c r="A57" s="42" t="str">
        <f t="shared" si="3"/>
        <v>MOTRIL</v>
      </c>
      <c r="B57" s="41">
        <f t="shared" si="4"/>
        <v>124284</v>
      </c>
      <c r="C57" s="41">
        <f t="shared" si="5"/>
        <v>178164</v>
      </c>
      <c r="D57" s="41">
        <f t="shared" si="6"/>
        <v>28</v>
      </c>
      <c r="E57" s="42" t="str">
        <f t="shared" si="2"/>
        <v>MARIN Y RIA DE PONTEVEDRA</v>
      </c>
      <c r="F57" s="42">
        <f t="shared" si="9"/>
        <v>618584</v>
      </c>
      <c r="G57" s="42">
        <f t="shared" si="8"/>
        <v>649113</v>
      </c>
    </row>
    <row r="58" spans="1:7" x14ac:dyDescent="0.25">
      <c r="A58" s="42" t="str">
        <f t="shared" si="3"/>
        <v>PASAIA</v>
      </c>
      <c r="B58" s="41">
        <f t="shared" si="4"/>
        <v>1435294</v>
      </c>
      <c r="C58" s="41">
        <f t="shared" si="5"/>
        <v>2004077</v>
      </c>
      <c r="D58" s="41">
        <f t="shared" si="6"/>
        <v>12</v>
      </c>
      <c r="E58" s="42" t="str">
        <f t="shared" si="2"/>
        <v>MELILLA</v>
      </c>
      <c r="F58" s="42">
        <f t="shared" si="9"/>
        <v>597316</v>
      </c>
      <c r="G58" s="42">
        <f t="shared" si="8"/>
        <v>538051</v>
      </c>
    </row>
    <row r="59" spans="1:7" x14ac:dyDescent="0.25">
      <c r="A59" s="42" t="str">
        <f t="shared" si="3"/>
        <v>SANTA CRUZ DE TENERIFE</v>
      </c>
      <c r="B59" s="41">
        <f t="shared" si="4"/>
        <v>4767443</v>
      </c>
      <c r="C59" s="41">
        <f t="shared" si="5"/>
        <v>5411096</v>
      </c>
      <c r="D59" s="41">
        <f t="shared" si="6"/>
        <v>7</v>
      </c>
      <c r="E59" s="42" t="str">
        <f t="shared" si="2"/>
        <v>CARTAGENA</v>
      </c>
      <c r="F59" s="42">
        <f t="shared" si="9"/>
        <v>595205</v>
      </c>
      <c r="G59" s="42">
        <f t="shared" si="8"/>
        <v>788144</v>
      </c>
    </row>
    <row r="60" spans="1:7" x14ac:dyDescent="0.25">
      <c r="A60" s="42" t="str">
        <f t="shared" si="3"/>
        <v>SANTANDER</v>
      </c>
      <c r="B60" s="41">
        <f t="shared" si="4"/>
        <v>921689</v>
      </c>
      <c r="C60" s="41">
        <f t="shared" si="5"/>
        <v>1144458</v>
      </c>
      <c r="D60" s="41">
        <f t="shared" si="6"/>
        <v>17</v>
      </c>
      <c r="E60" s="42" t="str">
        <f t="shared" si="2"/>
        <v>GIJON</v>
      </c>
      <c r="F60" s="42">
        <f t="shared" si="9"/>
        <v>512383</v>
      </c>
      <c r="G60" s="42">
        <f t="shared" si="8"/>
        <v>742695</v>
      </c>
    </row>
    <row r="61" spans="1:7" x14ac:dyDescent="0.25">
      <c r="A61" s="42" t="str">
        <f t="shared" si="3"/>
        <v>SEVILLA</v>
      </c>
      <c r="B61" s="41">
        <f t="shared" si="4"/>
        <v>1581844</v>
      </c>
      <c r="C61" s="41">
        <f t="shared" si="5"/>
        <v>1690741</v>
      </c>
      <c r="D61" s="41">
        <f t="shared" si="6"/>
        <v>11</v>
      </c>
      <c r="E61" s="42" t="str">
        <f t="shared" si="2"/>
        <v>FERROL-SAN CIBRAO</v>
      </c>
      <c r="F61" s="42">
        <f t="shared" si="9"/>
        <v>467025</v>
      </c>
      <c r="G61" s="42">
        <f t="shared" si="8"/>
        <v>697026</v>
      </c>
    </row>
    <row r="62" spans="1:7" x14ac:dyDescent="0.25">
      <c r="A62" s="42" t="str">
        <f t="shared" si="3"/>
        <v>TARRAGONA</v>
      </c>
      <c r="B62" s="41">
        <f t="shared" si="4"/>
        <v>2331017</v>
      </c>
      <c r="C62" s="41">
        <f t="shared" si="5"/>
        <v>1329851</v>
      </c>
      <c r="D62" s="41">
        <f t="shared" si="6"/>
        <v>9</v>
      </c>
      <c r="E62" s="42" t="str">
        <f t="shared" si="2"/>
        <v>ALMERIA</v>
      </c>
      <c r="F62" s="42">
        <f t="shared" si="9"/>
        <v>439491</v>
      </c>
      <c r="G62" s="42">
        <f t="shared" si="8"/>
        <v>575722</v>
      </c>
    </row>
    <row r="63" spans="1:7" x14ac:dyDescent="0.25">
      <c r="A63" s="42" t="str">
        <f t="shared" si="3"/>
        <v>VALENCIA</v>
      </c>
      <c r="B63" s="41">
        <f t="shared" si="4"/>
        <v>39925002</v>
      </c>
      <c r="C63" s="41">
        <f t="shared" si="5"/>
        <v>40922088</v>
      </c>
      <c r="D63" s="41">
        <f t="shared" si="6"/>
        <v>1</v>
      </c>
      <c r="E63" s="42" t="str">
        <f t="shared" si="2"/>
        <v>HUELVA</v>
      </c>
      <c r="F63" s="42">
        <f t="shared" si="9"/>
        <v>244770</v>
      </c>
      <c r="G63" s="42">
        <f t="shared" si="8"/>
        <v>391419</v>
      </c>
    </row>
    <row r="64" spans="1:7" x14ac:dyDescent="0.25">
      <c r="A64" s="42" t="str">
        <f t="shared" si="3"/>
        <v>VIGO</v>
      </c>
      <c r="B64" s="41">
        <f t="shared" si="4"/>
        <v>2560630</v>
      </c>
      <c r="C64" s="41">
        <f t="shared" si="5"/>
        <v>3556176</v>
      </c>
      <c r="D64" s="41">
        <f t="shared" si="6"/>
        <v>8</v>
      </c>
      <c r="E64" s="42" t="str">
        <f t="shared" si="2"/>
        <v>VILAGARCIA</v>
      </c>
      <c r="F64" s="42">
        <f t="shared" si="9"/>
        <v>217148</v>
      </c>
      <c r="G64" s="42">
        <f t="shared" si="8"/>
        <v>261775</v>
      </c>
    </row>
    <row r="65" spans="1:7" x14ac:dyDescent="0.25">
      <c r="A65" s="42" t="str">
        <f t="shared" si="3"/>
        <v>VILAGARCIA</v>
      </c>
      <c r="B65" s="41">
        <f t="shared" si="4"/>
        <v>217148</v>
      </c>
      <c r="C65" s="41">
        <f t="shared" si="5"/>
        <v>261775</v>
      </c>
      <c r="D65" s="41">
        <f t="shared" si="6"/>
        <v>27</v>
      </c>
      <c r="E65" s="42" t="str">
        <f t="shared" si="2"/>
        <v>MOTRIL</v>
      </c>
      <c r="F65" s="42">
        <f t="shared" si="9"/>
        <v>124284</v>
      </c>
      <c r="G65" s="42">
        <f t="shared" si="8"/>
        <v>178164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40151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3">
        <v>3097</v>
      </c>
      <c r="C7" s="23">
        <v>3691</v>
      </c>
      <c r="D7" s="23">
        <v>27925</v>
      </c>
      <c r="E7" s="23">
        <v>38297</v>
      </c>
      <c r="F7" s="10">
        <f>((E7*100)/D7)-100</f>
        <v>37.142345568487031</v>
      </c>
      <c r="G7" s="1"/>
      <c r="H7" s="1"/>
      <c r="I7" s="1"/>
    </row>
    <row r="8" spans="1:12" x14ac:dyDescent="0.25">
      <c r="A8" s="11" t="s">
        <v>44</v>
      </c>
      <c r="B8" s="24">
        <v>61</v>
      </c>
      <c r="C8" s="24">
        <v>40</v>
      </c>
      <c r="D8" s="24">
        <v>616</v>
      </c>
      <c r="E8" s="24">
        <v>443</v>
      </c>
      <c r="F8" s="13">
        <f t="shared" ref="F8:F35" si="0">((E8*100)/D8)-100</f>
        <v>-28.084415584415581</v>
      </c>
      <c r="G8" s="1"/>
      <c r="H8" s="1"/>
      <c r="I8" s="1"/>
    </row>
    <row r="9" spans="1:12" x14ac:dyDescent="0.25">
      <c r="A9" s="8" t="s">
        <v>45</v>
      </c>
      <c r="B9" s="23">
        <v>353</v>
      </c>
      <c r="C9" s="23">
        <v>526</v>
      </c>
      <c r="D9" s="23">
        <v>3727</v>
      </c>
      <c r="E9" s="23">
        <v>2754</v>
      </c>
      <c r="F9" s="10">
        <f t="shared" si="0"/>
        <v>-26.106788301583038</v>
      </c>
      <c r="G9" s="1"/>
      <c r="H9" s="1"/>
      <c r="I9" s="1"/>
    </row>
    <row r="10" spans="1:12" x14ac:dyDescent="0.25">
      <c r="A10" s="11" t="s">
        <v>46</v>
      </c>
      <c r="B10" s="24">
        <v>898</v>
      </c>
      <c r="C10" s="24">
        <v>814</v>
      </c>
      <c r="D10" s="24">
        <v>11168</v>
      </c>
      <c r="E10" s="24">
        <v>12518</v>
      </c>
      <c r="F10" s="13">
        <f t="shared" si="0"/>
        <v>12.088108882521496</v>
      </c>
      <c r="G10" s="1"/>
      <c r="H10" s="1"/>
      <c r="I10" s="1"/>
    </row>
    <row r="11" spans="1:12" x14ac:dyDescent="0.25">
      <c r="A11" s="8" t="s">
        <v>47</v>
      </c>
      <c r="B11" s="23">
        <v>92</v>
      </c>
      <c r="C11" s="23">
        <v>203</v>
      </c>
      <c r="D11" s="23">
        <v>1855</v>
      </c>
      <c r="E11" s="23">
        <v>1870</v>
      </c>
      <c r="F11" s="10">
        <f t="shared" si="0"/>
        <v>0.80862533692722138</v>
      </c>
      <c r="G11" s="1"/>
      <c r="H11" s="1"/>
      <c r="I11" s="1"/>
    </row>
    <row r="12" spans="1:12" x14ac:dyDescent="0.25">
      <c r="A12" s="11" t="s">
        <v>48</v>
      </c>
      <c r="B12" s="24">
        <v>1301</v>
      </c>
      <c r="C12" s="24">
        <v>1815</v>
      </c>
      <c r="D12" s="24">
        <v>14796</v>
      </c>
      <c r="E12" s="24">
        <v>17358</v>
      </c>
      <c r="F12" s="13">
        <f t="shared" si="0"/>
        <v>17.315490673154912</v>
      </c>
      <c r="G12" s="1"/>
      <c r="H12" s="1"/>
      <c r="I12" s="1"/>
    </row>
    <row r="13" spans="1:12" x14ac:dyDescent="0.25">
      <c r="A13" s="8" t="s">
        <v>49</v>
      </c>
      <c r="B13" s="23">
        <v>253</v>
      </c>
      <c r="C13" s="23">
        <v>247</v>
      </c>
      <c r="D13" s="23">
        <v>2576</v>
      </c>
      <c r="E13" s="23">
        <v>1093</v>
      </c>
      <c r="F13" s="10">
        <f t="shared" si="0"/>
        <v>-57.569875776397517</v>
      </c>
      <c r="G13" s="1"/>
      <c r="H13" s="1"/>
      <c r="I13" s="1"/>
    </row>
    <row r="14" spans="1:12" x14ac:dyDescent="0.25">
      <c r="A14" s="11" t="s">
        <v>50</v>
      </c>
      <c r="B14" s="24">
        <v>0</v>
      </c>
      <c r="C14" s="24">
        <v>0</v>
      </c>
      <c r="D14" s="24">
        <v>509</v>
      </c>
      <c r="E14" s="24">
        <v>439</v>
      </c>
      <c r="F14" s="13">
        <f t="shared" si="0"/>
        <v>-13.752455795677804</v>
      </c>
      <c r="G14" s="1"/>
      <c r="H14" s="1"/>
      <c r="I14" s="1"/>
    </row>
    <row r="15" spans="1:12" x14ac:dyDescent="0.25">
      <c r="A15" s="8" t="s">
        <v>51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52</v>
      </c>
      <c r="B16" s="24">
        <v>108</v>
      </c>
      <c r="C16" s="24">
        <v>101</v>
      </c>
      <c r="D16" s="24">
        <v>1048</v>
      </c>
      <c r="E16" s="24">
        <v>848</v>
      </c>
      <c r="F16" s="13">
        <f t="shared" si="0"/>
        <v>-19.083969465648849</v>
      </c>
      <c r="G16" s="1"/>
      <c r="H16" s="1"/>
      <c r="I16" s="1"/>
    </row>
    <row r="17" spans="1:9" x14ac:dyDescent="0.25">
      <c r="A17" s="8" t="s">
        <v>53</v>
      </c>
      <c r="B17" s="23">
        <v>346</v>
      </c>
      <c r="C17" s="23">
        <v>439</v>
      </c>
      <c r="D17" s="23">
        <v>3758</v>
      </c>
      <c r="E17" s="23">
        <v>4420</v>
      </c>
      <c r="F17" s="10">
        <f t="shared" si="0"/>
        <v>17.615753060138374</v>
      </c>
      <c r="G17" s="1"/>
      <c r="H17" s="1"/>
      <c r="I17" s="1"/>
    </row>
    <row r="18" spans="1:9" x14ac:dyDescent="0.25">
      <c r="A18" s="11" t="s">
        <v>54</v>
      </c>
      <c r="B18" s="24">
        <v>0</v>
      </c>
      <c r="C18" s="24">
        <v>0</v>
      </c>
      <c r="D18" s="24">
        <v>68</v>
      </c>
      <c r="E18" s="24">
        <v>56</v>
      </c>
      <c r="F18" s="13">
        <f t="shared" si="0"/>
        <v>-17.647058823529406</v>
      </c>
      <c r="G18" s="1"/>
      <c r="H18" s="1"/>
      <c r="I18" s="1"/>
    </row>
    <row r="19" spans="1:9" x14ac:dyDescent="0.25">
      <c r="A19" s="8" t="s">
        <v>55</v>
      </c>
      <c r="B19" s="23">
        <v>18</v>
      </c>
      <c r="C19" s="23">
        <v>17</v>
      </c>
      <c r="D19" s="23">
        <v>127</v>
      </c>
      <c r="E19" s="23">
        <v>169</v>
      </c>
      <c r="F19" s="10">
        <f t="shared" si="0"/>
        <v>33.070866141732296</v>
      </c>
      <c r="G19" s="1"/>
      <c r="H19" s="1"/>
      <c r="I19" s="1"/>
    </row>
    <row r="20" spans="1:9" x14ac:dyDescent="0.25">
      <c r="A20" s="11" t="s">
        <v>56</v>
      </c>
      <c r="B20" s="24">
        <v>167</v>
      </c>
      <c r="C20" s="24">
        <v>376</v>
      </c>
      <c r="D20" s="24">
        <v>5583</v>
      </c>
      <c r="E20" s="24">
        <v>9914</v>
      </c>
      <c r="F20" s="13">
        <f t="shared" si="0"/>
        <v>77.574780583915469</v>
      </c>
      <c r="G20" s="1"/>
      <c r="H20" s="1"/>
      <c r="I20" s="1"/>
    </row>
    <row r="21" spans="1:9" x14ac:dyDescent="0.25">
      <c r="A21" s="8" t="s">
        <v>57</v>
      </c>
      <c r="B21" s="23">
        <v>209</v>
      </c>
      <c r="C21" s="23">
        <v>204</v>
      </c>
      <c r="D21" s="23">
        <v>2203</v>
      </c>
      <c r="E21" s="23">
        <v>2239</v>
      </c>
      <c r="F21" s="10">
        <f t="shared" si="0"/>
        <v>1.6341352700862473</v>
      </c>
      <c r="G21" s="1"/>
      <c r="H21" s="1"/>
      <c r="I21" s="1"/>
    </row>
    <row r="22" spans="1:9" x14ac:dyDescent="0.25">
      <c r="A22" s="11" t="s">
        <v>58</v>
      </c>
      <c r="B22" s="24">
        <v>416</v>
      </c>
      <c r="C22" s="24">
        <v>489</v>
      </c>
      <c r="D22" s="24">
        <v>2511</v>
      </c>
      <c r="E22" s="24">
        <v>2319</v>
      </c>
      <c r="F22" s="13">
        <f t="shared" si="0"/>
        <v>-7.646356033452804</v>
      </c>
      <c r="G22" s="1"/>
      <c r="H22" s="1"/>
      <c r="I22" s="1"/>
    </row>
    <row r="23" spans="1:9" x14ac:dyDescent="0.25">
      <c r="A23" s="8" t="s">
        <v>59</v>
      </c>
      <c r="B23" s="23">
        <v>33</v>
      </c>
      <c r="C23" s="23">
        <v>90</v>
      </c>
      <c r="D23" s="23">
        <v>819</v>
      </c>
      <c r="E23" s="23">
        <v>916</v>
      </c>
      <c r="F23" s="10">
        <f t="shared" si="0"/>
        <v>11.843711843711844</v>
      </c>
      <c r="G23" s="1"/>
      <c r="H23" s="1"/>
      <c r="I23" s="1"/>
    </row>
    <row r="24" spans="1:9" x14ac:dyDescent="0.25">
      <c r="A24" s="11" t="s">
        <v>60</v>
      </c>
      <c r="B24" s="24">
        <v>540</v>
      </c>
      <c r="C24" s="24">
        <v>269</v>
      </c>
      <c r="D24" s="24">
        <v>3056</v>
      </c>
      <c r="E24" s="24">
        <v>2360</v>
      </c>
      <c r="F24" s="13">
        <f t="shared" si="0"/>
        <v>-22.774869109947645</v>
      </c>
      <c r="G24" s="1"/>
      <c r="H24" s="1"/>
      <c r="I24" s="1"/>
    </row>
    <row r="25" spans="1:9" x14ac:dyDescent="0.25">
      <c r="A25" s="8" t="s">
        <v>61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62</v>
      </c>
      <c r="B26" s="24">
        <v>235</v>
      </c>
      <c r="C26" s="24">
        <v>266</v>
      </c>
      <c r="D26" s="24">
        <v>2571</v>
      </c>
      <c r="E26" s="24">
        <v>2262</v>
      </c>
      <c r="F26" s="13">
        <f t="shared" si="0"/>
        <v>-12.018669778296385</v>
      </c>
      <c r="G26" s="1"/>
      <c r="H26" s="1"/>
      <c r="I26" s="1"/>
    </row>
    <row r="27" spans="1:9" x14ac:dyDescent="0.25">
      <c r="A27" s="8" t="s">
        <v>63</v>
      </c>
      <c r="B27" s="23">
        <v>894</v>
      </c>
      <c r="C27" s="23">
        <v>1223</v>
      </c>
      <c r="D27" s="23">
        <v>9504</v>
      </c>
      <c r="E27" s="23">
        <v>12884</v>
      </c>
      <c r="F27" s="10">
        <f t="shared" si="0"/>
        <v>35.563973063973066</v>
      </c>
      <c r="G27" s="1"/>
      <c r="H27" s="1"/>
      <c r="I27" s="1"/>
    </row>
    <row r="28" spans="1:9" x14ac:dyDescent="0.25">
      <c r="A28" s="11" t="s">
        <v>64</v>
      </c>
      <c r="B28" s="24">
        <v>388</v>
      </c>
      <c r="C28" s="24">
        <v>486</v>
      </c>
      <c r="D28" s="24">
        <v>4868</v>
      </c>
      <c r="E28" s="24">
        <v>4322</v>
      </c>
      <c r="F28" s="13">
        <f t="shared" si="0"/>
        <v>-11.21610517666393</v>
      </c>
      <c r="G28" s="1"/>
      <c r="H28" s="1"/>
      <c r="I28" s="1"/>
    </row>
    <row r="29" spans="1:9" x14ac:dyDescent="0.25">
      <c r="A29" s="8" t="s">
        <v>65</v>
      </c>
      <c r="B29" s="23">
        <v>441</v>
      </c>
      <c r="C29" s="23">
        <v>480</v>
      </c>
      <c r="D29" s="23">
        <v>6931</v>
      </c>
      <c r="E29" s="23">
        <v>11178</v>
      </c>
      <c r="F29" s="10">
        <f t="shared" si="0"/>
        <v>61.275429230991193</v>
      </c>
      <c r="G29" s="1"/>
      <c r="H29" s="1"/>
      <c r="I29" s="1"/>
    </row>
    <row r="30" spans="1:9" x14ac:dyDescent="0.25">
      <c r="A30" s="11" t="s">
        <v>66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3">
        <v>331</v>
      </c>
      <c r="C31" s="23">
        <v>313</v>
      </c>
      <c r="D31" s="23">
        <v>2971</v>
      </c>
      <c r="E31" s="23">
        <v>3404</v>
      </c>
      <c r="F31" s="10">
        <f t="shared" si="0"/>
        <v>14.574217435207004</v>
      </c>
      <c r="G31" s="1"/>
      <c r="H31" s="1"/>
      <c r="I31" s="1"/>
    </row>
    <row r="32" spans="1:9" x14ac:dyDescent="0.25">
      <c r="A32" s="11" t="s">
        <v>68</v>
      </c>
      <c r="B32" s="24">
        <v>134</v>
      </c>
      <c r="C32" s="24">
        <v>173</v>
      </c>
      <c r="D32" s="24">
        <v>1189</v>
      </c>
      <c r="E32" s="24">
        <v>1352</v>
      </c>
      <c r="F32" s="13">
        <f t="shared" si="0"/>
        <v>13.708999158957113</v>
      </c>
      <c r="G32" s="1"/>
      <c r="H32" s="1"/>
      <c r="I32" s="1"/>
    </row>
    <row r="33" spans="1:9" x14ac:dyDescent="0.25">
      <c r="A33" s="8" t="s">
        <v>69</v>
      </c>
      <c r="B33" s="23">
        <v>6959</v>
      </c>
      <c r="C33" s="23">
        <v>7451</v>
      </c>
      <c r="D33" s="23">
        <v>70636</v>
      </c>
      <c r="E33" s="23">
        <v>70353</v>
      </c>
      <c r="F33" s="10">
        <f t="shared" si="0"/>
        <v>-0.40064556316892208</v>
      </c>
      <c r="G33" s="1"/>
      <c r="H33" s="1"/>
      <c r="I33" s="1"/>
    </row>
    <row r="34" spans="1:9" x14ac:dyDescent="0.25">
      <c r="A34" s="11" t="s">
        <v>70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17274</v>
      </c>
      <c r="C35" s="15">
        <f t="shared" ref="C35:E35" si="1">SUM(C7:C34)</f>
        <v>19713</v>
      </c>
      <c r="D35" s="15">
        <f t="shared" si="1"/>
        <v>181015</v>
      </c>
      <c r="E35" s="15">
        <f t="shared" si="1"/>
        <v>203768</v>
      </c>
      <c r="F35" s="16">
        <f t="shared" si="0"/>
        <v>12.569676546142588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38297</v>
      </c>
      <c r="C38" s="41">
        <f>D7</f>
        <v>27925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70353</v>
      </c>
      <c r="G38" s="42">
        <f>LOOKUP(E38,$A$38:$A$65,$C$38:$C$65)</f>
        <v>70636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443</v>
      </c>
      <c r="C39" s="41">
        <f t="shared" ref="C39:C65" si="5">D8</f>
        <v>616</v>
      </c>
      <c r="D39" s="41">
        <f t="shared" ref="D39:D65" si="6">_xlfn.RANK.EQ(B39,$B$38:$B$65)+COUNTIF($B$38:$B$65,B39)-1</f>
        <v>21</v>
      </c>
      <c r="E39" s="42" t="str">
        <f t="shared" si="2"/>
        <v>A CORUÑA</v>
      </c>
      <c r="F39" s="42">
        <f t="shared" ref="F39:F54" si="7">LOOKUP(E39,$A$38:$A$65,$B$38:$B$65)</f>
        <v>38297</v>
      </c>
      <c r="G39" s="42">
        <f t="shared" ref="G39:G65" si="8">LOOKUP(E39,$A$38:$A$65,$C$38:$C$65)</f>
        <v>27925</v>
      </c>
    </row>
    <row r="40" spans="1:9" x14ac:dyDescent="0.25">
      <c r="A40" s="42" t="str">
        <f t="shared" si="3"/>
        <v>ALMERIA</v>
      </c>
      <c r="B40" s="41">
        <f t="shared" si="4"/>
        <v>2754</v>
      </c>
      <c r="C40" s="41">
        <f t="shared" si="5"/>
        <v>3727</v>
      </c>
      <c r="D40" s="41">
        <f t="shared" si="6"/>
        <v>11</v>
      </c>
      <c r="E40" s="42" t="str">
        <f t="shared" si="2"/>
        <v>BAHIA DE CADIZ</v>
      </c>
      <c r="F40" s="42">
        <f t="shared" si="7"/>
        <v>17358</v>
      </c>
      <c r="G40" s="42">
        <f t="shared" si="8"/>
        <v>14796</v>
      </c>
    </row>
    <row r="41" spans="1:9" x14ac:dyDescent="0.25">
      <c r="A41" s="42" t="str">
        <f t="shared" si="3"/>
        <v>AVILES</v>
      </c>
      <c r="B41" s="41">
        <f t="shared" si="4"/>
        <v>12518</v>
      </c>
      <c r="C41" s="41">
        <f t="shared" si="5"/>
        <v>11168</v>
      </c>
      <c r="D41" s="41">
        <f t="shared" si="6"/>
        <v>5</v>
      </c>
      <c r="E41" s="42" t="str">
        <f t="shared" si="2"/>
        <v>PASAIA</v>
      </c>
      <c r="F41" s="42">
        <f t="shared" si="7"/>
        <v>12884</v>
      </c>
      <c r="G41" s="42">
        <f t="shared" si="8"/>
        <v>9504</v>
      </c>
    </row>
    <row r="42" spans="1:9" x14ac:dyDescent="0.25">
      <c r="A42" s="42" t="str">
        <f t="shared" si="3"/>
        <v>BAHIA DE ALGECIRAS</v>
      </c>
      <c r="B42" s="41">
        <f t="shared" si="4"/>
        <v>1870</v>
      </c>
      <c r="C42" s="41">
        <f t="shared" si="5"/>
        <v>1855</v>
      </c>
      <c r="D42" s="41">
        <f t="shared" si="6"/>
        <v>16</v>
      </c>
      <c r="E42" s="42" t="str">
        <f t="shared" si="2"/>
        <v>AVILES</v>
      </c>
      <c r="F42" s="42">
        <f t="shared" si="7"/>
        <v>12518</v>
      </c>
      <c r="G42" s="42">
        <f t="shared" si="8"/>
        <v>11168</v>
      </c>
    </row>
    <row r="43" spans="1:9" x14ac:dyDescent="0.25">
      <c r="A43" s="42" t="str">
        <f t="shared" si="3"/>
        <v>BAHIA DE CADIZ</v>
      </c>
      <c r="B43" s="41">
        <f t="shared" si="4"/>
        <v>17358</v>
      </c>
      <c r="C43" s="41">
        <f t="shared" si="5"/>
        <v>14796</v>
      </c>
      <c r="D43" s="41">
        <f t="shared" si="6"/>
        <v>3</v>
      </c>
      <c r="E43" s="42" t="str">
        <f t="shared" si="2"/>
        <v>SANTANDER</v>
      </c>
      <c r="F43" s="42">
        <f t="shared" si="7"/>
        <v>11178</v>
      </c>
      <c r="G43" s="42">
        <f t="shared" si="8"/>
        <v>6931</v>
      </c>
    </row>
    <row r="44" spans="1:9" x14ac:dyDescent="0.25">
      <c r="A44" s="42" t="str">
        <f t="shared" si="3"/>
        <v>BALEARES</v>
      </c>
      <c r="B44" s="41">
        <f t="shared" si="4"/>
        <v>1093</v>
      </c>
      <c r="C44" s="41">
        <f t="shared" si="5"/>
        <v>2576</v>
      </c>
      <c r="D44" s="41">
        <f t="shared" si="6"/>
        <v>18</v>
      </c>
      <c r="E44" s="42" t="str">
        <f t="shared" si="2"/>
        <v>GIJON</v>
      </c>
      <c r="F44" s="42">
        <f t="shared" si="7"/>
        <v>9914</v>
      </c>
      <c r="G44" s="42">
        <f t="shared" si="8"/>
        <v>5583</v>
      </c>
    </row>
    <row r="45" spans="1:9" x14ac:dyDescent="0.25">
      <c r="A45" s="42" t="str">
        <f t="shared" si="3"/>
        <v>BARCELONA</v>
      </c>
      <c r="B45" s="41">
        <f t="shared" si="4"/>
        <v>439</v>
      </c>
      <c r="C45" s="41">
        <f t="shared" si="5"/>
        <v>509</v>
      </c>
      <c r="D45" s="41">
        <f t="shared" si="6"/>
        <v>22</v>
      </c>
      <c r="E45" s="42" t="str">
        <f t="shared" si="2"/>
        <v>CASTELLON</v>
      </c>
      <c r="F45" s="42">
        <f t="shared" si="7"/>
        <v>4420</v>
      </c>
      <c r="G45" s="42">
        <f t="shared" si="8"/>
        <v>3758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SANTA CRUZ DE TENERIFE</v>
      </c>
      <c r="F46" s="42">
        <f t="shared" si="7"/>
        <v>4322</v>
      </c>
      <c r="G46" s="42">
        <f t="shared" si="8"/>
        <v>4868</v>
      </c>
    </row>
    <row r="47" spans="1:9" x14ac:dyDescent="0.25">
      <c r="A47" s="42" t="str">
        <f t="shared" si="3"/>
        <v>CARTAGENA</v>
      </c>
      <c r="B47" s="41">
        <f t="shared" si="4"/>
        <v>848</v>
      </c>
      <c r="C47" s="41">
        <f t="shared" si="5"/>
        <v>1048</v>
      </c>
      <c r="D47" s="41">
        <f t="shared" si="6"/>
        <v>20</v>
      </c>
      <c r="E47" s="42" t="str">
        <f t="shared" si="2"/>
        <v>TARRAGONA</v>
      </c>
      <c r="F47" s="42">
        <f t="shared" si="7"/>
        <v>3404</v>
      </c>
      <c r="G47" s="42">
        <f t="shared" si="8"/>
        <v>2971</v>
      </c>
    </row>
    <row r="48" spans="1:9" x14ac:dyDescent="0.25">
      <c r="A48" s="42" t="str">
        <f t="shared" si="3"/>
        <v>CASTELLON</v>
      </c>
      <c r="B48" s="41">
        <f t="shared" si="4"/>
        <v>4420</v>
      </c>
      <c r="C48" s="41">
        <f t="shared" si="5"/>
        <v>3758</v>
      </c>
      <c r="D48" s="41">
        <f t="shared" si="6"/>
        <v>8</v>
      </c>
      <c r="E48" s="42" t="str">
        <f t="shared" si="2"/>
        <v>ALMERIA</v>
      </c>
      <c r="F48" s="42">
        <f t="shared" si="7"/>
        <v>2754</v>
      </c>
      <c r="G48" s="42">
        <f t="shared" si="8"/>
        <v>3727</v>
      </c>
    </row>
    <row r="49" spans="1:7" x14ac:dyDescent="0.25">
      <c r="A49" s="42" t="str">
        <f t="shared" si="3"/>
        <v>CEUTA</v>
      </c>
      <c r="B49" s="41">
        <f t="shared" si="4"/>
        <v>56</v>
      </c>
      <c r="C49" s="41">
        <f t="shared" si="5"/>
        <v>68</v>
      </c>
      <c r="D49" s="41">
        <f t="shared" si="6"/>
        <v>24</v>
      </c>
      <c r="E49" s="42" t="str">
        <f t="shared" si="2"/>
        <v>MARIN Y RIA DE PONTEVEDRA</v>
      </c>
      <c r="F49" s="42">
        <f t="shared" si="7"/>
        <v>2360</v>
      </c>
      <c r="G49" s="42">
        <f t="shared" si="8"/>
        <v>3056</v>
      </c>
    </row>
    <row r="50" spans="1:7" x14ac:dyDescent="0.25">
      <c r="A50" s="42" t="str">
        <f t="shared" si="3"/>
        <v>FERROL-SAN CIBRAO</v>
      </c>
      <c r="B50" s="41">
        <f t="shared" si="4"/>
        <v>169</v>
      </c>
      <c r="C50" s="41">
        <f t="shared" si="5"/>
        <v>127</v>
      </c>
      <c r="D50" s="41">
        <f t="shared" si="6"/>
        <v>23</v>
      </c>
      <c r="E50" s="42" t="str">
        <f t="shared" si="2"/>
        <v>LAS PALMAS</v>
      </c>
      <c r="F50" s="42">
        <f t="shared" si="7"/>
        <v>2319</v>
      </c>
      <c r="G50" s="42">
        <f t="shared" si="8"/>
        <v>2511</v>
      </c>
    </row>
    <row r="51" spans="1:7" x14ac:dyDescent="0.25">
      <c r="A51" s="42" t="str">
        <f t="shared" si="3"/>
        <v>GIJON</v>
      </c>
      <c r="B51" s="41">
        <f t="shared" si="4"/>
        <v>9914</v>
      </c>
      <c r="C51" s="41">
        <f t="shared" si="5"/>
        <v>5583</v>
      </c>
      <c r="D51" s="41">
        <f t="shared" si="6"/>
        <v>7</v>
      </c>
      <c r="E51" s="42" t="str">
        <f t="shared" si="2"/>
        <v>MOTRIL</v>
      </c>
      <c r="F51" s="42">
        <f t="shared" si="7"/>
        <v>2262</v>
      </c>
      <c r="G51" s="42">
        <f t="shared" si="8"/>
        <v>2571</v>
      </c>
    </row>
    <row r="52" spans="1:7" x14ac:dyDescent="0.25">
      <c r="A52" s="42" t="str">
        <f t="shared" si="3"/>
        <v>HUELVA</v>
      </c>
      <c r="B52" s="41">
        <f t="shared" si="4"/>
        <v>2239</v>
      </c>
      <c r="C52" s="41">
        <f t="shared" si="5"/>
        <v>2203</v>
      </c>
      <c r="D52" s="41">
        <f t="shared" si="6"/>
        <v>15</v>
      </c>
      <c r="E52" s="42" t="str">
        <f t="shared" si="2"/>
        <v>HUELVA</v>
      </c>
      <c r="F52" s="42">
        <f t="shared" si="7"/>
        <v>2239</v>
      </c>
      <c r="G52" s="42">
        <f t="shared" si="8"/>
        <v>2203</v>
      </c>
    </row>
    <row r="53" spans="1:7" x14ac:dyDescent="0.25">
      <c r="A53" s="42" t="str">
        <f t="shared" si="3"/>
        <v>LAS PALMAS</v>
      </c>
      <c r="B53" s="41">
        <f t="shared" si="4"/>
        <v>2319</v>
      </c>
      <c r="C53" s="41">
        <f t="shared" si="5"/>
        <v>2511</v>
      </c>
      <c r="D53" s="41">
        <f t="shared" si="6"/>
        <v>13</v>
      </c>
      <c r="E53" s="42" t="str">
        <f t="shared" si="2"/>
        <v>BAHIA DE ALGECIRAS</v>
      </c>
      <c r="F53" s="42">
        <f t="shared" si="7"/>
        <v>1870</v>
      </c>
      <c r="G53" s="42">
        <f t="shared" si="8"/>
        <v>1855</v>
      </c>
    </row>
    <row r="54" spans="1:7" x14ac:dyDescent="0.25">
      <c r="A54" s="42" t="str">
        <f t="shared" si="3"/>
        <v>MALAGA</v>
      </c>
      <c r="B54" s="41">
        <f t="shared" si="4"/>
        <v>916</v>
      </c>
      <c r="C54" s="41">
        <f t="shared" si="5"/>
        <v>819</v>
      </c>
      <c r="D54" s="41">
        <f t="shared" si="6"/>
        <v>19</v>
      </c>
      <c r="E54" s="42" t="str">
        <f t="shared" si="2"/>
        <v>VALENCIA</v>
      </c>
      <c r="F54" s="42">
        <f t="shared" si="7"/>
        <v>1352</v>
      </c>
      <c r="G54" s="42">
        <f t="shared" si="8"/>
        <v>1189</v>
      </c>
    </row>
    <row r="55" spans="1:7" x14ac:dyDescent="0.25">
      <c r="A55" s="42" t="str">
        <f t="shared" si="3"/>
        <v>MARIN Y RIA DE PONTEVEDRA</v>
      </c>
      <c r="B55" s="41">
        <f t="shared" si="4"/>
        <v>2360</v>
      </c>
      <c r="C55" s="41">
        <f t="shared" si="5"/>
        <v>3056</v>
      </c>
      <c r="D55" s="41">
        <f t="shared" si="6"/>
        <v>12</v>
      </c>
      <c r="E55" s="42" t="str">
        <f t="shared" si="2"/>
        <v>BALEARES</v>
      </c>
      <c r="F55" s="42">
        <f t="shared" ref="F55:F65" si="9">LOOKUP(E55,$A$38:$A$65,$B$38:$B$65)</f>
        <v>1093</v>
      </c>
      <c r="G55" s="42">
        <f t="shared" si="8"/>
        <v>2576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MALAGA</v>
      </c>
      <c r="F56" s="42">
        <f t="shared" si="9"/>
        <v>916</v>
      </c>
      <c r="G56" s="42">
        <f t="shared" si="8"/>
        <v>819</v>
      </c>
    </row>
    <row r="57" spans="1:7" x14ac:dyDescent="0.25">
      <c r="A57" s="42" t="str">
        <f t="shared" si="3"/>
        <v>MOTRIL</v>
      </c>
      <c r="B57" s="41">
        <f t="shared" si="4"/>
        <v>2262</v>
      </c>
      <c r="C57" s="41">
        <f t="shared" si="5"/>
        <v>2571</v>
      </c>
      <c r="D57" s="41">
        <f t="shared" si="6"/>
        <v>14</v>
      </c>
      <c r="E57" s="42" t="str">
        <f t="shared" si="2"/>
        <v>CARTAGENA</v>
      </c>
      <c r="F57" s="42">
        <f t="shared" si="9"/>
        <v>848</v>
      </c>
      <c r="G57" s="42">
        <f t="shared" si="8"/>
        <v>1048</v>
      </c>
    </row>
    <row r="58" spans="1:7" x14ac:dyDescent="0.25">
      <c r="A58" s="42" t="str">
        <f t="shared" si="3"/>
        <v>PASAIA</v>
      </c>
      <c r="B58" s="41">
        <f t="shared" si="4"/>
        <v>12884</v>
      </c>
      <c r="C58" s="41">
        <f t="shared" si="5"/>
        <v>9504</v>
      </c>
      <c r="D58" s="41">
        <f t="shared" si="6"/>
        <v>4</v>
      </c>
      <c r="E58" s="42" t="str">
        <f t="shared" si="2"/>
        <v>ALICANTE</v>
      </c>
      <c r="F58" s="42">
        <f t="shared" si="9"/>
        <v>443</v>
      </c>
      <c r="G58" s="42">
        <f t="shared" si="8"/>
        <v>616</v>
      </c>
    </row>
    <row r="59" spans="1:7" x14ac:dyDescent="0.25">
      <c r="A59" s="42" t="str">
        <f t="shared" si="3"/>
        <v>SANTA CRUZ DE TENERIFE</v>
      </c>
      <c r="B59" s="41">
        <f t="shared" si="4"/>
        <v>4322</v>
      </c>
      <c r="C59" s="41">
        <f t="shared" si="5"/>
        <v>4868</v>
      </c>
      <c r="D59" s="41">
        <f t="shared" si="6"/>
        <v>9</v>
      </c>
      <c r="E59" s="42" t="str">
        <f t="shared" si="2"/>
        <v>BARCELONA</v>
      </c>
      <c r="F59" s="42">
        <f t="shared" si="9"/>
        <v>439</v>
      </c>
      <c r="G59" s="42">
        <f t="shared" si="8"/>
        <v>509</v>
      </c>
    </row>
    <row r="60" spans="1:7" x14ac:dyDescent="0.25">
      <c r="A60" s="42" t="str">
        <f t="shared" si="3"/>
        <v>SANTANDER</v>
      </c>
      <c r="B60" s="41">
        <f t="shared" si="4"/>
        <v>11178</v>
      </c>
      <c r="C60" s="41">
        <f t="shared" si="5"/>
        <v>6931</v>
      </c>
      <c r="D60" s="41">
        <f t="shared" si="6"/>
        <v>6</v>
      </c>
      <c r="E60" s="42" t="str">
        <f t="shared" si="2"/>
        <v>FERROL-SAN CIBRAO</v>
      </c>
      <c r="F60" s="42">
        <f t="shared" si="9"/>
        <v>169</v>
      </c>
      <c r="G60" s="42">
        <f t="shared" si="8"/>
        <v>127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56</v>
      </c>
      <c r="G61" s="42">
        <f t="shared" si="8"/>
        <v>68</v>
      </c>
    </row>
    <row r="62" spans="1:7" x14ac:dyDescent="0.25">
      <c r="A62" s="42" t="str">
        <f t="shared" si="3"/>
        <v>TARRAGONA</v>
      </c>
      <c r="B62" s="41">
        <f t="shared" si="4"/>
        <v>3404</v>
      </c>
      <c r="C62" s="41">
        <f t="shared" si="5"/>
        <v>2971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1352</v>
      </c>
      <c r="C63" s="41">
        <f t="shared" si="5"/>
        <v>1189</v>
      </c>
      <c r="D63" s="41">
        <f t="shared" si="6"/>
        <v>17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70353</v>
      </c>
      <c r="C64" s="41">
        <f t="shared" si="5"/>
        <v>70636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40151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5">
        <v>5409</v>
      </c>
      <c r="C7" s="25">
        <v>68387</v>
      </c>
      <c r="D7" s="25">
        <v>59722</v>
      </c>
      <c r="E7" s="25">
        <v>109304</v>
      </c>
      <c r="F7" s="10">
        <f>((E7*100)/D7)-100</f>
        <v>83.021332172398786</v>
      </c>
      <c r="G7" s="1"/>
      <c r="H7" s="1"/>
      <c r="I7" s="1"/>
    </row>
    <row r="8" spans="1:12" x14ac:dyDescent="0.25">
      <c r="A8" s="11" t="s">
        <v>44</v>
      </c>
      <c r="B8" s="26">
        <v>3406</v>
      </c>
      <c r="C8" s="26">
        <v>270</v>
      </c>
      <c r="D8" s="26">
        <v>32096</v>
      </c>
      <c r="E8" s="26">
        <v>19516</v>
      </c>
      <c r="F8" s="13">
        <f t="shared" ref="F8:F35" si="0">((E8*100)/D8)-100</f>
        <v>-39.194915254237287</v>
      </c>
      <c r="G8" s="1"/>
      <c r="H8" s="1"/>
      <c r="I8" s="1"/>
    </row>
    <row r="9" spans="1:12" x14ac:dyDescent="0.25">
      <c r="A9" s="8" t="s">
        <v>45</v>
      </c>
      <c r="B9" s="25">
        <v>19603</v>
      </c>
      <c r="C9" s="25">
        <v>5607</v>
      </c>
      <c r="D9" s="25">
        <v>146742</v>
      </c>
      <c r="E9" s="25">
        <v>106028</v>
      </c>
      <c r="F9" s="10">
        <f t="shared" si="0"/>
        <v>-27.745294462389779</v>
      </c>
      <c r="G9" s="1"/>
      <c r="H9" s="1"/>
      <c r="I9" s="1"/>
    </row>
    <row r="10" spans="1:12" x14ac:dyDescent="0.25">
      <c r="A10" s="11" t="s">
        <v>46</v>
      </c>
      <c r="B10" s="26">
        <v>3306</v>
      </c>
      <c r="C10" s="26">
        <v>2791</v>
      </c>
      <c r="D10" s="26">
        <v>42880</v>
      </c>
      <c r="E10" s="26">
        <v>29581</v>
      </c>
      <c r="F10" s="13">
        <f t="shared" si="0"/>
        <v>-31.014458955223887</v>
      </c>
      <c r="G10" s="1"/>
      <c r="H10" s="1"/>
      <c r="I10" s="1"/>
    </row>
    <row r="11" spans="1:12" x14ac:dyDescent="0.25">
      <c r="A11" s="8" t="s">
        <v>47</v>
      </c>
      <c r="B11" s="25">
        <v>259965</v>
      </c>
      <c r="C11" s="25">
        <v>267407</v>
      </c>
      <c r="D11" s="25">
        <v>2587118</v>
      </c>
      <c r="E11" s="25">
        <v>2819464</v>
      </c>
      <c r="F11" s="10">
        <f t="shared" si="0"/>
        <v>8.9808814286785577</v>
      </c>
      <c r="G11" s="1"/>
      <c r="H11" s="1"/>
      <c r="I11" s="1"/>
    </row>
    <row r="12" spans="1:12" x14ac:dyDescent="0.25">
      <c r="A12" s="11" t="s">
        <v>48</v>
      </c>
      <c r="B12" s="26">
        <v>9406</v>
      </c>
      <c r="C12" s="26">
        <v>8086</v>
      </c>
      <c r="D12" s="26">
        <v>89018</v>
      </c>
      <c r="E12" s="26">
        <v>91978</v>
      </c>
      <c r="F12" s="13">
        <f t="shared" si="0"/>
        <v>3.3251701902985928</v>
      </c>
      <c r="G12" s="1"/>
      <c r="H12" s="1"/>
      <c r="I12" s="1"/>
    </row>
    <row r="13" spans="1:12" x14ac:dyDescent="0.25">
      <c r="A13" s="8" t="s">
        <v>49</v>
      </c>
      <c r="B13" s="25">
        <v>29819</v>
      </c>
      <c r="C13" s="25">
        <v>25996</v>
      </c>
      <c r="D13" s="25">
        <v>220178</v>
      </c>
      <c r="E13" s="25">
        <v>151986</v>
      </c>
      <c r="F13" s="10">
        <f t="shared" si="0"/>
        <v>-30.971305035017124</v>
      </c>
      <c r="G13" s="1"/>
      <c r="H13" s="1"/>
      <c r="I13" s="1"/>
    </row>
    <row r="14" spans="1:12" x14ac:dyDescent="0.25">
      <c r="A14" s="11" t="s">
        <v>50</v>
      </c>
      <c r="B14" s="26">
        <v>123731</v>
      </c>
      <c r="C14" s="26">
        <v>108928</v>
      </c>
      <c r="D14" s="26">
        <v>1076612</v>
      </c>
      <c r="E14" s="26">
        <v>1036125</v>
      </c>
      <c r="F14" s="13">
        <f t="shared" si="0"/>
        <v>-3.7605934171270547</v>
      </c>
      <c r="G14" s="1"/>
      <c r="H14" s="1"/>
      <c r="I14" s="1"/>
    </row>
    <row r="15" spans="1:12" x14ac:dyDescent="0.25">
      <c r="A15" s="8" t="s">
        <v>51</v>
      </c>
      <c r="B15" s="25">
        <v>11885</v>
      </c>
      <c r="C15" s="25">
        <v>12680</v>
      </c>
      <c r="D15" s="25">
        <v>130011</v>
      </c>
      <c r="E15" s="25">
        <v>107575</v>
      </c>
      <c r="F15" s="10">
        <f t="shared" si="0"/>
        <v>-17.257001330656635</v>
      </c>
      <c r="G15" s="1"/>
      <c r="H15" s="1"/>
      <c r="I15" s="1"/>
    </row>
    <row r="16" spans="1:12" x14ac:dyDescent="0.25">
      <c r="A16" s="11" t="s">
        <v>52</v>
      </c>
      <c r="B16" s="26">
        <v>8544</v>
      </c>
      <c r="C16" s="26">
        <v>4070</v>
      </c>
      <c r="D16" s="26">
        <v>84838</v>
      </c>
      <c r="E16" s="26">
        <v>42535</v>
      </c>
      <c r="F16" s="13">
        <f t="shared" si="0"/>
        <v>-49.863268818218252</v>
      </c>
      <c r="G16" s="1"/>
      <c r="H16" s="1"/>
      <c r="I16" s="1"/>
    </row>
    <row r="17" spans="1:9" x14ac:dyDescent="0.25">
      <c r="A17" s="8" t="s">
        <v>53</v>
      </c>
      <c r="B17" s="25">
        <v>4451</v>
      </c>
      <c r="C17" s="25">
        <v>2713</v>
      </c>
      <c r="D17" s="25">
        <v>47745</v>
      </c>
      <c r="E17" s="25">
        <v>29467</v>
      </c>
      <c r="F17" s="10">
        <f t="shared" si="0"/>
        <v>-38.282542674625617</v>
      </c>
      <c r="G17" s="1"/>
      <c r="H17" s="1"/>
      <c r="I17" s="1"/>
    </row>
    <row r="18" spans="1:9" x14ac:dyDescent="0.25">
      <c r="A18" s="11" t="s">
        <v>54</v>
      </c>
      <c r="B18" s="26">
        <v>43659</v>
      </c>
      <c r="C18" s="26">
        <v>42804</v>
      </c>
      <c r="D18" s="26">
        <v>511887</v>
      </c>
      <c r="E18" s="26">
        <v>375228</v>
      </c>
      <c r="F18" s="13">
        <f t="shared" si="0"/>
        <v>-26.69710307157635</v>
      </c>
      <c r="G18" s="1"/>
      <c r="H18" s="1"/>
      <c r="I18" s="1"/>
    </row>
    <row r="19" spans="1:9" x14ac:dyDescent="0.25">
      <c r="A19" s="8" t="s">
        <v>55</v>
      </c>
      <c r="B19" s="25">
        <v>2470</v>
      </c>
      <c r="C19" s="25">
        <v>2119</v>
      </c>
      <c r="D19" s="25">
        <v>23575</v>
      </c>
      <c r="E19" s="25">
        <v>14417</v>
      </c>
      <c r="F19" s="10">
        <f t="shared" si="0"/>
        <v>-38.846235418875928</v>
      </c>
      <c r="G19" s="1"/>
      <c r="H19" s="1"/>
      <c r="I19" s="1"/>
    </row>
    <row r="20" spans="1:9" x14ac:dyDescent="0.25">
      <c r="A20" s="11" t="s">
        <v>56</v>
      </c>
      <c r="B20" s="26">
        <v>4917</v>
      </c>
      <c r="C20" s="26">
        <v>6305</v>
      </c>
      <c r="D20" s="26">
        <v>101991</v>
      </c>
      <c r="E20" s="26">
        <v>91155</v>
      </c>
      <c r="F20" s="13">
        <f t="shared" si="0"/>
        <v>-10.62446686472336</v>
      </c>
      <c r="G20" s="1"/>
      <c r="H20" s="1"/>
      <c r="I20" s="1"/>
    </row>
    <row r="21" spans="1:9" x14ac:dyDescent="0.25">
      <c r="A21" s="8" t="s">
        <v>57</v>
      </c>
      <c r="B21" s="25">
        <v>3190</v>
      </c>
      <c r="C21" s="25">
        <v>3625</v>
      </c>
      <c r="D21" s="25">
        <v>33752</v>
      </c>
      <c r="E21" s="25">
        <v>31737</v>
      </c>
      <c r="F21" s="10">
        <f t="shared" si="0"/>
        <v>-5.9700165916093795</v>
      </c>
      <c r="G21" s="1"/>
      <c r="H21" s="1"/>
      <c r="I21" s="1"/>
    </row>
    <row r="22" spans="1:9" x14ac:dyDescent="0.25">
      <c r="A22" s="11" t="s">
        <v>58</v>
      </c>
      <c r="B22" s="26">
        <v>200265</v>
      </c>
      <c r="C22" s="26">
        <v>173260</v>
      </c>
      <c r="D22" s="26">
        <v>1816197</v>
      </c>
      <c r="E22" s="26">
        <v>1777592</v>
      </c>
      <c r="F22" s="13">
        <f t="shared" si="0"/>
        <v>-2.1255954062252016</v>
      </c>
      <c r="G22" s="1"/>
      <c r="H22" s="1"/>
      <c r="I22" s="1"/>
    </row>
    <row r="23" spans="1:9" x14ac:dyDescent="0.25">
      <c r="A23" s="8" t="s">
        <v>59</v>
      </c>
      <c r="B23" s="25">
        <v>12429</v>
      </c>
      <c r="C23" s="25">
        <v>9271</v>
      </c>
      <c r="D23" s="25">
        <v>75965</v>
      </c>
      <c r="E23" s="25">
        <v>59106</v>
      </c>
      <c r="F23" s="10">
        <f t="shared" si="0"/>
        <v>-22.193115250444279</v>
      </c>
      <c r="G23" s="1"/>
      <c r="H23" s="1"/>
      <c r="I23" s="1"/>
    </row>
    <row r="24" spans="1:9" x14ac:dyDescent="0.25">
      <c r="A24" s="11" t="s">
        <v>60</v>
      </c>
      <c r="B24" s="26">
        <v>3557</v>
      </c>
      <c r="C24" s="26">
        <v>1290</v>
      </c>
      <c r="D24" s="26">
        <v>34298</v>
      </c>
      <c r="E24" s="26">
        <v>29734</v>
      </c>
      <c r="F24" s="13">
        <f t="shared" si="0"/>
        <v>-13.306898361420494</v>
      </c>
      <c r="G24" s="1"/>
      <c r="H24" s="1"/>
      <c r="I24" s="1"/>
    </row>
    <row r="25" spans="1:9" x14ac:dyDescent="0.25">
      <c r="A25" s="8" t="s">
        <v>61</v>
      </c>
      <c r="B25" s="25">
        <v>1181</v>
      </c>
      <c r="C25" s="25">
        <v>42</v>
      </c>
      <c r="D25" s="25">
        <v>20804</v>
      </c>
      <c r="E25" s="25">
        <v>1823</v>
      </c>
      <c r="F25" s="10">
        <f t="shared" si="0"/>
        <v>-91.237262064987505</v>
      </c>
      <c r="G25" s="1"/>
      <c r="H25" s="1"/>
      <c r="I25" s="1"/>
    </row>
    <row r="26" spans="1:9" x14ac:dyDescent="0.25">
      <c r="A26" s="11" t="s">
        <v>62</v>
      </c>
      <c r="B26" s="26">
        <v>702</v>
      </c>
      <c r="C26" s="26">
        <v>764</v>
      </c>
      <c r="D26" s="26">
        <v>13960</v>
      </c>
      <c r="E26" s="26">
        <v>14531</v>
      </c>
      <c r="F26" s="13">
        <f t="shared" si="0"/>
        <v>4.0902578796561642</v>
      </c>
      <c r="G26" s="1"/>
      <c r="H26" s="1"/>
      <c r="I26" s="1"/>
    </row>
    <row r="27" spans="1:9" x14ac:dyDescent="0.25">
      <c r="A27" s="8" t="s">
        <v>63</v>
      </c>
      <c r="B27" s="25">
        <v>3257</v>
      </c>
      <c r="C27" s="25">
        <v>4014</v>
      </c>
      <c r="D27" s="25">
        <v>33096</v>
      </c>
      <c r="E27" s="25">
        <v>28888</v>
      </c>
      <c r="F27" s="10">
        <f t="shared" si="0"/>
        <v>-12.714527435339619</v>
      </c>
      <c r="G27" s="1"/>
      <c r="H27" s="1"/>
      <c r="I27" s="1"/>
    </row>
    <row r="28" spans="1:9" x14ac:dyDescent="0.25">
      <c r="A28" s="11" t="s">
        <v>64</v>
      </c>
      <c r="B28" s="26">
        <v>88460</v>
      </c>
      <c r="C28" s="26">
        <v>107005</v>
      </c>
      <c r="D28" s="26">
        <v>859184</v>
      </c>
      <c r="E28" s="26">
        <v>840509</v>
      </c>
      <c r="F28" s="13">
        <f t="shared" si="0"/>
        <v>-2.173573995791358</v>
      </c>
      <c r="G28" s="1"/>
      <c r="H28" s="1"/>
      <c r="I28" s="1"/>
    </row>
    <row r="29" spans="1:9" x14ac:dyDescent="0.25">
      <c r="A29" s="8" t="s">
        <v>65</v>
      </c>
      <c r="B29" s="25">
        <v>4937</v>
      </c>
      <c r="C29" s="25">
        <v>4395</v>
      </c>
      <c r="D29" s="25">
        <v>50592</v>
      </c>
      <c r="E29" s="25">
        <v>39428</v>
      </c>
      <c r="F29" s="10">
        <f t="shared" si="0"/>
        <v>-22.066729917773557</v>
      </c>
      <c r="G29" s="1"/>
      <c r="H29" s="1"/>
      <c r="I29" s="1"/>
    </row>
    <row r="30" spans="1:9" x14ac:dyDescent="0.25">
      <c r="A30" s="11" t="s">
        <v>66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5">
        <v>11962</v>
      </c>
      <c r="C31" s="25">
        <v>18525</v>
      </c>
      <c r="D31" s="25">
        <v>160827</v>
      </c>
      <c r="E31" s="25">
        <v>174707</v>
      </c>
      <c r="F31" s="10">
        <f t="shared" si="0"/>
        <v>8.6303916630914017</v>
      </c>
      <c r="G31" s="1"/>
      <c r="H31" s="1"/>
      <c r="I31" s="1"/>
    </row>
    <row r="32" spans="1:9" x14ac:dyDescent="0.25">
      <c r="A32" s="11" t="s">
        <v>68</v>
      </c>
      <c r="B32" s="26">
        <v>27740</v>
      </c>
      <c r="C32" s="26">
        <v>21087</v>
      </c>
      <c r="D32" s="26">
        <v>266296</v>
      </c>
      <c r="E32" s="26">
        <v>236301</v>
      </c>
      <c r="F32" s="13">
        <f t="shared" si="0"/>
        <v>-11.263781656502545</v>
      </c>
      <c r="G32" s="1"/>
      <c r="H32" s="1"/>
      <c r="I32" s="1"/>
    </row>
    <row r="33" spans="1:9" x14ac:dyDescent="0.25">
      <c r="A33" s="8" t="s">
        <v>69</v>
      </c>
      <c r="B33" s="25">
        <v>28278</v>
      </c>
      <c r="C33" s="25">
        <v>24582</v>
      </c>
      <c r="D33" s="25">
        <v>302388</v>
      </c>
      <c r="E33" s="25">
        <v>275044</v>
      </c>
      <c r="F33" s="10">
        <f t="shared" si="0"/>
        <v>-9.0426868791089561</v>
      </c>
      <c r="G33" s="1"/>
      <c r="H33" s="1"/>
      <c r="I33" s="1"/>
    </row>
    <row r="34" spans="1:9" x14ac:dyDescent="0.25">
      <c r="A34" s="11" t="s">
        <v>70</v>
      </c>
      <c r="B34" s="26">
        <v>341</v>
      </c>
      <c r="C34" s="26">
        <v>1241</v>
      </c>
      <c r="D34" s="26">
        <v>4041</v>
      </c>
      <c r="E34" s="26">
        <v>6378</v>
      </c>
      <c r="F34" s="13">
        <f t="shared" si="0"/>
        <v>57.832219747587231</v>
      </c>
      <c r="G34" s="1"/>
      <c r="H34" s="1"/>
      <c r="I34" s="1"/>
    </row>
    <row r="35" spans="1:9" x14ac:dyDescent="0.25">
      <c r="A35" s="14" t="s">
        <v>71</v>
      </c>
      <c r="B35" s="15">
        <f>SUM(B7:B34)</f>
        <v>916870</v>
      </c>
      <c r="C35" s="15">
        <f t="shared" ref="C35:E35" si="1">SUM(C7:C34)</f>
        <v>927264</v>
      </c>
      <c r="D35" s="15">
        <f t="shared" si="1"/>
        <v>8825813</v>
      </c>
      <c r="E35" s="15">
        <f t="shared" si="1"/>
        <v>8540137</v>
      </c>
      <c r="F35" s="16">
        <f t="shared" si="0"/>
        <v>-3.236823621801193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109304</v>
      </c>
      <c r="C38" s="41">
        <f>D7</f>
        <v>59722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2819464</v>
      </c>
      <c r="G38" s="42">
        <f>LOOKUP(E38,$A$38:$A$65,$C$38:$C$65)</f>
        <v>2587118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19516</v>
      </c>
      <c r="C39" s="41">
        <f t="shared" ref="C39:C65" si="5">D8</f>
        <v>32096</v>
      </c>
      <c r="D39" s="41">
        <f t="shared" ref="D39:D65" si="6">_xlfn.RANK.EQ(B39,$B$38:$B$65)+COUNTIF($B$38:$B$65,B39)-1</f>
        <v>23</v>
      </c>
      <c r="E39" s="42" t="str">
        <f t="shared" si="2"/>
        <v>LAS PALMAS</v>
      </c>
      <c r="F39" s="42">
        <f t="shared" ref="F39:F54" si="7">LOOKUP(E39,$A$38:$A$65,$B$38:$B$65)</f>
        <v>1777592</v>
      </c>
      <c r="G39" s="42">
        <f t="shared" ref="G39:G65" si="8">LOOKUP(E39,$A$38:$A$65,$C$38:$C$65)</f>
        <v>1816197</v>
      </c>
    </row>
    <row r="40" spans="1:9" x14ac:dyDescent="0.25">
      <c r="A40" s="42" t="str">
        <f t="shared" si="3"/>
        <v>ALMERIA</v>
      </c>
      <c r="B40" s="41">
        <f t="shared" si="4"/>
        <v>106028</v>
      </c>
      <c r="C40" s="41">
        <f t="shared" si="5"/>
        <v>146742</v>
      </c>
      <c r="D40" s="41">
        <f t="shared" si="6"/>
        <v>12</v>
      </c>
      <c r="E40" s="42" t="str">
        <f t="shared" si="2"/>
        <v>BARCELONA</v>
      </c>
      <c r="F40" s="42">
        <f t="shared" si="7"/>
        <v>1036125</v>
      </c>
      <c r="G40" s="42">
        <f t="shared" si="8"/>
        <v>1076612</v>
      </c>
    </row>
    <row r="41" spans="1:9" x14ac:dyDescent="0.25">
      <c r="A41" s="42" t="str">
        <f t="shared" si="3"/>
        <v>AVILES</v>
      </c>
      <c r="B41" s="41">
        <f t="shared" si="4"/>
        <v>29581</v>
      </c>
      <c r="C41" s="41">
        <f t="shared" si="5"/>
        <v>42880</v>
      </c>
      <c r="D41" s="41">
        <f t="shared" si="6"/>
        <v>20</v>
      </c>
      <c r="E41" s="42" t="str">
        <f t="shared" si="2"/>
        <v>SANTA CRUZ DE TENERIFE</v>
      </c>
      <c r="F41" s="42">
        <f t="shared" si="7"/>
        <v>840509</v>
      </c>
      <c r="G41" s="42">
        <f t="shared" si="8"/>
        <v>859184</v>
      </c>
    </row>
    <row r="42" spans="1:9" x14ac:dyDescent="0.25">
      <c r="A42" s="42" t="str">
        <f t="shared" si="3"/>
        <v>BAHIA DE ALGECIRAS</v>
      </c>
      <c r="B42" s="41">
        <f t="shared" si="4"/>
        <v>2819464</v>
      </c>
      <c r="C42" s="41">
        <f t="shared" si="5"/>
        <v>2587118</v>
      </c>
      <c r="D42" s="41">
        <f t="shared" si="6"/>
        <v>1</v>
      </c>
      <c r="E42" s="42" t="str">
        <f t="shared" si="2"/>
        <v>CEUTA</v>
      </c>
      <c r="F42" s="42">
        <f t="shared" si="7"/>
        <v>375228</v>
      </c>
      <c r="G42" s="42">
        <f t="shared" si="8"/>
        <v>511887</v>
      </c>
    </row>
    <row r="43" spans="1:9" x14ac:dyDescent="0.25">
      <c r="A43" s="42" t="str">
        <f t="shared" si="3"/>
        <v>BAHIA DE CADIZ</v>
      </c>
      <c r="B43" s="41">
        <f t="shared" si="4"/>
        <v>91978</v>
      </c>
      <c r="C43" s="41">
        <f t="shared" si="5"/>
        <v>89018</v>
      </c>
      <c r="D43" s="41">
        <f t="shared" si="6"/>
        <v>13</v>
      </c>
      <c r="E43" s="42" t="str">
        <f t="shared" si="2"/>
        <v>VIGO</v>
      </c>
      <c r="F43" s="42">
        <f t="shared" si="7"/>
        <v>275044</v>
      </c>
      <c r="G43" s="42">
        <f t="shared" si="8"/>
        <v>302388</v>
      </c>
    </row>
    <row r="44" spans="1:9" x14ac:dyDescent="0.25">
      <c r="A44" s="42" t="str">
        <f t="shared" si="3"/>
        <v>BALEARES</v>
      </c>
      <c r="B44" s="41">
        <f t="shared" si="4"/>
        <v>151986</v>
      </c>
      <c r="C44" s="41">
        <f t="shared" si="5"/>
        <v>220178</v>
      </c>
      <c r="D44" s="41">
        <f t="shared" si="6"/>
        <v>9</v>
      </c>
      <c r="E44" s="42" t="str">
        <f t="shared" si="2"/>
        <v>VALENCIA</v>
      </c>
      <c r="F44" s="42">
        <f t="shared" si="7"/>
        <v>236301</v>
      </c>
      <c r="G44" s="42">
        <f t="shared" si="8"/>
        <v>266296</v>
      </c>
    </row>
    <row r="45" spans="1:9" x14ac:dyDescent="0.25">
      <c r="A45" s="42" t="str">
        <f t="shared" si="3"/>
        <v>BARCELONA</v>
      </c>
      <c r="B45" s="41">
        <f t="shared" si="4"/>
        <v>1036125</v>
      </c>
      <c r="C45" s="41">
        <f t="shared" si="5"/>
        <v>1076612</v>
      </c>
      <c r="D45" s="41">
        <f t="shared" si="6"/>
        <v>3</v>
      </c>
      <c r="E45" s="42" t="str">
        <f t="shared" si="2"/>
        <v>TARRAGONA</v>
      </c>
      <c r="F45" s="42">
        <f t="shared" si="7"/>
        <v>174707</v>
      </c>
      <c r="G45" s="42">
        <f t="shared" si="8"/>
        <v>160827</v>
      </c>
    </row>
    <row r="46" spans="1:9" x14ac:dyDescent="0.25">
      <c r="A46" s="42" t="str">
        <f t="shared" si="3"/>
        <v>BILBAO</v>
      </c>
      <c r="B46" s="41">
        <f t="shared" si="4"/>
        <v>107575</v>
      </c>
      <c r="C46" s="41">
        <f t="shared" si="5"/>
        <v>130011</v>
      </c>
      <c r="D46" s="41">
        <f t="shared" si="6"/>
        <v>11</v>
      </c>
      <c r="E46" s="42" t="str">
        <f t="shared" si="2"/>
        <v>BALEARES</v>
      </c>
      <c r="F46" s="42">
        <f t="shared" si="7"/>
        <v>151986</v>
      </c>
      <c r="G46" s="42">
        <f t="shared" si="8"/>
        <v>220178</v>
      </c>
    </row>
    <row r="47" spans="1:9" x14ac:dyDescent="0.25">
      <c r="A47" s="42" t="str">
        <f t="shared" si="3"/>
        <v>CARTAGENA</v>
      </c>
      <c r="B47" s="41">
        <f t="shared" si="4"/>
        <v>42535</v>
      </c>
      <c r="C47" s="41">
        <f t="shared" si="5"/>
        <v>84838</v>
      </c>
      <c r="D47" s="41">
        <f t="shared" si="6"/>
        <v>16</v>
      </c>
      <c r="E47" s="42" t="str">
        <f t="shared" si="2"/>
        <v>A CORUÑA</v>
      </c>
      <c r="F47" s="42">
        <f t="shared" si="7"/>
        <v>109304</v>
      </c>
      <c r="G47" s="42">
        <f t="shared" si="8"/>
        <v>59722</v>
      </c>
    </row>
    <row r="48" spans="1:9" x14ac:dyDescent="0.25">
      <c r="A48" s="42" t="str">
        <f t="shared" si="3"/>
        <v>CASTELLON</v>
      </c>
      <c r="B48" s="41">
        <f t="shared" si="4"/>
        <v>29467</v>
      </c>
      <c r="C48" s="41">
        <f t="shared" si="5"/>
        <v>47745</v>
      </c>
      <c r="D48" s="41">
        <f t="shared" si="6"/>
        <v>21</v>
      </c>
      <c r="E48" s="42" t="str">
        <f t="shared" si="2"/>
        <v>BILBAO</v>
      </c>
      <c r="F48" s="42">
        <f t="shared" si="7"/>
        <v>107575</v>
      </c>
      <c r="G48" s="42">
        <f t="shared" si="8"/>
        <v>130011</v>
      </c>
    </row>
    <row r="49" spans="1:7" x14ac:dyDescent="0.25">
      <c r="A49" s="42" t="str">
        <f t="shared" si="3"/>
        <v>CEUTA</v>
      </c>
      <c r="B49" s="41">
        <f t="shared" si="4"/>
        <v>375228</v>
      </c>
      <c r="C49" s="41">
        <f t="shared" si="5"/>
        <v>511887</v>
      </c>
      <c r="D49" s="41">
        <f t="shared" si="6"/>
        <v>5</v>
      </c>
      <c r="E49" s="42" t="str">
        <f t="shared" si="2"/>
        <v>ALMERIA</v>
      </c>
      <c r="F49" s="42">
        <f t="shared" si="7"/>
        <v>106028</v>
      </c>
      <c r="G49" s="42">
        <f t="shared" si="8"/>
        <v>146742</v>
      </c>
    </row>
    <row r="50" spans="1:7" x14ac:dyDescent="0.25">
      <c r="A50" s="42" t="str">
        <f t="shared" si="3"/>
        <v>FERROL-SAN CIBRAO</v>
      </c>
      <c r="B50" s="41">
        <f t="shared" si="4"/>
        <v>14417</v>
      </c>
      <c r="C50" s="41">
        <f t="shared" si="5"/>
        <v>23575</v>
      </c>
      <c r="D50" s="41">
        <f t="shared" si="6"/>
        <v>25</v>
      </c>
      <c r="E50" s="42" t="str">
        <f t="shared" si="2"/>
        <v>BAHIA DE CADIZ</v>
      </c>
      <c r="F50" s="42">
        <f t="shared" si="7"/>
        <v>91978</v>
      </c>
      <c r="G50" s="42">
        <f t="shared" si="8"/>
        <v>89018</v>
      </c>
    </row>
    <row r="51" spans="1:7" x14ac:dyDescent="0.25">
      <c r="A51" s="42" t="str">
        <f t="shared" si="3"/>
        <v>GIJON</v>
      </c>
      <c r="B51" s="41">
        <f t="shared" si="4"/>
        <v>91155</v>
      </c>
      <c r="C51" s="41">
        <f t="shared" si="5"/>
        <v>101991</v>
      </c>
      <c r="D51" s="41">
        <f t="shared" si="6"/>
        <v>14</v>
      </c>
      <c r="E51" s="42" t="str">
        <f t="shared" si="2"/>
        <v>GIJON</v>
      </c>
      <c r="F51" s="42">
        <f t="shared" si="7"/>
        <v>91155</v>
      </c>
      <c r="G51" s="42">
        <f t="shared" si="8"/>
        <v>101991</v>
      </c>
    </row>
    <row r="52" spans="1:7" x14ac:dyDescent="0.25">
      <c r="A52" s="42" t="str">
        <f t="shared" si="3"/>
        <v>HUELVA</v>
      </c>
      <c r="B52" s="41">
        <f t="shared" si="4"/>
        <v>31737</v>
      </c>
      <c r="C52" s="41">
        <f t="shared" si="5"/>
        <v>33752</v>
      </c>
      <c r="D52" s="41">
        <f t="shared" si="6"/>
        <v>18</v>
      </c>
      <c r="E52" s="42" t="str">
        <f t="shared" si="2"/>
        <v>MALAGA</v>
      </c>
      <c r="F52" s="42">
        <f t="shared" si="7"/>
        <v>59106</v>
      </c>
      <c r="G52" s="42">
        <f t="shared" si="8"/>
        <v>75965</v>
      </c>
    </row>
    <row r="53" spans="1:7" x14ac:dyDescent="0.25">
      <c r="A53" s="42" t="str">
        <f t="shared" si="3"/>
        <v>LAS PALMAS</v>
      </c>
      <c r="B53" s="41">
        <f t="shared" si="4"/>
        <v>1777592</v>
      </c>
      <c r="C53" s="41">
        <f t="shared" si="5"/>
        <v>1816197</v>
      </c>
      <c r="D53" s="41">
        <f t="shared" si="6"/>
        <v>2</v>
      </c>
      <c r="E53" s="42" t="str">
        <f t="shared" si="2"/>
        <v>CARTAGENA</v>
      </c>
      <c r="F53" s="42">
        <f t="shared" si="7"/>
        <v>42535</v>
      </c>
      <c r="G53" s="42">
        <f t="shared" si="8"/>
        <v>84838</v>
      </c>
    </row>
    <row r="54" spans="1:7" x14ac:dyDescent="0.25">
      <c r="A54" s="42" t="str">
        <f t="shared" si="3"/>
        <v>MALAGA</v>
      </c>
      <c r="B54" s="41">
        <f t="shared" si="4"/>
        <v>59106</v>
      </c>
      <c r="C54" s="41">
        <f t="shared" si="5"/>
        <v>75965</v>
      </c>
      <c r="D54" s="41">
        <f t="shared" si="6"/>
        <v>15</v>
      </c>
      <c r="E54" s="42" t="str">
        <f t="shared" si="2"/>
        <v>SANTANDER</v>
      </c>
      <c r="F54" s="42">
        <f t="shared" si="7"/>
        <v>39428</v>
      </c>
      <c r="G54" s="42">
        <f t="shared" si="8"/>
        <v>50592</v>
      </c>
    </row>
    <row r="55" spans="1:7" x14ac:dyDescent="0.25">
      <c r="A55" s="42" t="str">
        <f t="shared" si="3"/>
        <v>MARIN Y RIA DE PONTEVEDRA</v>
      </c>
      <c r="B55" s="41">
        <f t="shared" si="4"/>
        <v>29734</v>
      </c>
      <c r="C55" s="41">
        <f t="shared" si="5"/>
        <v>34298</v>
      </c>
      <c r="D55" s="41">
        <f t="shared" si="6"/>
        <v>19</v>
      </c>
      <c r="E55" s="42" t="str">
        <f t="shared" si="2"/>
        <v>HUELVA</v>
      </c>
      <c r="F55" s="42">
        <f t="shared" ref="F55:F65" si="9">LOOKUP(E55,$A$38:$A$65,$B$38:$B$65)</f>
        <v>31737</v>
      </c>
      <c r="G55" s="42">
        <f t="shared" si="8"/>
        <v>33752</v>
      </c>
    </row>
    <row r="56" spans="1:7" x14ac:dyDescent="0.25">
      <c r="A56" s="42" t="str">
        <f t="shared" si="3"/>
        <v>MELILLA</v>
      </c>
      <c r="B56" s="41">
        <f t="shared" si="4"/>
        <v>1823</v>
      </c>
      <c r="C56" s="41">
        <f t="shared" si="5"/>
        <v>20804</v>
      </c>
      <c r="D56" s="41">
        <f t="shared" si="6"/>
        <v>27</v>
      </c>
      <c r="E56" s="42" t="str">
        <f t="shared" si="2"/>
        <v>MARIN Y RIA DE PONTEVEDRA</v>
      </c>
      <c r="F56" s="42">
        <f t="shared" si="9"/>
        <v>29734</v>
      </c>
      <c r="G56" s="42">
        <f t="shared" si="8"/>
        <v>34298</v>
      </c>
    </row>
    <row r="57" spans="1:7" x14ac:dyDescent="0.25">
      <c r="A57" s="42" t="str">
        <f t="shared" si="3"/>
        <v>MOTRIL</v>
      </c>
      <c r="B57" s="41">
        <f t="shared" si="4"/>
        <v>14531</v>
      </c>
      <c r="C57" s="41">
        <f t="shared" si="5"/>
        <v>13960</v>
      </c>
      <c r="D57" s="41">
        <f t="shared" si="6"/>
        <v>24</v>
      </c>
      <c r="E57" s="42" t="str">
        <f t="shared" si="2"/>
        <v>AVILES</v>
      </c>
      <c r="F57" s="42">
        <f t="shared" si="9"/>
        <v>29581</v>
      </c>
      <c r="G57" s="42">
        <f t="shared" si="8"/>
        <v>42880</v>
      </c>
    </row>
    <row r="58" spans="1:7" x14ac:dyDescent="0.25">
      <c r="A58" s="42" t="str">
        <f t="shared" si="3"/>
        <v>PASAIA</v>
      </c>
      <c r="B58" s="41">
        <f t="shared" si="4"/>
        <v>28888</v>
      </c>
      <c r="C58" s="41">
        <f t="shared" si="5"/>
        <v>33096</v>
      </c>
      <c r="D58" s="41">
        <f t="shared" si="6"/>
        <v>22</v>
      </c>
      <c r="E58" s="42" t="str">
        <f t="shared" si="2"/>
        <v>CASTELLON</v>
      </c>
      <c r="F58" s="42">
        <f t="shared" si="9"/>
        <v>29467</v>
      </c>
      <c r="G58" s="42">
        <f t="shared" si="8"/>
        <v>47745</v>
      </c>
    </row>
    <row r="59" spans="1:7" x14ac:dyDescent="0.25">
      <c r="A59" s="42" t="str">
        <f t="shared" si="3"/>
        <v>SANTA CRUZ DE TENERIFE</v>
      </c>
      <c r="B59" s="41">
        <f t="shared" si="4"/>
        <v>840509</v>
      </c>
      <c r="C59" s="41">
        <f t="shared" si="5"/>
        <v>859184</v>
      </c>
      <c r="D59" s="41">
        <f t="shared" si="6"/>
        <v>4</v>
      </c>
      <c r="E59" s="42" t="str">
        <f t="shared" si="2"/>
        <v>PASAIA</v>
      </c>
      <c r="F59" s="42">
        <f t="shared" si="9"/>
        <v>28888</v>
      </c>
      <c r="G59" s="42">
        <f t="shared" si="8"/>
        <v>33096</v>
      </c>
    </row>
    <row r="60" spans="1:7" x14ac:dyDescent="0.25">
      <c r="A60" s="42" t="str">
        <f t="shared" si="3"/>
        <v>SANTANDER</v>
      </c>
      <c r="B60" s="41">
        <f t="shared" si="4"/>
        <v>39428</v>
      </c>
      <c r="C60" s="41">
        <f t="shared" si="5"/>
        <v>50592</v>
      </c>
      <c r="D60" s="41">
        <f t="shared" si="6"/>
        <v>17</v>
      </c>
      <c r="E60" s="42" t="str">
        <f t="shared" si="2"/>
        <v>ALICANTE</v>
      </c>
      <c r="F60" s="42">
        <f t="shared" si="9"/>
        <v>19516</v>
      </c>
      <c r="G60" s="42">
        <f t="shared" si="8"/>
        <v>32096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MOTRIL</v>
      </c>
      <c r="F61" s="42">
        <f t="shared" si="9"/>
        <v>14531</v>
      </c>
      <c r="G61" s="42">
        <f t="shared" si="8"/>
        <v>13960</v>
      </c>
    </row>
    <row r="62" spans="1:7" x14ac:dyDescent="0.25">
      <c r="A62" s="42" t="str">
        <f t="shared" si="3"/>
        <v>TARRAGONA</v>
      </c>
      <c r="B62" s="41">
        <f t="shared" si="4"/>
        <v>174707</v>
      </c>
      <c r="C62" s="41">
        <f t="shared" si="5"/>
        <v>160827</v>
      </c>
      <c r="D62" s="41">
        <f t="shared" si="6"/>
        <v>8</v>
      </c>
      <c r="E62" s="42" t="str">
        <f t="shared" si="2"/>
        <v>FERROL-SAN CIBRAO</v>
      </c>
      <c r="F62" s="42">
        <f t="shared" si="9"/>
        <v>14417</v>
      </c>
      <c r="G62" s="42">
        <f t="shared" si="8"/>
        <v>23575</v>
      </c>
    </row>
    <row r="63" spans="1:7" x14ac:dyDescent="0.25">
      <c r="A63" s="42" t="str">
        <f t="shared" si="3"/>
        <v>VALENCIA</v>
      </c>
      <c r="B63" s="41">
        <f t="shared" si="4"/>
        <v>236301</v>
      </c>
      <c r="C63" s="41">
        <f t="shared" si="5"/>
        <v>266296</v>
      </c>
      <c r="D63" s="41">
        <f t="shared" si="6"/>
        <v>7</v>
      </c>
      <c r="E63" s="42" t="str">
        <f t="shared" si="2"/>
        <v>VILAGARCIA</v>
      </c>
      <c r="F63" s="42">
        <f t="shared" si="9"/>
        <v>6378</v>
      </c>
      <c r="G63" s="42">
        <f t="shared" si="8"/>
        <v>4041</v>
      </c>
    </row>
    <row r="64" spans="1:7" x14ac:dyDescent="0.25">
      <c r="A64" s="42" t="str">
        <f t="shared" si="3"/>
        <v>VIGO</v>
      </c>
      <c r="B64" s="41">
        <f t="shared" si="4"/>
        <v>275044</v>
      </c>
      <c r="C64" s="41">
        <f t="shared" si="5"/>
        <v>302388</v>
      </c>
      <c r="D64" s="41">
        <f t="shared" si="6"/>
        <v>6</v>
      </c>
      <c r="E64" s="42" t="str">
        <f t="shared" si="2"/>
        <v>MELILLA</v>
      </c>
      <c r="F64" s="42">
        <f t="shared" si="9"/>
        <v>1823</v>
      </c>
      <c r="G64" s="42">
        <f t="shared" si="8"/>
        <v>20804</v>
      </c>
    </row>
    <row r="65" spans="1:7" x14ac:dyDescent="0.25">
      <c r="A65" s="42" t="str">
        <f t="shared" si="3"/>
        <v>VILAGARCIA</v>
      </c>
      <c r="B65" s="41">
        <f t="shared" si="4"/>
        <v>6378</v>
      </c>
      <c r="C65" s="41">
        <f t="shared" si="5"/>
        <v>4041</v>
      </c>
      <c r="D65" s="41">
        <f t="shared" si="6"/>
        <v>26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40151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7">
        <v>0</v>
      </c>
      <c r="C7" s="27">
        <v>0</v>
      </c>
      <c r="D7" s="27">
        <v>19259</v>
      </c>
      <c r="E7" s="27">
        <v>0</v>
      </c>
      <c r="F7" s="10">
        <f>((E7*100)/D7)-100</f>
        <v>-100</v>
      </c>
      <c r="G7" s="1"/>
      <c r="H7" s="1"/>
      <c r="I7" s="1"/>
    </row>
    <row r="8" spans="1:12" x14ac:dyDescent="0.25">
      <c r="A8" s="11" t="s">
        <v>44</v>
      </c>
      <c r="B8" s="28">
        <v>0</v>
      </c>
      <c r="C8" s="28">
        <v>0</v>
      </c>
      <c r="D8" s="28">
        <v>0</v>
      </c>
      <c r="E8" s="28">
        <v>931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45</v>
      </c>
      <c r="B9" s="27">
        <v>6235</v>
      </c>
      <c r="C9" s="27">
        <v>0</v>
      </c>
      <c r="D9" s="27">
        <v>6235</v>
      </c>
      <c r="E9" s="27">
        <v>0</v>
      </c>
      <c r="F9" s="18">
        <f t="shared" si="0"/>
        <v>-100</v>
      </c>
      <c r="G9" s="1"/>
      <c r="H9" s="1"/>
      <c r="I9" s="1"/>
    </row>
    <row r="10" spans="1:12" x14ac:dyDescent="0.25">
      <c r="A10" s="11" t="s">
        <v>46</v>
      </c>
      <c r="B10" s="28">
        <v>0</v>
      </c>
      <c r="C10" s="28">
        <v>0</v>
      </c>
      <c r="D10" s="28">
        <v>0</v>
      </c>
      <c r="E10" s="28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27">
        <v>3359537</v>
      </c>
      <c r="C11" s="27">
        <v>3011548</v>
      </c>
      <c r="D11" s="27">
        <v>34248194</v>
      </c>
      <c r="E11" s="27">
        <v>30741871</v>
      </c>
      <c r="F11" s="10">
        <f t="shared" si="0"/>
        <v>-10.237979263957683</v>
      </c>
      <c r="G11" s="1"/>
      <c r="H11" s="1"/>
      <c r="I11" s="1"/>
    </row>
    <row r="12" spans="1:12" x14ac:dyDescent="0.25">
      <c r="A12" s="11" t="s">
        <v>48</v>
      </c>
      <c r="B12" s="28">
        <v>1132</v>
      </c>
      <c r="C12" s="28">
        <v>1304</v>
      </c>
      <c r="D12" s="28">
        <v>139899</v>
      </c>
      <c r="E12" s="28">
        <v>86136</v>
      </c>
      <c r="F12" s="13">
        <f t="shared" si="0"/>
        <v>-38.429867261381425</v>
      </c>
      <c r="G12" s="1"/>
      <c r="H12" s="1"/>
      <c r="I12" s="1"/>
    </row>
    <row r="13" spans="1:12" x14ac:dyDescent="0.25">
      <c r="A13" s="8" t="s">
        <v>49</v>
      </c>
      <c r="B13" s="27">
        <v>0</v>
      </c>
      <c r="C13" s="27">
        <v>0</v>
      </c>
      <c r="D13" s="27">
        <v>6034</v>
      </c>
      <c r="E13" s="27">
        <v>12320</v>
      </c>
      <c r="F13" s="10">
        <f t="shared" si="0"/>
        <v>104.17633410672855</v>
      </c>
      <c r="G13" s="1"/>
      <c r="H13" s="1"/>
      <c r="I13" s="1"/>
    </row>
    <row r="14" spans="1:12" x14ac:dyDescent="0.25">
      <c r="A14" s="11" t="s">
        <v>50</v>
      </c>
      <c r="B14" s="28">
        <v>1002874</v>
      </c>
      <c r="C14" s="28">
        <v>588319</v>
      </c>
      <c r="D14" s="28">
        <v>10888144</v>
      </c>
      <c r="E14" s="28">
        <v>6124642</v>
      </c>
      <c r="F14" s="13">
        <f t="shared" si="0"/>
        <v>-43.749439757593215</v>
      </c>
      <c r="G14" s="1"/>
      <c r="H14" s="1"/>
      <c r="I14" s="1"/>
    </row>
    <row r="15" spans="1:12" x14ac:dyDescent="0.25">
      <c r="A15" s="8" t="s">
        <v>51</v>
      </c>
      <c r="B15" s="27">
        <v>20295</v>
      </c>
      <c r="C15" s="27">
        <v>16225</v>
      </c>
      <c r="D15" s="27">
        <v>540912</v>
      </c>
      <c r="E15" s="27">
        <v>585763</v>
      </c>
      <c r="F15" s="10">
        <f t="shared" si="0"/>
        <v>8.2917369183896881</v>
      </c>
      <c r="G15" s="1"/>
      <c r="H15" s="1"/>
      <c r="I15" s="1"/>
    </row>
    <row r="16" spans="1:12" x14ac:dyDescent="0.25">
      <c r="A16" s="11" t="s">
        <v>52</v>
      </c>
      <c r="B16" s="28">
        <v>1302</v>
      </c>
      <c r="C16" s="28">
        <v>1878</v>
      </c>
      <c r="D16" s="28">
        <v>128959</v>
      </c>
      <c r="E16" s="28">
        <v>6090</v>
      </c>
      <c r="F16" s="13">
        <f t="shared" si="0"/>
        <v>-95.277568839708749</v>
      </c>
      <c r="G16" s="1"/>
      <c r="H16" s="1"/>
      <c r="I16" s="1"/>
    </row>
    <row r="17" spans="1:9" x14ac:dyDescent="0.25">
      <c r="A17" s="8" t="s">
        <v>53</v>
      </c>
      <c r="B17" s="27">
        <v>60</v>
      </c>
      <c r="C17" s="27">
        <v>0</v>
      </c>
      <c r="D17" s="27">
        <v>8128</v>
      </c>
      <c r="E17" s="27">
        <v>90</v>
      </c>
      <c r="F17" s="10">
        <f t="shared" si="0"/>
        <v>-98.892716535433067</v>
      </c>
      <c r="G17" s="1"/>
      <c r="H17" s="1"/>
      <c r="I17" s="1"/>
    </row>
    <row r="18" spans="1:9" x14ac:dyDescent="0.25">
      <c r="A18" s="11" t="s">
        <v>54</v>
      </c>
      <c r="B18" s="28">
        <v>54187</v>
      </c>
      <c r="C18" s="28">
        <v>68048</v>
      </c>
      <c r="D18" s="28">
        <v>767859</v>
      </c>
      <c r="E18" s="28">
        <v>611553</v>
      </c>
      <c r="F18" s="13">
        <f t="shared" si="0"/>
        <v>-20.356080999245961</v>
      </c>
      <c r="G18" s="1"/>
      <c r="H18" s="1"/>
      <c r="I18" s="1"/>
    </row>
    <row r="19" spans="1:9" x14ac:dyDescent="0.25">
      <c r="A19" s="8" t="s">
        <v>55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28">
        <v>33241</v>
      </c>
      <c r="C20" s="28">
        <v>22765</v>
      </c>
      <c r="D20" s="28">
        <v>427724</v>
      </c>
      <c r="E20" s="28">
        <v>227299</v>
      </c>
      <c r="F20" s="13">
        <f t="shared" si="0"/>
        <v>-46.858488183969101</v>
      </c>
      <c r="G20" s="1"/>
      <c r="H20" s="1"/>
      <c r="I20" s="1"/>
    </row>
    <row r="21" spans="1:9" x14ac:dyDescent="0.25">
      <c r="A21" s="8" t="s">
        <v>57</v>
      </c>
      <c r="B21" s="27">
        <v>0</v>
      </c>
      <c r="C21" s="27">
        <v>30651</v>
      </c>
      <c r="D21" s="27">
        <v>66335</v>
      </c>
      <c r="E21" s="27">
        <v>33949</v>
      </c>
      <c r="F21" s="10">
        <f t="shared" si="0"/>
        <v>-48.821888897263889</v>
      </c>
      <c r="G21" s="1"/>
      <c r="H21" s="1"/>
      <c r="I21" s="1"/>
    </row>
    <row r="22" spans="1:9" x14ac:dyDescent="0.25">
      <c r="A22" s="11" t="s">
        <v>58</v>
      </c>
      <c r="B22" s="28">
        <v>1033362</v>
      </c>
      <c r="C22" s="28">
        <v>674758</v>
      </c>
      <c r="D22" s="28">
        <v>9609977</v>
      </c>
      <c r="E22" s="28">
        <v>6664157</v>
      </c>
      <c r="F22" s="13">
        <f t="shared" si="0"/>
        <v>-30.653767433574501</v>
      </c>
      <c r="G22" s="1"/>
      <c r="H22" s="1"/>
      <c r="I22" s="1"/>
    </row>
    <row r="23" spans="1:9" x14ac:dyDescent="0.25">
      <c r="A23" s="8" t="s">
        <v>59</v>
      </c>
      <c r="B23" s="27">
        <v>254472</v>
      </c>
      <c r="C23" s="27">
        <v>77576</v>
      </c>
      <c r="D23" s="27">
        <v>2321008</v>
      </c>
      <c r="E23" s="27">
        <v>508499</v>
      </c>
      <c r="F23" s="10">
        <f t="shared" si="0"/>
        <v>-78.091458538703876</v>
      </c>
      <c r="G23" s="1"/>
      <c r="H23" s="1"/>
      <c r="I23" s="1"/>
    </row>
    <row r="24" spans="1:9" x14ac:dyDescent="0.25">
      <c r="A24" s="11" t="s">
        <v>60</v>
      </c>
      <c r="B24" s="28">
        <v>0</v>
      </c>
      <c r="C24" s="28">
        <v>0</v>
      </c>
      <c r="D24" s="28">
        <v>1618</v>
      </c>
      <c r="E24" s="28">
        <v>248</v>
      </c>
      <c r="F24" s="13">
        <f t="shared" si="0"/>
        <v>-84.67243510506799</v>
      </c>
      <c r="G24" s="1"/>
      <c r="H24" s="1"/>
      <c r="I24" s="1"/>
    </row>
    <row r="25" spans="1:9" x14ac:dyDescent="0.25">
      <c r="A25" s="8" t="s">
        <v>61</v>
      </c>
      <c r="B25" s="27">
        <v>0</v>
      </c>
      <c r="C25" s="27">
        <v>10</v>
      </c>
      <c r="D25" s="27">
        <v>1256</v>
      </c>
      <c r="E25" s="27">
        <v>10</v>
      </c>
      <c r="F25" s="18">
        <f t="shared" si="0"/>
        <v>-99.203821656050962</v>
      </c>
      <c r="G25" s="1"/>
      <c r="H25" s="1"/>
      <c r="I25" s="1"/>
    </row>
    <row r="26" spans="1:9" x14ac:dyDescent="0.25">
      <c r="A26" s="11" t="s">
        <v>62</v>
      </c>
      <c r="B26" s="28">
        <v>0</v>
      </c>
      <c r="C26" s="28">
        <v>0</v>
      </c>
      <c r="D26" s="28">
        <v>2000</v>
      </c>
      <c r="E26" s="28">
        <v>3668</v>
      </c>
      <c r="F26" s="13">
        <f t="shared" si="0"/>
        <v>83.4</v>
      </c>
      <c r="G26" s="1"/>
      <c r="H26" s="1"/>
      <c r="I26" s="1"/>
    </row>
    <row r="27" spans="1:9" x14ac:dyDescent="0.25">
      <c r="A27" s="8" t="s">
        <v>63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28">
        <v>9350</v>
      </c>
      <c r="C28" s="28">
        <v>28708</v>
      </c>
      <c r="D28" s="28">
        <v>137748</v>
      </c>
      <c r="E28" s="28">
        <v>253874</v>
      </c>
      <c r="F28" s="13">
        <f t="shared" si="0"/>
        <v>84.303220373435551</v>
      </c>
      <c r="G28" s="1"/>
      <c r="H28" s="1"/>
      <c r="I28" s="1"/>
    </row>
    <row r="29" spans="1:9" x14ac:dyDescent="0.25">
      <c r="A29" s="8" t="s">
        <v>65</v>
      </c>
      <c r="B29" s="27">
        <v>126</v>
      </c>
      <c r="C29" s="27">
        <v>0</v>
      </c>
      <c r="D29" s="27">
        <v>4165</v>
      </c>
      <c r="E29" s="27">
        <v>2250</v>
      </c>
      <c r="F29" s="10">
        <f t="shared" si="0"/>
        <v>-45.978391356542616</v>
      </c>
      <c r="G29" s="1"/>
      <c r="H29" s="1"/>
      <c r="I29" s="1"/>
    </row>
    <row r="30" spans="1:9" x14ac:dyDescent="0.25">
      <c r="A30" s="11" t="s">
        <v>66</v>
      </c>
      <c r="B30" s="28">
        <v>0</v>
      </c>
      <c r="C30" s="28">
        <v>0</v>
      </c>
      <c r="D30" s="28">
        <v>0</v>
      </c>
      <c r="E30" s="28">
        <v>7795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7">
        <v>375800</v>
      </c>
      <c r="C31" s="27">
        <v>379009</v>
      </c>
      <c r="D31" s="27">
        <v>3638837</v>
      </c>
      <c r="E31" s="27">
        <v>4280873</v>
      </c>
      <c r="F31" s="10">
        <f t="shared" si="0"/>
        <v>17.643988999782067</v>
      </c>
      <c r="G31" s="1"/>
      <c r="H31" s="1"/>
      <c r="I31" s="1"/>
    </row>
    <row r="32" spans="1:9" x14ac:dyDescent="0.25">
      <c r="A32" s="11" t="s">
        <v>68</v>
      </c>
      <c r="B32" s="28">
        <v>2294750</v>
      </c>
      <c r="C32" s="28">
        <v>2289659</v>
      </c>
      <c r="D32" s="28">
        <v>19419089</v>
      </c>
      <c r="E32" s="28">
        <v>22602971</v>
      </c>
      <c r="F32" s="13">
        <f t="shared" si="0"/>
        <v>16.395630093667108</v>
      </c>
      <c r="G32" s="1"/>
      <c r="H32" s="1"/>
      <c r="I32" s="1"/>
    </row>
    <row r="33" spans="1:9" x14ac:dyDescent="0.25">
      <c r="A33" s="8" t="s">
        <v>69</v>
      </c>
      <c r="B33" s="27">
        <v>23680</v>
      </c>
      <c r="C33" s="27">
        <v>18825</v>
      </c>
      <c r="D33" s="27">
        <v>195002</v>
      </c>
      <c r="E33" s="27">
        <v>161443</v>
      </c>
      <c r="F33" s="10">
        <f t="shared" si="0"/>
        <v>-17.209567081363275</v>
      </c>
      <c r="G33" s="1"/>
      <c r="H33" s="1"/>
      <c r="I33" s="1"/>
    </row>
    <row r="34" spans="1:9" x14ac:dyDescent="0.25">
      <c r="A34" s="11" t="s">
        <v>70</v>
      </c>
      <c r="B34" s="28">
        <v>1398</v>
      </c>
      <c r="C34" s="28">
        <v>0</v>
      </c>
      <c r="D34" s="28">
        <v>16965</v>
      </c>
      <c r="E34" s="28">
        <v>24768</v>
      </c>
      <c r="F34" s="13">
        <f t="shared" si="0"/>
        <v>45.9946949602122</v>
      </c>
      <c r="G34" s="1"/>
      <c r="H34" s="1"/>
      <c r="I34" s="1"/>
    </row>
    <row r="35" spans="1:9" x14ac:dyDescent="0.25">
      <c r="A35" s="14" t="s">
        <v>71</v>
      </c>
      <c r="B35" s="15">
        <f>SUM(B7:B34)</f>
        <v>8471801</v>
      </c>
      <c r="C35" s="15">
        <f t="shared" ref="C35:E35" si="1">SUM(C7:C34)</f>
        <v>7209283</v>
      </c>
      <c r="D35" s="15">
        <f t="shared" si="1"/>
        <v>82595347</v>
      </c>
      <c r="E35" s="15">
        <f t="shared" si="1"/>
        <v>72941200</v>
      </c>
      <c r="F35" s="16">
        <f t="shared" si="0"/>
        <v>-11.68848773042869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19259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30741871</v>
      </c>
      <c r="G38" s="42">
        <f>LOOKUP(E38,$A$38:$A$65,$C$38:$C$65)</f>
        <v>34248194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931</v>
      </c>
      <c r="C39" s="41">
        <f t="shared" ref="C39:C65" si="5">D8</f>
        <v>0</v>
      </c>
      <c r="D39" s="41">
        <f t="shared" ref="D39:D65" si="6">_xlfn.RANK.EQ(B39,$B$38:$B$65)+COUNTIF($B$38:$B$65,B39)-1</f>
        <v>20</v>
      </c>
      <c r="E39" s="42" t="str">
        <f t="shared" si="2"/>
        <v>VALENCIA</v>
      </c>
      <c r="F39" s="42">
        <f t="shared" ref="F39:F54" si="7">LOOKUP(E39,$A$38:$A$65,$B$38:$B$65)</f>
        <v>22602971</v>
      </c>
      <c r="G39" s="42">
        <f t="shared" ref="G39:G65" si="8">LOOKUP(E39,$A$38:$A$65,$C$38:$C$65)</f>
        <v>19419089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6235</v>
      </c>
      <c r="D40" s="41">
        <f t="shared" si="6"/>
        <v>28</v>
      </c>
      <c r="E40" s="42" t="str">
        <f t="shared" si="2"/>
        <v>LAS PALMAS</v>
      </c>
      <c r="F40" s="42">
        <f t="shared" si="7"/>
        <v>6664157</v>
      </c>
      <c r="G40" s="42">
        <f t="shared" si="8"/>
        <v>9609977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6124642</v>
      </c>
      <c r="G41" s="42">
        <f t="shared" si="8"/>
        <v>10888144</v>
      </c>
    </row>
    <row r="42" spans="1:9" x14ac:dyDescent="0.25">
      <c r="A42" s="42" t="str">
        <f t="shared" si="3"/>
        <v>BAHIA DE ALGECIRAS</v>
      </c>
      <c r="B42" s="41">
        <f t="shared" si="4"/>
        <v>30741871</v>
      </c>
      <c r="C42" s="41">
        <f t="shared" si="5"/>
        <v>34248194</v>
      </c>
      <c r="D42" s="41">
        <f t="shared" si="6"/>
        <v>1</v>
      </c>
      <c r="E42" s="42" t="str">
        <f t="shared" si="2"/>
        <v>TARRAGONA</v>
      </c>
      <c r="F42" s="42">
        <f t="shared" si="7"/>
        <v>4280873</v>
      </c>
      <c r="G42" s="42">
        <f t="shared" si="8"/>
        <v>3638837</v>
      </c>
    </row>
    <row r="43" spans="1:9" x14ac:dyDescent="0.25">
      <c r="A43" s="42" t="str">
        <f t="shared" si="3"/>
        <v>BAHIA DE CADIZ</v>
      </c>
      <c r="B43" s="41">
        <f t="shared" si="4"/>
        <v>86136</v>
      </c>
      <c r="C43" s="41">
        <f t="shared" si="5"/>
        <v>139899</v>
      </c>
      <c r="D43" s="41">
        <f t="shared" si="6"/>
        <v>12</v>
      </c>
      <c r="E43" s="42" t="str">
        <f t="shared" si="2"/>
        <v>CEUTA</v>
      </c>
      <c r="F43" s="42">
        <f t="shared" si="7"/>
        <v>611553</v>
      </c>
      <c r="G43" s="42">
        <f t="shared" si="8"/>
        <v>767859</v>
      </c>
    </row>
    <row r="44" spans="1:9" x14ac:dyDescent="0.25">
      <c r="A44" s="42" t="str">
        <f t="shared" si="3"/>
        <v>BALEARES</v>
      </c>
      <c r="B44" s="41">
        <f t="shared" si="4"/>
        <v>12320</v>
      </c>
      <c r="C44" s="41">
        <f t="shared" si="5"/>
        <v>6034</v>
      </c>
      <c r="D44" s="41">
        <f t="shared" si="6"/>
        <v>15</v>
      </c>
      <c r="E44" s="42" t="str">
        <f t="shared" si="2"/>
        <v>BILBAO</v>
      </c>
      <c r="F44" s="42">
        <f t="shared" si="7"/>
        <v>585763</v>
      </c>
      <c r="G44" s="42">
        <f t="shared" si="8"/>
        <v>540912</v>
      </c>
    </row>
    <row r="45" spans="1:9" x14ac:dyDescent="0.25">
      <c r="A45" s="42" t="str">
        <f t="shared" si="3"/>
        <v>BARCELONA</v>
      </c>
      <c r="B45" s="41">
        <f t="shared" si="4"/>
        <v>6124642</v>
      </c>
      <c r="C45" s="41">
        <f t="shared" si="5"/>
        <v>10888144</v>
      </c>
      <c r="D45" s="41">
        <f t="shared" si="6"/>
        <v>4</v>
      </c>
      <c r="E45" s="42" t="str">
        <f t="shared" si="2"/>
        <v>MALAGA</v>
      </c>
      <c r="F45" s="42">
        <f t="shared" si="7"/>
        <v>508499</v>
      </c>
      <c r="G45" s="42">
        <f t="shared" si="8"/>
        <v>2321008</v>
      </c>
    </row>
    <row r="46" spans="1:9" x14ac:dyDescent="0.25">
      <c r="A46" s="42" t="str">
        <f t="shared" si="3"/>
        <v>BILBAO</v>
      </c>
      <c r="B46" s="41">
        <f t="shared" si="4"/>
        <v>585763</v>
      </c>
      <c r="C46" s="41">
        <f t="shared" si="5"/>
        <v>540912</v>
      </c>
      <c r="D46" s="41">
        <f t="shared" si="6"/>
        <v>7</v>
      </c>
      <c r="E46" s="42" t="str">
        <f t="shared" si="2"/>
        <v>SANTA CRUZ DE TENERIFE</v>
      </c>
      <c r="F46" s="42">
        <f t="shared" si="7"/>
        <v>253874</v>
      </c>
      <c r="G46" s="42">
        <f t="shared" si="8"/>
        <v>137748</v>
      </c>
    </row>
    <row r="47" spans="1:9" x14ac:dyDescent="0.25">
      <c r="A47" s="42" t="str">
        <f t="shared" si="3"/>
        <v>CARTAGENA</v>
      </c>
      <c r="B47" s="41">
        <f t="shared" si="4"/>
        <v>6090</v>
      </c>
      <c r="C47" s="41">
        <f t="shared" si="5"/>
        <v>128959</v>
      </c>
      <c r="D47" s="41">
        <f t="shared" si="6"/>
        <v>17</v>
      </c>
      <c r="E47" s="42" t="str">
        <f t="shared" si="2"/>
        <v>GIJON</v>
      </c>
      <c r="F47" s="42">
        <f t="shared" si="7"/>
        <v>227299</v>
      </c>
      <c r="G47" s="42">
        <f t="shared" si="8"/>
        <v>427724</v>
      </c>
    </row>
    <row r="48" spans="1:9" x14ac:dyDescent="0.25">
      <c r="A48" s="42" t="str">
        <f t="shared" si="3"/>
        <v>CASTELLON</v>
      </c>
      <c r="B48" s="41">
        <f t="shared" si="4"/>
        <v>90</v>
      </c>
      <c r="C48" s="41">
        <f t="shared" si="5"/>
        <v>8128</v>
      </c>
      <c r="D48" s="41">
        <f t="shared" si="6"/>
        <v>22</v>
      </c>
      <c r="E48" s="42" t="str">
        <f t="shared" si="2"/>
        <v>VIGO</v>
      </c>
      <c r="F48" s="42">
        <f t="shared" si="7"/>
        <v>161443</v>
      </c>
      <c r="G48" s="42">
        <f t="shared" si="8"/>
        <v>195002</v>
      </c>
    </row>
    <row r="49" spans="1:7" x14ac:dyDescent="0.25">
      <c r="A49" s="42" t="str">
        <f t="shared" si="3"/>
        <v>CEUTA</v>
      </c>
      <c r="B49" s="41">
        <f t="shared" si="4"/>
        <v>611553</v>
      </c>
      <c r="C49" s="41">
        <f t="shared" si="5"/>
        <v>767859</v>
      </c>
      <c r="D49" s="41">
        <f t="shared" si="6"/>
        <v>6</v>
      </c>
      <c r="E49" s="42" t="str">
        <f t="shared" si="2"/>
        <v>BAHIA DE CADIZ</v>
      </c>
      <c r="F49" s="42">
        <f t="shared" si="7"/>
        <v>86136</v>
      </c>
      <c r="G49" s="42">
        <f t="shared" si="8"/>
        <v>139899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HUELVA</v>
      </c>
      <c r="F50" s="42">
        <f t="shared" si="7"/>
        <v>33949</v>
      </c>
      <c r="G50" s="42">
        <f t="shared" si="8"/>
        <v>66335</v>
      </c>
    </row>
    <row r="51" spans="1:7" x14ac:dyDescent="0.25">
      <c r="A51" s="42" t="str">
        <f t="shared" si="3"/>
        <v>GIJON</v>
      </c>
      <c r="B51" s="41">
        <f t="shared" si="4"/>
        <v>227299</v>
      </c>
      <c r="C51" s="41">
        <f t="shared" si="5"/>
        <v>427724</v>
      </c>
      <c r="D51" s="41">
        <f t="shared" si="6"/>
        <v>10</v>
      </c>
      <c r="E51" s="42" t="str">
        <f t="shared" si="2"/>
        <v>VILAGARCIA</v>
      </c>
      <c r="F51" s="42">
        <f t="shared" si="7"/>
        <v>24768</v>
      </c>
      <c r="G51" s="42">
        <f t="shared" si="8"/>
        <v>16965</v>
      </c>
    </row>
    <row r="52" spans="1:7" x14ac:dyDescent="0.25">
      <c r="A52" s="42" t="str">
        <f t="shared" si="3"/>
        <v>HUELVA</v>
      </c>
      <c r="B52" s="41">
        <f t="shared" si="4"/>
        <v>33949</v>
      </c>
      <c r="C52" s="41">
        <f t="shared" si="5"/>
        <v>66335</v>
      </c>
      <c r="D52" s="41">
        <f t="shared" si="6"/>
        <v>13</v>
      </c>
      <c r="E52" s="42" t="str">
        <f t="shared" si="2"/>
        <v>BALEARES</v>
      </c>
      <c r="F52" s="42">
        <f t="shared" si="7"/>
        <v>12320</v>
      </c>
      <c r="G52" s="42">
        <f t="shared" si="8"/>
        <v>6034</v>
      </c>
    </row>
    <row r="53" spans="1:7" x14ac:dyDescent="0.25">
      <c r="A53" s="42" t="str">
        <f t="shared" si="3"/>
        <v>LAS PALMAS</v>
      </c>
      <c r="B53" s="41">
        <f t="shared" si="4"/>
        <v>6664157</v>
      </c>
      <c r="C53" s="41">
        <f t="shared" si="5"/>
        <v>9609977</v>
      </c>
      <c r="D53" s="41">
        <f t="shared" si="6"/>
        <v>3</v>
      </c>
      <c r="E53" s="42" t="str">
        <f t="shared" si="2"/>
        <v>SEVILLA</v>
      </c>
      <c r="F53" s="42">
        <f t="shared" si="7"/>
        <v>7795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508499</v>
      </c>
      <c r="C54" s="41">
        <f t="shared" si="5"/>
        <v>2321008</v>
      </c>
      <c r="D54" s="41">
        <f t="shared" si="6"/>
        <v>8</v>
      </c>
      <c r="E54" s="42" t="str">
        <f t="shared" si="2"/>
        <v>CARTAGENA</v>
      </c>
      <c r="F54" s="42">
        <f t="shared" si="7"/>
        <v>6090</v>
      </c>
      <c r="G54" s="42">
        <f t="shared" si="8"/>
        <v>128959</v>
      </c>
    </row>
    <row r="55" spans="1:7" x14ac:dyDescent="0.25">
      <c r="A55" s="42" t="str">
        <f t="shared" si="3"/>
        <v>MARIN Y RIA DE PONTEVEDRA</v>
      </c>
      <c r="B55" s="41">
        <f t="shared" si="4"/>
        <v>248</v>
      </c>
      <c r="C55" s="41">
        <f t="shared" si="5"/>
        <v>1618</v>
      </c>
      <c r="D55" s="41">
        <f t="shared" si="6"/>
        <v>21</v>
      </c>
      <c r="E55" s="42" t="str">
        <f t="shared" si="2"/>
        <v>MOTRIL</v>
      </c>
      <c r="F55" s="42">
        <f t="shared" ref="F55:F65" si="9">LOOKUP(E55,$A$38:$A$65,$B$38:$B$65)</f>
        <v>3668</v>
      </c>
      <c r="G55" s="42">
        <f t="shared" si="8"/>
        <v>2000</v>
      </c>
    </row>
    <row r="56" spans="1:7" x14ac:dyDescent="0.25">
      <c r="A56" s="42" t="str">
        <f t="shared" si="3"/>
        <v>MELILLA</v>
      </c>
      <c r="B56" s="41">
        <f t="shared" si="4"/>
        <v>10</v>
      </c>
      <c r="C56" s="41">
        <f t="shared" si="5"/>
        <v>1256</v>
      </c>
      <c r="D56" s="41">
        <f t="shared" si="6"/>
        <v>23</v>
      </c>
      <c r="E56" s="42" t="str">
        <f t="shared" si="2"/>
        <v>SANTANDER</v>
      </c>
      <c r="F56" s="42">
        <f t="shared" si="9"/>
        <v>2250</v>
      </c>
      <c r="G56" s="42">
        <f t="shared" si="8"/>
        <v>4165</v>
      </c>
    </row>
    <row r="57" spans="1:7" x14ac:dyDescent="0.25">
      <c r="A57" s="42" t="str">
        <f t="shared" si="3"/>
        <v>MOTRIL</v>
      </c>
      <c r="B57" s="41">
        <f t="shared" si="4"/>
        <v>3668</v>
      </c>
      <c r="C57" s="41">
        <f t="shared" si="5"/>
        <v>2000</v>
      </c>
      <c r="D57" s="41">
        <f t="shared" si="6"/>
        <v>18</v>
      </c>
      <c r="E57" s="42" t="str">
        <f t="shared" si="2"/>
        <v>ALICANTE</v>
      </c>
      <c r="F57" s="42">
        <f t="shared" si="9"/>
        <v>931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MARIN Y RIA DE PONTEVEDRA</v>
      </c>
      <c r="F58" s="42">
        <f t="shared" si="9"/>
        <v>248</v>
      </c>
      <c r="G58" s="42">
        <f t="shared" si="8"/>
        <v>1618</v>
      </c>
    </row>
    <row r="59" spans="1:7" x14ac:dyDescent="0.25">
      <c r="A59" s="42" t="str">
        <f t="shared" si="3"/>
        <v>SANTA CRUZ DE TENERIFE</v>
      </c>
      <c r="B59" s="41">
        <f t="shared" si="4"/>
        <v>253874</v>
      </c>
      <c r="C59" s="41">
        <f t="shared" si="5"/>
        <v>137748</v>
      </c>
      <c r="D59" s="41">
        <f t="shared" si="6"/>
        <v>9</v>
      </c>
      <c r="E59" s="42" t="str">
        <f t="shared" si="2"/>
        <v>CASTELLON</v>
      </c>
      <c r="F59" s="42">
        <f t="shared" si="9"/>
        <v>90</v>
      </c>
      <c r="G59" s="42">
        <f t="shared" si="8"/>
        <v>8128</v>
      </c>
    </row>
    <row r="60" spans="1:7" x14ac:dyDescent="0.25">
      <c r="A60" s="42" t="str">
        <f t="shared" si="3"/>
        <v>SANTANDER</v>
      </c>
      <c r="B60" s="41">
        <f t="shared" si="4"/>
        <v>2250</v>
      </c>
      <c r="C60" s="41">
        <f t="shared" si="5"/>
        <v>4165</v>
      </c>
      <c r="D60" s="41">
        <f t="shared" si="6"/>
        <v>19</v>
      </c>
      <c r="E60" s="42" t="str">
        <f t="shared" si="2"/>
        <v>MELILLA</v>
      </c>
      <c r="F60" s="42">
        <f t="shared" si="9"/>
        <v>10</v>
      </c>
      <c r="G60" s="42">
        <f t="shared" si="8"/>
        <v>1256</v>
      </c>
    </row>
    <row r="61" spans="1:7" x14ac:dyDescent="0.25">
      <c r="A61" s="42" t="str">
        <f t="shared" si="3"/>
        <v>SEVILLA</v>
      </c>
      <c r="B61" s="41">
        <f t="shared" si="4"/>
        <v>7795</v>
      </c>
      <c r="C61" s="41">
        <f t="shared" si="5"/>
        <v>0</v>
      </c>
      <c r="D61" s="41">
        <f t="shared" si="6"/>
        <v>16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4280873</v>
      </c>
      <c r="C62" s="41">
        <f t="shared" si="5"/>
        <v>3638837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22602971</v>
      </c>
      <c r="C63" s="41">
        <f t="shared" si="5"/>
        <v>19419089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161443</v>
      </c>
      <c r="C64" s="41">
        <f t="shared" si="5"/>
        <v>195002</v>
      </c>
      <c r="D64" s="41">
        <f t="shared" si="6"/>
        <v>11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24768</v>
      </c>
      <c r="C65" s="41">
        <f t="shared" si="5"/>
        <v>16965</v>
      </c>
      <c r="D65" s="41">
        <f t="shared" si="6"/>
        <v>14</v>
      </c>
      <c r="E65" s="42" t="str">
        <f t="shared" si="2"/>
        <v>A CORUÑA</v>
      </c>
      <c r="F65" s="42">
        <f t="shared" si="9"/>
        <v>0</v>
      </c>
      <c r="G65" s="42">
        <f t="shared" si="8"/>
        <v>19259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40151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30">
        <v>0</v>
      </c>
      <c r="C8" s="30">
        <v>0</v>
      </c>
      <c r="D8" s="30">
        <v>0</v>
      </c>
      <c r="E8" s="30">
        <v>931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45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29">
        <v>3358407</v>
      </c>
      <c r="C11" s="29">
        <v>3007624</v>
      </c>
      <c r="D11" s="29">
        <v>34151252</v>
      </c>
      <c r="E11" s="29">
        <v>29685717</v>
      </c>
      <c r="F11" s="10">
        <f t="shared" si="0"/>
        <v>-13.075757808234968</v>
      </c>
      <c r="G11" s="1"/>
      <c r="H11" s="1"/>
      <c r="I11" s="1"/>
    </row>
    <row r="12" spans="1:12" x14ac:dyDescent="0.25">
      <c r="A12" s="11" t="s">
        <v>48</v>
      </c>
      <c r="B12" s="30">
        <v>778</v>
      </c>
      <c r="C12" s="30">
        <v>153</v>
      </c>
      <c r="D12" s="30">
        <v>5864</v>
      </c>
      <c r="E12" s="30">
        <v>11724</v>
      </c>
      <c r="F12" s="13">
        <f t="shared" si="0"/>
        <v>99.931787175989086</v>
      </c>
      <c r="G12" s="1"/>
      <c r="H12" s="1"/>
      <c r="I12" s="1"/>
    </row>
    <row r="13" spans="1:12" x14ac:dyDescent="0.25">
      <c r="A13" s="8" t="s">
        <v>49</v>
      </c>
      <c r="B13" s="29">
        <v>0</v>
      </c>
      <c r="C13" s="29">
        <v>0</v>
      </c>
      <c r="D13" s="29">
        <v>544</v>
      </c>
      <c r="E13" s="29">
        <v>1324</v>
      </c>
      <c r="F13" s="10">
        <f t="shared" si="0"/>
        <v>143.38235294117646</v>
      </c>
      <c r="G13" s="1"/>
      <c r="H13" s="1"/>
      <c r="I13" s="1"/>
    </row>
    <row r="14" spans="1:12" x14ac:dyDescent="0.25">
      <c r="A14" s="11" t="s">
        <v>50</v>
      </c>
      <c r="B14" s="30">
        <v>964657</v>
      </c>
      <c r="C14" s="30">
        <v>517074</v>
      </c>
      <c r="D14" s="30">
        <v>10336646</v>
      </c>
      <c r="E14" s="30">
        <v>5624624</v>
      </c>
      <c r="F14" s="13">
        <f t="shared" si="0"/>
        <v>-45.585599042474705</v>
      </c>
      <c r="G14" s="1"/>
      <c r="H14" s="1"/>
      <c r="I14" s="1"/>
    </row>
    <row r="15" spans="1:12" x14ac:dyDescent="0.25">
      <c r="A15" s="8" t="s">
        <v>51</v>
      </c>
      <c r="B15" s="29">
        <v>20016</v>
      </c>
      <c r="C15" s="29">
        <v>4345</v>
      </c>
      <c r="D15" s="29">
        <v>199491</v>
      </c>
      <c r="E15" s="29">
        <v>63625</v>
      </c>
      <c r="F15" s="10">
        <f t="shared" si="0"/>
        <v>-68.106330611406037</v>
      </c>
      <c r="G15" s="1"/>
      <c r="H15" s="1"/>
      <c r="I15" s="1"/>
    </row>
    <row r="16" spans="1:12" x14ac:dyDescent="0.25">
      <c r="A16" s="11" t="s">
        <v>52</v>
      </c>
      <c r="B16" s="30">
        <v>0</v>
      </c>
      <c r="C16" s="30">
        <v>0</v>
      </c>
      <c r="D16" s="30">
        <v>280</v>
      </c>
      <c r="E16" s="30">
        <v>620</v>
      </c>
      <c r="F16" s="13">
        <f t="shared" si="0"/>
        <v>121.42857142857142</v>
      </c>
      <c r="G16" s="1"/>
      <c r="H16" s="1"/>
      <c r="I16" s="1"/>
    </row>
    <row r="17" spans="1:9" x14ac:dyDescent="0.25">
      <c r="A17" s="8" t="s">
        <v>53</v>
      </c>
      <c r="B17" s="29">
        <v>0</v>
      </c>
      <c r="C17" s="29">
        <v>0</v>
      </c>
      <c r="D17" s="29">
        <v>5044</v>
      </c>
      <c r="E17" s="29">
        <v>75</v>
      </c>
      <c r="F17" s="10">
        <f t="shared" si="0"/>
        <v>-98.513084853291033</v>
      </c>
      <c r="G17" s="1"/>
      <c r="H17" s="1"/>
      <c r="I17" s="1"/>
    </row>
    <row r="18" spans="1:9" x14ac:dyDescent="0.25">
      <c r="A18" s="11" t="s">
        <v>54</v>
      </c>
      <c r="B18" s="30">
        <v>0</v>
      </c>
      <c r="C18" s="30">
        <v>0</v>
      </c>
      <c r="D18" s="30">
        <v>0</v>
      </c>
      <c r="E18" s="30">
        <v>18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55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30">
        <v>0</v>
      </c>
      <c r="C20" s="30">
        <v>0</v>
      </c>
      <c r="D20" s="30">
        <v>736</v>
      </c>
      <c r="E20" s="30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57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0">
        <v>1021306</v>
      </c>
      <c r="C22" s="30">
        <v>650543</v>
      </c>
      <c r="D22" s="30">
        <v>9491383</v>
      </c>
      <c r="E22" s="30">
        <v>6502561</v>
      </c>
      <c r="F22" s="13">
        <f t="shared" si="0"/>
        <v>-31.489847159260137</v>
      </c>
      <c r="G22" s="1"/>
      <c r="H22" s="1"/>
      <c r="I22" s="1"/>
    </row>
    <row r="23" spans="1:9" x14ac:dyDescent="0.25">
      <c r="A23" s="8" t="s">
        <v>59</v>
      </c>
      <c r="B23" s="29">
        <v>254472</v>
      </c>
      <c r="C23" s="29">
        <v>77576</v>
      </c>
      <c r="D23" s="29">
        <v>2319424</v>
      </c>
      <c r="E23" s="29">
        <v>508385</v>
      </c>
      <c r="F23" s="10">
        <f t="shared" si="0"/>
        <v>-78.081411591843491</v>
      </c>
      <c r="G23" s="1"/>
      <c r="H23" s="1"/>
      <c r="I23" s="1"/>
    </row>
    <row r="24" spans="1:9" x14ac:dyDescent="0.25">
      <c r="A24" s="11" t="s">
        <v>60</v>
      </c>
      <c r="B24" s="30">
        <v>0</v>
      </c>
      <c r="C24" s="30">
        <v>0</v>
      </c>
      <c r="D24" s="30">
        <v>1618</v>
      </c>
      <c r="E24" s="30">
        <v>248</v>
      </c>
      <c r="F24" s="13">
        <f t="shared" si="0"/>
        <v>-84.67243510506799</v>
      </c>
      <c r="G24" s="1"/>
      <c r="H24" s="1"/>
      <c r="I24" s="1"/>
    </row>
    <row r="25" spans="1:9" x14ac:dyDescent="0.25">
      <c r="A25" s="8" t="s">
        <v>61</v>
      </c>
      <c r="B25" s="29">
        <v>0</v>
      </c>
      <c r="C25" s="29">
        <v>0</v>
      </c>
      <c r="D25" s="29">
        <v>1256</v>
      </c>
      <c r="E25" s="29">
        <v>0</v>
      </c>
      <c r="F25" s="18">
        <f t="shared" si="0"/>
        <v>-100</v>
      </c>
      <c r="G25" s="1"/>
      <c r="H25" s="1"/>
      <c r="I25" s="1"/>
    </row>
    <row r="26" spans="1:9" x14ac:dyDescent="0.25">
      <c r="A26" s="11" t="s">
        <v>62</v>
      </c>
      <c r="B26" s="30">
        <v>0</v>
      </c>
      <c r="C26" s="30">
        <v>0</v>
      </c>
      <c r="D26" s="30">
        <v>0</v>
      </c>
      <c r="E26" s="30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0">
        <v>4803</v>
      </c>
      <c r="C28" s="30">
        <v>24753</v>
      </c>
      <c r="D28" s="30">
        <v>93884</v>
      </c>
      <c r="E28" s="30">
        <v>202886</v>
      </c>
      <c r="F28" s="13">
        <f t="shared" si="0"/>
        <v>116.10285032593413</v>
      </c>
      <c r="G28" s="1"/>
      <c r="H28" s="1"/>
      <c r="I28" s="1"/>
    </row>
    <row r="29" spans="1:9" x14ac:dyDescent="0.25">
      <c r="A29" s="8" t="s">
        <v>65</v>
      </c>
      <c r="B29" s="29">
        <v>0</v>
      </c>
      <c r="C29" s="29">
        <v>0</v>
      </c>
      <c r="D29" s="29">
        <v>0</v>
      </c>
      <c r="E29" s="29">
        <v>140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30">
        <v>0</v>
      </c>
      <c r="C30" s="30">
        <v>0</v>
      </c>
      <c r="D30" s="30">
        <v>0</v>
      </c>
      <c r="E30" s="30">
        <v>46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9">
        <v>902</v>
      </c>
      <c r="C31" s="29">
        <v>164397</v>
      </c>
      <c r="D31" s="29">
        <v>2349</v>
      </c>
      <c r="E31" s="29">
        <v>1234361</v>
      </c>
      <c r="F31" s="10">
        <f t="shared" si="0"/>
        <v>52448.361004682847</v>
      </c>
      <c r="G31" s="1"/>
      <c r="H31" s="1"/>
      <c r="I31" s="1"/>
    </row>
    <row r="32" spans="1:9" x14ac:dyDescent="0.25">
      <c r="A32" s="11" t="s">
        <v>68</v>
      </c>
      <c r="B32" s="30">
        <v>2289763</v>
      </c>
      <c r="C32" s="30">
        <v>2289026</v>
      </c>
      <c r="D32" s="30">
        <v>19372639</v>
      </c>
      <c r="E32" s="30">
        <v>22593198</v>
      </c>
      <c r="F32" s="13">
        <f t="shared" si="0"/>
        <v>16.624265800854488</v>
      </c>
      <c r="G32" s="1"/>
      <c r="H32" s="1"/>
      <c r="I32" s="1"/>
    </row>
    <row r="33" spans="1:9" x14ac:dyDescent="0.25">
      <c r="A33" s="8" t="s">
        <v>69</v>
      </c>
      <c r="B33" s="29">
        <v>3357</v>
      </c>
      <c r="C33" s="29">
        <v>10164</v>
      </c>
      <c r="D33" s="29">
        <v>35068</v>
      </c>
      <c r="E33" s="29">
        <v>88530</v>
      </c>
      <c r="F33" s="10">
        <f t="shared" si="0"/>
        <v>152.45237823656896</v>
      </c>
      <c r="G33" s="1"/>
      <c r="H33" s="1"/>
      <c r="I33" s="1"/>
    </row>
    <row r="34" spans="1:9" x14ac:dyDescent="0.25">
      <c r="A34" s="11" t="s">
        <v>70</v>
      </c>
      <c r="B34" s="30">
        <v>1398</v>
      </c>
      <c r="C34" s="30">
        <v>0</v>
      </c>
      <c r="D34" s="30">
        <v>3432</v>
      </c>
      <c r="E34" s="30">
        <v>9689</v>
      </c>
      <c r="F34" s="13">
        <f t="shared" si="0"/>
        <v>182.3135198135198</v>
      </c>
      <c r="G34" s="1"/>
      <c r="H34" s="1"/>
      <c r="I34" s="1"/>
    </row>
    <row r="35" spans="1:9" x14ac:dyDescent="0.25">
      <c r="A35" s="14" t="s">
        <v>71</v>
      </c>
      <c r="B35" s="15">
        <f>SUM(B7:B34)</f>
        <v>7919859</v>
      </c>
      <c r="C35" s="15">
        <f t="shared" ref="C35:E35" si="1">SUM(C7:C34)</f>
        <v>6745655</v>
      </c>
      <c r="D35" s="15">
        <f t="shared" si="1"/>
        <v>76020910</v>
      </c>
      <c r="E35" s="15">
        <f t="shared" si="1"/>
        <v>66528702</v>
      </c>
      <c r="F35" s="16">
        <f t="shared" si="0"/>
        <v>-12.486311989688105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29685717</v>
      </c>
      <c r="G38" s="42">
        <f>LOOKUP(E38,$A$38:$A$65,$C$38:$C$65)</f>
        <v>34151252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931</v>
      </c>
      <c r="C39" s="41">
        <f t="shared" ref="C39:C65" si="5">D8</f>
        <v>0</v>
      </c>
      <c r="D39" s="41">
        <f t="shared" ref="D39:D65" si="6">_xlfn.RANK.EQ(B39,$B$38:$B$65)+COUNTIF($B$38:$B$65,B39)-1</f>
        <v>13</v>
      </c>
      <c r="E39" s="42" t="str">
        <f t="shared" si="2"/>
        <v>VALENCIA</v>
      </c>
      <c r="F39" s="42">
        <f t="shared" ref="F39:F54" si="7">LOOKUP(E39,$A$38:$A$65,$B$38:$B$65)</f>
        <v>22593198</v>
      </c>
      <c r="G39" s="42">
        <f t="shared" ref="G39:G65" si="8">LOOKUP(E39,$A$38:$A$65,$C$38:$C$65)</f>
        <v>19372639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6502561</v>
      </c>
      <c r="G40" s="42">
        <f t="shared" si="8"/>
        <v>9491383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5624624</v>
      </c>
      <c r="G41" s="42">
        <f t="shared" si="8"/>
        <v>10336646</v>
      </c>
    </row>
    <row r="42" spans="1:9" x14ac:dyDescent="0.25">
      <c r="A42" s="42" t="str">
        <f t="shared" si="3"/>
        <v>BAHIA DE ALGECIRAS</v>
      </c>
      <c r="B42" s="41">
        <f t="shared" si="4"/>
        <v>29685717</v>
      </c>
      <c r="C42" s="41">
        <f t="shared" si="5"/>
        <v>34151252</v>
      </c>
      <c r="D42" s="41">
        <f t="shared" si="6"/>
        <v>1</v>
      </c>
      <c r="E42" s="42" t="str">
        <f t="shared" si="2"/>
        <v>TARRAGONA</v>
      </c>
      <c r="F42" s="42">
        <f t="shared" si="7"/>
        <v>1234361</v>
      </c>
      <c r="G42" s="42">
        <f t="shared" si="8"/>
        <v>2349</v>
      </c>
    </row>
    <row r="43" spans="1:9" x14ac:dyDescent="0.25">
      <c r="A43" s="42" t="str">
        <f t="shared" si="3"/>
        <v>BAHIA DE CADIZ</v>
      </c>
      <c r="B43" s="41">
        <f t="shared" si="4"/>
        <v>11724</v>
      </c>
      <c r="C43" s="41">
        <f t="shared" si="5"/>
        <v>5864</v>
      </c>
      <c r="D43" s="41">
        <f t="shared" si="6"/>
        <v>10</v>
      </c>
      <c r="E43" s="42" t="str">
        <f t="shared" si="2"/>
        <v>MALAGA</v>
      </c>
      <c r="F43" s="42">
        <f t="shared" si="7"/>
        <v>508385</v>
      </c>
      <c r="G43" s="42">
        <f t="shared" si="8"/>
        <v>2319424</v>
      </c>
    </row>
    <row r="44" spans="1:9" x14ac:dyDescent="0.25">
      <c r="A44" s="42" t="str">
        <f t="shared" si="3"/>
        <v>BALEARES</v>
      </c>
      <c r="B44" s="41">
        <f t="shared" si="4"/>
        <v>1324</v>
      </c>
      <c r="C44" s="41">
        <f t="shared" si="5"/>
        <v>544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202886</v>
      </c>
      <c r="G44" s="42">
        <f t="shared" si="8"/>
        <v>93884</v>
      </c>
    </row>
    <row r="45" spans="1:9" x14ac:dyDescent="0.25">
      <c r="A45" s="42" t="str">
        <f t="shared" si="3"/>
        <v>BARCELONA</v>
      </c>
      <c r="B45" s="41">
        <f t="shared" si="4"/>
        <v>5624624</v>
      </c>
      <c r="C45" s="41">
        <f t="shared" si="5"/>
        <v>10336646</v>
      </c>
      <c r="D45" s="41">
        <f t="shared" si="6"/>
        <v>4</v>
      </c>
      <c r="E45" s="42" t="str">
        <f t="shared" si="2"/>
        <v>VIGO</v>
      </c>
      <c r="F45" s="42">
        <f t="shared" si="7"/>
        <v>88530</v>
      </c>
      <c r="G45" s="42">
        <f t="shared" si="8"/>
        <v>35068</v>
      </c>
    </row>
    <row r="46" spans="1:9" x14ac:dyDescent="0.25">
      <c r="A46" s="42" t="str">
        <f t="shared" si="3"/>
        <v>BILBAO</v>
      </c>
      <c r="B46" s="41">
        <f t="shared" si="4"/>
        <v>63625</v>
      </c>
      <c r="C46" s="41">
        <f t="shared" si="5"/>
        <v>199491</v>
      </c>
      <c r="D46" s="41">
        <f t="shared" si="6"/>
        <v>9</v>
      </c>
      <c r="E46" s="42" t="str">
        <f t="shared" si="2"/>
        <v>BILBAO</v>
      </c>
      <c r="F46" s="42">
        <f t="shared" si="7"/>
        <v>63625</v>
      </c>
      <c r="G46" s="42">
        <f t="shared" si="8"/>
        <v>199491</v>
      </c>
    </row>
    <row r="47" spans="1:9" x14ac:dyDescent="0.25">
      <c r="A47" s="42" t="str">
        <f t="shared" si="3"/>
        <v>CARTAGENA</v>
      </c>
      <c r="B47" s="41">
        <f t="shared" si="4"/>
        <v>620</v>
      </c>
      <c r="C47" s="41">
        <f t="shared" si="5"/>
        <v>280</v>
      </c>
      <c r="D47" s="41">
        <f t="shared" si="6"/>
        <v>14</v>
      </c>
      <c r="E47" s="42" t="str">
        <f t="shared" si="2"/>
        <v>BAHIA DE CADIZ</v>
      </c>
      <c r="F47" s="42">
        <f t="shared" si="7"/>
        <v>11724</v>
      </c>
      <c r="G47" s="42">
        <f t="shared" si="8"/>
        <v>5864</v>
      </c>
    </row>
    <row r="48" spans="1:9" x14ac:dyDescent="0.25">
      <c r="A48" s="42" t="str">
        <f t="shared" si="3"/>
        <v>CASTELLON</v>
      </c>
      <c r="B48" s="41">
        <f t="shared" si="4"/>
        <v>75</v>
      </c>
      <c r="C48" s="41">
        <f t="shared" si="5"/>
        <v>5044</v>
      </c>
      <c r="D48" s="41">
        <f t="shared" si="6"/>
        <v>17</v>
      </c>
      <c r="E48" s="42" t="str">
        <f t="shared" si="2"/>
        <v>VILAGARCIA</v>
      </c>
      <c r="F48" s="42">
        <f t="shared" si="7"/>
        <v>9689</v>
      </c>
      <c r="G48" s="42">
        <f t="shared" si="8"/>
        <v>3432</v>
      </c>
    </row>
    <row r="49" spans="1:7" x14ac:dyDescent="0.25">
      <c r="A49" s="42" t="str">
        <f t="shared" si="3"/>
        <v>CEUTA</v>
      </c>
      <c r="B49" s="41">
        <f t="shared" si="4"/>
        <v>18</v>
      </c>
      <c r="C49" s="41">
        <f t="shared" si="5"/>
        <v>0</v>
      </c>
      <c r="D49" s="41">
        <f t="shared" si="6"/>
        <v>19</v>
      </c>
      <c r="E49" s="42" t="str">
        <f t="shared" si="2"/>
        <v>BALEARES</v>
      </c>
      <c r="F49" s="42">
        <f t="shared" si="7"/>
        <v>1324</v>
      </c>
      <c r="G49" s="42">
        <f t="shared" si="8"/>
        <v>544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ALICANTE</v>
      </c>
      <c r="F50" s="42">
        <f t="shared" si="7"/>
        <v>931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736</v>
      </c>
      <c r="D51" s="41">
        <f t="shared" si="6"/>
        <v>28</v>
      </c>
      <c r="E51" s="42" t="str">
        <f t="shared" si="2"/>
        <v>CARTAGENA</v>
      </c>
      <c r="F51" s="42">
        <f t="shared" si="7"/>
        <v>620</v>
      </c>
      <c r="G51" s="42">
        <f t="shared" si="8"/>
        <v>280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248</v>
      </c>
      <c r="G52" s="42">
        <f t="shared" si="8"/>
        <v>1618</v>
      </c>
    </row>
    <row r="53" spans="1:7" x14ac:dyDescent="0.25">
      <c r="A53" s="42" t="str">
        <f t="shared" si="3"/>
        <v>LAS PALMAS</v>
      </c>
      <c r="B53" s="41">
        <f t="shared" si="4"/>
        <v>6502561</v>
      </c>
      <c r="C53" s="41">
        <f t="shared" si="5"/>
        <v>9491383</v>
      </c>
      <c r="D53" s="41">
        <f t="shared" si="6"/>
        <v>3</v>
      </c>
      <c r="E53" s="42" t="str">
        <f t="shared" si="2"/>
        <v>SANTANDER</v>
      </c>
      <c r="F53" s="42">
        <f t="shared" si="7"/>
        <v>140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508385</v>
      </c>
      <c r="C54" s="41">
        <f t="shared" si="5"/>
        <v>2319424</v>
      </c>
      <c r="D54" s="41">
        <f t="shared" si="6"/>
        <v>6</v>
      </c>
      <c r="E54" s="42" t="str">
        <f t="shared" si="2"/>
        <v>CASTELLON</v>
      </c>
      <c r="F54" s="42">
        <f t="shared" si="7"/>
        <v>75</v>
      </c>
      <c r="G54" s="42">
        <f t="shared" si="8"/>
        <v>5044</v>
      </c>
    </row>
    <row r="55" spans="1:7" x14ac:dyDescent="0.25">
      <c r="A55" s="42" t="str">
        <f t="shared" si="3"/>
        <v>MARIN Y RIA DE PONTEVEDRA</v>
      </c>
      <c r="B55" s="41">
        <f t="shared" si="4"/>
        <v>248</v>
      </c>
      <c r="C55" s="41">
        <f t="shared" si="5"/>
        <v>1618</v>
      </c>
      <c r="D55" s="41">
        <f t="shared" si="6"/>
        <v>15</v>
      </c>
      <c r="E55" s="42" t="str">
        <f t="shared" si="2"/>
        <v>SEVILLA</v>
      </c>
      <c r="F55" s="42">
        <f t="shared" ref="F55:F65" si="9">LOOKUP(E55,$A$38:$A$65,$B$38:$B$65)</f>
        <v>46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1256</v>
      </c>
      <c r="D56" s="41">
        <f t="shared" si="6"/>
        <v>28</v>
      </c>
      <c r="E56" s="42" t="str">
        <f t="shared" si="2"/>
        <v>CEUTA</v>
      </c>
      <c r="F56" s="42">
        <f t="shared" si="9"/>
        <v>18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202886</v>
      </c>
      <c r="C59" s="41">
        <f t="shared" si="5"/>
        <v>93884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140</v>
      </c>
      <c r="C60" s="41">
        <f t="shared" si="5"/>
        <v>0</v>
      </c>
      <c r="D60" s="41">
        <f t="shared" si="6"/>
        <v>16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46</v>
      </c>
      <c r="C61" s="41">
        <f t="shared" si="5"/>
        <v>0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1234361</v>
      </c>
      <c r="C62" s="41">
        <f t="shared" si="5"/>
        <v>2349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22593198</v>
      </c>
      <c r="C63" s="41">
        <f t="shared" si="5"/>
        <v>19372639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88530</v>
      </c>
      <c r="C64" s="41">
        <f t="shared" si="5"/>
        <v>35068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9689</v>
      </c>
      <c r="C65" s="41">
        <f t="shared" si="5"/>
        <v>3432</v>
      </c>
      <c r="D65" s="41">
        <f t="shared" si="6"/>
        <v>11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40151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1">
        <v>11947</v>
      </c>
      <c r="C7" s="31">
        <v>10954</v>
      </c>
      <c r="D7" s="31">
        <v>102673</v>
      </c>
      <c r="E7" s="31">
        <v>109362</v>
      </c>
      <c r="F7" s="10">
        <f>((E7*100)/D7)-100</f>
        <v>6.5148578496781084</v>
      </c>
      <c r="G7" s="1"/>
      <c r="H7" s="1"/>
      <c r="I7" s="1"/>
    </row>
    <row r="8" spans="1:12" x14ac:dyDescent="0.25">
      <c r="A8" s="11" t="s">
        <v>44</v>
      </c>
      <c r="B8" s="32">
        <v>84352</v>
      </c>
      <c r="C8" s="32">
        <v>100256</v>
      </c>
      <c r="D8" s="32">
        <v>905234</v>
      </c>
      <c r="E8" s="32">
        <v>791392</v>
      </c>
      <c r="F8" s="13">
        <f t="shared" ref="F8:F35" si="0">((E8*100)/D8)-100</f>
        <v>-12.575974830817231</v>
      </c>
      <c r="G8" s="1"/>
      <c r="H8" s="1"/>
      <c r="I8" s="1"/>
    </row>
    <row r="9" spans="1:12" x14ac:dyDescent="0.25">
      <c r="A9" s="8" t="s">
        <v>45</v>
      </c>
      <c r="B9" s="31">
        <v>158</v>
      </c>
      <c r="C9" s="31">
        <v>2536</v>
      </c>
      <c r="D9" s="31">
        <v>875</v>
      </c>
      <c r="E9" s="31">
        <v>8993</v>
      </c>
      <c r="F9" s="10">
        <f t="shared" si="0"/>
        <v>927.77142857142849</v>
      </c>
      <c r="G9" s="1"/>
      <c r="H9" s="1"/>
      <c r="I9" s="1"/>
    </row>
    <row r="10" spans="1:12" x14ac:dyDescent="0.25">
      <c r="A10" s="11" t="s">
        <v>46</v>
      </c>
      <c r="B10" s="32">
        <v>4976</v>
      </c>
      <c r="C10" s="32">
        <v>0</v>
      </c>
      <c r="D10" s="32">
        <v>51600</v>
      </c>
      <c r="E10" s="32">
        <v>21647</v>
      </c>
      <c r="F10" s="17">
        <f t="shared" si="0"/>
        <v>-58.048449612403104</v>
      </c>
      <c r="G10" s="1"/>
      <c r="H10" s="1"/>
      <c r="I10" s="1"/>
    </row>
    <row r="11" spans="1:12" x14ac:dyDescent="0.25">
      <c r="A11" s="8" t="s">
        <v>47</v>
      </c>
      <c r="B11" s="31">
        <v>3532795</v>
      </c>
      <c r="C11" s="31">
        <v>3181149</v>
      </c>
      <c r="D11" s="31">
        <v>35804540</v>
      </c>
      <c r="E11" s="31">
        <v>31239798</v>
      </c>
      <c r="F11" s="10">
        <f t="shared" si="0"/>
        <v>-12.749059197520765</v>
      </c>
      <c r="G11" s="1"/>
      <c r="H11" s="1"/>
      <c r="I11" s="1"/>
    </row>
    <row r="12" spans="1:12" x14ac:dyDescent="0.25">
      <c r="A12" s="11" t="s">
        <v>48</v>
      </c>
      <c r="B12" s="32">
        <v>89463</v>
      </c>
      <c r="C12" s="32">
        <v>83526</v>
      </c>
      <c r="D12" s="32">
        <v>1075175</v>
      </c>
      <c r="E12" s="32">
        <v>854673</v>
      </c>
      <c r="F12" s="13">
        <f t="shared" si="0"/>
        <v>-20.508475364475544</v>
      </c>
      <c r="G12" s="1"/>
      <c r="H12" s="1"/>
      <c r="I12" s="1"/>
    </row>
    <row r="13" spans="1:12" x14ac:dyDescent="0.25">
      <c r="A13" s="8" t="s">
        <v>49</v>
      </c>
      <c r="B13" s="31">
        <v>42137</v>
      </c>
      <c r="C13" s="31">
        <v>49092</v>
      </c>
      <c r="D13" s="31">
        <v>668804</v>
      </c>
      <c r="E13" s="31">
        <v>519571</v>
      </c>
      <c r="F13" s="10">
        <f t="shared" si="0"/>
        <v>-22.313413197289492</v>
      </c>
      <c r="G13" s="1"/>
      <c r="H13" s="1"/>
      <c r="I13" s="1"/>
    </row>
    <row r="14" spans="1:12" x14ac:dyDescent="0.25">
      <c r="A14" s="11" t="s">
        <v>50</v>
      </c>
      <c r="B14" s="32">
        <v>2140006</v>
      </c>
      <c r="C14" s="32">
        <v>1528110</v>
      </c>
      <c r="D14" s="32">
        <v>22014484</v>
      </c>
      <c r="E14" s="32">
        <v>14519637</v>
      </c>
      <c r="F14" s="13">
        <f t="shared" si="0"/>
        <v>-34.045072326019536</v>
      </c>
      <c r="G14" s="1"/>
      <c r="H14" s="1"/>
      <c r="I14" s="1"/>
    </row>
    <row r="15" spans="1:12" x14ac:dyDescent="0.25">
      <c r="A15" s="8" t="s">
        <v>51</v>
      </c>
      <c r="B15" s="31">
        <v>534957</v>
      </c>
      <c r="C15" s="31">
        <v>439619</v>
      </c>
      <c r="D15" s="31">
        <v>5162069</v>
      </c>
      <c r="E15" s="31">
        <v>3873626</v>
      </c>
      <c r="F15" s="10">
        <f t="shared" si="0"/>
        <v>-24.95981746853829</v>
      </c>
      <c r="G15" s="1"/>
      <c r="H15" s="1"/>
      <c r="I15" s="1"/>
    </row>
    <row r="16" spans="1:12" x14ac:dyDescent="0.25">
      <c r="A16" s="11" t="s">
        <v>52</v>
      </c>
      <c r="B16" s="32">
        <v>39229</v>
      </c>
      <c r="C16" s="32">
        <v>54435</v>
      </c>
      <c r="D16" s="32">
        <v>391240</v>
      </c>
      <c r="E16" s="32">
        <v>480990</v>
      </c>
      <c r="F16" s="13">
        <f t="shared" si="0"/>
        <v>22.93988344750025</v>
      </c>
      <c r="G16" s="1"/>
      <c r="H16" s="1"/>
      <c r="I16" s="1"/>
    </row>
    <row r="17" spans="1:9" x14ac:dyDescent="0.25">
      <c r="A17" s="8" t="s">
        <v>53</v>
      </c>
      <c r="B17" s="31">
        <v>97001</v>
      </c>
      <c r="C17" s="31">
        <v>90661</v>
      </c>
      <c r="D17" s="31">
        <v>1066395</v>
      </c>
      <c r="E17" s="31">
        <v>712968</v>
      </c>
      <c r="F17" s="10">
        <f t="shared" si="0"/>
        <v>-33.142222159706307</v>
      </c>
      <c r="G17" s="1"/>
      <c r="H17" s="1"/>
      <c r="I17" s="1"/>
    </row>
    <row r="18" spans="1:9" x14ac:dyDescent="0.25">
      <c r="A18" s="11" t="s">
        <v>54</v>
      </c>
      <c r="B18" s="32">
        <v>6938</v>
      </c>
      <c r="C18" s="32">
        <v>4892</v>
      </c>
      <c r="D18" s="32">
        <v>64572</v>
      </c>
      <c r="E18" s="32">
        <v>50901</v>
      </c>
      <c r="F18" s="13">
        <f t="shared" si="0"/>
        <v>-21.171715294554915</v>
      </c>
      <c r="G18" s="1"/>
      <c r="H18" s="1"/>
      <c r="I18" s="1"/>
    </row>
    <row r="19" spans="1:9" x14ac:dyDescent="0.25">
      <c r="A19" s="8" t="s">
        <v>55</v>
      </c>
      <c r="B19" s="31">
        <v>152</v>
      </c>
      <c r="C19" s="31">
        <v>368</v>
      </c>
      <c r="D19" s="31">
        <v>672</v>
      </c>
      <c r="E19" s="31">
        <v>3429</v>
      </c>
      <c r="F19" s="10">
        <f t="shared" si="0"/>
        <v>410.26785714285717</v>
      </c>
      <c r="G19" s="1"/>
      <c r="H19" s="1"/>
      <c r="I19" s="1"/>
    </row>
    <row r="20" spans="1:9" x14ac:dyDescent="0.25">
      <c r="A20" s="11" t="s">
        <v>56</v>
      </c>
      <c r="B20" s="32">
        <v>38855</v>
      </c>
      <c r="C20" s="32">
        <v>35353</v>
      </c>
      <c r="D20" s="32">
        <v>266922</v>
      </c>
      <c r="E20" s="32">
        <v>251492</v>
      </c>
      <c r="F20" s="13">
        <f t="shared" si="0"/>
        <v>-5.7807149654206142</v>
      </c>
      <c r="G20" s="1"/>
      <c r="H20" s="1"/>
      <c r="I20" s="1"/>
    </row>
    <row r="21" spans="1:9" x14ac:dyDescent="0.25">
      <c r="A21" s="8" t="s">
        <v>57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2">
        <v>1332765</v>
      </c>
      <c r="C22" s="32">
        <v>919076</v>
      </c>
      <c r="D22" s="32">
        <v>12472483</v>
      </c>
      <c r="E22" s="32">
        <v>9086203</v>
      </c>
      <c r="F22" s="13">
        <f t="shared" si="0"/>
        <v>-27.150006939275841</v>
      </c>
      <c r="G22" s="1"/>
      <c r="H22" s="1"/>
      <c r="I22" s="1"/>
    </row>
    <row r="23" spans="1:9" x14ac:dyDescent="0.25">
      <c r="A23" s="8" t="s">
        <v>59</v>
      </c>
      <c r="B23" s="31">
        <v>268146</v>
      </c>
      <c r="C23" s="31">
        <v>88624</v>
      </c>
      <c r="D23" s="31">
        <v>2438500</v>
      </c>
      <c r="E23" s="31">
        <v>623530</v>
      </c>
      <c r="F23" s="10">
        <f t="shared" si="0"/>
        <v>-74.429772401066231</v>
      </c>
      <c r="G23" s="1"/>
      <c r="H23" s="1"/>
      <c r="I23" s="1"/>
    </row>
    <row r="24" spans="1:9" x14ac:dyDescent="0.25">
      <c r="A24" s="11" t="s">
        <v>60</v>
      </c>
      <c r="B24" s="32">
        <v>20961</v>
      </c>
      <c r="C24" s="32">
        <v>29311</v>
      </c>
      <c r="D24" s="32">
        <v>221868</v>
      </c>
      <c r="E24" s="32">
        <v>214319</v>
      </c>
      <c r="F24" s="13">
        <f t="shared" si="0"/>
        <v>-3.4024735428272663</v>
      </c>
      <c r="G24" s="1"/>
      <c r="H24" s="1"/>
      <c r="I24" s="1"/>
    </row>
    <row r="25" spans="1:9" x14ac:dyDescent="0.25">
      <c r="A25" s="8" t="s">
        <v>61</v>
      </c>
      <c r="B25" s="31">
        <v>13268</v>
      </c>
      <c r="C25" s="31">
        <v>18853</v>
      </c>
      <c r="D25" s="31">
        <v>124931</v>
      </c>
      <c r="E25" s="31">
        <v>147468</v>
      </c>
      <c r="F25" s="10">
        <f t="shared" si="0"/>
        <v>18.039557835925436</v>
      </c>
      <c r="G25" s="1"/>
      <c r="H25" s="1"/>
      <c r="I25" s="1"/>
    </row>
    <row r="26" spans="1:9" x14ac:dyDescent="0.25">
      <c r="A26" s="11" t="s">
        <v>62</v>
      </c>
      <c r="B26" s="32">
        <v>0</v>
      </c>
      <c r="C26" s="32">
        <v>766</v>
      </c>
      <c r="D26" s="32">
        <v>0</v>
      </c>
      <c r="E26" s="32">
        <v>770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1">
        <v>272</v>
      </c>
      <c r="C27" s="31">
        <v>0</v>
      </c>
      <c r="D27" s="31">
        <v>272</v>
      </c>
      <c r="E27" s="31">
        <v>0</v>
      </c>
      <c r="F27" s="10">
        <f t="shared" si="0"/>
        <v>-100</v>
      </c>
      <c r="G27" s="1"/>
      <c r="H27" s="1"/>
      <c r="I27" s="1"/>
    </row>
    <row r="28" spans="1:9" x14ac:dyDescent="0.25">
      <c r="A28" s="11" t="s">
        <v>64</v>
      </c>
      <c r="B28" s="32">
        <v>254081</v>
      </c>
      <c r="C28" s="32">
        <v>248750</v>
      </c>
      <c r="D28" s="32">
        <v>2606999</v>
      </c>
      <c r="E28" s="32">
        <v>2299776</v>
      </c>
      <c r="F28" s="13">
        <f t="shared" si="0"/>
        <v>-11.784546139066407</v>
      </c>
      <c r="G28" s="1"/>
      <c r="H28" s="1"/>
      <c r="I28" s="1"/>
    </row>
    <row r="29" spans="1:9" x14ac:dyDescent="0.25">
      <c r="A29" s="8" t="s">
        <v>65</v>
      </c>
      <c r="B29" s="31">
        <v>270</v>
      </c>
      <c r="C29" s="31">
        <v>2876</v>
      </c>
      <c r="D29" s="31">
        <v>5160</v>
      </c>
      <c r="E29" s="31">
        <v>17065</v>
      </c>
      <c r="F29" s="10">
        <f t="shared" si="0"/>
        <v>230.7170542635659</v>
      </c>
      <c r="G29" s="1"/>
      <c r="H29" s="1"/>
      <c r="I29" s="1"/>
    </row>
    <row r="30" spans="1:9" x14ac:dyDescent="0.25">
      <c r="A30" s="11" t="s">
        <v>66</v>
      </c>
      <c r="B30" s="32">
        <v>90163</v>
      </c>
      <c r="C30" s="32">
        <v>101360</v>
      </c>
      <c r="D30" s="32">
        <v>823107</v>
      </c>
      <c r="E30" s="32">
        <v>812130</v>
      </c>
      <c r="F30" s="13">
        <f t="shared" si="0"/>
        <v>-1.333605472921505</v>
      </c>
      <c r="G30" s="1"/>
      <c r="H30" s="1"/>
      <c r="I30" s="1"/>
    </row>
    <row r="31" spans="1:9" x14ac:dyDescent="0.25">
      <c r="A31" s="8" t="s">
        <v>67</v>
      </c>
      <c r="B31" s="31">
        <v>31846</v>
      </c>
      <c r="C31" s="31">
        <v>230721</v>
      </c>
      <c r="D31" s="31">
        <v>362063</v>
      </c>
      <c r="E31" s="31">
        <v>1786578</v>
      </c>
      <c r="F31" s="10">
        <f t="shared" si="0"/>
        <v>393.44395864808058</v>
      </c>
      <c r="G31" s="1"/>
      <c r="H31" s="1"/>
      <c r="I31" s="1"/>
    </row>
    <row r="32" spans="1:9" x14ac:dyDescent="0.25">
      <c r="A32" s="11" t="s">
        <v>68</v>
      </c>
      <c r="B32" s="32">
        <v>3707062</v>
      </c>
      <c r="C32" s="32">
        <v>3617043</v>
      </c>
      <c r="D32" s="32">
        <v>34552829</v>
      </c>
      <c r="E32" s="32">
        <v>35337232</v>
      </c>
      <c r="F32" s="13">
        <f t="shared" si="0"/>
        <v>2.270155650641513</v>
      </c>
      <c r="G32" s="1"/>
      <c r="H32" s="1"/>
      <c r="I32" s="1"/>
    </row>
    <row r="33" spans="1:9" x14ac:dyDescent="0.25">
      <c r="A33" s="8" t="s">
        <v>69</v>
      </c>
      <c r="B33" s="31">
        <v>192313</v>
      </c>
      <c r="C33" s="31">
        <v>184277</v>
      </c>
      <c r="D33" s="31">
        <v>2034620</v>
      </c>
      <c r="E33" s="31">
        <v>1653204</v>
      </c>
      <c r="F33" s="10">
        <f t="shared" si="0"/>
        <v>-18.746301520677079</v>
      </c>
      <c r="G33" s="1"/>
      <c r="H33" s="1"/>
      <c r="I33" s="1"/>
    </row>
    <row r="34" spans="1:9" x14ac:dyDescent="0.25">
      <c r="A34" s="11" t="s">
        <v>70</v>
      </c>
      <c r="B34" s="32">
        <v>19106</v>
      </c>
      <c r="C34" s="32">
        <v>1309</v>
      </c>
      <c r="D34" s="32">
        <v>104779</v>
      </c>
      <c r="E34" s="32">
        <v>119404</v>
      </c>
      <c r="F34" s="13">
        <f t="shared" si="0"/>
        <v>13.957949589135225</v>
      </c>
      <c r="G34" s="1"/>
      <c r="H34" s="1"/>
      <c r="I34" s="1"/>
    </row>
    <row r="35" spans="1:9" x14ac:dyDescent="0.25">
      <c r="A35" s="14" t="s">
        <v>71</v>
      </c>
      <c r="B35" s="15">
        <f>SUM(B7:B34)</f>
        <v>12553219</v>
      </c>
      <c r="C35" s="15">
        <f t="shared" ref="C35:E35" si="1">SUM(C7:C34)</f>
        <v>11023917</v>
      </c>
      <c r="D35" s="15">
        <f t="shared" si="1"/>
        <v>123322866</v>
      </c>
      <c r="E35" s="15">
        <f t="shared" si="1"/>
        <v>105536158</v>
      </c>
      <c r="F35" s="16">
        <f t="shared" si="0"/>
        <v>-14.422879208791656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109362</v>
      </c>
      <c r="C38" s="41">
        <f>D7</f>
        <v>102673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35337232</v>
      </c>
      <c r="G38" s="42">
        <f>LOOKUP(E38,$A$38:$A$65,$C$38:$C$65)</f>
        <v>34552829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791392</v>
      </c>
      <c r="C39" s="41">
        <f t="shared" ref="C39:C65" si="5">D8</f>
        <v>905234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31239798</v>
      </c>
      <c r="G39" s="42">
        <f t="shared" ref="G39:G65" si="8">LOOKUP(E39,$A$38:$A$65,$C$38:$C$65)</f>
        <v>35804540</v>
      </c>
    </row>
    <row r="40" spans="1:9" x14ac:dyDescent="0.25">
      <c r="A40" s="42" t="str">
        <f t="shared" si="3"/>
        <v>ALMERIA</v>
      </c>
      <c r="B40" s="41">
        <f t="shared" si="4"/>
        <v>8993</v>
      </c>
      <c r="C40" s="41">
        <f t="shared" si="5"/>
        <v>875</v>
      </c>
      <c r="D40" s="41">
        <f t="shared" si="6"/>
        <v>24</v>
      </c>
      <c r="E40" s="42" t="str">
        <f t="shared" si="2"/>
        <v>BARCELONA</v>
      </c>
      <c r="F40" s="42">
        <f t="shared" si="7"/>
        <v>14519637</v>
      </c>
      <c r="G40" s="42">
        <f t="shared" si="8"/>
        <v>22014484</v>
      </c>
    </row>
    <row r="41" spans="1:9" x14ac:dyDescent="0.25">
      <c r="A41" s="42" t="str">
        <f t="shared" si="3"/>
        <v>AVILES</v>
      </c>
      <c r="B41" s="41">
        <f t="shared" si="4"/>
        <v>21647</v>
      </c>
      <c r="C41" s="41">
        <f t="shared" si="5"/>
        <v>51600</v>
      </c>
      <c r="D41" s="41">
        <f t="shared" si="6"/>
        <v>22</v>
      </c>
      <c r="E41" s="42" t="str">
        <f t="shared" si="2"/>
        <v>LAS PALMAS</v>
      </c>
      <c r="F41" s="42">
        <f t="shared" si="7"/>
        <v>9086203</v>
      </c>
      <c r="G41" s="42">
        <f t="shared" si="8"/>
        <v>12472483</v>
      </c>
    </row>
    <row r="42" spans="1:9" x14ac:dyDescent="0.25">
      <c r="A42" s="42" t="str">
        <f t="shared" si="3"/>
        <v>BAHIA DE ALGECIRAS</v>
      </c>
      <c r="B42" s="41">
        <f t="shared" si="4"/>
        <v>31239798</v>
      </c>
      <c r="C42" s="41">
        <f t="shared" si="5"/>
        <v>35804540</v>
      </c>
      <c r="D42" s="41">
        <f t="shared" si="6"/>
        <v>2</v>
      </c>
      <c r="E42" s="42" t="str">
        <f t="shared" si="2"/>
        <v>BILBAO</v>
      </c>
      <c r="F42" s="42">
        <f t="shared" si="7"/>
        <v>3873626</v>
      </c>
      <c r="G42" s="42">
        <f t="shared" si="8"/>
        <v>5162069</v>
      </c>
    </row>
    <row r="43" spans="1:9" x14ac:dyDescent="0.25">
      <c r="A43" s="42" t="str">
        <f t="shared" si="3"/>
        <v>BAHIA DE CADIZ</v>
      </c>
      <c r="B43" s="41">
        <f t="shared" si="4"/>
        <v>854673</v>
      </c>
      <c r="C43" s="41">
        <f t="shared" si="5"/>
        <v>1075175</v>
      </c>
      <c r="D43" s="41">
        <f t="shared" si="6"/>
        <v>9</v>
      </c>
      <c r="E43" s="42" t="str">
        <f t="shared" si="2"/>
        <v>SANTA CRUZ DE TENERIFE</v>
      </c>
      <c r="F43" s="42">
        <f t="shared" si="7"/>
        <v>2299776</v>
      </c>
      <c r="G43" s="42">
        <f t="shared" si="8"/>
        <v>2606999</v>
      </c>
    </row>
    <row r="44" spans="1:9" x14ac:dyDescent="0.25">
      <c r="A44" s="42" t="str">
        <f t="shared" si="3"/>
        <v>BALEARES</v>
      </c>
      <c r="B44" s="41">
        <f t="shared" si="4"/>
        <v>519571</v>
      </c>
      <c r="C44" s="41">
        <f t="shared" si="5"/>
        <v>668804</v>
      </c>
      <c r="D44" s="41">
        <f t="shared" si="6"/>
        <v>14</v>
      </c>
      <c r="E44" s="42" t="str">
        <f t="shared" si="2"/>
        <v>TARRAGONA</v>
      </c>
      <c r="F44" s="42">
        <f t="shared" si="7"/>
        <v>1786578</v>
      </c>
      <c r="G44" s="42">
        <f t="shared" si="8"/>
        <v>362063</v>
      </c>
    </row>
    <row r="45" spans="1:9" x14ac:dyDescent="0.25">
      <c r="A45" s="42" t="str">
        <f t="shared" si="3"/>
        <v>BARCELONA</v>
      </c>
      <c r="B45" s="41">
        <f t="shared" si="4"/>
        <v>14519637</v>
      </c>
      <c r="C45" s="41">
        <f t="shared" si="5"/>
        <v>22014484</v>
      </c>
      <c r="D45" s="41">
        <f t="shared" si="6"/>
        <v>3</v>
      </c>
      <c r="E45" s="42" t="str">
        <f t="shared" si="2"/>
        <v>VIGO</v>
      </c>
      <c r="F45" s="42">
        <f t="shared" si="7"/>
        <v>1653204</v>
      </c>
      <c r="G45" s="42">
        <f t="shared" si="8"/>
        <v>2034620</v>
      </c>
    </row>
    <row r="46" spans="1:9" x14ac:dyDescent="0.25">
      <c r="A46" s="42" t="str">
        <f t="shared" si="3"/>
        <v>BILBAO</v>
      </c>
      <c r="B46" s="41">
        <f t="shared" si="4"/>
        <v>3873626</v>
      </c>
      <c r="C46" s="41">
        <f t="shared" si="5"/>
        <v>5162069</v>
      </c>
      <c r="D46" s="41">
        <f t="shared" si="6"/>
        <v>5</v>
      </c>
      <c r="E46" s="42" t="str">
        <f t="shared" si="2"/>
        <v>BAHIA DE CADIZ</v>
      </c>
      <c r="F46" s="42">
        <f t="shared" si="7"/>
        <v>854673</v>
      </c>
      <c r="G46" s="42">
        <f t="shared" si="8"/>
        <v>1075175</v>
      </c>
    </row>
    <row r="47" spans="1:9" x14ac:dyDescent="0.25">
      <c r="A47" s="42" t="str">
        <f t="shared" si="3"/>
        <v>CARTAGENA</v>
      </c>
      <c r="B47" s="41">
        <f t="shared" si="4"/>
        <v>480990</v>
      </c>
      <c r="C47" s="41">
        <f t="shared" si="5"/>
        <v>391240</v>
      </c>
      <c r="D47" s="41">
        <f t="shared" si="6"/>
        <v>15</v>
      </c>
      <c r="E47" s="42" t="str">
        <f t="shared" si="2"/>
        <v>SEVILLA</v>
      </c>
      <c r="F47" s="42">
        <f t="shared" si="7"/>
        <v>812130</v>
      </c>
      <c r="G47" s="42">
        <f t="shared" si="8"/>
        <v>823107</v>
      </c>
    </row>
    <row r="48" spans="1:9" x14ac:dyDescent="0.25">
      <c r="A48" s="42" t="str">
        <f t="shared" si="3"/>
        <v>CASTELLON</v>
      </c>
      <c r="B48" s="41">
        <f t="shared" si="4"/>
        <v>712968</v>
      </c>
      <c r="C48" s="41">
        <f t="shared" si="5"/>
        <v>1066395</v>
      </c>
      <c r="D48" s="41">
        <f t="shared" si="6"/>
        <v>12</v>
      </c>
      <c r="E48" s="42" t="str">
        <f t="shared" si="2"/>
        <v>ALICANTE</v>
      </c>
      <c r="F48" s="42">
        <f t="shared" si="7"/>
        <v>791392</v>
      </c>
      <c r="G48" s="42">
        <f t="shared" si="8"/>
        <v>905234</v>
      </c>
    </row>
    <row r="49" spans="1:7" x14ac:dyDescent="0.25">
      <c r="A49" s="42" t="str">
        <f t="shared" si="3"/>
        <v>CEUTA</v>
      </c>
      <c r="B49" s="41">
        <f t="shared" si="4"/>
        <v>50901</v>
      </c>
      <c r="C49" s="41">
        <f t="shared" si="5"/>
        <v>64572</v>
      </c>
      <c r="D49" s="41">
        <f t="shared" si="6"/>
        <v>21</v>
      </c>
      <c r="E49" s="42" t="str">
        <f t="shared" si="2"/>
        <v>CASTELLON</v>
      </c>
      <c r="F49" s="42">
        <f t="shared" si="7"/>
        <v>712968</v>
      </c>
      <c r="G49" s="42">
        <f t="shared" si="8"/>
        <v>1066395</v>
      </c>
    </row>
    <row r="50" spans="1:7" x14ac:dyDescent="0.25">
      <c r="A50" s="42" t="str">
        <f t="shared" si="3"/>
        <v>FERROL-SAN CIBRAO</v>
      </c>
      <c r="B50" s="41">
        <f t="shared" si="4"/>
        <v>3429</v>
      </c>
      <c r="C50" s="41">
        <f t="shared" si="5"/>
        <v>672</v>
      </c>
      <c r="D50" s="41">
        <f t="shared" si="6"/>
        <v>25</v>
      </c>
      <c r="E50" s="42" t="str">
        <f t="shared" si="2"/>
        <v>MALAGA</v>
      </c>
      <c r="F50" s="42">
        <f t="shared" si="7"/>
        <v>623530</v>
      </c>
      <c r="G50" s="42">
        <f t="shared" si="8"/>
        <v>2438500</v>
      </c>
    </row>
    <row r="51" spans="1:7" x14ac:dyDescent="0.25">
      <c r="A51" s="42" t="str">
        <f t="shared" si="3"/>
        <v>GIJON</v>
      </c>
      <c r="B51" s="41">
        <f t="shared" si="4"/>
        <v>251492</v>
      </c>
      <c r="C51" s="41">
        <f t="shared" si="5"/>
        <v>266922</v>
      </c>
      <c r="D51" s="41">
        <f t="shared" si="6"/>
        <v>16</v>
      </c>
      <c r="E51" s="42" t="str">
        <f t="shared" si="2"/>
        <v>BALEARES</v>
      </c>
      <c r="F51" s="42">
        <f t="shared" si="7"/>
        <v>519571</v>
      </c>
      <c r="G51" s="42">
        <f t="shared" si="8"/>
        <v>668804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480990</v>
      </c>
      <c r="G52" s="42">
        <f t="shared" si="8"/>
        <v>391240</v>
      </c>
    </row>
    <row r="53" spans="1:7" x14ac:dyDescent="0.25">
      <c r="A53" s="42" t="str">
        <f t="shared" si="3"/>
        <v>LAS PALMAS</v>
      </c>
      <c r="B53" s="41">
        <f t="shared" si="4"/>
        <v>9086203</v>
      </c>
      <c r="C53" s="41">
        <f t="shared" si="5"/>
        <v>12472483</v>
      </c>
      <c r="D53" s="41">
        <f t="shared" si="6"/>
        <v>4</v>
      </c>
      <c r="E53" s="42" t="str">
        <f t="shared" si="2"/>
        <v>GIJON</v>
      </c>
      <c r="F53" s="42">
        <f t="shared" si="7"/>
        <v>251492</v>
      </c>
      <c r="G53" s="42">
        <f t="shared" si="8"/>
        <v>266922</v>
      </c>
    </row>
    <row r="54" spans="1:7" x14ac:dyDescent="0.25">
      <c r="A54" s="42" t="str">
        <f t="shared" si="3"/>
        <v>MALAGA</v>
      </c>
      <c r="B54" s="41">
        <f t="shared" si="4"/>
        <v>623530</v>
      </c>
      <c r="C54" s="41">
        <f t="shared" si="5"/>
        <v>2438500</v>
      </c>
      <c r="D54" s="41">
        <f t="shared" si="6"/>
        <v>13</v>
      </c>
      <c r="E54" s="42" t="str">
        <f t="shared" si="2"/>
        <v>MARIN Y RIA DE PONTEVEDRA</v>
      </c>
      <c r="F54" s="42">
        <f t="shared" si="7"/>
        <v>214319</v>
      </c>
      <c r="G54" s="42">
        <f t="shared" si="8"/>
        <v>221868</v>
      </c>
    </row>
    <row r="55" spans="1:7" x14ac:dyDescent="0.25">
      <c r="A55" s="42" t="str">
        <f t="shared" si="3"/>
        <v>MARIN Y RIA DE PONTEVEDRA</v>
      </c>
      <c r="B55" s="41">
        <f t="shared" si="4"/>
        <v>214319</v>
      </c>
      <c r="C55" s="41">
        <f t="shared" si="5"/>
        <v>221868</v>
      </c>
      <c r="D55" s="41">
        <f t="shared" si="6"/>
        <v>17</v>
      </c>
      <c r="E55" s="42" t="str">
        <f t="shared" si="2"/>
        <v>MELILLA</v>
      </c>
      <c r="F55" s="42">
        <f t="shared" ref="F55:F65" si="9">LOOKUP(E55,$A$38:$A$65,$B$38:$B$65)</f>
        <v>147468</v>
      </c>
      <c r="G55" s="42">
        <f t="shared" si="8"/>
        <v>124931</v>
      </c>
    </row>
    <row r="56" spans="1:7" x14ac:dyDescent="0.25">
      <c r="A56" s="42" t="str">
        <f t="shared" si="3"/>
        <v>MELILLA</v>
      </c>
      <c r="B56" s="41">
        <f t="shared" si="4"/>
        <v>147468</v>
      </c>
      <c r="C56" s="41">
        <f t="shared" si="5"/>
        <v>124931</v>
      </c>
      <c r="D56" s="41">
        <f t="shared" si="6"/>
        <v>18</v>
      </c>
      <c r="E56" s="42" t="str">
        <f t="shared" si="2"/>
        <v>VILAGARCIA</v>
      </c>
      <c r="F56" s="42">
        <f t="shared" si="9"/>
        <v>119404</v>
      </c>
      <c r="G56" s="42">
        <f t="shared" si="8"/>
        <v>104779</v>
      </c>
    </row>
    <row r="57" spans="1:7" x14ac:dyDescent="0.25">
      <c r="A57" s="42" t="str">
        <f t="shared" si="3"/>
        <v>MOTRIL</v>
      </c>
      <c r="B57" s="41">
        <f t="shared" si="4"/>
        <v>770</v>
      </c>
      <c r="C57" s="41">
        <f t="shared" si="5"/>
        <v>0</v>
      </c>
      <c r="D57" s="41">
        <f t="shared" si="6"/>
        <v>26</v>
      </c>
      <c r="E57" s="42" t="str">
        <f t="shared" si="2"/>
        <v>A CORUÑA</v>
      </c>
      <c r="F57" s="42">
        <f t="shared" si="9"/>
        <v>109362</v>
      </c>
      <c r="G57" s="42">
        <f t="shared" si="8"/>
        <v>102673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272</v>
      </c>
      <c r="D58" s="41">
        <f t="shared" si="6"/>
        <v>28</v>
      </c>
      <c r="E58" s="42" t="str">
        <f t="shared" si="2"/>
        <v>CEUTA</v>
      </c>
      <c r="F58" s="42">
        <f t="shared" si="9"/>
        <v>50901</v>
      </c>
      <c r="G58" s="42">
        <f t="shared" si="8"/>
        <v>64572</v>
      </c>
    </row>
    <row r="59" spans="1:7" x14ac:dyDescent="0.25">
      <c r="A59" s="42" t="str">
        <f t="shared" si="3"/>
        <v>SANTA CRUZ DE TENERIFE</v>
      </c>
      <c r="B59" s="41">
        <f t="shared" si="4"/>
        <v>2299776</v>
      </c>
      <c r="C59" s="41">
        <f t="shared" si="5"/>
        <v>2606999</v>
      </c>
      <c r="D59" s="41">
        <f t="shared" si="6"/>
        <v>6</v>
      </c>
      <c r="E59" s="42" t="str">
        <f t="shared" si="2"/>
        <v>AVILES</v>
      </c>
      <c r="F59" s="42">
        <f t="shared" si="9"/>
        <v>21647</v>
      </c>
      <c r="G59" s="42">
        <f t="shared" si="8"/>
        <v>51600</v>
      </c>
    </row>
    <row r="60" spans="1:7" x14ac:dyDescent="0.25">
      <c r="A60" s="42" t="str">
        <f t="shared" si="3"/>
        <v>SANTANDER</v>
      </c>
      <c r="B60" s="41">
        <f t="shared" si="4"/>
        <v>17065</v>
      </c>
      <c r="C60" s="41">
        <f t="shared" si="5"/>
        <v>5160</v>
      </c>
      <c r="D60" s="41">
        <f t="shared" si="6"/>
        <v>23</v>
      </c>
      <c r="E60" s="42" t="str">
        <f t="shared" si="2"/>
        <v>SANTANDER</v>
      </c>
      <c r="F60" s="42">
        <f t="shared" si="9"/>
        <v>17065</v>
      </c>
      <c r="G60" s="42">
        <f t="shared" si="8"/>
        <v>5160</v>
      </c>
    </row>
    <row r="61" spans="1:7" x14ac:dyDescent="0.25">
      <c r="A61" s="42" t="str">
        <f t="shared" si="3"/>
        <v>SEVILLA</v>
      </c>
      <c r="B61" s="41">
        <f t="shared" si="4"/>
        <v>812130</v>
      </c>
      <c r="C61" s="41">
        <f t="shared" si="5"/>
        <v>823107</v>
      </c>
      <c r="D61" s="41">
        <f t="shared" si="6"/>
        <v>10</v>
      </c>
      <c r="E61" s="42" t="str">
        <f t="shared" si="2"/>
        <v>ALMERIA</v>
      </c>
      <c r="F61" s="42">
        <f t="shared" si="9"/>
        <v>8993</v>
      </c>
      <c r="G61" s="42">
        <f t="shared" si="8"/>
        <v>875</v>
      </c>
    </row>
    <row r="62" spans="1:7" x14ac:dyDescent="0.25">
      <c r="A62" s="42" t="str">
        <f t="shared" si="3"/>
        <v>TARRAGONA</v>
      </c>
      <c r="B62" s="41">
        <f t="shared" si="4"/>
        <v>1786578</v>
      </c>
      <c r="C62" s="41">
        <f t="shared" si="5"/>
        <v>362063</v>
      </c>
      <c r="D62" s="41">
        <f t="shared" si="6"/>
        <v>7</v>
      </c>
      <c r="E62" s="42" t="str">
        <f t="shared" si="2"/>
        <v>FERROL-SAN CIBRAO</v>
      </c>
      <c r="F62" s="42">
        <f t="shared" si="9"/>
        <v>3429</v>
      </c>
      <c r="G62" s="42">
        <f t="shared" si="8"/>
        <v>672</v>
      </c>
    </row>
    <row r="63" spans="1:7" x14ac:dyDescent="0.25">
      <c r="A63" s="42" t="str">
        <f t="shared" si="3"/>
        <v>VALENCIA</v>
      </c>
      <c r="B63" s="41">
        <f t="shared" si="4"/>
        <v>35337232</v>
      </c>
      <c r="C63" s="41">
        <f t="shared" si="5"/>
        <v>34552829</v>
      </c>
      <c r="D63" s="41">
        <f t="shared" si="6"/>
        <v>1</v>
      </c>
      <c r="E63" s="42" t="str">
        <f t="shared" si="2"/>
        <v>MOTRIL</v>
      </c>
      <c r="F63" s="42">
        <f t="shared" si="9"/>
        <v>770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1653204</v>
      </c>
      <c r="C64" s="41">
        <f t="shared" si="5"/>
        <v>2034620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119404</v>
      </c>
      <c r="C65" s="41">
        <f t="shared" si="5"/>
        <v>104779</v>
      </c>
      <c r="D65" s="41">
        <f t="shared" si="6"/>
        <v>19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40151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34">
        <v>23256</v>
      </c>
      <c r="C8" s="34">
        <v>14319</v>
      </c>
      <c r="D8" s="34">
        <v>286297</v>
      </c>
      <c r="E8" s="34">
        <v>149708</v>
      </c>
      <c r="F8" s="13">
        <f t="shared" ref="F8:F35" si="0">((E8*100)/D8)-100</f>
        <v>-47.7088478049019</v>
      </c>
      <c r="G8" s="1"/>
      <c r="H8" s="1"/>
      <c r="I8" s="1"/>
    </row>
    <row r="9" spans="1:12" x14ac:dyDescent="0.25">
      <c r="A9" s="8" t="s">
        <v>45</v>
      </c>
      <c r="B9" s="33">
        <v>33083</v>
      </c>
      <c r="C9" s="33">
        <v>37113</v>
      </c>
      <c r="D9" s="33">
        <v>329919</v>
      </c>
      <c r="E9" s="33">
        <v>343305</v>
      </c>
      <c r="F9" s="10">
        <f t="shared" si="0"/>
        <v>4.0573595337037318</v>
      </c>
      <c r="G9" s="1"/>
      <c r="H9" s="1"/>
      <c r="I9" s="1"/>
    </row>
    <row r="10" spans="1:12" x14ac:dyDescent="0.25">
      <c r="A10" s="11" t="s">
        <v>46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33">
        <v>341045</v>
      </c>
      <c r="C11" s="33">
        <v>345033</v>
      </c>
      <c r="D11" s="33">
        <v>3638218</v>
      </c>
      <c r="E11" s="33">
        <v>3538667</v>
      </c>
      <c r="F11" s="10">
        <f t="shared" si="0"/>
        <v>-2.73625714566856</v>
      </c>
      <c r="G11" s="1"/>
      <c r="H11" s="1"/>
      <c r="I11" s="1"/>
    </row>
    <row r="12" spans="1:12" x14ac:dyDescent="0.25">
      <c r="A12" s="11" t="s">
        <v>48</v>
      </c>
      <c r="B12" s="34">
        <v>105932</v>
      </c>
      <c r="C12" s="34">
        <v>105651</v>
      </c>
      <c r="D12" s="34">
        <v>1158366</v>
      </c>
      <c r="E12" s="34">
        <v>996834</v>
      </c>
      <c r="F12" s="13">
        <f t="shared" si="0"/>
        <v>-13.944815369235627</v>
      </c>
      <c r="G12" s="1"/>
      <c r="H12" s="1"/>
      <c r="I12" s="1"/>
    </row>
    <row r="13" spans="1:12" x14ac:dyDescent="0.25">
      <c r="A13" s="8" t="s">
        <v>49</v>
      </c>
      <c r="B13" s="33">
        <v>682212</v>
      </c>
      <c r="C13" s="33">
        <v>624383</v>
      </c>
      <c r="D13" s="33">
        <v>7808793</v>
      </c>
      <c r="E13" s="33">
        <v>6768063</v>
      </c>
      <c r="F13" s="10">
        <f t="shared" si="0"/>
        <v>-13.327667925119798</v>
      </c>
      <c r="G13" s="1"/>
      <c r="H13" s="1"/>
      <c r="I13" s="1"/>
    </row>
    <row r="14" spans="1:12" x14ac:dyDescent="0.25">
      <c r="A14" s="11" t="s">
        <v>50</v>
      </c>
      <c r="B14" s="34">
        <v>782692</v>
      </c>
      <c r="C14" s="34">
        <v>725114</v>
      </c>
      <c r="D14" s="34">
        <v>8788256</v>
      </c>
      <c r="E14" s="34">
        <v>7007838</v>
      </c>
      <c r="F14" s="13">
        <f t="shared" si="0"/>
        <v>-20.259059362858792</v>
      </c>
      <c r="G14" s="1"/>
      <c r="H14" s="1"/>
      <c r="I14" s="1"/>
    </row>
    <row r="15" spans="1:12" x14ac:dyDescent="0.25">
      <c r="A15" s="8" t="s">
        <v>51</v>
      </c>
      <c r="B15" s="33">
        <v>56182</v>
      </c>
      <c r="C15" s="33">
        <v>102506</v>
      </c>
      <c r="D15" s="33">
        <v>521516</v>
      </c>
      <c r="E15" s="33">
        <v>637150</v>
      </c>
      <c r="F15" s="10">
        <f t="shared" si="0"/>
        <v>22.172665843425705</v>
      </c>
      <c r="G15" s="1"/>
      <c r="H15" s="1"/>
      <c r="I15" s="1"/>
    </row>
    <row r="16" spans="1:12" x14ac:dyDescent="0.25">
      <c r="A16" s="11" t="s">
        <v>52</v>
      </c>
      <c r="B16" s="34">
        <v>0</v>
      </c>
      <c r="C16" s="34">
        <v>939</v>
      </c>
      <c r="D16" s="34">
        <v>0</v>
      </c>
      <c r="E16" s="34">
        <v>3269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33">
        <v>20023</v>
      </c>
      <c r="C17" s="33">
        <v>21131</v>
      </c>
      <c r="D17" s="33">
        <v>133138</v>
      </c>
      <c r="E17" s="33">
        <v>224526</v>
      </c>
      <c r="F17" s="10">
        <f t="shared" si="0"/>
        <v>68.641559885231857</v>
      </c>
      <c r="G17" s="1"/>
      <c r="H17" s="1"/>
      <c r="I17" s="1"/>
    </row>
    <row r="18" spans="1:9" x14ac:dyDescent="0.25">
      <c r="A18" s="11" t="s">
        <v>54</v>
      </c>
      <c r="B18" s="34">
        <v>104355</v>
      </c>
      <c r="C18" s="34">
        <v>87110</v>
      </c>
      <c r="D18" s="34">
        <v>820019</v>
      </c>
      <c r="E18" s="34">
        <v>780004</v>
      </c>
      <c r="F18" s="13">
        <f t="shared" si="0"/>
        <v>-4.8797649810553168</v>
      </c>
      <c r="G18" s="1"/>
      <c r="H18" s="1"/>
      <c r="I18" s="1"/>
    </row>
    <row r="19" spans="1:9" x14ac:dyDescent="0.25">
      <c r="A19" s="8" t="s">
        <v>55</v>
      </c>
      <c r="B19" s="33">
        <v>21404</v>
      </c>
      <c r="C19" s="33">
        <v>12943</v>
      </c>
      <c r="D19" s="33">
        <v>187145</v>
      </c>
      <c r="E19" s="33">
        <v>116900</v>
      </c>
      <c r="F19" s="10">
        <f t="shared" si="0"/>
        <v>-37.535066392369551</v>
      </c>
      <c r="G19" s="1"/>
      <c r="H19" s="1"/>
      <c r="I19" s="1"/>
    </row>
    <row r="20" spans="1:9" x14ac:dyDescent="0.25">
      <c r="A20" s="11" t="s">
        <v>56</v>
      </c>
      <c r="B20" s="34">
        <v>0</v>
      </c>
      <c r="C20" s="34">
        <v>0</v>
      </c>
      <c r="D20" s="34">
        <v>0</v>
      </c>
      <c r="E20" s="34">
        <v>7506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4">
        <v>216652</v>
      </c>
      <c r="C22" s="34">
        <v>204683</v>
      </c>
      <c r="D22" s="34">
        <v>2191429</v>
      </c>
      <c r="E22" s="34">
        <v>1874708</v>
      </c>
      <c r="F22" s="13">
        <f t="shared" si="0"/>
        <v>-14.452715556835287</v>
      </c>
      <c r="G22" s="1"/>
      <c r="H22" s="1"/>
      <c r="I22" s="1"/>
    </row>
    <row r="23" spans="1:9" x14ac:dyDescent="0.25">
      <c r="A23" s="8" t="s">
        <v>59</v>
      </c>
      <c r="B23" s="33">
        <v>36239</v>
      </c>
      <c r="C23" s="33">
        <v>49298</v>
      </c>
      <c r="D23" s="33">
        <v>383916</v>
      </c>
      <c r="E23" s="33">
        <v>453433</v>
      </c>
      <c r="F23" s="10">
        <f t="shared" si="0"/>
        <v>18.107346398691377</v>
      </c>
      <c r="G23" s="1"/>
      <c r="H23" s="1"/>
      <c r="I23" s="1"/>
    </row>
    <row r="24" spans="1:9" x14ac:dyDescent="0.25">
      <c r="A24" s="11" t="s">
        <v>60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33">
        <v>40841</v>
      </c>
      <c r="C25" s="33">
        <v>50415</v>
      </c>
      <c r="D25" s="33">
        <v>425064</v>
      </c>
      <c r="E25" s="33">
        <v>461955</v>
      </c>
      <c r="F25" s="10">
        <f t="shared" si="0"/>
        <v>8.6789283496132299</v>
      </c>
      <c r="G25" s="1"/>
      <c r="H25" s="1"/>
      <c r="I25" s="1"/>
    </row>
    <row r="26" spans="1:9" x14ac:dyDescent="0.25">
      <c r="A26" s="11" t="s">
        <v>62</v>
      </c>
      <c r="B26" s="34">
        <v>2143</v>
      </c>
      <c r="C26" s="34">
        <v>2269</v>
      </c>
      <c r="D26" s="34">
        <v>3064</v>
      </c>
      <c r="E26" s="34">
        <v>22651</v>
      </c>
      <c r="F26" s="13">
        <f t="shared" si="0"/>
        <v>639.26240208877289</v>
      </c>
      <c r="G26" s="1"/>
      <c r="H26" s="1"/>
      <c r="I26" s="1"/>
    </row>
    <row r="27" spans="1:9" x14ac:dyDescent="0.25">
      <c r="A27" s="8" t="s">
        <v>63</v>
      </c>
      <c r="B27" s="33">
        <v>45978</v>
      </c>
      <c r="C27" s="33">
        <v>38348</v>
      </c>
      <c r="D27" s="33">
        <v>538780</v>
      </c>
      <c r="E27" s="33">
        <v>334672</v>
      </c>
      <c r="F27" s="10">
        <f t="shared" si="0"/>
        <v>-37.883366123464121</v>
      </c>
      <c r="G27" s="1"/>
      <c r="H27" s="1"/>
      <c r="I27" s="1"/>
    </row>
    <row r="28" spans="1:9" x14ac:dyDescent="0.25">
      <c r="A28" s="11" t="s">
        <v>64</v>
      </c>
      <c r="B28" s="34">
        <v>279499</v>
      </c>
      <c r="C28" s="34">
        <v>267173</v>
      </c>
      <c r="D28" s="34">
        <v>2979004</v>
      </c>
      <c r="E28" s="34">
        <v>2713128</v>
      </c>
      <c r="F28" s="13">
        <f t="shared" si="0"/>
        <v>-8.9249964081954971</v>
      </c>
      <c r="G28" s="1"/>
      <c r="H28" s="1"/>
      <c r="I28" s="1"/>
    </row>
    <row r="29" spans="1:9" x14ac:dyDescent="0.25">
      <c r="A29" s="8" t="s">
        <v>65</v>
      </c>
      <c r="B29" s="33">
        <v>85528</v>
      </c>
      <c r="C29" s="33">
        <v>84735</v>
      </c>
      <c r="D29" s="33">
        <v>868906</v>
      </c>
      <c r="E29" s="33">
        <v>631697</v>
      </c>
      <c r="F29" s="10">
        <f t="shared" si="0"/>
        <v>-27.299730926015016</v>
      </c>
      <c r="G29" s="1"/>
      <c r="H29" s="1"/>
      <c r="I29" s="1"/>
    </row>
    <row r="30" spans="1:9" x14ac:dyDescent="0.25">
      <c r="A30" s="11" t="s">
        <v>66</v>
      </c>
      <c r="B30" s="34">
        <v>22629</v>
      </c>
      <c r="C30" s="34">
        <v>19221</v>
      </c>
      <c r="D30" s="34">
        <v>226073</v>
      </c>
      <c r="E30" s="34">
        <v>201258</v>
      </c>
      <c r="F30" s="13">
        <f t="shared" si="0"/>
        <v>-10.976542975056731</v>
      </c>
      <c r="G30" s="1"/>
      <c r="H30" s="1"/>
      <c r="I30" s="1"/>
    </row>
    <row r="31" spans="1:9" x14ac:dyDescent="0.25">
      <c r="A31" s="8" t="s">
        <v>67</v>
      </c>
      <c r="B31" s="33">
        <v>20841</v>
      </c>
      <c r="C31" s="33">
        <v>17076</v>
      </c>
      <c r="D31" s="33">
        <v>331530</v>
      </c>
      <c r="E31" s="33">
        <v>113881</v>
      </c>
      <c r="F31" s="10">
        <f t="shared" si="0"/>
        <v>-65.649865773836453</v>
      </c>
      <c r="G31" s="1"/>
      <c r="H31" s="1"/>
      <c r="I31" s="1"/>
    </row>
    <row r="32" spans="1:9" x14ac:dyDescent="0.25">
      <c r="A32" s="11" t="s">
        <v>68</v>
      </c>
      <c r="B32" s="34">
        <v>439281</v>
      </c>
      <c r="C32" s="34">
        <v>386461</v>
      </c>
      <c r="D32" s="34">
        <v>4163872</v>
      </c>
      <c r="E32" s="34">
        <v>3702731</v>
      </c>
      <c r="F32" s="13">
        <f t="shared" si="0"/>
        <v>-11.074812097970351</v>
      </c>
      <c r="G32" s="1"/>
      <c r="H32" s="1"/>
      <c r="I32" s="1"/>
    </row>
    <row r="33" spans="1:9" x14ac:dyDescent="0.25">
      <c r="A33" s="8" t="s">
        <v>69</v>
      </c>
      <c r="B33" s="33">
        <v>120350</v>
      </c>
      <c r="C33" s="33">
        <v>92055</v>
      </c>
      <c r="D33" s="33">
        <v>1190909</v>
      </c>
      <c r="E33" s="33">
        <v>747690</v>
      </c>
      <c r="F33" s="10">
        <f t="shared" si="0"/>
        <v>-37.216865436401939</v>
      </c>
      <c r="G33" s="1"/>
      <c r="H33" s="1"/>
      <c r="I33" s="1"/>
    </row>
    <row r="34" spans="1:9" x14ac:dyDescent="0.25">
      <c r="A34" s="11" t="s">
        <v>70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3480165</v>
      </c>
      <c r="C35" s="15">
        <f t="shared" ref="C35:E35" si="1">SUM(C7:C34)</f>
        <v>3287976</v>
      </c>
      <c r="D35" s="15">
        <f t="shared" si="1"/>
        <v>36974214</v>
      </c>
      <c r="E35" s="15">
        <f t="shared" si="1"/>
        <v>31831574</v>
      </c>
      <c r="F35" s="16">
        <f t="shared" si="0"/>
        <v>-13.908720277326253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7007838</v>
      </c>
      <c r="G38" s="42">
        <f>LOOKUP(E38,$A$38:$A$65,$C$38:$C$65)</f>
        <v>8788256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149708</v>
      </c>
      <c r="C39" s="41">
        <f t="shared" ref="C39:C65" si="5">D8</f>
        <v>286297</v>
      </c>
      <c r="D39" s="41">
        <f t="shared" ref="D39:D65" si="6">_xlfn.RANK.EQ(B39,$B$38:$B$65)+COUNTIF($B$38:$B$65,B39)-1</f>
        <v>18</v>
      </c>
      <c r="E39" s="42" t="str">
        <f t="shared" si="2"/>
        <v>BALEARES</v>
      </c>
      <c r="F39" s="42">
        <f t="shared" ref="F39:F54" si="7">LOOKUP(E39,$A$38:$A$65,$B$38:$B$65)</f>
        <v>6768063</v>
      </c>
      <c r="G39" s="42">
        <f t="shared" ref="G39:G65" si="8">LOOKUP(E39,$A$38:$A$65,$C$38:$C$65)</f>
        <v>7808793</v>
      </c>
    </row>
    <row r="40" spans="1:9" x14ac:dyDescent="0.25">
      <c r="A40" s="42" t="str">
        <f t="shared" si="3"/>
        <v>ALMERIA</v>
      </c>
      <c r="B40" s="41">
        <f t="shared" si="4"/>
        <v>343305</v>
      </c>
      <c r="C40" s="41">
        <f t="shared" si="5"/>
        <v>329919</v>
      </c>
      <c r="D40" s="41">
        <f t="shared" si="6"/>
        <v>14</v>
      </c>
      <c r="E40" s="42" t="str">
        <f t="shared" si="2"/>
        <v>VALENCIA</v>
      </c>
      <c r="F40" s="42">
        <f t="shared" si="7"/>
        <v>3702731</v>
      </c>
      <c r="G40" s="42">
        <f t="shared" si="8"/>
        <v>4163872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3538667</v>
      </c>
      <c r="G41" s="42">
        <f t="shared" si="8"/>
        <v>3638218</v>
      </c>
    </row>
    <row r="42" spans="1:9" x14ac:dyDescent="0.25">
      <c r="A42" s="42" t="str">
        <f t="shared" si="3"/>
        <v>BAHIA DE ALGECIRAS</v>
      </c>
      <c r="B42" s="41">
        <f t="shared" si="4"/>
        <v>3538667</v>
      </c>
      <c r="C42" s="41">
        <f t="shared" si="5"/>
        <v>3638218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2713128</v>
      </c>
      <c r="G42" s="42">
        <f t="shared" si="8"/>
        <v>2979004</v>
      </c>
    </row>
    <row r="43" spans="1:9" x14ac:dyDescent="0.25">
      <c r="A43" s="42" t="str">
        <f t="shared" si="3"/>
        <v>BAHIA DE CADIZ</v>
      </c>
      <c r="B43" s="41">
        <f t="shared" si="4"/>
        <v>996834</v>
      </c>
      <c r="C43" s="41">
        <f t="shared" si="5"/>
        <v>1158366</v>
      </c>
      <c r="D43" s="41">
        <f t="shared" si="6"/>
        <v>7</v>
      </c>
      <c r="E43" s="42" t="str">
        <f t="shared" si="2"/>
        <v>LAS PALMAS</v>
      </c>
      <c r="F43" s="42">
        <f t="shared" si="7"/>
        <v>1874708</v>
      </c>
      <c r="G43" s="42">
        <f t="shared" si="8"/>
        <v>2191429</v>
      </c>
    </row>
    <row r="44" spans="1:9" x14ac:dyDescent="0.25">
      <c r="A44" s="42" t="str">
        <f t="shared" si="3"/>
        <v>BALEARES</v>
      </c>
      <c r="B44" s="41">
        <f t="shared" si="4"/>
        <v>6768063</v>
      </c>
      <c r="C44" s="41">
        <f t="shared" si="5"/>
        <v>7808793</v>
      </c>
      <c r="D44" s="41">
        <f t="shared" si="6"/>
        <v>2</v>
      </c>
      <c r="E44" s="42" t="str">
        <f t="shared" si="2"/>
        <v>BAHIA DE CADIZ</v>
      </c>
      <c r="F44" s="42">
        <f t="shared" si="7"/>
        <v>996834</v>
      </c>
      <c r="G44" s="42">
        <f t="shared" si="8"/>
        <v>1158366</v>
      </c>
    </row>
    <row r="45" spans="1:9" x14ac:dyDescent="0.25">
      <c r="A45" s="42" t="str">
        <f t="shared" si="3"/>
        <v>BARCELONA</v>
      </c>
      <c r="B45" s="41">
        <f t="shared" si="4"/>
        <v>7007838</v>
      </c>
      <c r="C45" s="41">
        <f t="shared" si="5"/>
        <v>8788256</v>
      </c>
      <c r="D45" s="41">
        <f t="shared" si="6"/>
        <v>1</v>
      </c>
      <c r="E45" s="42" t="str">
        <f t="shared" si="2"/>
        <v>CEUTA</v>
      </c>
      <c r="F45" s="42">
        <f t="shared" si="7"/>
        <v>780004</v>
      </c>
      <c r="G45" s="42">
        <f t="shared" si="8"/>
        <v>820019</v>
      </c>
    </row>
    <row r="46" spans="1:9" x14ac:dyDescent="0.25">
      <c r="A46" s="42" t="str">
        <f t="shared" si="3"/>
        <v>BILBAO</v>
      </c>
      <c r="B46" s="41">
        <f t="shared" si="4"/>
        <v>637150</v>
      </c>
      <c r="C46" s="41">
        <f t="shared" si="5"/>
        <v>521516</v>
      </c>
      <c r="D46" s="41">
        <f t="shared" si="6"/>
        <v>10</v>
      </c>
      <c r="E46" s="42" t="str">
        <f t="shared" si="2"/>
        <v>VIGO</v>
      </c>
      <c r="F46" s="42">
        <f t="shared" si="7"/>
        <v>747690</v>
      </c>
      <c r="G46" s="42">
        <f t="shared" si="8"/>
        <v>1190909</v>
      </c>
    </row>
    <row r="47" spans="1:9" x14ac:dyDescent="0.25">
      <c r="A47" s="42" t="str">
        <f t="shared" si="3"/>
        <v>CARTAGENA</v>
      </c>
      <c r="B47" s="41">
        <f t="shared" si="4"/>
        <v>3269</v>
      </c>
      <c r="C47" s="41">
        <f t="shared" si="5"/>
        <v>0</v>
      </c>
      <c r="D47" s="41">
        <f t="shared" si="6"/>
        <v>23</v>
      </c>
      <c r="E47" s="42" t="str">
        <f t="shared" si="2"/>
        <v>BILBAO</v>
      </c>
      <c r="F47" s="42">
        <f t="shared" si="7"/>
        <v>637150</v>
      </c>
      <c r="G47" s="42">
        <f t="shared" si="8"/>
        <v>521516</v>
      </c>
    </row>
    <row r="48" spans="1:9" x14ac:dyDescent="0.25">
      <c r="A48" s="42" t="str">
        <f t="shared" si="3"/>
        <v>CASTELLON</v>
      </c>
      <c r="B48" s="41">
        <f t="shared" si="4"/>
        <v>224526</v>
      </c>
      <c r="C48" s="41">
        <f t="shared" si="5"/>
        <v>133138</v>
      </c>
      <c r="D48" s="41">
        <f t="shared" si="6"/>
        <v>16</v>
      </c>
      <c r="E48" s="42" t="str">
        <f t="shared" si="2"/>
        <v>SANTANDER</v>
      </c>
      <c r="F48" s="42">
        <f t="shared" si="7"/>
        <v>631697</v>
      </c>
      <c r="G48" s="42">
        <f t="shared" si="8"/>
        <v>868906</v>
      </c>
    </row>
    <row r="49" spans="1:7" x14ac:dyDescent="0.25">
      <c r="A49" s="42" t="str">
        <f t="shared" si="3"/>
        <v>CEUTA</v>
      </c>
      <c r="B49" s="41">
        <f t="shared" si="4"/>
        <v>780004</v>
      </c>
      <c r="C49" s="41">
        <f t="shared" si="5"/>
        <v>820019</v>
      </c>
      <c r="D49" s="41">
        <f t="shared" si="6"/>
        <v>8</v>
      </c>
      <c r="E49" s="42" t="str">
        <f t="shared" si="2"/>
        <v>MELILLA</v>
      </c>
      <c r="F49" s="42">
        <f t="shared" si="7"/>
        <v>461955</v>
      </c>
      <c r="G49" s="42">
        <f t="shared" si="8"/>
        <v>425064</v>
      </c>
    </row>
    <row r="50" spans="1:7" x14ac:dyDescent="0.25">
      <c r="A50" s="42" t="str">
        <f t="shared" si="3"/>
        <v>FERROL-SAN CIBRAO</v>
      </c>
      <c r="B50" s="41">
        <f t="shared" si="4"/>
        <v>116900</v>
      </c>
      <c r="C50" s="41">
        <f t="shared" si="5"/>
        <v>187145</v>
      </c>
      <c r="D50" s="41">
        <f t="shared" si="6"/>
        <v>19</v>
      </c>
      <c r="E50" s="42" t="str">
        <f t="shared" si="2"/>
        <v>MALAGA</v>
      </c>
      <c r="F50" s="42">
        <f t="shared" si="7"/>
        <v>453433</v>
      </c>
      <c r="G50" s="42">
        <f t="shared" si="8"/>
        <v>383916</v>
      </c>
    </row>
    <row r="51" spans="1:7" x14ac:dyDescent="0.25">
      <c r="A51" s="42" t="str">
        <f t="shared" si="3"/>
        <v>GIJON</v>
      </c>
      <c r="B51" s="41">
        <f t="shared" si="4"/>
        <v>7506</v>
      </c>
      <c r="C51" s="41">
        <f t="shared" si="5"/>
        <v>0</v>
      </c>
      <c r="D51" s="41">
        <f t="shared" si="6"/>
        <v>22</v>
      </c>
      <c r="E51" s="42" t="str">
        <f t="shared" si="2"/>
        <v>ALMERIA</v>
      </c>
      <c r="F51" s="42">
        <f t="shared" si="7"/>
        <v>343305</v>
      </c>
      <c r="G51" s="42">
        <f t="shared" si="8"/>
        <v>329919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PASAIA</v>
      </c>
      <c r="F52" s="42">
        <f t="shared" si="7"/>
        <v>334672</v>
      </c>
      <c r="G52" s="42">
        <f t="shared" si="8"/>
        <v>538780</v>
      </c>
    </row>
    <row r="53" spans="1:7" x14ac:dyDescent="0.25">
      <c r="A53" s="42" t="str">
        <f t="shared" si="3"/>
        <v>LAS PALMAS</v>
      </c>
      <c r="B53" s="41">
        <f t="shared" si="4"/>
        <v>1874708</v>
      </c>
      <c r="C53" s="41">
        <f t="shared" si="5"/>
        <v>2191429</v>
      </c>
      <c r="D53" s="41">
        <f t="shared" si="6"/>
        <v>6</v>
      </c>
      <c r="E53" s="42" t="str">
        <f t="shared" si="2"/>
        <v>CASTELLON</v>
      </c>
      <c r="F53" s="42">
        <f t="shared" si="7"/>
        <v>224526</v>
      </c>
      <c r="G53" s="42">
        <f t="shared" si="8"/>
        <v>133138</v>
      </c>
    </row>
    <row r="54" spans="1:7" x14ac:dyDescent="0.25">
      <c r="A54" s="42" t="str">
        <f t="shared" si="3"/>
        <v>MALAGA</v>
      </c>
      <c r="B54" s="41">
        <f t="shared" si="4"/>
        <v>453433</v>
      </c>
      <c r="C54" s="41">
        <f t="shared" si="5"/>
        <v>383916</v>
      </c>
      <c r="D54" s="41">
        <f t="shared" si="6"/>
        <v>13</v>
      </c>
      <c r="E54" s="42" t="str">
        <f t="shared" si="2"/>
        <v>SEVILLA</v>
      </c>
      <c r="F54" s="42">
        <f t="shared" si="7"/>
        <v>201258</v>
      </c>
      <c r="G54" s="42">
        <f t="shared" si="8"/>
        <v>226073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ALICANTE</v>
      </c>
      <c r="F55" s="42">
        <f t="shared" ref="F55:F65" si="9">LOOKUP(E55,$A$38:$A$65,$B$38:$B$65)</f>
        <v>149708</v>
      </c>
      <c r="G55" s="42">
        <f t="shared" si="8"/>
        <v>286297</v>
      </c>
    </row>
    <row r="56" spans="1:7" x14ac:dyDescent="0.25">
      <c r="A56" s="42" t="str">
        <f t="shared" si="3"/>
        <v>MELILLA</v>
      </c>
      <c r="B56" s="41">
        <f t="shared" si="4"/>
        <v>461955</v>
      </c>
      <c r="C56" s="41">
        <f t="shared" si="5"/>
        <v>425064</v>
      </c>
      <c r="D56" s="41">
        <f t="shared" si="6"/>
        <v>12</v>
      </c>
      <c r="E56" s="42" t="str">
        <f t="shared" si="2"/>
        <v>FERROL-SAN CIBRAO</v>
      </c>
      <c r="F56" s="42">
        <f t="shared" si="9"/>
        <v>116900</v>
      </c>
      <c r="G56" s="42">
        <f t="shared" si="8"/>
        <v>187145</v>
      </c>
    </row>
    <row r="57" spans="1:7" x14ac:dyDescent="0.25">
      <c r="A57" s="42" t="str">
        <f t="shared" si="3"/>
        <v>MOTRIL</v>
      </c>
      <c r="B57" s="41">
        <f t="shared" si="4"/>
        <v>22651</v>
      </c>
      <c r="C57" s="41">
        <f t="shared" si="5"/>
        <v>3064</v>
      </c>
      <c r="D57" s="41">
        <f t="shared" si="6"/>
        <v>21</v>
      </c>
      <c r="E57" s="42" t="str">
        <f t="shared" si="2"/>
        <v>TARRAGONA</v>
      </c>
      <c r="F57" s="42">
        <f t="shared" si="9"/>
        <v>113881</v>
      </c>
      <c r="G57" s="42">
        <f t="shared" si="8"/>
        <v>331530</v>
      </c>
    </row>
    <row r="58" spans="1:7" x14ac:dyDescent="0.25">
      <c r="A58" s="42" t="str">
        <f t="shared" si="3"/>
        <v>PASAIA</v>
      </c>
      <c r="B58" s="41">
        <f t="shared" si="4"/>
        <v>334672</v>
      </c>
      <c r="C58" s="41">
        <f t="shared" si="5"/>
        <v>538780</v>
      </c>
      <c r="D58" s="41">
        <f t="shared" si="6"/>
        <v>15</v>
      </c>
      <c r="E58" s="42" t="str">
        <f t="shared" si="2"/>
        <v>MOTRIL</v>
      </c>
      <c r="F58" s="42">
        <f t="shared" si="9"/>
        <v>22651</v>
      </c>
      <c r="G58" s="42">
        <f t="shared" si="8"/>
        <v>3064</v>
      </c>
    </row>
    <row r="59" spans="1:7" x14ac:dyDescent="0.25">
      <c r="A59" s="42" t="str">
        <f t="shared" si="3"/>
        <v>SANTA CRUZ DE TENERIFE</v>
      </c>
      <c r="B59" s="41">
        <f t="shared" si="4"/>
        <v>2713128</v>
      </c>
      <c r="C59" s="41">
        <f t="shared" si="5"/>
        <v>2979004</v>
      </c>
      <c r="D59" s="41">
        <f t="shared" si="6"/>
        <v>5</v>
      </c>
      <c r="E59" s="42" t="str">
        <f t="shared" si="2"/>
        <v>GIJON</v>
      </c>
      <c r="F59" s="42">
        <f t="shared" si="9"/>
        <v>7506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631697</v>
      </c>
      <c r="C60" s="41">
        <f t="shared" si="5"/>
        <v>868906</v>
      </c>
      <c r="D60" s="41">
        <f t="shared" si="6"/>
        <v>11</v>
      </c>
      <c r="E60" s="42" t="str">
        <f t="shared" si="2"/>
        <v>CARTAGENA</v>
      </c>
      <c r="F60" s="42">
        <f t="shared" si="9"/>
        <v>3269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201258</v>
      </c>
      <c r="C61" s="41">
        <f t="shared" si="5"/>
        <v>226073</v>
      </c>
      <c r="D61" s="41">
        <f t="shared" si="6"/>
        <v>17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113881</v>
      </c>
      <c r="C62" s="41">
        <f t="shared" si="5"/>
        <v>331530</v>
      </c>
      <c r="D62" s="41">
        <f t="shared" si="6"/>
        <v>20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3702731</v>
      </c>
      <c r="C63" s="41">
        <f t="shared" si="5"/>
        <v>4163872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747690</v>
      </c>
      <c r="C64" s="41">
        <f t="shared" si="5"/>
        <v>1190909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40151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5">
        <v>816</v>
      </c>
      <c r="C7" s="35">
        <v>618</v>
      </c>
      <c r="D7" s="35">
        <v>6541</v>
      </c>
      <c r="E7" s="35">
        <v>6773</v>
      </c>
      <c r="F7" s="10">
        <f>((E7*100)/D7)-100</f>
        <v>3.5468582785506868</v>
      </c>
      <c r="G7" s="1"/>
      <c r="H7" s="1"/>
      <c r="I7" s="1"/>
    </row>
    <row r="8" spans="1:12" x14ac:dyDescent="0.25">
      <c r="A8" s="11" t="s">
        <v>44</v>
      </c>
      <c r="B8" s="36">
        <v>12963</v>
      </c>
      <c r="C8" s="36">
        <v>14141</v>
      </c>
      <c r="D8" s="36">
        <v>130931</v>
      </c>
      <c r="E8" s="36">
        <v>108351</v>
      </c>
      <c r="F8" s="13">
        <f t="shared" ref="F8:F35" si="0">((E8*100)/D8)-100</f>
        <v>-17.245724847438723</v>
      </c>
      <c r="G8" s="1"/>
      <c r="H8" s="1"/>
      <c r="I8" s="1"/>
    </row>
    <row r="9" spans="1:12" x14ac:dyDescent="0.25">
      <c r="A9" s="8" t="s">
        <v>45</v>
      </c>
      <c r="B9" s="35">
        <v>32</v>
      </c>
      <c r="C9" s="35">
        <v>224</v>
      </c>
      <c r="D9" s="35">
        <v>133</v>
      </c>
      <c r="E9" s="35">
        <v>906.5</v>
      </c>
      <c r="F9" s="10">
        <f t="shared" si="0"/>
        <v>581.57894736842104</v>
      </c>
      <c r="G9" s="1"/>
      <c r="H9" s="1"/>
      <c r="I9" s="1"/>
    </row>
    <row r="10" spans="1:12" x14ac:dyDescent="0.25">
      <c r="A10" s="11" t="s">
        <v>46</v>
      </c>
      <c r="B10" s="36">
        <v>616</v>
      </c>
      <c r="C10" s="36">
        <v>0</v>
      </c>
      <c r="D10" s="36">
        <v>6537</v>
      </c>
      <c r="E10" s="36">
        <v>2575</v>
      </c>
      <c r="F10" s="17">
        <f t="shared" si="0"/>
        <v>-60.608841976441795</v>
      </c>
      <c r="G10" s="1"/>
      <c r="H10" s="1"/>
      <c r="I10" s="1"/>
    </row>
    <row r="11" spans="1:12" x14ac:dyDescent="0.25">
      <c r="A11" s="8" t="s">
        <v>47</v>
      </c>
      <c r="B11" s="35">
        <v>279524</v>
      </c>
      <c r="C11" s="35">
        <v>255290</v>
      </c>
      <c r="D11" s="35">
        <v>2755434</v>
      </c>
      <c r="E11" s="35">
        <v>2505603</v>
      </c>
      <c r="F11" s="10">
        <f t="shared" si="0"/>
        <v>-9.0668475456134985</v>
      </c>
      <c r="G11" s="1"/>
      <c r="H11" s="1"/>
      <c r="I11" s="1"/>
    </row>
    <row r="12" spans="1:12" x14ac:dyDescent="0.25">
      <c r="A12" s="11" t="s">
        <v>48</v>
      </c>
      <c r="B12" s="36">
        <v>9955</v>
      </c>
      <c r="C12" s="36">
        <v>8939</v>
      </c>
      <c r="D12" s="36">
        <v>108397.5</v>
      </c>
      <c r="E12" s="36">
        <v>87540.5</v>
      </c>
      <c r="F12" s="13">
        <f t="shared" si="0"/>
        <v>-19.241218662792036</v>
      </c>
      <c r="G12" s="1"/>
      <c r="H12" s="1"/>
      <c r="I12" s="1"/>
    </row>
    <row r="13" spans="1:12" x14ac:dyDescent="0.25">
      <c r="A13" s="8" t="s">
        <v>49</v>
      </c>
      <c r="B13" s="35">
        <v>12635</v>
      </c>
      <c r="C13" s="35">
        <v>7808</v>
      </c>
      <c r="D13" s="35">
        <v>155639</v>
      </c>
      <c r="E13" s="35">
        <v>115261</v>
      </c>
      <c r="F13" s="10">
        <f t="shared" si="0"/>
        <v>-25.943368949941856</v>
      </c>
      <c r="G13" s="1"/>
      <c r="H13" s="1"/>
      <c r="I13" s="1"/>
    </row>
    <row r="14" spans="1:12" x14ac:dyDescent="0.25">
      <c r="A14" s="11" t="s">
        <v>50</v>
      </c>
      <c r="B14" s="36">
        <v>215995.5</v>
      </c>
      <c r="C14" s="36">
        <v>162067.5</v>
      </c>
      <c r="D14" s="36">
        <v>2238504.5</v>
      </c>
      <c r="E14" s="36">
        <v>1507547.5</v>
      </c>
      <c r="F14" s="13">
        <f t="shared" si="0"/>
        <v>-32.653809719837511</v>
      </c>
      <c r="G14" s="1"/>
      <c r="H14" s="1"/>
      <c r="I14" s="1"/>
    </row>
    <row r="15" spans="1:12" x14ac:dyDescent="0.25">
      <c r="A15" s="8" t="s">
        <v>51</v>
      </c>
      <c r="B15" s="35">
        <v>48023.25</v>
      </c>
      <c r="C15" s="35">
        <v>41794.75</v>
      </c>
      <c r="D15" s="35">
        <v>469457.5</v>
      </c>
      <c r="E15" s="35">
        <v>363870.25</v>
      </c>
      <c r="F15" s="10">
        <f t="shared" si="0"/>
        <v>-22.491333081269332</v>
      </c>
      <c r="G15" s="1"/>
      <c r="H15" s="1"/>
      <c r="I15" s="1"/>
    </row>
    <row r="16" spans="1:12" x14ac:dyDescent="0.25">
      <c r="A16" s="11" t="s">
        <v>52</v>
      </c>
      <c r="B16" s="36">
        <v>4026</v>
      </c>
      <c r="C16" s="36">
        <v>5438</v>
      </c>
      <c r="D16" s="36">
        <v>39559</v>
      </c>
      <c r="E16" s="36">
        <v>48088</v>
      </c>
      <c r="F16" s="13">
        <f t="shared" si="0"/>
        <v>21.560201218433221</v>
      </c>
      <c r="G16" s="1"/>
      <c r="H16" s="1"/>
      <c r="I16" s="1"/>
    </row>
    <row r="17" spans="1:9" x14ac:dyDescent="0.25">
      <c r="A17" s="8" t="s">
        <v>53</v>
      </c>
      <c r="B17" s="35">
        <v>7342</v>
      </c>
      <c r="C17" s="35">
        <v>7261</v>
      </c>
      <c r="D17" s="35">
        <v>77705</v>
      </c>
      <c r="E17" s="35">
        <v>55361</v>
      </c>
      <c r="F17" s="10">
        <f t="shared" si="0"/>
        <v>-28.754906376681035</v>
      </c>
      <c r="G17" s="1"/>
      <c r="H17" s="1"/>
      <c r="I17" s="1"/>
    </row>
    <row r="18" spans="1:9" x14ac:dyDescent="0.25">
      <c r="A18" s="11" t="s">
        <v>54</v>
      </c>
      <c r="B18" s="36">
        <v>1375</v>
      </c>
      <c r="C18" s="36">
        <v>1200</v>
      </c>
      <c r="D18" s="36">
        <v>13078</v>
      </c>
      <c r="E18" s="36">
        <v>11463</v>
      </c>
      <c r="F18" s="13">
        <f t="shared" si="0"/>
        <v>-12.348983024927364</v>
      </c>
      <c r="G18" s="1"/>
      <c r="H18" s="1"/>
      <c r="I18" s="1"/>
    </row>
    <row r="19" spans="1:9" x14ac:dyDescent="0.25">
      <c r="A19" s="8" t="s">
        <v>55</v>
      </c>
      <c r="B19" s="35">
        <v>20</v>
      </c>
      <c r="C19" s="35">
        <v>33</v>
      </c>
      <c r="D19" s="35">
        <v>443</v>
      </c>
      <c r="E19" s="35">
        <v>338</v>
      </c>
      <c r="F19" s="10">
        <f t="shared" si="0"/>
        <v>-23.7020316027088</v>
      </c>
      <c r="G19" s="1"/>
      <c r="H19" s="1"/>
      <c r="I19" s="1"/>
    </row>
    <row r="20" spans="1:9" x14ac:dyDescent="0.25">
      <c r="A20" s="11" t="s">
        <v>56</v>
      </c>
      <c r="B20" s="36">
        <v>2668</v>
      </c>
      <c r="C20" s="36">
        <v>3147</v>
      </c>
      <c r="D20" s="36">
        <v>21213</v>
      </c>
      <c r="E20" s="36">
        <v>22236</v>
      </c>
      <c r="F20" s="13">
        <f t="shared" si="0"/>
        <v>4.822514495828031</v>
      </c>
      <c r="G20" s="1"/>
      <c r="H20" s="1"/>
      <c r="I20" s="1"/>
    </row>
    <row r="21" spans="1:9" x14ac:dyDescent="0.25">
      <c r="A21" s="8" t="s">
        <v>57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6">
        <v>119968</v>
      </c>
      <c r="C22" s="36">
        <v>84669</v>
      </c>
      <c r="D22" s="36">
        <v>1110106</v>
      </c>
      <c r="E22" s="36">
        <v>829682</v>
      </c>
      <c r="F22" s="13">
        <f t="shared" si="0"/>
        <v>-25.261011110650699</v>
      </c>
      <c r="G22" s="1"/>
      <c r="H22" s="1"/>
      <c r="I22" s="1"/>
    </row>
    <row r="23" spans="1:9" x14ac:dyDescent="0.25">
      <c r="A23" s="8" t="s">
        <v>59</v>
      </c>
      <c r="B23" s="35">
        <v>51829</v>
      </c>
      <c r="C23" s="35">
        <v>39952</v>
      </c>
      <c r="D23" s="35">
        <v>366712</v>
      </c>
      <c r="E23" s="35">
        <v>236354</v>
      </c>
      <c r="F23" s="10">
        <f t="shared" si="0"/>
        <v>-35.54778681908418</v>
      </c>
      <c r="G23" s="1"/>
      <c r="H23" s="1"/>
      <c r="I23" s="1"/>
    </row>
    <row r="24" spans="1:9" x14ac:dyDescent="0.25">
      <c r="A24" s="11" t="s">
        <v>60</v>
      </c>
      <c r="B24" s="36">
        <v>2477</v>
      </c>
      <c r="C24" s="36">
        <v>3489</v>
      </c>
      <c r="D24" s="36">
        <v>25778</v>
      </c>
      <c r="E24" s="36">
        <v>23590</v>
      </c>
      <c r="F24" s="13">
        <f t="shared" si="0"/>
        <v>-8.4878578632942805</v>
      </c>
      <c r="G24" s="1"/>
      <c r="H24" s="1"/>
      <c r="I24" s="1"/>
    </row>
    <row r="25" spans="1:9" x14ac:dyDescent="0.25">
      <c r="A25" s="8" t="s">
        <v>61</v>
      </c>
      <c r="B25" s="35">
        <v>1903</v>
      </c>
      <c r="C25" s="35">
        <v>2649</v>
      </c>
      <c r="D25" s="35">
        <v>17670</v>
      </c>
      <c r="E25" s="35">
        <v>21300</v>
      </c>
      <c r="F25" s="10">
        <f t="shared" si="0"/>
        <v>20.543293718166382</v>
      </c>
      <c r="G25" s="1"/>
      <c r="H25" s="1"/>
      <c r="I25" s="1"/>
    </row>
    <row r="26" spans="1:9" x14ac:dyDescent="0.25">
      <c r="A26" s="11" t="s">
        <v>62</v>
      </c>
      <c r="B26" s="36">
        <v>0</v>
      </c>
      <c r="C26" s="36">
        <v>150</v>
      </c>
      <c r="D26" s="36">
        <v>0</v>
      </c>
      <c r="E26" s="36">
        <v>152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5">
        <v>2.5</v>
      </c>
      <c r="C27" s="35">
        <v>0</v>
      </c>
      <c r="D27" s="35">
        <v>5</v>
      </c>
      <c r="E27" s="35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64</v>
      </c>
      <c r="B28" s="36">
        <v>33495</v>
      </c>
      <c r="C28" s="36">
        <v>31537</v>
      </c>
      <c r="D28" s="36">
        <v>340012</v>
      </c>
      <c r="E28" s="36">
        <v>284668</v>
      </c>
      <c r="F28" s="13">
        <f t="shared" si="0"/>
        <v>-16.277072573909152</v>
      </c>
      <c r="G28" s="1"/>
      <c r="H28" s="1"/>
      <c r="I28" s="1"/>
    </row>
    <row r="29" spans="1:9" x14ac:dyDescent="0.25">
      <c r="A29" s="8" t="s">
        <v>65</v>
      </c>
      <c r="B29" s="35">
        <v>64</v>
      </c>
      <c r="C29" s="35">
        <v>219</v>
      </c>
      <c r="D29" s="35">
        <v>1231</v>
      </c>
      <c r="E29" s="35">
        <v>1616</v>
      </c>
      <c r="F29" s="10">
        <f t="shared" si="0"/>
        <v>31.275385865150298</v>
      </c>
      <c r="G29" s="1"/>
      <c r="H29" s="1"/>
      <c r="I29" s="1"/>
    </row>
    <row r="30" spans="1:9" x14ac:dyDescent="0.25">
      <c r="A30" s="11" t="s">
        <v>66</v>
      </c>
      <c r="B30" s="36">
        <v>12936</v>
      </c>
      <c r="C30" s="36">
        <v>13675</v>
      </c>
      <c r="D30" s="36">
        <v>109190</v>
      </c>
      <c r="E30" s="36">
        <v>106241</v>
      </c>
      <c r="F30" s="13">
        <f t="shared" si="0"/>
        <v>-2.7007967762615692</v>
      </c>
      <c r="G30" s="1"/>
      <c r="H30" s="1"/>
      <c r="I30" s="1"/>
    </row>
    <row r="31" spans="1:9" x14ac:dyDescent="0.25">
      <c r="A31" s="8" t="s">
        <v>67</v>
      </c>
      <c r="B31" s="35">
        <v>3212</v>
      </c>
      <c r="C31" s="35">
        <v>20662</v>
      </c>
      <c r="D31" s="35">
        <v>40072</v>
      </c>
      <c r="E31" s="35">
        <v>163133</v>
      </c>
      <c r="F31" s="10">
        <f t="shared" si="0"/>
        <v>307.09972050309443</v>
      </c>
      <c r="G31" s="1"/>
      <c r="H31" s="1"/>
      <c r="I31" s="1"/>
    </row>
    <row r="32" spans="1:9" x14ac:dyDescent="0.25">
      <c r="A32" s="11" t="s">
        <v>68</v>
      </c>
      <c r="B32" s="36">
        <v>315715</v>
      </c>
      <c r="C32" s="36">
        <v>320206</v>
      </c>
      <c r="D32" s="36">
        <v>3041201</v>
      </c>
      <c r="E32" s="36">
        <v>3045676</v>
      </c>
      <c r="F32" s="13">
        <f t="shared" si="0"/>
        <v>0.14714581509080915</v>
      </c>
      <c r="G32" s="1"/>
      <c r="H32" s="1"/>
      <c r="I32" s="1"/>
    </row>
    <row r="33" spans="1:9" x14ac:dyDescent="0.25">
      <c r="A33" s="8" t="s">
        <v>69</v>
      </c>
      <c r="B33" s="35">
        <v>19945</v>
      </c>
      <c r="C33" s="35">
        <v>18186</v>
      </c>
      <c r="D33" s="35">
        <v>215049</v>
      </c>
      <c r="E33" s="35">
        <v>162793</v>
      </c>
      <c r="F33" s="10">
        <f t="shared" si="0"/>
        <v>-24.299578235657918</v>
      </c>
      <c r="G33" s="1"/>
      <c r="H33" s="1"/>
      <c r="I33" s="1"/>
    </row>
    <row r="34" spans="1:9" x14ac:dyDescent="0.25">
      <c r="A34" s="11" t="s">
        <v>70</v>
      </c>
      <c r="B34" s="36">
        <v>2643</v>
      </c>
      <c r="C34" s="36">
        <v>130</v>
      </c>
      <c r="D34" s="36">
        <v>13168</v>
      </c>
      <c r="E34" s="36">
        <v>15419</v>
      </c>
      <c r="F34" s="13">
        <f t="shared" si="0"/>
        <v>17.094471445929528</v>
      </c>
      <c r="G34" s="1"/>
      <c r="H34" s="1"/>
      <c r="I34" s="1"/>
    </row>
    <row r="35" spans="1:9" x14ac:dyDescent="0.25">
      <c r="A35" s="14" t="s">
        <v>71</v>
      </c>
      <c r="B35" s="15">
        <f>SUM(B7:B34)</f>
        <v>1160180.25</v>
      </c>
      <c r="C35" s="15">
        <f t="shared" ref="C35:E35" si="1">SUM(C7:C34)</f>
        <v>1043485.25</v>
      </c>
      <c r="D35" s="15">
        <f t="shared" si="1"/>
        <v>11303766.5</v>
      </c>
      <c r="E35" s="15">
        <f t="shared" si="1"/>
        <v>9726537.75</v>
      </c>
      <c r="F35" s="16">
        <f t="shared" si="0"/>
        <v>-13.953125712566688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6773</v>
      </c>
      <c r="C38" s="41">
        <f>D7</f>
        <v>6541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VALENCIA</v>
      </c>
      <c r="F38" s="42">
        <f>LOOKUP(E38,$A$38:$A$65,$B$38:$B$65)</f>
        <v>3045676</v>
      </c>
      <c r="G38" s="42">
        <f>LOOKUP(E38,$A$38:$A$65,$C$38:$C$65)</f>
        <v>3041201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108351</v>
      </c>
      <c r="C39" s="41">
        <f t="shared" ref="C39:C65" si="5">D8</f>
        <v>130931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2505603</v>
      </c>
      <c r="G39" s="42">
        <f t="shared" ref="G39:G65" si="8">LOOKUP(E39,$A$38:$A$65,$C$38:$C$65)</f>
        <v>2755434</v>
      </c>
    </row>
    <row r="40" spans="1:9" x14ac:dyDescent="0.25">
      <c r="A40" s="42" t="str">
        <f t="shared" si="3"/>
        <v>ALMERIA</v>
      </c>
      <c r="B40" s="41">
        <f t="shared" si="4"/>
        <v>906.5</v>
      </c>
      <c r="C40" s="41">
        <f t="shared" si="5"/>
        <v>133</v>
      </c>
      <c r="D40" s="41">
        <f t="shared" si="6"/>
        <v>24</v>
      </c>
      <c r="E40" s="42" t="str">
        <f t="shared" si="2"/>
        <v>BARCELONA</v>
      </c>
      <c r="F40" s="42">
        <f t="shared" si="7"/>
        <v>1507547.5</v>
      </c>
      <c r="G40" s="42">
        <f t="shared" si="8"/>
        <v>2238504.5</v>
      </c>
    </row>
    <row r="41" spans="1:9" x14ac:dyDescent="0.25">
      <c r="A41" s="42" t="str">
        <f t="shared" si="3"/>
        <v>AVILES</v>
      </c>
      <c r="B41" s="41">
        <f t="shared" si="4"/>
        <v>2575</v>
      </c>
      <c r="C41" s="41">
        <f t="shared" si="5"/>
        <v>6537</v>
      </c>
      <c r="D41" s="41">
        <f t="shared" si="6"/>
        <v>22</v>
      </c>
      <c r="E41" s="42" t="str">
        <f t="shared" si="2"/>
        <v>LAS PALMAS</v>
      </c>
      <c r="F41" s="42">
        <f t="shared" si="7"/>
        <v>829682</v>
      </c>
      <c r="G41" s="42">
        <f t="shared" si="8"/>
        <v>1110106</v>
      </c>
    </row>
    <row r="42" spans="1:9" x14ac:dyDescent="0.25">
      <c r="A42" s="42" t="str">
        <f t="shared" si="3"/>
        <v>BAHIA DE ALGECIRAS</v>
      </c>
      <c r="B42" s="41">
        <f t="shared" si="4"/>
        <v>2505603</v>
      </c>
      <c r="C42" s="41">
        <f t="shared" si="5"/>
        <v>2755434</v>
      </c>
      <c r="D42" s="41">
        <f t="shared" si="6"/>
        <v>2</v>
      </c>
      <c r="E42" s="42" t="str">
        <f t="shared" si="2"/>
        <v>BILBAO</v>
      </c>
      <c r="F42" s="42">
        <f t="shared" si="7"/>
        <v>363870.25</v>
      </c>
      <c r="G42" s="42">
        <f t="shared" si="8"/>
        <v>469457.5</v>
      </c>
    </row>
    <row r="43" spans="1:9" x14ac:dyDescent="0.25">
      <c r="A43" s="42" t="str">
        <f t="shared" si="3"/>
        <v>BAHIA DE CADIZ</v>
      </c>
      <c r="B43" s="41">
        <f t="shared" si="4"/>
        <v>87540.5</v>
      </c>
      <c r="C43" s="41">
        <f t="shared" si="5"/>
        <v>108397.5</v>
      </c>
      <c r="D43" s="41">
        <f t="shared" si="6"/>
        <v>13</v>
      </c>
      <c r="E43" s="42" t="str">
        <f t="shared" si="2"/>
        <v>SANTA CRUZ DE TENERIFE</v>
      </c>
      <c r="F43" s="42">
        <f t="shared" si="7"/>
        <v>284668</v>
      </c>
      <c r="G43" s="42">
        <f t="shared" si="8"/>
        <v>340012</v>
      </c>
    </row>
    <row r="44" spans="1:9" x14ac:dyDescent="0.25">
      <c r="A44" s="42" t="str">
        <f t="shared" si="3"/>
        <v>BALEARES</v>
      </c>
      <c r="B44" s="41">
        <f t="shared" si="4"/>
        <v>115261</v>
      </c>
      <c r="C44" s="41">
        <f t="shared" si="5"/>
        <v>155639</v>
      </c>
      <c r="D44" s="41">
        <f t="shared" si="6"/>
        <v>10</v>
      </c>
      <c r="E44" s="42" t="str">
        <f t="shared" si="2"/>
        <v>MALAGA</v>
      </c>
      <c r="F44" s="42">
        <f t="shared" si="7"/>
        <v>236354</v>
      </c>
      <c r="G44" s="42">
        <f t="shared" si="8"/>
        <v>366712</v>
      </c>
    </row>
    <row r="45" spans="1:9" x14ac:dyDescent="0.25">
      <c r="A45" s="42" t="str">
        <f t="shared" si="3"/>
        <v>BARCELONA</v>
      </c>
      <c r="B45" s="41">
        <f t="shared" si="4"/>
        <v>1507547.5</v>
      </c>
      <c r="C45" s="41">
        <f t="shared" si="5"/>
        <v>2238504.5</v>
      </c>
      <c r="D45" s="41">
        <f t="shared" si="6"/>
        <v>3</v>
      </c>
      <c r="E45" s="42" t="str">
        <f t="shared" si="2"/>
        <v>TARRAGONA</v>
      </c>
      <c r="F45" s="42">
        <f t="shared" si="7"/>
        <v>163133</v>
      </c>
      <c r="G45" s="42">
        <f t="shared" si="8"/>
        <v>40072</v>
      </c>
    </row>
    <row r="46" spans="1:9" x14ac:dyDescent="0.25">
      <c r="A46" s="42" t="str">
        <f t="shared" si="3"/>
        <v>BILBAO</v>
      </c>
      <c r="B46" s="41">
        <f t="shared" si="4"/>
        <v>363870.25</v>
      </c>
      <c r="C46" s="41">
        <f t="shared" si="5"/>
        <v>469457.5</v>
      </c>
      <c r="D46" s="41">
        <f t="shared" si="6"/>
        <v>5</v>
      </c>
      <c r="E46" s="42" t="str">
        <f t="shared" si="2"/>
        <v>VIGO</v>
      </c>
      <c r="F46" s="42">
        <f t="shared" si="7"/>
        <v>162793</v>
      </c>
      <c r="G46" s="42">
        <f t="shared" si="8"/>
        <v>215049</v>
      </c>
    </row>
    <row r="47" spans="1:9" x14ac:dyDescent="0.25">
      <c r="A47" s="42" t="str">
        <f t="shared" si="3"/>
        <v>CARTAGENA</v>
      </c>
      <c r="B47" s="41">
        <f t="shared" si="4"/>
        <v>48088</v>
      </c>
      <c r="C47" s="41">
        <f t="shared" si="5"/>
        <v>39559</v>
      </c>
      <c r="D47" s="41">
        <f t="shared" si="6"/>
        <v>15</v>
      </c>
      <c r="E47" s="42" t="str">
        <f t="shared" si="2"/>
        <v>BALEARES</v>
      </c>
      <c r="F47" s="42">
        <f t="shared" si="7"/>
        <v>115261</v>
      </c>
      <c r="G47" s="42">
        <f t="shared" si="8"/>
        <v>155639</v>
      </c>
    </row>
    <row r="48" spans="1:9" x14ac:dyDescent="0.25">
      <c r="A48" s="42" t="str">
        <f t="shared" si="3"/>
        <v>CASTELLON</v>
      </c>
      <c r="B48" s="41">
        <f t="shared" si="4"/>
        <v>55361</v>
      </c>
      <c r="C48" s="41">
        <f t="shared" si="5"/>
        <v>77705</v>
      </c>
      <c r="D48" s="41">
        <f t="shared" si="6"/>
        <v>14</v>
      </c>
      <c r="E48" s="42" t="str">
        <f t="shared" si="2"/>
        <v>ALICANTE</v>
      </c>
      <c r="F48" s="42">
        <f t="shared" si="7"/>
        <v>108351</v>
      </c>
      <c r="G48" s="42">
        <f t="shared" si="8"/>
        <v>130931</v>
      </c>
    </row>
    <row r="49" spans="1:7" x14ac:dyDescent="0.25">
      <c r="A49" s="42" t="str">
        <f t="shared" si="3"/>
        <v>CEUTA</v>
      </c>
      <c r="B49" s="41">
        <f t="shared" si="4"/>
        <v>11463</v>
      </c>
      <c r="C49" s="41">
        <f t="shared" si="5"/>
        <v>13078</v>
      </c>
      <c r="D49" s="41">
        <f t="shared" si="6"/>
        <v>20</v>
      </c>
      <c r="E49" s="42" t="str">
        <f t="shared" si="2"/>
        <v>SEVILLA</v>
      </c>
      <c r="F49" s="42">
        <f t="shared" si="7"/>
        <v>106241</v>
      </c>
      <c r="G49" s="42">
        <f t="shared" si="8"/>
        <v>109190</v>
      </c>
    </row>
    <row r="50" spans="1:7" x14ac:dyDescent="0.25">
      <c r="A50" s="42" t="str">
        <f t="shared" si="3"/>
        <v>FERROL-SAN CIBRAO</v>
      </c>
      <c r="B50" s="41">
        <f t="shared" si="4"/>
        <v>338</v>
      </c>
      <c r="C50" s="41">
        <f t="shared" si="5"/>
        <v>443</v>
      </c>
      <c r="D50" s="41">
        <f t="shared" si="6"/>
        <v>25</v>
      </c>
      <c r="E50" s="42" t="str">
        <f t="shared" si="2"/>
        <v>BAHIA DE CADIZ</v>
      </c>
      <c r="F50" s="42">
        <f t="shared" si="7"/>
        <v>87540.5</v>
      </c>
      <c r="G50" s="42">
        <f t="shared" si="8"/>
        <v>108397.5</v>
      </c>
    </row>
    <row r="51" spans="1:7" x14ac:dyDescent="0.25">
      <c r="A51" s="42" t="str">
        <f t="shared" si="3"/>
        <v>GIJON</v>
      </c>
      <c r="B51" s="41">
        <f t="shared" si="4"/>
        <v>22236</v>
      </c>
      <c r="C51" s="41">
        <f t="shared" si="5"/>
        <v>21213</v>
      </c>
      <c r="D51" s="41">
        <f t="shared" si="6"/>
        <v>17</v>
      </c>
      <c r="E51" s="42" t="str">
        <f t="shared" si="2"/>
        <v>CASTELLON</v>
      </c>
      <c r="F51" s="42">
        <f t="shared" si="7"/>
        <v>55361</v>
      </c>
      <c r="G51" s="42">
        <f t="shared" si="8"/>
        <v>77705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48088</v>
      </c>
      <c r="G52" s="42">
        <f t="shared" si="8"/>
        <v>39559</v>
      </c>
    </row>
    <row r="53" spans="1:7" x14ac:dyDescent="0.25">
      <c r="A53" s="42" t="str">
        <f t="shared" si="3"/>
        <v>LAS PALMAS</v>
      </c>
      <c r="B53" s="41">
        <f t="shared" si="4"/>
        <v>829682</v>
      </c>
      <c r="C53" s="41">
        <f t="shared" si="5"/>
        <v>1110106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23590</v>
      </c>
      <c r="G53" s="42">
        <f t="shared" si="8"/>
        <v>25778</v>
      </c>
    </row>
    <row r="54" spans="1:7" x14ac:dyDescent="0.25">
      <c r="A54" s="42" t="str">
        <f t="shared" si="3"/>
        <v>MALAGA</v>
      </c>
      <c r="B54" s="41">
        <f t="shared" si="4"/>
        <v>236354</v>
      </c>
      <c r="C54" s="41">
        <f t="shared" si="5"/>
        <v>366712</v>
      </c>
      <c r="D54" s="41">
        <f t="shared" si="6"/>
        <v>7</v>
      </c>
      <c r="E54" s="42" t="str">
        <f t="shared" si="2"/>
        <v>GIJON</v>
      </c>
      <c r="F54" s="42">
        <f t="shared" si="7"/>
        <v>22236</v>
      </c>
      <c r="G54" s="42">
        <f t="shared" si="8"/>
        <v>21213</v>
      </c>
    </row>
    <row r="55" spans="1:7" x14ac:dyDescent="0.25">
      <c r="A55" s="42" t="str">
        <f t="shared" si="3"/>
        <v>MARIN Y RIA DE PONTEVEDRA</v>
      </c>
      <c r="B55" s="41">
        <f t="shared" si="4"/>
        <v>23590</v>
      </c>
      <c r="C55" s="41">
        <f t="shared" si="5"/>
        <v>25778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21300</v>
      </c>
      <c r="G55" s="42">
        <f t="shared" si="8"/>
        <v>17670</v>
      </c>
    </row>
    <row r="56" spans="1:7" x14ac:dyDescent="0.25">
      <c r="A56" s="42" t="str">
        <f t="shared" si="3"/>
        <v>MELILLA</v>
      </c>
      <c r="B56" s="41">
        <f t="shared" si="4"/>
        <v>21300</v>
      </c>
      <c r="C56" s="41">
        <f t="shared" si="5"/>
        <v>17670</v>
      </c>
      <c r="D56" s="41">
        <f t="shared" si="6"/>
        <v>18</v>
      </c>
      <c r="E56" s="42" t="str">
        <f t="shared" si="2"/>
        <v>VILAGARCIA</v>
      </c>
      <c r="F56" s="42">
        <f t="shared" si="9"/>
        <v>15419</v>
      </c>
      <c r="G56" s="42">
        <f t="shared" si="8"/>
        <v>13168</v>
      </c>
    </row>
    <row r="57" spans="1:7" x14ac:dyDescent="0.25">
      <c r="A57" s="42" t="str">
        <f t="shared" si="3"/>
        <v>MOTRIL</v>
      </c>
      <c r="B57" s="41">
        <f t="shared" si="4"/>
        <v>152</v>
      </c>
      <c r="C57" s="41">
        <f t="shared" si="5"/>
        <v>0</v>
      </c>
      <c r="D57" s="41">
        <f t="shared" si="6"/>
        <v>26</v>
      </c>
      <c r="E57" s="42" t="str">
        <f t="shared" si="2"/>
        <v>CEUTA</v>
      </c>
      <c r="F57" s="42">
        <f t="shared" si="9"/>
        <v>11463</v>
      </c>
      <c r="G57" s="42">
        <f t="shared" si="8"/>
        <v>13078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5</v>
      </c>
      <c r="D58" s="41">
        <f t="shared" si="6"/>
        <v>28</v>
      </c>
      <c r="E58" s="42" t="str">
        <f t="shared" si="2"/>
        <v>A CORUÑA</v>
      </c>
      <c r="F58" s="42">
        <f t="shared" si="9"/>
        <v>6773</v>
      </c>
      <c r="G58" s="42">
        <f t="shared" si="8"/>
        <v>6541</v>
      </c>
    </row>
    <row r="59" spans="1:7" x14ac:dyDescent="0.25">
      <c r="A59" s="42" t="str">
        <f t="shared" si="3"/>
        <v>SANTA CRUZ DE TENERIFE</v>
      </c>
      <c r="B59" s="41">
        <f t="shared" si="4"/>
        <v>284668</v>
      </c>
      <c r="C59" s="41">
        <f t="shared" si="5"/>
        <v>340012</v>
      </c>
      <c r="D59" s="41">
        <f t="shared" si="6"/>
        <v>6</v>
      </c>
      <c r="E59" s="42" t="str">
        <f t="shared" si="2"/>
        <v>AVILES</v>
      </c>
      <c r="F59" s="42">
        <f t="shared" si="9"/>
        <v>2575</v>
      </c>
      <c r="G59" s="42">
        <f t="shared" si="8"/>
        <v>6537</v>
      </c>
    </row>
    <row r="60" spans="1:7" x14ac:dyDescent="0.25">
      <c r="A60" s="42" t="str">
        <f t="shared" si="3"/>
        <v>SANTANDER</v>
      </c>
      <c r="B60" s="41">
        <f t="shared" si="4"/>
        <v>1616</v>
      </c>
      <c r="C60" s="41">
        <f t="shared" si="5"/>
        <v>1231</v>
      </c>
      <c r="D60" s="41">
        <f t="shared" si="6"/>
        <v>23</v>
      </c>
      <c r="E60" s="42" t="str">
        <f t="shared" si="2"/>
        <v>SANTANDER</v>
      </c>
      <c r="F60" s="42">
        <f t="shared" si="9"/>
        <v>1616</v>
      </c>
      <c r="G60" s="42">
        <f t="shared" si="8"/>
        <v>1231</v>
      </c>
    </row>
    <row r="61" spans="1:7" x14ac:dyDescent="0.25">
      <c r="A61" s="42" t="str">
        <f t="shared" si="3"/>
        <v>SEVILLA</v>
      </c>
      <c r="B61" s="41">
        <f t="shared" si="4"/>
        <v>106241</v>
      </c>
      <c r="C61" s="41">
        <f t="shared" si="5"/>
        <v>109190</v>
      </c>
      <c r="D61" s="41">
        <f t="shared" si="6"/>
        <v>12</v>
      </c>
      <c r="E61" s="42" t="str">
        <f t="shared" si="2"/>
        <v>ALMERIA</v>
      </c>
      <c r="F61" s="42">
        <f t="shared" si="9"/>
        <v>906.5</v>
      </c>
      <c r="G61" s="42">
        <f t="shared" si="8"/>
        <v>133</v>
      </c>
    </row>
    <row r="62" spans="1:7" x14ac:dyDescent="0.25">
      <c r="A62" s="42" t="str">
        <f t="shared" si="3"/>
        <v>TARRAGONA</v>
      </c>
      <c r="B62" s="41">
        <f t="shared" si="4"/>
        <v>163133</v>
      </c>
      <c r="C62" s="41">
        <f t="shared" si="5"/>
        <v>40072</v>
      </c>
      <c r="D62" s="41">
        <f t="shared" si="6"/>
        <v>8</v>
      </c>
      <c r="E62" s="42" t="str">
        <f t="shared" si="2"/>
        <v>FERROL-SAN CIBRAO</v>
      </c>
      <c r="F62" s="42">
        <f t="shared" si="9"/>
        <v>338</v>
      </c>
      <c r="G62" s="42">
        <f t="shared" si="8"/>
        <v>443</v>
      </c>
    </row>
    <row r="63" spans="1:7" x14ac:dyDescent="0.25">
      <c r="A63" s="42" t="str">
        <f t="shared" si="3"/>
        <v>VALENCIA</v>
      </c>
      <c r="B63" s="41">
        <f t="shared" si="4"/>
        <v>3045676</v>
      </c>
      <c r="C63" s="41">
        <f t="shared" si="5"/>
        <v>3041201</v>
      </c>
      <c r="D63" s="41">
        <f t="shared" si="6"/>
        <v>1</v>
      </c>
      <c r="E63" s="42" t="str">
        <f t="shared" si="2"/>
        <v>MOTRIL</v>
      </c>
      <c r="F63" s="42">
        <f t="shared" si="9"/>
        <v>152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162793</v>
      </c>
      <c r="C64" s="41">
        <f t="shared" si="5"/>
        <v>215049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15419</v>
      </c>
      <c r="C65" s="41">
        <f t="shared" si="5"/>
        <v>13168</v>
      </c>
      <c r="D65" s="41">
        <f t="shared" si="6"/>
        <v>19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40151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38">
        <v>0</v>
      </c>
      <c r="C8" s="38">
        <v>0</v>
      </c>
      <c r="D8" s="38">
        <v>0</v>
      </c>
      <c r="E8" s="38">
        <v>76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45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37">
        <v>265098</v>
      </c>
      <c r="C11" s="37">
        <v>241815</v>
      </c>
      <c r="D11" s="37">
        <v>2620763</v>
      </c>
      <c r="E11" s="37">
        <v>2383083</v>
      </c>
      <c r="F11" s="10">
        <f t="shared" si="0"/>
        <v>-9.0691146051741356</v>
      </c>
      <c r="G11" s="1"/>
      <c r="H11" s="1"/>
      <c r="I11" s="1"/>
    </row>
    <row r="12" spans="1:12" x14ac:dyDescent="0.25">
      <c r="A12" s="11" t="s">
        <v>48</v>
      </c>
      <c r="B12" s="38">
        <v>98.5</v>
      </c>
      <c r="C12" s="38">
        <v>8</v>
      </c>
      <c r="D12" s="38">
        <v>982.5</v>
      </c>
      <c r="E12" s="38">
        <v>1011</v>
      </c>
      <c r="F12" s="13">
        <f t="shared" si="0"/>
        <v>2.900763358778633</v>
      </c>
      <c r="G12" s="1"/>
      <c r="H12" s="1"/>
      <c r="I12" s="1"/>
    </row>
    <row r="13" spans="1:12" x14ac:dyDescent="0.25">
      <c r="A13" s="8" t="s">
        <v>49</v>
      </c>
      <c r="B13" s="37">
        <v>0</v>
      </c>
      <c r="C13" s="37">
        <v>0</v>
      </c>
      <c r="D13" s="37">
        <v>179</v>
      </c>
      <c r="E13" s="37">
        <v>335</v>
      </c>
      <c r="F13" s="10">
        <f t="shared" si="0"/>
        <v>87.150837988826822</v>
      </c>
      <c r="G13" s="1"/>
      <c r="H13" s="1"/>
      <c r="I13" s="1"/>
    </row>
    <row r="14" spans="1:12" x14ac:dyDescent="0.25">
      <c r="A14" s="11" t="s">
        <v>50</v>
      </c>
      <c r="B14" s="38">
        <v>80737.5</v>
      </c>
      <c r="C14" s="38">
        <v>50108.5</v>
      </c>
      <c r="D14" s="38">
        <v>883668</v>
      </c>
      <c r="E14" s="38">
        <v>500660.5</v>
      </c>
      <c r="F14" s="13">
        <f t="shared" si="0"/>
        <v>-43.34291838111146</v>
      </c>
      <c r="G14" s="1"/>
      <c r="H14" s="1"/>
      <c r="I14" s="1"/>
    </row>
    <row r="15" spans="1:12" x14ac:dyDescent="0.25">
      <c r="A15" s="8" t="s">
        <v>51</v>
      </c>
      <c r="B15" s="37">
        <v>1013</v>
      </c>
      <c r="C15" s="37">
        <v>275.25</v>
      </c>
      <c r="D15" s="37">
        <v>12326.25</v>
      </c>
      <c r="E15" s="37">
        <v>3834.5</v>
      </c>
      <c r="F15" s="10">
        <f t="shared" si="0"/>
        <v>-68.891593144711493</v>
      </c>
      <c r="G15" s="1"/>
      <c r="H15" s="1"/>
      <c r="I15" s="1"/>
    </row>
    <row r="16" spans="1:12" x14ac:dyDescent="0.25">
      <c r="A16" s="11" t="s">
        <v>52</v>
      </c>
      <c r="B16" s="38">
        <v>0</v>
      </c>
      <c r="C16" s="38">
        <v>0</v>
      </c>
      <c r="D16" s="38">
        <v>12</v>
      </c>
      <c r="E16" s="38">
        <v>310</v>
      </c>
      <c r="F16" s="13">
        <f t="shared" si="0"/>
        <v>2483.3333333333335</v>
      </c>
      <c r="G16" s="1"/>
      <c r="H16" s="1"/>
      <c r="I16" s="1"/>
    </row>
    <row r="17" spans="1:9" x14ac:dyDescent="0.25">
      <c r="A17" s="8" t="s">
        <v>53</v>
      </c>
      <c r="B17" s="37">
        <v>0</v>
      </c>
      <c r="C17" s="37">
        <v>0</v>
      </c>
      <c r="D17" s="37">
        <v>297</v>
      </c>
      <c r="E17" s="37">
        <v>4</v>
      </c>
      <c r="F17" s="10">
        <f t="shared" si="0"/>
        <v>-98.653198653198658</v>
      </c>
      <c r="G17" s="1"/>
      <c r="H17" s="1"/>
      <c r="I17" s="1"/>
    </row>
    <row r="18" spans="1:9" x14ac:dyDescent="0.25">
      <c r="A18" s="11" t="s">
        <v>54</v>
      </c>
      <c r="B18" s="38">
        <v>0</v>
      </c>
      <c r="C18" s="38">
        <v>0</v>
      </c>
      <c r="D18" s="38">
        <v>0</v>
      </c>
      <c r="E18" s="38">
        <v>4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55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38">
        <v>0</v>
      </c>
      <c r="C20" s="38">
        <v>0</v>
      </c>
      <c r="D20" s="38">
        <v>52</v>
      </c>
      <c r="E20" s="38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57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8">
        <v>75624</v>
      </c>
      <c r="C22" s="38">
        <v>47763</v>
      </c>
      <c r="D22" s="38">
        <v>704389</v>
      </c>
      <c r="E22" s="38">
        <v>487783</v>
      </c>
      <c r="F22" s="13">
        <f t="shared" si="0"/>
        <v>-30.750906104439451</v>
      </c>
      <c r="G22" s="1"/>
      <c r="H22" s="1"/>
      <c r="I22" s="1"/>
    </row>
    <row r="23" spans="1:9" x14ac:dyDescent="0.25">
      <c r="A23" s="8" t="s">
        <v>59</v>
      </c>
      <c r="B23" s="37">
        <v>50264</v>
      </c>
      <c r="C23" s="37">
        <v>38788</v>
      </c>
      <c r="D23" s="37">
        <v>351574</v>
      </c>
      <c r="E23" s="37">
        <v>222863</v>
      </c>
      <c r="F23" s="10">
        <f t="shared" si="0"/>
        <v>-36.609931337357139</v>
      </c>
      <c r="G23" s="1"/>
      <c r="H23" s="1"/>
      <c r="I23" s="1"/>
    </row>
    <row r="24" spans="1:9" x14ac:dyDescent="0.25">
      <c r="A24" s="11" t="s">
        <v>60</v>
      </c>
      <c r="B24" s="38">
        <v>0</v>
      </c>
      <c r="C24" s="38">
        <v>0</v>
      </c>
      <c r="D24" s="38">
        <v>114</v>
      </c>
      <c r="E24" s="38">
        <v>17</v>
      </c>
      <c r="F24" s="13">
        <f t="shared" si="0"/>
        <v>-85.087719298245617</v>
      </c>
      <c r="G24" s="1"/>
      <c r="H24" s="1"/>
      <c r="I24" s="1"/>
    </row>
    <row r="25" spans="1:9" x14ac:dyDescent="0.25">
      <c r="A25" s="8" t="s">
        <v>61</v>
      </c>
      <c r="B25" s="37">
        <v>0</v>
      </c>
      <c r="C25" s="37">
        <v>0</v>
      </c>
      <c r="D25" s="37">
        <v>73</v>
      </c>
      <c r="E25" s="37">
        <v>0</v>
      </c>
      <c r="F25" s="18">
        <f t="shared" si="0"/>
        <v>-100</v>
      </c>
      <c r="G25" s="1"/>
      <c r="H25" s="1"/>
      <c r="I25" s="1"/>
    </row>
    <row r="26" spans="1:9" x14ac:dyDescent="0.25">
      <c r="A26" s="11" t="s">
        <v>62</v>
      </c>
      <c r="B26" s="38">
        <v>0</v>
      </c>
      <c r="C26" s="38">
        <v>0</v>
      </c>
      <c r="D26" s="38">
        <v>0</v>
      </c>
      <c r="E26" s="3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8">
        <v>381</v>
      </c>
      <c r="C28" s="38">
        <v>1675</v>
      </c>
      <c r="D28" s="38">
        <v>7656</v>
      </c>
      <c r="E28" s="38">
        <v>14250</v>
      </c>
      <c r="F28" s="13">
        <f t="shared" si="0"/>
        <v>86.128526645768034</v>
      </c>
      <c r="G28" s="1"/>
      <c r="H28" s="1"/>
      <c r="I28" s="1"/>
    </row>
    <row r="29" spans="1:9" x14ac:dyDescent="0.25">
      <c r="A29" s="8" t="s">
        <v>65</v>
      </c>
      <c r="B29" s="37">
        <v>0</v>
      </c>
      <c r="C29" s="37">
        <v>0</v>
      </c>
      <c r="D29" s="37">
        <v>0</v>
      </c>
      <c r="E29" s="37">
        <v>70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38">
        <v>0</v>
      </c>
      <c r="C30" s="38">
        <v>0</v>
      </c>
      <c r="D30" s="38">
        <v>0</v>
      </c>
      <c r="E30" s="38">
        <v>4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37">
        <v>281</v>
      </c>
      <c r="C31" s="37">
        <v>14579</v>
      </c>
      <c r="D31" s="37">
        <v>875</v>
      </c>
      <c r="E31" s="37">
        <v>108567</v>
      </c>
      <c r="F31" s="10">
        <f t="shared" si="0"/>
        <v>12307.657142857142</v>
      </c>
      <c r="G31" s="1"/>
      <c r="H31" s="1"/>
      <c r="I31" s="1"/>
    </row>
    <row r="32" spans="1:9" x14ac:dyDescent="0.25">
      <c r="A32" s="11" t="s">
        <v>68</v>
      </c>
      <c r="B32" s="38">
        <v>150724</v>
      </c>
      <c r="C32" s="38">
        <v>155784</v>
      </c>
      <c r="D32" s="38">
        <v>1314044</v>
      </c>
      <c r="E32" s="38">
        <v>1523786</v>
      </c>
      <c r="F32" s="13">
        <f t="shared" si="0"/>
        <v>15.96156597495974</v>
      </c>
      <c r="G32" s="1"/>
      <c r="H32" s="1"/>
      <c r="I32" s="1"/>
    </row>
    <row r="33" spans="1:9" x14ac:dyDescent="0.25">
      <c r="A33" s="8" t="s">
        <v>69</v>
      </c>
      <c r="B33" s="37">
        <v>247</v>
      </c>
      <c r="C33" s="37">
        <v>582</v>
      </c>
      <c r="D33" s="37">
        <v>2718</v>
      </c>
      <c r="E33" s="37">
        <v>5707</v>
      </c>
      <c r="F33" s="10">
        <f t="shared" si="0"/>
        <v>109.97056659308316</v>
      </c>
      <c r="G33" s="1"/>
      <c r="H33" s="1"/>
      <c r="I33" s="1"/>
    </row>
    <row r="34" spans="1:9" x14ac:dyDescent="0.25">
      <c r="A34" s="11" t="s">
        <v>70</v>
      </c>
      <c r="B34" s="38">
        <v>172</v>
      </c>
      <c r="C34" s="38">
        <v>0</v>
      </c>
      <c r="D34" s="38">
        <v>485</v>
      </c>
      <c r="E34" s="38">
        <v>619</v>
      </c>
      <c r="F34" s="13">
        <f t="shared" si="0"/>
        <v>27.628865979381445</v>
      </c>
      <c r="G34" s="1"/>
      <c r="H34" s="1"/>
      <c r="I34" s="1"/>
    </row>
    <row r="35" spans="1:9" x14ac:dyDescent="0.25">
      <c r="A35" s="14" t="s">
        <v>71</v>
      </c>
      <c r="B35" s="15">
        <f>SUM(B7:B34)</f>
        <v>624640</v>
      </c>
      <c r="C35" s="15">
        <f t="shared" ref="C35:E35" si="1">SUM(C7:C34)</f>
        <v>551377.75</v>
      </c>
      <c r="D35" s="15">
        <f t="shared" si="1"/>
        <v>5900207.75</v>
      </c>
      <c r="E35" s="15">
        <f t="shared" si="1"/>
        <v>5252984</v>
      </c>
      <c r="F35" s="16">
        <f t="shared" si="0"/>
        <v>-10.96950781097496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2383083</v>
      </c>
      <c r="G38" s="42">
        <f>LOOKUP(E38,$A$38:$A$65,$C$38:$C$65)</f>
        <v>2620763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76</v>
      </c>
      <c r="C39" s="41">
        <f t="shared" ref="C39:C65" si="5">D8</f>
        <v>0</v>
      </c>
      <c r="D39" s="41">
        <f t="shared" ref="D39:D65" si="6">_xlfn.RANK.EQ(B39,$B$38:$B$65)+COUNTIF($B$38:$B$65,B39)-1</f>
        <v>14</v>
      </c>
      <c r="E39" s="42" t="str">
        <f t="shared" si="2"/>
        <v>VALENCIA</v>
      </c>
      <c r="F39" s="42">
        <f t="shared" ref="F39:F54" si="7">LOOKUP(E39,$A$38:$A$65,$B$38:$B$65)</f>
        <v>1523786</v>
      </c>
      <c r="G39" s="42">
        <f t="shared" ref="G39:G65" si="8">LOOKUP(E39,$A$38:$A$65,$C$38:$C$65)</f>
        <v>1314044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500660.5</v>
      </c>
      <c r="G40" s="42">
        <f t="shared" si="8"/>
        <v>883668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487783</v>
      </c>
      <c r="G41" s="42">
        <f t="shared" si="8"/>
        <v>704389</v>
      </c>
    </row>
    <row r="42" spans="1:9" x14ac:dyDescent="0.25">
      <c r="A42" s="42" t="str">
        <f t="shared" si="3"/>
        <v>BAHIA DE ALGECIRAS</v>
      </c>
      <c r="B42" s="41">
        <f t="shared" si="4"/>
        <v>2383083</v>
      </c>
      <c r="C42" s="41">
        <f t="shared" si="5"/>
        <v>2620763</v>
      </c>
      <c r="D42" s="41">
        <f t="shared" si="6"/>
        <v>1</v>
      </c>
      <c r="E42" s="42" t="str">
        <f t="shared" si="2"/>
        <v>MALAGA</v>
      </c>
      <c r="F42" s="42">
        <f t="shared" si="7"/>
        <v>222863</v>
      </c>
      <c r="G42" s="42">
        <f t="shared" si="8"/>
        <v>351574</v>
      </c>
    </row>
    <row r="43" spans="1:9" x14ac:dyDescent="0.25">
      <c r="A43" s="42" t="str">
        <f t="shared" si="3"/>
        <v>BAHIA DE CADIZ</v>
      </c>
      <c r="B43" s="41">
        <f t="shared" si="4"/>
        <v>1011</v>
      </c>
      <c r="C43" s="41">
        <f t="shared" si="5"/>
        <v>982.5</v>
      </c>
      <c r="D43" s="41">
        <f t="shared" si="6"/>
        <v>10</v>
      </c>
      <c r="E43" s="42" t="str">
        <f t="shared" si="2"/>
        <v>TARRAGONA</v>
      </c>
      <c r="F43" s="42">
        <f t="shared" si="7"/>
        <v>108567</v>
      </c>
      <c r="G43" s="42">
        <f t="shared" si="8"/>
        <v>875</v>
      </c>
    </row>
    <row r="44" spans="1:9" x14ac:dyDescent="0.25">
      <c r="A44" s="42" t="str">
        <f t="shared" si="3"/>
        <v>BALEARES</v>
      </c>
      <c r="B44" s="41">
        <f t="shared" si="4"/>
        <v>335</v>
      </c>
      <c r="C44" s="41">
        <f t="shared" si="5"/>
        <v>179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14250</v>
      </c>
      <c r="G44" s="42">
        <f t="shared" si="8"/>
        <v>7656</v>
      </c>
    </row>
    <row r="45" spans="1:9" x14ac:dyDescent="0.25">
      <c r="A45" s="42" t="str">
        <f t="shared" si="3"/>
        <v>BARCELONA</v>
      </c>
      <c r="B45" s="41">
        <f t="shared" si="4"/>
        <v>500660.5</v>
      </c>
      <c r="C45" s="41">
        <f t="shared" si="5"/>
        <v>883668</v>
      </c>
      <c r="D45" s="41">
        <f t="shared" si="6"/>
        <v>3</v>
      </c>
      <c r="E45" s="42" t="str">
        <f t="shared" si="2"/>
        <v>VIGO</v>
      </c>
      <c r="F45" s="42">
        <f t="shared" si="7"/>
        <v>5707</v>
      </c>
      <c r="G45" s="42">
        <f t="shared" si="8"/>
        <v>2718</v>
      </c>
    </row>
    <row r="46" spans="1:9" x14ac:dyDescent="0.25">
      <c r="A46" s="42" t="str">
        <f t="shared" si="3"/>
        <v>BILBAO</v>
      </c>
      <c r="B46" s="41">
        <f t="shared" si="4"/>
        <v>3834.5</v>
      </c>
      <c r="C46" s="41">
        <f t="shared" si="5"/>
        <v>12326.25</v>
      </c>
      <c r="D46" s="41">
        <f t="shared" si="6"/>
        <v>9</v>
      </c>
      <c r="E46" s="42" t="str">
        <f t="shared" si="2"/>
        <v>BILBAO</v>
      </c>
      <c r="F46" s="42">
        <f t="shared" si="7"/>
        <v>3834.5</v>
      </c>
      <c r="G46" s="42">
        <f t="shared" si="8"/>
        <v>12326.25</v>
      </c>
    </row>
    <row r="47" spans="1:9" x14ac:dyDescent="0.25">
      <c r="A47" s="42" t="str">
        <f t="shared" si="3"/>
        <v>CARTAGENA</v>
      </c>
      <c r="B47" s="41">
        <f t="shared" si="4"/>
        <v>310</v>
      </c>
      <c r="C47" s="41">
        <f t="shared" si="5"/>
        <v>12</v>
      </c>
      <c r="D47" s="41">
        <f t="shared" si="6"/>
        <v>13</v>
      </c>
      <c r="E47" s="42" t="str">
        <f t="shared" si="2"/>
        <v>BAHIA DE CADIZ</v>
      </c>
      <c r="F47" s="42">
        <f t="shared" si="7"/>
        <v>1011</v>
      </c>
      <c r="G47" s="42">
        <f t="shared" si="8"/>
        <v>982.5</v>
      </c>
    </row>
    <row r="48" spans="1:9" x14ac:dyDescent="0.25">
      <c r="A48" s="42" t="str">
        <f t="shared" si="3"/>
        <v>CASTELLON</v>
      </c>
      <c r="B48" s="41">
        <f t="shared" si="4"/>
        <v>4</v>
      </c>
      <c r="C48" s="41">
        <f t="shared" si="5"/>
        <v>297</v>
      </c>
      <c r="D48" s="41">
        <f t="shared" si="6"/>
        <v>19</v>
      </c>
      <c r="E48" s="42" t="str">
        <f t="shared" si="2"/>
        <v>VILAGARCIA</v>
      </c>
      <c r="F48" s="42">
        <f t="shared" si="7"/>
        <v>619</v>
      </c>
      <c r="G48" s="42">
        <f t="shared" si="8"/>
        <v>485</v>
      </c>
    </row>
    <row r="49" spans="1:7" x14ac:dyDescent="0.25">
      <c r="A49" s="42" t="str">
        <f t="shared" si="3"/>
        <v>CEUTA</v>
      </c>
      <c r="B49" s="41">
        <f t="shared" si="4"/>
        <v>4</v>
      </c>
      <c r="C49" s="41">
        <f t="shared" si="5"/>
        <v>0</v>
      </c>
      <c r="D49" s="41">
        <f t="shared" si="6"/>
        <v>19</v>
      </c>
      <c r="E49" s="42" t="str">
        <f t="shared" si="2"/>
        <v>BALEARES</v>
      </c>
      <c r="F49" s="42">
        <f t="shared" si="7"/>
        <v>335</v>
      </c>
      <c r="G49" s="42">
        <f t="shared" si="8"/>
        <v>179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CARTAGENA</v>
      </c>
      <c r="F50" s="42">
        <f t="shared" si="7"/>
        <v>310</v>
      </c>
      <c r="G50" s="42">
        <f t="shared" si="8"/>
        <v>12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52</v>
      </c>
      <c r="D51" s="41">
        <f t="shared" si="6"/>
        <v>28</v>
      </c>
      <c r="E51" s="42" t="str">
        <f t="shared" si="2"/>
        <v>ALICANTE</v>
      </c>
      <c r="F51" s="42">
        <f t="shared" si="7"/>
        <v>76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70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487783</v>
      </c>
      <c r="C53" s="41">
        <f t="shared" si="5"/>
        <v>704389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17</v>
      </c>
      <c r="G53" s="42">
        <f t="shared" si="8"/>
        <v>114</v>
      </c>
    </row>
    <row r="54" spans="1:7" x14ac:dyDescent="0.25">
      <c r="A54" s="42" t="str">
        <f t="shared" si="3"/>
        <v>MALAGA</v>
      </c>
      <c r="B54" s="41">
        <f t="shared" si="4"/>
        <v>222863</v>
      </c>
      <c r="C54" s="41">
        <f t="shared" si="5"/>
        <v>351574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17</v>
      </c>
      <c r="C55" s="41">
        <f t="shared" si="5"/>
        <v>114</v>
      </c>
      <c r="D55" s="41">
        <f t="shared" si="6"/>
        <v>16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73</v>
      </c>
      <c r="D56" s="41">
        <f t="shared" si="6"/>
        <v>28</v>
      </c>
      <c r="E56" s="42" t="str">
        <f t="shared" si="2"/>
        <v>CASTELLON</v>
      </c>
      <c r="F56" s="42">
        <f t="shared" si="9"/>
        <v>4</v>
      </c>
      <c r="G56" s="42">
        <f t="shared" si="8"/>
        <v>297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14250</v>
      </c>
      <c r="C59" s="41">
        <f t="shared" si="5"/>
        <v>7656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70</v>
      </c>
      <c r="C60" s="41">
        <f t="shared" si="5"/>
        <v>0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4</v>
      </c>
      <c r="C61" s="41">
        <f t="shared" si="5"/>
        <v>0</v>
      </c>
      <c r="D61" s="41">
        <f t="shared" si="6"/>
        <v>19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108567</v>
      </c>
      <c r="C62" s="41">
        <f t="shared" si="5"/>
        <v>875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1523786</v>
      </c>
      <c r="C63" s="41">
        <f t="shared" si="5"/>
        <v>1314044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5707</v>
      </c>
      <c r="C64" s="41">
        <f t="shared" si="5"/>
        <v>2718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619</v>
      </c>
      <c r="C65" s="41">
        <f t="shared" si="5"/>
        <v>485</v>
      </c>
      <c r="D65" s="41">
        <f t="shared" si="6"/>
        <v>11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93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Octubre</v>
      </c>
      <c r="C5" s="46"/>
      <c r="D5" s="45" t="s">
        <v>39</v>
      </c>
      <c r="E5" s="46"/>
      <c r="F5" s="46"/>
      <c r="L5" s="39">
        <f>'Resumen general'!I4</f>
        <v>40151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120</v>
      </c>
      <c r="C7" s="9">
        <v>61</v>
      </c>
      <c r="D7" s="9">
        <v>348</v>
      </c>
      <c r="E7" s="9">
        <v>505</v>
      </c>
      <c r="F7" s="10">
        <f>((E7*100)/D7)-100</f>
        <v>45.114942528735639</v>
      </c>
      <c r="G7" s="1"/>
      <c r="H7" s="1"/>
      <c r="I7" s="1"/>
    </row>
    <row r="8" spans="1:12" x14ac:dyDescent="0.25">
      <c r="A8" s="11" t="s">
        <v>44</v>
      </c>
      <c r="B8" s="12">
        <v>12264</v>
      </c>
      <c r="C8" s="12">
        <v>12977</v>
      </c>
      <c r="D8" s="12">
        <v>121625</v>
      </c>
      <c r="E8" s="12">
        <v>99197</v>
      </c>
      <c r="F8" s="13">
        <f t="shared" ref="F8:F35" si="0">((E8*100)/D8)-100</f>
        <v>-18.440287769784177</v>
      </c>
      <c r="G8" s="1"/>
      <c r="H8" s="1"/>
      <c r="I8" s="1"/>
    </row>
    <row r="9" spans="1:12" x14ac:dyDescent="0.25">
      <c r="A9" s="8" t="s">
        <v>45</v>
      </c>
      <c r="B9" s="9">
        <v>6</v>
      </c>
      <c r="C9" s="9">
        <v>55</v>
      </c>
      <c r="D9" s="9">
        <v>106</v>
      </c>
      <c r="E9" s="9">
        <v>219</v>
      </c>
      <c r="F9" s="10">
        <f t="shared" si="0"/>
        <v>106.60377358490567</v>
      </c>
      <c r="G9" s="1"/>
      <c r="H9" s="1"/>
      <c r="I9" s="1"/>
    </row>
    <row r="10" spans="1:12" x14ac:dyDescent="0.25">
      <c r="A10" s="11" t="s">
        <v>46</v>
      </c>
      <c r="B10" s="12">
        <v>596</v>
      </c>
      <c r="C10" s="12">
        <v>0</v>
      </c>
      <c r="D10" s="12">
        <v>6298</v>
      </c>
      <c r="E10" s="12">
        <v>2384</v>
      </c>
      <c r="F10" s="17">
        <f t="shared" si="0"/>
        <v>-62.146713242299143</v>
      </c>
      <c r="G10" s="1"/>
      <c r="H10" s="1"/>
      <c r="I10" s="1"/>
    </row>
    <row r="11" spans="1:12" x14ac:dyDescent="0.25">
      <c r="A11" s="8" t="s">
        <v>47</v>
      </c>
      <c r="B11" s="9">
        <v>1312</v>
      </c>
      <c r="C11" s="9">
        <v>1007</v>
      </c>
      <c r="D11" s="9">
        <v>10739</v>
      </c>
      <c r="E11" s="9">
        <v>8983</v>
      </c>
      <c r="F11" s="10">
        <f t="shared" si="0"/>
        <v>-16.351615606667281</v>
      </c>
      <c r="G11" s="1"/>
      <c r="H11" s="1"/>
      <c r="I11" s="1"/>
    </row>
    <row r="12" spans="1:12" x14ac:dyDescent="0.25">
      <c r="A12" s="11" t="s">
        <v>48</v>
      </c>
      <c r="B12" s="12">
        <v>4501.5</v>
      </c>
      <c r="C12" s="12">
        <v>5946</v>
      </c>
      <c r="D12" s="12">
        <v>50950</v>
      </c>
      <c r="E12" s="12">
        <v>48998.5</v>
      </c>
      <c r="F12" s="13">
        <f t="shared" si="0"/>
        <v>-3.8302257114818445</v>
      </c>
      <c r="G12" s="1"/>
      <c r="H12" s="1"/>
      <c r="I12" s="1"/>
    </row>
    <row r="13" spans="1:12" x14ac:dyDescent="0.25">
      <c r="A13" s="8" t="s">
        <v>49</v>
      </c>
      <c r="B13" s="9">
        <v>12635</v>
      </c>
      <c r="C13" s="9">
        <v>7808</v>
      </c>
      <c r="D13" s="9">
        <v>155410</v>
      </c>
      <c r="E13" s="9">
        <v>114924</v>
      </c>
      <c r="F13" s="10">
        <f t="shared" si="0"/>
        <v>-26.05109066340647</v>
      </c>
      <c r="G13" s="1"/>
      <c r="H13" s="1"/>
      <c r="I13" s="1"/>
    </row>
    <row r="14" spans="1:12" x14ac:dyDescent="0.25">
      <c r="A14" s="11" t="s">
        <v>50</v>
      </c>
      <c r="B14" s="12">
        <v>23580.5</v>
      </c>
      <c r="C14" s="12">
        <v>19315.5</v>
      </c>
      <c r="D14" s="12">
        <v>261242</v>
      </c>
      <c r="E14" s="12">
        <v>191903.5</v>
      </c>
      <c r="F14" s="13">
        <f t="shared" si="0"/>
        <v>-26.541865396835121</v>
      </c>
      <c r="G14" s="1"/>
      <c r="H14" s="1"/>
      <c r="I14" s="1"/>
    </row>
    <row r="15" spans="1:12" x14ac:dyDescent="0.25">
      <c r="A15" s="8" t="s">
        <v>51</v>
      </c>
      <c r="B15" s="9">
        <v>7632.5</v>
      </c>
      <c r="C15" s="9">
        <v>4363.75</v>
      </c>
      <c r="D15" s="9">
        <v>66931.75</v>
      </c>
      <c r="E15" s="9">
        <v>45989.25</v>
      </c>
      <c r="F15" s="10">
        <f t="shared" si="0"/>
        <v>-31.289335778610294</v>
      </c>
      <c r="G15" s="1"/>
      <c r="H15" s="1"/>
      <c r="I15" s="1"/>
    </row>
    <row r="16" spans="1:12" x14ac:dyDescent="0.25">
      <c r="A16" s="11" t="s">
        <v>52</v>
      </c>
      <c r="B16" s="12">
        <v>1683</v>
      </c>
      <c r="C16" s="12">
        <v>3437</v>
      </c>
      <c r="D16" s="12">
        <v>17139</v>
      </c>
      <c r="E16" s="12">
        <v>23064</v>
      </c>
      <c r="F16" s="13">
        <f t="shared" si="0"/>
        <v>34.570278312620331</v>
      </c>
      <c r="G16" s="1"/>
      <c r="H16" s="1"/>
      <c r="I16" s="1"/>
    </row>
    <row r="17" spans="1:9" x14ac:dyDescent="0.25">
      <c r="A17" s="8" t="s">
        <v>53</v>
      </c>
      <c r="B17" s="9">
        <v>85</v>
      </c>
      <c r="C17" s="9">
        <v>131</v>
      </c>
      <c r="D17" s="9">
        <v>1523</v>
      </c>
      <c r="E17" s="9">
        <v>469</v>
      </c>
      <c r="F17" s="10">
        <f t="shared" si="0"/>
        <v>-69.205515430072225</v>
      </c>
      <c r="G17" s="1"/>
      <c r="H17" s="1"/>
      <c r="I17" s="1"/>
    </row>
    <row r="18" spans="1:9" x14ac:dyDescent="0.25">
      <c r="A18" s="11" t="s">
        <v>54</v>
      </c>
      <c r="B18" s="12">
        <v>1239</v>
      </c>
      <c r="C18" s="12">
        <v>1156</v>
      </c>
      <c r="D18" s="12">
        <v>11923</v>
      </c>
      <c r="E18" s="12">
        <v>10787</v>
      </c>
      <c r="F18" s="13">
        <f t="shared" si="0"/>
        <v>-9.5278034051832634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221</v>
      </c>
      <c r="E19" s="9">
        <v>0</v>
      </c>
      <c r="F19" s="18">
        <f t="shared" si="0"/>
        <v>-100</v>
      </c>
      <c r="G19" s="1"/>
      <c r="H19" s="1"/>
      <c r="I19" s="1"/>
    </row>
    <row r="20" spans="1:9" x14ac:dyDescent="0.25">
      <c r="A20" s="11" t="s">
        <v>56</v>
      </c>
      <c r="B20" s="12">
        <v>625</v>
      </c>
      <c r="C20" s="12">
        <v>994</v>
      </c>
      <c r="D20" s="12">
        <v>6651</v>
      </c>
      <c r="E20" s="12">
        <v>8736</v>
      </c>
      <c r="F20" s="13">
        <f t="shared" si="0"/>
        <v>31.34866937302661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35961</v>
      </c>
      <c r="C22" s="12">
        <v>29570</v>
      </c>
      <c r="D22" s="12">
        <v>326850</v>
      </c>
      <c r="E22" s="12">
        <v>269208</v>
      </c>
      <c r="F22" s="13">
        <f t="shared" si="0"/>
        <v>-17.635612666360714</v>
      </c>
      <c r="G22" s="1"/>
      <c r="H22" s="1"/>
      <c r="I22" s="1"/>
    </row>
    <row r="23" spans="1:9" x14ac:dyDescent="0.25">
      <c r="A23" s="8" t="s">
        <v>59</v>
      </c>
      <c r="B23" s="9">
        <v>833</v>
      </c>
      <c r="C23" s="9">
        <v>782</v>
      </c>
      <c r="D23" s="9">
        <v>8282</v>
      </c>
      <c r="E23" s="9">
        <v>10053</v>
      </c>
      <c r="F23" s="10">
        <f t="shared" si="0"/>
        <v>21.383723738227488</v>
      </c>
      <c r="G23" s="1"/>
      <c r="H23" s="1"/>
      <c r="I23" s="1"/>
    </row>
    <row r="24" spans="1:9" x14ac:dyDescent="0.25">
      <c r="A24" s="11" t="s">
        <v>60</v>
      </c>
      <c r="B24" s="12">
        <v>2042</v>
      </c>
      <c r="C24" s="12">
        <v>2269</v>
      </c>
      <c r="D24" s="12">
        <v>20150</v>
      </c>
      <c r="E24" s="12">
        <v>11467</v>
      </c>
      <c r="F24" s="13">
        <f t="shared" si="0"/>
        <v>-43.091811414392062</v>
      </c>
      <c r="G24" s="1"/>
      <c r="H24" s="1"/>
      <c r="I24" s="1"/>
    </row>
    <row r="25" spans="1:9" x14ac:dyDescent="0.25">
      <c r="A25" s="8" t="s">
        <v>61</v>
      </c>
      <c r="B25" s="9">
        <v>1108</v>
      </c>
      <c r="C25" s="9">
        <v>1485</v>
      </c>
      <c r="D25" s="9">
        <v>13524</v>
      </c>
      <c r="E25" s="9">
        <v>10592</v>
      </c>
      <c r="F25" s="10">
        <f t="shared" si="0"/>
        <v>-21.679976338361428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108</v>
      </c>
      <c r="D26" s="12">
        <v>0</v>
      </c>
      <c r="E26" s="12">
        <v>108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28579</v>
      </c>
      <c r="C28" s="12">
        <v>25631</v>
      </c>
      <c r="D28" s="12">
        <v>291756</v>
      </c>
      <c r="E28" s="12">
        <v>236947</v>
      </c>
      <c r="F28" s="13">
        <f t="shared" si="0"/>
        <v>-18.785903289049756</v>
      </c>
      <c r="G28" s="1"/>
      <c r="H28" s="1"/>
      <c r="I28" s="1"/>
    </row>
    <row r="29" spans="1:9" x14ac:dyDescent="0.25">
      <c r="A29" s="8" t="s">
        <v>65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12">
        <v>11274</v>
      </c>
      <c r="C30" s="12">
        <v>11077</v>
      </c>
      <c r="D30" s="12">
        <v>94389</v>
      </c>
      <c r="E30" s="12">
        <v>90433</v>
      </c>
      <c r="F30" s="13">
        <f t="shared" si="0"/>
        <v>-4.191166343535798</v>
      </c>
      <c r="G30" s="1"/>
      <c r="H30" s="1"/>
      <c r="I30" s="1"/>
    </row>
    <row r="31" spans="1:9" x14ac:dyDescent="0.25">
      <c r="A31" s="8" t="s">
        <v>67</v>
      </c>
      <c r="B31" s="9">
        <v>1031</v>
      </c>
      <c r="C31" s="9">
        <v>1275</v>
      </c>
      <c r="D31" s="9">
        <v>17232</v>
      </c>
      <c r="E31" s="9">
        <v>12771</v>
      </c>
      <c r="F31" s="10">
        <f t="shared" si="0"/>
        <v>-25.887883008356539</v>
      </c>
      <c r="G31" s="1"/>
      <c r="H31" s="1"/>
      <c r="I31" s="1"/>
    </row>
    <row r="32" spans="1:9" x14ac:dyDescent="0.25">
      <c r="A32" s="11" t="s">
        <v>68</v>
      </c>
      <c r="B32" s="12">
        <v>13241</v>
      </c>
      <c r="C32" s="12">
        <v>11789</v>
      </c>
      <c r="D32" s="12">
        <v>152788</v>
      </c>
      <c r="E32" s="12">
        <v>130792</v>
      </c>
      <c r="F32" s="13">
        <f t="shared" si="0"/>
        <v>-14.396418566903165</v>
      </c>
      <c r="G32" s="1"/>
      <c r="H32" s="1"/>
      <c r="I32" s="1"/>
    </row>
    <row r="33" spans="1:9" x14ac:dyDescent="0.25">
      <c r="A33" s="8" t="s">
        <v>69</v>
      </c>
      <c r="B33" s="9">
        <v>5781</v>
      </c>
      <c r="C33" s="9">
        <v>3725</v>
      </c>
      <c r="D33" s="9">
        <v>49821</v>
      </c>
      <c r="E33" s="9">
        <v>39638</v>
      </c>
      <c r="F33" s="10">
        <f t="shared" si="0"/>
        <v>-20.43917223660705</v>
      </c>
      <c r="G33" s="1"/>
      <c r="H33" s="1"/>
      <c r="I33" s="1"/>
    </row>
    <row r="34" spans="1:9" x14ac:dyDescent="0.25">
      <c r="A34" s="11" t="s">
        <v>70</v>
      </c>
      <c r="B34" s="12">
        <v>1384</v>
      </c>
      <c r="C34" s="12">
        <v>0</v>
      </c>
      <c r="D34" s="12">
        <v>10109</v>
      </c>
      <c r="E34" s="12">
        <v>10331</v>
      </c>
      <c r="F34" s="13">
        <f t="shared" si="0"/>
        <v>2.1960629142348438</v>
      </c>
      <c r="G34" s="1"/>
      <c r="H34" s="1"/>
      <c r="I34" s="1"/>
    </row>
    <row r="35" spans="1:9" x14ac:dyDescent="0.25">
      <c r="A35" s="14" t="s">
        <v>71</v>
      </c>
      <c r="B35" s="15">
        <f>SUM(B7:B34)</f>
        <v>167513.5</v>
      </c>
      <c r="C35" s="15">
        <f t="shared" ref="C35:E35" si="1">SUM(C7:C34)</f>
        <v>144962.25</v>
      </c>
      <c r="D35" s="15">
        <f t="shared" si="1"/>
        <v>1696007.75</v>
      </c>
      <c r="E35" s="15">
        <f t="shared" si="1"/>
        <v>1378499.25</v>
      </c>
      <c r="F35" s="16">
        <f t="shared" si="0"/>
        <v>-18.720934500446717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505</v>
      </c>
      <c r="C38" s="41">
        <f>D7</f>
        <v>348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LAS PALMAS</v>
      </c>
      <c r="F38" s="42">
        <f>LOOKUP(E38,$A$38:$A$65,$B$38:$B$65)</f>
        <v>269208</v>
      </c>
      <c r="G38" s="42">
        <f>LOOKUP(E38,$A$38:$A$65,$C$38:$C$65)</f>
        <v>326850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99197</v>
      </c>
      <c r="C39" s="41">
        <f t="shared" ref="C39:C65" si="5">D8</f>
        <v>121625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236947</v>
      </c>
      <c r="G39" s="42">
        <f t="shared" ref="G39:G65" si="8">LOOKUP(E39,$A$38:$A$65,$C$38:$C$65)</f>
        <v>291756</v>
      </c>
    </row>
    <row r="40" spans="1:9" x14ac:dyDescent="0.25">
      <c r="A40" s="42" t="str">
        <f t="shared" si="3"/>
        <v>ALMERIA</v>
      </c>
      <c r="B40" s="41">
        <f t="shared" si="4"/>
        <v>219</v>
      </c>
      <c r="C40" s="41">
        <f t="shared" si="5"/>
        <v>106</v>
      </c>
      <c r="D40" s="41">
        <f t="shared" si="6"/>
        <v>23</v>
      </c>
      <c r="E40" s="42" t="str">
        <f t="shared" si="2"/>
        <v>BARCELONA</v>
      </c>
      <c r="F40" s="42">
        <f t="shared" si="7"/>
        <v>191903.5</v>
      </c>
      <c r="G40" s="42">
        <f t="shared" si="8"/>
        <v>261242</v>
      </c>
    </row>
    <row r="41" spans="1:9" x14ac:dyDescent="0.25">
      <c r="A41" s="42" t="str">
        <f t="shared" si="3"/>
        <v>AVILES</v>
      </c>
      <c r="B41" s="41">
        <f t="shared" si="4"/>
        <v>2384</v>
      </c>
      <c r="C41" s="41">
        <f t="shared" si="5"/>
        <v>6298</v>
      </c>
      <c r="D41" s="41">
        <f t="shared" si="6"/>
        <v>20</v>
      </c>
      <c r="E41" s="42" t="str">
        <f t="shared" si="2"/>
        <v>VALENCIA</v>
      </c>
      <c r="F41" s="42">
        <f t="shared" si="7"/>
        <v>130792</v>
      </c>
      <c r="G41" s="42">
        <f t="shared" si="8"/>
        <v>152788</v>
      </c>
    </row>
    <row r="42" spans="1:9" x14ac:dyDescent="0.25">
      <c r="A42" s="42" t="str">
        <f t="shared" si="3"/>
        <v>BAHIA DE ALGECIRAS</v>
      </c>
      <c r="B42" s="41">
        <f t="shared" si="4"/>
        <v>8983</v>
      </c>
      <c r="C42" s="41">
        <f t="shared" si="5"/>
        <v>10739</v>
      </c>
      <c r="D42" s="41">
        <f t="shared" si="6"/>
        <v>18</v>
      </c>
      <c r="E42" s="42" t="str">
        <f t="shared" si="2"/>
        <v>BALEARES</v>
      </c>
      <c r="F42" s="42">
        <f t="shared" si="7"/>
        <v>114924</v>
      </c>
      <c r="G42" s="42">
        <f t="shared" si="8"/>
        <v>155410</v>
      </c>
    </row>
    <row r="43" spans="1:9" x14ac:dyDescent="0.25">
      <c r="A43" s="42" t="str">
        <f t="shared" si="3"/>
        <v>BAHIA DE CADIZ</v>
      </c>
      <c r="B43" s="41">
        <f t="shared" si="4"/>
        <v>48998.5</v>
      </c>
      <c r="C43" s="41">
        <f t="shared" si="5"/>
        <v>50950</v>
      </c>
      <c r="D43" s="41">
        <f t="shared" si="6"/>
        <v>8</v>
      </c>
      <c r="E43" s="42" t="str">
        <f t="shared" si="2"/>
        <v>ALICANTE</v>
      </c>
      <c r="F43" s="42">
        <f t="shared" si="7"/>
        <v>99197</v>
      </c>
      <c r="G43" s="42">
        <f t="shared" si="8"/>
        <v>121625</v>
      </c>
    </row>
    <row r="44" spans="1:9" x14ac:dyDescent="0.25">
      <c r="A44" s="42" t="str">
        <f t="shared" si="3"/>
        <v>BALEARES</v>
      </c>
      <c r="B44" s="41">
        <f t="shared" si="4"/>
        <v>114924</v>
      </c>
      <c r="C44" s="41">
        <f t="shared" si="5"/>
        <v>155410</v>
      </c>
      <c r="D44" s="41">
        <f t="shared" si="6"/>
        <v>5</v>
      </c>
      <c r="E44" s="42" t="str">
        <f t="shared" si="2"/>
        <v>SEVILLA</v>
      </c>
      <c r="F44" s="42">
        <f t="shared" si="7"/>
        <v>90433</v>
      </c>
      <c r="G44" s="42">
        <f t="shared" si="8"/>
        <v>94389</v>
      </c>
    </row>
    <row r="45" spans="1:9" x14ac:dyDescent="0.25">
      <c r="A45" s="42" t="str">
        <f t="shared" si="3"/>
        <v>BARCELONA</v>
      </c>
      <c r="B45" s="41">
        <f t="shared" si="4"/>
        <v>191903.5</v>
      </c>
      <c r="C45" s="41">
        <f t="shared" si="5"/>
        <v>261242</v>
      </c>
      <c r="D45" s="41">
        <f t="shared" si="6"/>
        <v>3</v>
      </c>
      <c r="E45" s="42" t="str">
        <f t="shared" si="2"/>
        <v>BAHIA DE CADIZ</v>
      </c>
      <c r="F45" s="42">
        <f t="shared" si="7"/>
        <v>48998.5</v>
      </c>
      <c r="G45" s="42">
        <f t="shared" si="8"/>
        <v>50950</v>
      </c>
    </row>
    <row r="46" spans="1:9" x14ac:dyDescent="0.25">
      <c r="A46" s="42" t="str">
        <f t="shared" si="3"/>
        <v>BILBAO</v>
      </c>
      <c r="B46" s="41">
        <f t="shared" si="4"/>
        <v>45989.25</v>
      </c>
      <c r="C46" s="41">
        <f t="shared" si="5"/>
        <v>66931.75</v>
      </c>
      <c r="D46" s="41">
        <f t="shared" si="6"/>
        <v>9</v>
      </c>
      <c r="E46" s="42" t="str">
        <f t="shared" si="2"/>
        <v>BILBAO</v>
      </c>
      <c r="F46" s="42">
        <f t="shared" si="7"/>
        <v>45989.25</v>
      </c>
      <c r="G46" s="42">
        <f t="shared" si="8"/>
        <v>66931.75</v>
      </c>
    </row>
    <row r="47" spans="1:9" x14ac:dyDescent="0.25">
      <c r="A47" s="42" t="str">
        <f t="shared" si="3"/>
        <v>CARTAGENA</v>
      </c>
      <c r="B47" s="41">
        <f t="shared" si="4"/>
        <v>23064</v>
      </c>
      <c r="C47" s="41">
        <f t="shared" si="5"/>
        <v>17139</v>
      </c>
      <c r="D47" s="41">
        <f t="shared" si="6"/>
        <v>11</v>
      </c>
      <c r="E47" s="42" t="str">
        <f t="shared" si="2"/>
        <v>VIGO</v>
      </c>
      <c r="F47" s="42">
        <f t="shared" si="7"/>
        <v>39638</v>
      </c>
      <c r="G47" s="42">
        <f t="shared" si="8"/>
        <v>49821</v>
      </c>
    </row>
    <row r="48" spans="1:9" x14ac:dyDescent="0.25">
      <c r="A48" s="42" t="str">
        <f t="shared" si="3"/>
        <v>CASTELLON</v>
      </c>
      <c r="B48" s="41">
        <f t="shared" si="4"/>
        <v>469</v>
      </c>
      <c r="C48" s="41">
        <f t="shared" si="5"/>
        <v>1523</v>
      </c>
      <c r="D48" s="41">
        <f t="shared" si="6"/>
        <v>22</v>
      </c>
      <c r="E48" s="42" t="str">
        <f t="shared" si="2"/>
        <v>CARTAGENA</v>
      </c>
      <c r="F48" s="42">
        <f t="shared" si="7"/>
        <v>23064</v>
      </c>
      <c r="G48" s="42">
        <f t="shared" si="8"/>
        <v>17139</v>
      </c>
    </row>
    <row r="49" spans="1:7" x14ac:dyDescent="0.25">
      <c r="A49" s="42" t="str">
        <f t="shared" si="3"/>
        <v>CEUTA</v>
      </c>
      <c r="B49" s="41">
        <f t="shared" si="4"/>
        <v>10787</v>
      </c>
      <c r="C49" s="41">
        <f t="shared" si="5"/>
        <v>11923</v>
      </c>
      <c r="D49" s="41">
        <f t="shared" si="6"/>
        <v>14</v>
      </c>
      <c r="E49" s="42" t="str">
        <f t="shared" si="2"/>
        <v>TARRAGONA</v>
      </c>
      <c r="F49" s="42">
        <f t="shared" si="7"/>
        <v>12771</v>
      </c>
      <c r="G49" s="42">
        <f t="shared" si="8"/>
        <v>17232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221</v>
      </c>
      <c r="D50" s="41">
        <f t="shared" si="6"/>
        <v>28</v>
      </c>
      <c r="E50" s="42" t="str">
        <f t="shared" si="2"/>
        <v>MARIN Y RIA DE PONTEVEDRA</v>
      </c>
      <c r="F50" s="42">
        <f t="shared" si="7"/>
        <v>11467</v>
      </c>
      <c r="G50" s="42">
        <f t="shared" si="8"/>
        <v>20150</v>
      </c>
    </row>
    <row r="51" spans="1:7" x14ac:dyDescent="0.25">
      <c r="A51" s="42" t="str">
        <f t="shared" si="3"/>
        <v>GIJON</v>
      </c>
      <c r="B51" s="41">
        <f t="shared" si="4"/>
        <v>8736</v>
      </c>
      <c r="C51" s="41">
        <f t="shared" si="5"/>
        <v>6651</v>
      </c>
      <c r="D51" s="41">
        <f t="shared" si="6"/>
        <v>19</v>
      </c>
      <c r="E51" s="42" t="str">
        <f t="shared" si="2"/>
        <v>CEUTA</v>
      </c>
      <c r="F51" s="42">
        <f t="shared" si="7"/>
        <v>10787</v>
      </c>
      <c r="G51" s="42">
        <f t="shared" si="8"/>
        <v>11923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MELILLA</v>
      </c>
      <c r="F52" s="42">
        <f t="shared" si="7"/>
        <v>10592</v>
      </c>
      <c r="G52" s="42">
        <f t="shared" si="8"/>
        <v>13524</v>
      </c>
    </row>
    <row r="53" spans="1:7" x14ac:dyDescent="0.25">
      <c r="A53" s="42" t="str">
        <f t="shared" si="3"/>
        <v>LAS PALMAS</v>
      </c>
      <c r="B53" s="41">
        <f t="shared" si="4"/>
        <v>269208</v>
      </c>
      <c r="C53" s="41">
        <f t="shared" si="5"/>
        <v>326850</v>
      </c>
      <c r="D53" s="41">
        <f t="shared" si="6"/>
        <v>1</v>
      </c>
      <c r="E53" s="42" t="str">
        <f t="shared" si="2"/>
        <v>VILAGARCIA</v>
      </c>
      <c r="F53" s="42">
        <f t="shared" si="7"/>
        <v>10331</v>
      </c>
      <c r="G53" s="42">
        <f t="shared" si="8"/>
        <v>10109</v>
      </c>
    </row>
    <row r="54" spans="1:7" x14ac:dyDescent="0.25">
      <c r="A54" s="42" t="str">
        <f t="shared" si="3"/>
        <v>MALAGA</v>
      </c>
      <c r="B54" s="41">
        <f t="shared" si="4"/>
        <v>10053</v>
      </c>
      <c r="C54" s="41">
        <f t="shared" si="5"/>
        <v>8282</v>
      </c>
      <c r="D54" s="41">
        <f t="shared" si="6"/>
        <v>17</v>
      </c>
      <c r="E54" s="42" t="str">
        <f t="shared" si="2"/>
        <v>MALAGA</v>
      </c>
      <c r="F54" s="42">
        <f t="shared" si="7"/>
        <v>10053</v>
      </c>
      <c r="G54" s="42">
        <f t="shared" si="8"/>
        <v>8282</v>
      </c>
    </row>
    <row r="55" spans="1:7" x14ac:dyDescent="0.25">
      <c r="A55" s="42" t="str">
        <f t="shared" si="3"/>
        <v>MARIN Y RIA DE PONTEVEDRA</v>
      </c>
      <c r="B55" s="41">
        <f t="shared" si="4"/>
        <v>11467</v>
      </c>
      <c r="C55" s="41">
        <f t="shared" si="5"/>
        <v>20150</v>
      </c>
      <c r="D55" s="41">
        <f t="shared" si="6"/>
        <v>13</v>
      </c>
      <c r="E55" s="42" t="str">
        <f t="shared" si="2"/>
        <v>BAHIA DE ALGECIRAS</v>
      </c>
      <c r="F55" s="42">
        <f t="shared" si="7"/>
        <v>8983</v>
      </c>
      <c r="G55" s="42">
        <f t="shared" si="8"/>
        <v>10739</v>
      </c>
    </row>
    <row r="56" spans="1:7" x14ac:dyDescent="0.25">
      <c r="A56" s="42" t="str">
        <f t="shared" si="3"/>
        <v>MELILLA</v>
      </c>
      <c r="B56" s="41">
        <f t="shared" si="4"/>
        <v>10592</v>
      </c>
      <c r="C56" s="41">
        <f t="shared" si="5"/>
        <v>13524</v>
      </c>
      <c r="D56" s="41">
        <f t="shared" si="6"/>
        <v>15</v>
      </c>
      <c r="E56" s="42" t="str">
        <f t="shared" si="2"/>
        <v>GIJON</v>
      </c>
      <c r="F56" s="42">
        <f t="shared" si="7"/>
        <v>8736</v>
      </c>
      <c r="G56" s="42">
        <f t="shared" si="8"/>
        <v>6651</v>
      </c>
    </row>
    <row r="57" spans="1:7" x14ac:dyDescent="0.25">
      <c r="A57" s="42" t="str">
        <f t="shared" si="3"/>
        <v>MOTRIL</v>
      </c>
      <c r="B57" s="41">
        <f t="shared" si="4"/>
        <v>108</v>
      </c>
      <c r="C57" s="41">
        <f t="shared" si="5"/>
        <v>0</v>
      </c>
      <c r="D57" s="41">
        <f t="shared" si="6"/>
        <v>24</v>
      </c>
      <c r="E57" s="42" t="str">
        <f t="shared" si="2"/>
        <v>AVILES</v>
      </c>
      <c r="F57" s="42">
        <f t="shared" si="7"/>
        <v>2384</v>
      </c>
      <c r="G57" s="42">
        <f t="shared" si="8"/>
        <v>6298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 CORUÑA</v>
      </c>
      <c r="F58" s="42">
        <f t="shared" si="7"/>
        <v>505</v>
      </c>
      <c r="G58" s="42">
        <f t="shared" si="8"/>
        <v>348</v>
      </c>
    </row>
    <row r="59" spans="1:7" x14ac:dyDescent="0.25">
      <c r="A59" s="42" t="str">
        <f t="shared" si="3"/>
        <v>SANTA CRUZ DE TENERIFE</v>
      </c>
      <c r="B59" s="41">
        <f t="shared" si="4"/>
        <v>236947</v>
      </c>
      <c r="C59" s="41">
        <f t="shared" si="5"/>
        <v>291756</v>
      </c>
      <c r="D59" s="41">
        <f t="shared" si="6"/>
        <v>2</v>
      </c>
      <c r="E59" s="42" t="str">
        <f t="shared" si="2"/>
        <v>CASTELLON</v>
      </c>
      <c r="F59" s="42">
        <f t="shared" si="7"/>
        <v>469</v>
      </c>
      <c r="G59" s="42">
        <f t="shared" si="8"/>
        <v>1523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ALMERIA</v>
      </c>
      <c r="F60" s="42">
        <f t="shared" si="7"/>
        <v>219</v>
      </c>
      <c r="G60" s="42">
        <f t="shared" si="8"/>
        <v>106</v>
      </c>
    </row>
    <row r="61" spans="1:7" x14ac:dyDescent="0.25">
      <c r="A61" s="42" t="str">
        <f t="shared" si="3"/>
        <v>SEVILLA</v>
      </c>
      <c r="B61" s="41">
        <f t="shared" si="4"/>
        <v>90433</v>
      </c>
      <c r="C61" s="41">
        <f t="shared" si="5"/>
        <v>94389</v>
      </c>
      <c r="D61" s="41">
        <f t="shared" si="6"/>
        <v>7</v>
      </c>
      <c r="E61" s="42" t="str">
        <f t="shared" si="2"/>
        <v>MOTRIL</v>
      </c>
      <c r="F61" s="42">
        <f t="shared" si="7"/>
        <v>108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12771</v>
      </c>
      <c r="C62" s="41">
        <f t="shared" si="5"/>
        <v>17232</v>
      </c>
      <c r="D62" s="41">
        <f t="shared" si="6"/>
        <v>12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130792</v>
      </c>
      <c r="C63" s="41">
        <f t="shared" si="5"/>
        <v>152788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39638</v>
      </c>
      <c r="C64" s="41">
        <f t="shared" si="5"/>
        <v>49821</v>
      </c>
      <c r="D64" s="41">
        <f t="shared" si="6"/>
        <v>10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10331</v>
      </c>
      <c r="C65" s="41">
        <f t="shared" si="5"/>
        <v>10109</v>
      </c>
      <c r="D65" s="41">
        <f t="shared" si="6"/>
        <v>16</v>
      </c>
      <c r="E65" s="42" t="str">
        <f t="shared" si="2"/>
        <v>FERROL-SAN CIBRAO</v>
      </c>
      <c r="F65" s="42">
        <f t="shared" si="7"/>
        <v>0</v>
      </c>
      <c r="G65" s="42">
        <f t="shared" si="8"/>
        <v>221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Octubre</v>
      </c>
      <c r="C5" s="46"/>
      <c r="D5" s="45" t="s">
        <v>39</v>
      </c>
      <c r="E5" s="46"/>
      <c r="F5" s="46"/>
      <c r="L5" s="39">
        <f>'Resumen general'!I4</f>
        <v>40151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696</v>
      </c>
      <c r="C7" s="9">
        <v>557</v>
      </c>
      <c r="D7" s="9">
        <v>6193</v>
      </c>
      <c r="E7" s="9">
        <v>6268</v>
      </c>
      <c r="F7" s="10">
        <f>((E7*100)/D7)-100</f>
        <v>1.2110447279186189</v>
      </c>
      <c r="G7" s="1"/>
      <c r="H7" s="1"/>
      <c r="I7" s="1"/>
    </row>
    <row r="8" spans="1:12" x14ac:dyDescent="0.25">
      <c r="A8" s="11" t="s">
        <v>44</v>
      </c>
      <c r="B8" s="12">
        <v>699</v>
      </c>
      <c r="C8" s="12">
        <v>1164</v>
      </c>
      <c r="D8" s="12">
        <v>9306</v>
      </c>
      <c r="E8" s="12">
        <v>9078</v>
      </c>
      <c r="F8" s="13">
        <f t="shared" ref="F8:F35" si="0">((E8*100)/D8)-100</f>
        <v>-2.4500322372662851</v>
      </c>
      <c r="G8" s="1"/>
      <c r="H8" s="1"/>
      <c r="I8" s="1"/>
    </row>
    <row r="9" spans="1:12" x14ac:dyDescent="0.25">
      <c r="A9" s="8" t="s">
        <v>45</v>
      </c>
      <c r="B9" s="9">
        <v>26</v>
      </c>
      <c r="C9" s="9">
        <v>169</v>
      </c>
      <c r="D9" s="9">
        <v>27</v>
      </c>
      <c r="E9" s="9">
        <v>687.5</v>
      </c>
      <c r="F9" s="10">
        <f t="shared" si="0"/>
        <v>2446.2962962962961</v>
      </c>
      <c r="G9" s="1"/>
      <c r="H9" s="1"/>
      <c r="I9" s="1"/>
    </row>
    <row r="10" spans="1:12" x14ac:dyDescent="0.25">
      <c r="A10" s="11" t="s">
        <v>46</v>
      </c>
      <c r="B10" s="12">
        <v>20</v>
      </c>
      <c r="C10" s="12">
        <v>0</v>
      </c>
      <c r="D10" s="12">
        <v>239</v>
      </c>
      <c r="E10" s="12">
        <v>191</v>
      </c>
      <c r="F10" s="17">
        <f t="shared" si="0"/>
        <v>-20.0836820083682</v>
      </c>
      <c r="G10" s="1"/>
      <c r="H10" s="1"/>
      <c r="I10" s="1"/>
    </row>
    <row r="11" spans="1:12" x14ac:dyDescent="0.25">
      <c r="A11" s="8" t="s">
        <v>47</v>
      </c>
      <c r="B11" s="9">
        <v>13060</v>
      </c>
      <c r="C11" s="9">
        <v>12468</v>
      </c>
      <c r="D11" s="9">
        <v>123878</v>
      </c>
      <c r="E11" s="9">
        <v>113531</v>
      </c>
      <c r="F11" s="10">
        <f t="shared" si="0"/>
        <v>-8.3525726924877688</v>
      </c>
      <c r="G11" s="1"/>
      <c r="H11" s="1"/>
      <c r="I11" s="1"/>
    </row>
    <row r="12" spans="1:12" x14ac:dyDescent="0.25">
      <c r="A12" s="11" t="s">
        <v>48</v>
      </c>
      <c r="B12" s="12">
        <v>5355</v>
      </c>
      <c r="C12" s="12">
        <v>2985</v>
      </c>
      <c r="D12" s="12">
        <v>56465</v>
      </c>
      <c r="E12" s="12">
        <v>37531</v>
      </c>
      <c r="F12" s="13">
        <f t="shared" si="0"/>
        <v>-33.532276631541663</v>
      </c>
      <c r="G12" s="1"/>
      <c r="H12" s="1"/>
      <c r="I12" s="1"/>
    </row>
    <row r="13" spans="1:12" x14ac:dyDescent="0.25">
      <c r="A13" s="8" t="s">
        <v>49</v>
      </c>
      <c r="B13" s="9">
        <v>0</v>
      </c>
      <c r="C13" s="9">
        <v>0</v>
      </c>
      <c r="D13" s="9">
        <v>50</v>
      </c>
      <c r="E13" s="9">
        <v>2</v>
      </c>
      <c r="F13" s="10">
        <f t="shared" si="0"/>
        <v>-96</v>
      </c>
      <c r="G13" s="1"/>
      <c r="H13" s="1"/>
      <c r="I13" s="1"/>
    </row>
    <row r="14" spans="1:12" x14ac:dyDescent="0.25">
      <c r="A14" s="11" t="s">
        <v>50</v>
      </c>
      <c r="B14" s="12">
        <v>111677.5</v>
      </c>
      <c r="C14" s="12">
        <v>92643.5</v>
      </c>
      <c r="D14" s="12">
        <v>1093592.5</v>
      </c>
      <c r="E14" s="12">
        <v>814983.5</v>
      </c>
      <c r="F14" s="13">
        <f t="shared" si="0"/>
        <v>-25.476491471914812</v>
      </c>
      <c r="G14" s="1"/>
      <c r="H14" s="1"/>
      <c r="I14" s="1"/>
    </row>
    <row r="15" spans="1:12" x14ac:dyDescent="0.25">
      <c r="A15" s="8" t="s">
        <v>51</v>
      </c>
      <c r="B15" s="9">
        <v>39377.75</v>
      </c>
      <c r="C15" s="9">
        <v>37155.75</v>
      </c>
      <c r="D15" s="9">
        <v>390199.5</v>
      </c>
      <c r="E15" s="9">
        <v>314046.5</v>
      </c>
      <c r="F15" s="10">
        <f t="shared" si="0"/>
        <v>-19.516426853442923</v>
      </c>
      <c r="G15" s="1"/>
      <c r="H15" s="1"/>
      <c r="I15" s="1"/>
    </row>
    <row r="16" spans="1:12" x14ac:dyDescent="0.25">
      <c r="A16" s="11" t="s">
        <v>52</v>
      </c>
      <c r="B16" s="12">
        <v>2343</v>
      </c>
      <c r="C16" s="12">
        <v>2001</v>
      </c>
      <c r="D16" s="12">
        <v>22408</v>
      </c>
      <c r="E16" s="12">
        <v>24714</v>
      </c>
      <c r="F16" s="13">
        <f t="shared" si="0"/>
        <v>10.290967511603</v>
      </c>
      <c r="G16" s="1"/>
      <c r="H16" s="1"/>
      <c r="I16" s="1"/>
    </row>
    <row r="17" spans="1:9" x14ac:dyDescent="0.25">
      <c r="A17" s="8" t="s">
        <v>53</v>
      </c>
      <c r="B17" s="9">
        <v>7257</v>
      </c>
      <c r="C17" s="9">
        <v>7130</v>
      </c>
      <c r="D17" s="9">
        <v>75885</v>
      </c>
      <c r="E17" s="9">
        <v>54888</v>
      </c>
      <c r="F17" s="10">
        <f t="shared" si="0"/>
        <v>-27.669499901166233</v>
      </c>
      <c r="G17" s="1"/>
      <c r="H17" s="1"/>
      <c r="I17" s="1"/>
    </row>
    <row r="18" spans="1:9" x14ac:dyDescent="0.25">
      <c r="A18" s="11" t="s">
        <v>54</v>
      </c>
      <c r="B18" s="12">
        <v>136</v>
      </c>
      <c r="C18" s="12">
        <v>44</v>
      </c>
      <c r="D18" s="12">
        <v>1155</v>
      </c>
      <c r="E18" s="12">
        <v>672</v>
      </c>
      <c r="F18" s="13">
        <f t="shared" si="0"/>
        <v>-41.81818181818182</v>
      </c>
      <c r="G18" s="1"/>
      <c r="H18" s="1"/>
      <c r="I18" s="1"/>
    </row>
    <row r="19" spans="1:9" x14ac:dyDescent="0.25">
      <c r="A19" s="8" t="s">
        <v>55</v>
      </c>
      <c r="B19" s="9">
        <v>20</v>
      </c>
      <c r="C19" s="9">
        <v>33</v>
      </c>
      <c r="D19" s="9">
        <v>222</v>
      </c>
      <c r="E19" s="9">
        <v>338</v>
      </c>
      <c r="F19" s="10">
        <f t="shared" si="0"/>
        <v>52.252252252252248</v>
      </c>
      <c r="G19" s="1"/>
      <c r="H19" s="1"/>
      <c r="I19" s="1"/>
    </row>
    <row r="20" spans="1:9" x14ac:dyDescent="0.25">
      <c r="A20" s="11" t="s">
        <v>56</v>
      </c>
      <c r="B20" s="12">
        <v>2043</v>
      </c>
      <c r="C20" s="12">
        <v>2153</v>
      </c>
      <c r="D20" s="12">
        <v>14510</v>
      </c>
      <c r="E20" s="12">
        <v>13500</v>
      </c>
      <c r="F20" s="13">
        <f t="shared" si="0"/>
        <v>-6.9607167470709896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8383</v>
      </c>
      <c r="C22" s="12">
        <v>7335</v>
      </c>
      <c r="D22" s="12">
        <v>78778</v>
      </c>
      <c r="E22" s="12">
        <v>72689</v>
      </c>
      <c r="F22" s="13">
        <f t="shared" si="0"/>
        <v>-7.7293152910711171</v>
      </c>
      <c r="G22" s="1"/>
      <c r="H22" s="1"/>
      <c r="I22" s="1"/>
    </row>
    <row r="23" spans="1:9" x14ac:dyDescent="0.25">
      <c r="A23" s="8" t="s">
        <v>59</v>
      </c>
      <c r="B23" s="9">
        <v>732</v>
      </c>
      <c r="C23" s="9">
        <v>382</v>
      </c>
      <c r="D23" s="9">
        <v>6856</v>
      </c>
      <c r="E23" s="9">
        <v>3438</v>
      </c>
      <c r="F23" s="10">
        <f t="shared" si="0"/>
        <v>-49.854142357059509</v>
      </c>
      <c r="G23" s="1"/>
      <c r="H23" s="1"/>
      <c r="I23" s="1"/>
    </row>
    <row r="24" spans="1:9" x14ac:dyDescent="0.25">
      <c r="A24" s="11" t="s">
        <v>60</v>
      </c>
      <c r="B24" s="12">
        <v>435</v>
      </c>
      <c r="C24" s="12">
        <v>1220</v>
      </c>
      <c r="D24" s="12">
        <v>5514</v>
      </c>
      <c r="E24" s="12">
        <v>12106</v>
      </c>
      <c r="F24" s="13">
        <f t="shared" si="0"/>
        <v>119.55023576351107</v>
      </c>
      <c r="G24" s="1"/>
      <c r="H24" s="1"/>
      <c r="I24" s="1"/>
    </row>
    <row r="25" spans="1:9" x14ac:dyDescent="0.25">
      <c r="A25" s="8" t="s">
        <v>61</v>
      </c>
      <c r="B25" s="9">
        <v>795</v>
      </c>
      <c r="C25" s="9">
        <v>1164</v>
      </c>
      <c r="D25" s="9">
        <v>4073</v>
      </c>
      <c r="E25" s="9">
        <v>10708</v>
      </c>
      <c r="F25" s="10">
        <f t="shared" si="0"/>
        <v>162.90203780996808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42</v>
      </c>
      <c r="D26" s="12">
        <v>0</v>
      </c>
      <c r="E26" s="12">
        <v>44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2.5</v>
      </c>
      <c r="C27" s="9">
        <v>0</v>
      </c>
      <c r="D27" s="9">
        <v>5</v>
      </c>
      <c r="E27" s="9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64</v>
      </c>
      <c r="B28" s="12">
        <v>4535</v>
      </c>
      <c r="C28" s="12">
        <v>4231</v>
      </c>
      <c r="D28" s="12">
        <v>40600</v>
      </c>
      <c r="E28" s="12">
        <v>33471</v>
      </c>
      <c r="F28" s="13">
        <f t="shared" si="0"/>
        <v>-17.559113300492612</v>
      </c>
      <c r="G28" s="1"/>
      <c r="H28" s="1"/>
      <c r="I28" s="1"/>
    </row>
    <row r="29" spans="1:9" x14ac:dyDescent="0.25">
      <c r="A29" s="8" t="s">
        <v>65</v>
      </c>
      <c r="B29" s="9">
        <v>64</v>
      </c>
      <c r="C29" s="9">
        <v>219</v>
      </c>
      <c r="D29" s="9">
        <v>1231</v>
      </c>
      <c r="E29" s="9">
        <v>1546</v>
      </c>
      <c r="F29" s="10">
        <f t="shared" si="0"/>
        <v>25.588952071486602</v>
      </c>
      <c r="G29" s="1"/>
      <c r="H29" s="1"/>
      <c r="I29" s="1"/>
    </row>
    <row r="30" spans="1:9" x14ac:dyDescent="0.25">
      <c r="A30" s="11" t="s">
        <v>66</v>
      </c>
      <c r="B30" s="12">
        <v>1662</v>
      </c>
      <c r="C30" s="12">
        <v>2598</v>
      </c>
      <c r="D30" s="12">
        <v>14801</v>
      </c>
      <c r="E30" s="12">
        <v>15804</v>
      </c>
      <c r="F30" s="13">
        <f t="shared" si="0"/>
        <v>6.776569150733053</v>
      </c>
      <c r="G30" s="1"/>
      <c r="H30" s="1"/>
      <c r="I30" s="1"/>
    </row>
    <row r="31" spans="1:9" x14ac:dyDescent="0.25">
      <c r="A31" s="8" t="s">
        <v>67</v>
      </c>
      <c r="B31" s="9">
        <v>1900</v>
      </c>
      <c r="C31" s="9">
        <v>4808</v>
      </c>
      <c r="D31" s="9">
        <v>21965</v>
      </c>
      <c r="E31" s="9">
        <v>41795</v>
      </c>
      <c r="F31" s="10">
        <f t="shared" si="0"/>
        <v>90.279990894605049</v>
      </c>
      <c r="G31" s="1"/>
      <c r="H31" s="1"/>
      <c r="I31" s="1"/>
    </row>
    <row r="32" spans="1:9" x14ac:dyDescent="0.25">
      <c r="A32" s="11" t="s">
        <v>68</v>
      </c>
      <c r="B32" s="12">
        <v>151750</v>
      </c>
      <c r="C32" s="12">
        <v>152633</v>
      </c>
      <c r="D32" s="12">
        <v>1574369</v>
      </c>
      <c r="E32" s="12">
        <v>1391098</v>
      </c>
      <c r="F32" s="13">
        <f t="shared" si="0"/>
        <v>-11.640917726403401</v>
      </c>
      <c r="G32" s="1"/>
      <c r="H32" s="1"/>
      <c r="I32" s="1"/>
    </row>
    <row r="33" spans="1:9" x14ac:dyDescent="0.25">
      <c r="A33" s="8" t="s">
        <v>69</v>
      </c>
      <c r="B33" s="9">
        <v>13917</v>
      </c>
      <c r="C33" s="9">
        <v>13879</v>
      </c>
      <c r="D33" s="9">
        <v>162510</v>
      </c>
      <c r="E33" s="9">
        <v>117448</v>
      </c>
      <c r="F33" s="10">
        <f t="shared" si="0"/>
        <v>-27.728755153529008</v>
      </c>
      <c r="G33" s="1"/>
      <c r="H33" s="1"/>
      <c r="I33" s="1"/>
    </row>
    <row r="34" spans="1:9" x14ac:dyDescent="0.25">
      <c r="A34" s="11" t="s">
        <v>70</v>
      </c>
      <c r="B34" s="12">
        <v>1087</v>
      </c>
      <c r="C34" s="12">
        <v>130</v>
      </c>
      <c r="D34" s="12">
        <v>2574</v>
      </c>
      <c r="E34" s="12">
        <v>4469</v>
      </c>
      <c r="F34" s="13">
        <f t="shared" si="0"/>
        <v>73.620823620823614</v>
      </c>
      <c r="G34" s="1"/>
      <c r="H34" s="1"/>
      <c r="I34" s="1"/>
    </row>
    <row r="35" spans="1:9" x14ac:dyDescent="0.25">
      <c r="A35" s="14" t="s">
        <v>71</v>
      </c>
      <c r="B35" s="15">
        <f>SUM(B7:B34)</f>
        <v>367972.75</v>
      </c>
      <c r="C35" s="15">
        <f t="shared" ref="C35:E35" si="1">SUM(C7:C34)</f>
        <v>347144.25</v>
      </c>
      <c r="D35" s="15">
        <f t="shared" si="1"/>
        <v>3707406</v>
      </c>
      <c r="E35" s="15">
        <f t="shared" si="1"/>
        <v>3095046.5</v>
      </c>
      <c r="F35" s="16">
        <f t="shared" si="0"/>
        <v>-16.51719558095337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6268</v>
      </c>
      <c r="C38" s="41">
        <f>D7</f>
        <v>6193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VALENCIA</v>
      </c>
      <c r="F38" s="42">
        <f>LOOKUP(E38,$A$38:$A$65,$B$38:$B$65)</f>
        <v>1391098</v>
      </c>
      <c r="G38" s="42">
        <f>LOOKUP(E38,$A$38:$A$65,$C$38:$C$65)</f>
        <v>1574369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9078</v>
      </c>
      <c r="C39" s="41">
        <f t="shared" ref="C39:C65" si="5">D8</f>
        <v>9306</v>
      </c>
      <c r="D39" s="41">
        <f t="shared" ref="D39:D65" si="6">_xlfn.RANK.EQ(B39,$B$38:$B$65)+COUNTIF($B$38:$B$65,B39)-1</f>
        <v>16</v>
      </c>
      <c r="E39" s="42" t="str">
        <f t="shared" si="2"/>
        <v>BARCELONA</v>
      </c>
      <c r="F39" s="42">
        <f t="shared" ref="F39:F65" si="7">LOOKUP(E39,$A$38:$A$65,$B$38:$B$65)</f>
        <v>814983.5</v>
      </c>
      <c r="G39" s="42">
        <f t="shared" ref="G39:G65" si="8">LOOKUP(E39,$A$38:$A$65,$C$38:$C$65)</f>
        <v>1093592.5</v>
      </c>
    </row>
    <row r="40" spans="1:9" x14ac:dyDescent="0.25">
      <c r="A40" s="42" t="str">
        <f t="shared" si="3"/>
        <v>ALMERIA</v>
      </c>
      <c r="B40" s="41">
        <f t="shared" si="4"/>
        <v>687.5</v>
      </c>
      <c r="C40" s="41">
        <f t="shared" si="5"/>
        <v>27</v>
      </c>
      <c r="D40" s="41">
        <f t="shared" si="6"/>
        <v>21</v>
      </c>
      <c r="E40" s="42" t="str">
        <f t="shared" si="2"/>
        <v>BILBAO</v>
      </c>
      <c r="F40" s="42">
        <f t="shared" si="7"/>
        <v>314046.5</v>
      </c>
      <c r="G40" s="42">
        <f t="shared" si="8"/>
        <v>390199.5</v>
      </c>
    </row>
    <row r="41" spans="1:9" x14ac:dyDescent="0.25">
      <c r="A41" s="42" t="str">
        <f t="shared" si="3"/>
        <v>AVILES</v>
      </c>
      <c r="B41" s="41">
        <f t="shared" si="4"/>
        <v>191</v>
      </c>
      <c r="C41" s="41">
        <f t="shared" si="5"/>
        <v>239</v>
      </c>
      <c r="D41" s="41">
        <f t="shared" si="6"/>
        <v>24</v>
      </c>
      <c r="E41" s="42" t="str">
        <f t="shared" si="2"/>
        <v>VIGO</v>
      </c>
      <c r="F41" s="42">
        <f t="shared" si="7"/>
        <v>117448</v>
      </c>
      <c r="G41" s="42">
        <f t="shared" si="8"/>
        <v>162510</v>
      </c>
    </row>
    <row r="42" spans="1:9" x14ac:dyDescent="0.25">
      <c r="A42" s="42" t="str">
        <f t="shared" si="3"/>
        <v>BAHIA DE ALGECIRAS</v>
      </c>
      <c r="B42" s="41">
        <f t="shared" si="4"/>
        <v>113531</v>
      </c>
      <c r="C42" s="41">
        <f t="shared" si="5"/>
        <v>123878</v>
      </c>
      <c r="D42" s="41">
        <f t="shared" si="6"/>
        <v>5</v>
      </c>
      <c r="E42" s="42" t="str">
        <f t="shared" si="2"/>
        <v>BAHIA DE ALGECIRAS</v>
      </c>
      <c r="F42" s="42">
        <f t="shared" si="7"/>
        <v>113531</v>
      </c>
      <c r="G42" s="42">
        <f t="shared" si="8"/>
        <v>123878</v>
      </c>
    </row>
    <row r="43" spans="1:9" x14ac:dyDescent="0.25">
      <c r="A43" s="42" t="str">
        <f t="shared" si="3"/>
        <v>BAHIA DE CADIZ</v>
      </c>
      <c r="B43" s="41">
        <f t="shared" si="4"/>
        <v>37531</v>
      </c>
      <c r="C43" s="41">
        <f t="shared" si="5"/>
        <v>56465</v>
      </c>
      <c r="D43" s="41">
        <f t="shared" si="6"/>
        <v>9</v>
      </c>
      <c r="E43" s="42" t="str">
        <f t="shared" si="2"/>
        <v>LAS PALMAS</v>
      </c>
      <c r="F43" s="42">
        <f t="shared" si="7"/>
        <v>72689</v>
      </c>
      <c r="G43" s="42">
        <f t="shared" si="8"/>
        <v>78778</v>
      </c>
    </row>
    <row r="44" spans="1:9" x14ac:dyDescent="0.25">
      <c r="A44" s="42" t="str">
        <f t="shared" si="3"/>
        <v>BALEARES</v>
      </c>
      <c r="B44" s="41">
        <f t="shared" si="4"/>
        <v>2</v>
      </c>
      <c r="C44" s="41">
        <f t="shared" si="5"/>
        <v>50</v>
      </c>
      <c r="D44" s="41">
        <f t="shared" si="6"/>
        <v>26</v>
      </c>
      <c r="E44" s="42" t="str">
        <f t="shared" si="2"/>
        <v>CASTELLON</v>
      </c>
      <c r="F44" s="42">
        <f t="shared" si="7"/>
        <v>54888</v>
      </c>
      <c r="G44" s="42">
        <f t="shared" si="8"/>
        <v>75885</v>
      </c>
    </row>
    <row r="45" spans="1:9" x14ac:dyDescent="0.25">
      <c r="A45" s="42" t="str">
        <f t="shared" si="3"/>
        <v>BARCELONA</v>
      </c>
      <c r="B45" s="41">
        <f t="shared" si="4"/>
        <v>814983.5</v>
      </c>
      <c r="C45" s="41">
        <f t="shared" si="5"/>
        <v>1093592.5</v>
      </c>
      <c r="D45" s="41">
        <f t="shared" si="6"/>
        <v>2</v>
      </c>
      <c r="E45" s="42" t="str">
        <f t="shared" si="2"/>
        <v>TARRAGONA</v>
      </c>
      <c r="F45" s="42">
        <f t="shared" si="7"/>
        <v>41795</v>
      </c>
      <c r="G45" s="42">
        <f t="shared" si="8"/>
        <v>21965</v>
      </c>
    </row>
    <row r="46" spans="1:9" x14ac:dyDescent="0.25">
      <c r="A46" s="42" t="str">
        <f t="shared" si="3"/>
        <v>BILBAO</v>
      </c>
      <c r="B46" s="41">
        <f t="shared" si="4"/>
        <v>314046.5</v>
      </c>
      <c r="C46" s="41">
        <f t="shared" si="5"/>
        <v>390199.5</v>
      </c>
      <c r="D46" s="41">
        <f t="shared" si="6"/>
        <v>3</v>
      </c>
      <c r="E46" s="42" t="str">
        <f t="shared" si="2"/>
        <v>BAHIA DE CADIZ</v>
      </c>
      <c r="F46" s="42">
        <f t="shared" si="7"/>
        <v>37531</v>
      </c>
      <c r="G46" s="42">
        <f t="shared" si="8"/>
        <v>56465</v>
      </c>
    </row>
    <row r="47" spans="1:9" x14ac:dyDescent="0.25">
      <c r="A47" s="42" t="str">
        <f t="shared" si="3"/>
        <v>CARTAGENA</v>
      </c>
      <c r="B47" s="41">
        <f t="shared" si="4"/>
        <v>24714</v>
      </c>
      <c r="C47" s="41">
        <f t="shared" si="5"/>
        <v>22408</v>
      </c>
      <c r="D47" s="41">
        <f t="shared" si="6"/>
        <v>11</v>
      </c>
      <c r="E47" s="42" t="str">
        <f t="shared" si="2"/>
        <v>SANTA CRUZ DE TENERIFE</v>
      </c>
      <c r="F47" s="42">
        <f t="shared" si="7"/>
        <v>33471</v>
      </c>
      <c r="G47" s="42">
        <f t="shared" si="8"/>
        <v>40600</v>
      </c>
    </row>
    <row r="48" spans="1:9" x14ac:dyDescent="0.25">
      <c r="A48" s="42" t="str">
        <f t="shared" si="3"/>
        <v>CASTELLON</v>
      </c>
      <c r="B48" s="41">
        <f t="shared" si="4"/>
        <v>54888</v>
      </c>
      <c r="C48" s="41">
        <f t="shared" si="5"/>
        <v>75885</v>
      </c>
      <c r="D48" s="41">
        <f t="shared" si="6"/>
        <v>7</v>
      </c>
      <c r="E48" s="42" t="str">
        <f t="shared" si="2"/>
        <v>CARTAGENA</v>
      </c>
      <c r="F48" s="42">
        <f t="shared" si="7"/>
        <v>24714</v>
      </c>
      <c r="G48" s="42">
        <f t="shared" si="8"/>
        <v>22408</v>
      </c>
    </row>
    <row r="49" spans="1:7" x14ac:dyDescent="0.25">
      <c r="A49" s="42" t="str">
        <f t="shared" si="3"/>
        <v>CEUTA</v>
      </c>
      <c r="B49" s="41">
        <f t="shared" si="4"/>
        <v>672</v>
      </c>
      <c r="C49" s="41">
        <f t="shared" si="5"/>
        <v>1155</v>
      </c>
      <c r="D49" s="41">
        <f t="shared" si="6"/>
        <v>22</v>
      </c>
      <c r="E49" s="42" t="str">
        <f t="shared" si="2"/>
        <v>SEVILLA</v>
      </c>
      <c r="F49" s="42">
        <f t="shared" si="7"/>
        <v>15804</v>
      </c>
      <c r="G49" s="42">
        <f t="shared" si="8"/>
        <v>14801</v>
      </c>
    </row>
    <row r="50" spans="1:7" x14ac:dyDescent="0.25">
      <c r="A50" s="42" t="str">
        <f t="shared" si="3"/>
        <v>FERROL-SAN CIBRAO</v>
      </c>
      <c r="B50" s="41">
        <f t="shared" si="4"/>
        <v>338</v>
      </c>
      <c r="C50" s="41">
        <f t="shared" si="5"/>
        <v>222</v>
      </c>
      <c r="D50" s="41">
        <f t="shared" si="6"/>
        <v>23</v>
      </c>
      <c r="E50" s="42" t="str">
        <f t="shared" si="2"/>
        <v>GIJON</v>
      </c>
      <c r="F50" s="42">
        <f t="shared" si="7"/>
        <v>13500</v>
      </c>
      <c r="G50" s="42">
        <f t="shared" si="8"/>
        <v>14510</v>
      </c>
    </row>
    <row r="51" spans="1:7" x14ac:dyDescent="0.25">
      <c r="A51" s="42" t="str">
        <f t="shared" si="3"/>
        <v>GIJON</v>
      </c>
      <c r="B51" s="41">
        <f t="shared" si="4"/>
        <v>13500</v>
      </c>
      <c r="C51" s="41">
        <f t="shared" si="5"/>
        <v>14510</v>
      </c>
      <c r="D51" s="41">
        <f t="shared" si="6"/>
        <v>13</v>
      </c>
      <c r="E51" s="42" t="str">
        <f t="shared" si="2"/>
        <v>MARIN Y RIA DE PONTEVEDRA</v>
      </c>
      <c r="F51" s="42">
        <f t="shared" si="7"/>
        <v>12106</v>
      </c>
      <c r="G51" s="42">
        <f t="shared" si="8"/>
        <v>5514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MELILLA</v>
      </c>
      <c r="F52" s="42">
        <f t="shared" si="7"/>
        <v>10708</v>
      </c>
      <c r="G52" s="42">
        <f t="shared" si="8"/>
        <v>4073</v>
      </c>
    </row>
    <row r="53" spans="1:7" x14ac:dyDescent="0.25">
      <c r="A53" s="42" t="str">
        <f t="shared" si="3"/>
        <v>LAS PALMAS</v>
      </c>
      <c r="B53" s="41">
        <f t="shared" si="4"/>
        <v>72689</v>
      </c>
      <c r="C53" s="41">
        <f t="shared" si="5"/>
        <v>78778</v>
      </c>
      <c r="D53" s="41">
        <f t="shared" si="6"/>
        <v>6</v>
      </c>
      <c r="E53" s="42" t="str">
        <f t="shared" si="2"/>
        <v>ALICANTE</v>
      </c>
      <c r="F53" s="42">
        <f t="shared" si="7"/>
        <v>9078</v>
      </c>
      <c r="G53" s="42">
        <f t="shared" si="8"/>
        <v>9306</v>
      </c>
    </row>
    <row r="54" spans="1:7" x14ac:dyDescent="0.25">
      <c r="A54" s="42" t="str">
        <f t="shared" si="3"/>
        <v>MALAGA</v>
      </c>
      <c r="B54" s="41">
        <f t="shared" si="4"/>
        <v>3438</v>
      </c>
      <c r="C54" s="41">
        <f t="shared" si="5"/>
        <v>6856</v>
      </c>
      <c r="D54" s="41">
        <f t="shared" si="6"/>
        <v>19</v>
      </c>
      <c r="E54" s="42" t="str">
        <f t="shared" si="2"/>
        <v>A CORUÑA</v>
      </c>
      <c r="F54" s="42">
        <f t="shared" si="7"/>
        <v>6268</v>
      </c>
      <c r="G54" s="42">
        <f t="shared" si="8"/>
        <v>6193</v>
      </c>
    </row>
    <row r="55" spans="1:7" x14ac:dyDescent="0.25">
      <c r="A55" s="42" t="str">
        <f t="shared" si="3"/>
        <v>MARIN Y RIA DE PONTEVEDRA</v>
      </c>
      <c r="B55" s="41">
        <f t="shared" si="4"/>
        <v>12106</v>
      </c>
      <c r="C55" s="41">
        <f t="shared" si="5"/>
        <v>5514</v>
      </c>
      <c r="D55" s="41">
        <f t="shared" si="6"/>
        <v>14</v>
      </c>
      <c r="E55" s="42" t="str">
        <f t="shared" si="2"/>
        <v>VILAGARCIA</v>
      </c>
      <c r="F55" s="42">
        <f t="shared" si="7"/>
        <v>4469</v>
      </c>
      <c r="G55" s="42">
        <f t="shared" si="8"/>
        <v>2574</v>
      </c>
    </row>
    <row r="56" spans="1:7" x14ac:dyDescent="0.25">
      <c r="A56" s="42" t="str">
        <f t="shared" si="3"/>
        <v>MELILLA</v>
      </c>
      <c r="B56" s="41">
        <f t="shared" si="4"/>
        <v>10708</v>
      </c>
      <c r="C56" s="41">
        <f t="shared" si="5"/>
        <v>4073</v>
      </c>
      <c r="D56" s="41">
        <f t="shared" si="6"/>
        <v>15</v>
      </c>
      <c r="E56" s="42" t="str">
        <f t="shared" si="2"/>
        <v>MALAGA</v>
      </c>
      <c r="F56" s="42">
        <f t="shared" si="7"/>
        <v>3438</v>
      </c>
      <c r="G56" s="42">
        <f t="shared" si="8"/>
        <v>6856</v>
      </c>
    </row>
    <row r="57" spans="1:7" x14ac:dyDescent="0.25">
      <c r="A57" s="42" t="str">
        <f t="shared" si="3"/>
        <v>MOTRIL</v>
      </c>
      <c r="B57" s="41">
        <f t="shared" si="4"/>
        <v>44</v>
      </c>
      <c r="C57" s="41">
        <f t="shared" si="5"/>
        <v>0</v>
      </c>
      <c r="D57" s="41">
        <f t="shared" si="6"/>
        <v>25</v>
      </c>
      <c r="E57" s="42" t="str">
        <f t="shared" si="2"/>
        <v>SANTANDER</v>
      </c>
      <c r="F57" s="42">
        <f t="shared" si="7"/>
        <v>1546</v>
      </c>
      <c r="G57" s="42">
        <f t="shared" si="8"/>
        <v>1231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5</v>
      </c>
      <c r="D58" s="41">
        <f t="shared" si="6"/>
        <v>28</v>
      </c>
      <c r="E58" s="42" t="str">
        <f t="shared" si="2"/>
        <v>ALMERIA</v>
      </c>
      <c r="F58" s="42">
        <f t="shared" si="7"/>
        <v>687.5</v>
      </c>
      <c r="G58" s="42">
        <f t="shared" si="8"/>
        <v>27</v>
      </c>
    </row>
    <row r="59" spans="1:7" x14ac:dyDescent="0.25">
      <c r="A59" s="42" t="str">
        <f t="shared" si="3"/>
        <v>SANTA CRUZ DE TENERIFE</v>
      </c>
      <c r="B59" s="41">
        <f t="shared" si="4"/>
        <v>33471</v>
      </c>
      <c r="C59" s="41">
        <f t="shared" si="5"/>
        <v>40600</v>
      </c>
      <c r="D59" s="41">
        <f t="shared" si="6"/>
        <v>10</v>
      </c>
      <c r="E59" s="42" t="str">
        <f t="shared" si="2"/>
        <v>CEUTA</v>
      </c>
      <c r="F59" s="42">
        <f t="shared" si="7"/>
        <v>672</v>
      </c>
      <c r="G59" s="42">
        <f t="shared" si="8"/>
        <v>1155</v>
      </c>
    </row>
    <row r="60" spans="1:7" x14ac:dyDescent="0.25">
      <c r="A60" s="42" t="str">
        <f t="shared" si="3"/>
        <v>SANTANDER</v>
      </c>
      <c r="B60" s="41">
        <f t="shared" si="4"/>
        <v>1546</v>
      </c>
      <c r="C60" s="41">
        <f t="shared" si="5"/>
        <v>1231</v>
      </c>
      <c r="D60" s="41">
        <f t="shared" si="6"/>
        <v>20</v>
      </c>
      <c r="E60" s="42" t="str">
        <f t="shared" si="2"/>
        <v>FERROL-SAN CIBRAO</v>
      </c>
      <c r="F60" s="42">
        <f t="shared" si="7"/>
        <v>338</v>
      </c>
      <c r="G60" s="42">
        <f t="shared" si="8"/>
        <v>222</v>
      </c>
    </row>
    <row r="61" spans="1:7" x14ac:dyDescent="0.25">
      <c r="A61" s="42" t="str">
        <f t="shared" si="3"/>
        <v>SEVILLA</v>
      </c>
      <c r="B61" s="41">
        <f t="shared" si="4"/>
        <v>15804</v>
      </c>
      <c r="C61" s="41">
        <f t="shared" si="5"/>
        <v>14801</v>
      </c>
      <c r="D61" s="41">
        <f t="shared" si="6"/>
        <v>12</v>
      </c>
      <c r="E61" s="42" t="str">
        <f t="shared" si="2"/>
        <v>AVILES</v>
      </c>
      <c r="F61" s="42">
        <f t="shared" si="7"/>
        <v>191</v>
      </c>
      <c r="G61" s="42">
        <f t="shared" si="8"/>
        <v>239</v>
      </c>
    </row>
    <row r="62" spans="1:7" x14ac:dyDescent="0.25">
      <c r="A62" s="42" t="str">
        <f t="shared" si="3"/>
        <v>TARRAGONA</v>
      </c>
      <c r="B62" s="41">
        <f t="shared" si="4"/>
        <v>41795</v>
      </c>
      <c r="C62" s="41">
        <f t="shared" si="5"/>
        <v>21965</v>
      </c>
      <c r="D62" s="41">
        <f t="shared" si="6"/>
        <v>8</v>
      </c>
      <c r="E62" s="42" t="str">
        <f t="shared" si="2"/>
        <v>MOTRIL</v>
      </c>
      <c r="F62" s="42">
        <f t="shared" si="7"/>
        <v>44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1391098</v>
      </c>
      <c r="C63" s="41">
        <f t="shared" si="5"/>
        <v>1574369</v>
      </c>
      <c r="D63" s="41">
        <f t="shared" si="6"/>
        <v>1</v>
      </c>
      <c r="E63" s="42" t="str">
        <f t="shared" si="2"/>
        <v>BALEARES</v>
      </c>
      <c r="F63" s="42">
        <f t="shared" si="7"/>
        <v>2</v>
      </c>
      <c r="G63" s="42">
        <f t="shared" si="8"/>
        <v>50</v>
      </c>
    </row>
    <row r="64" spans="1:7" x14ac:dyDescent="0.25">
      <c r="A64" s="42" t="str">
        <f t="shared" si="3"/>
        <v>VIGO</v>
      </c>
      <c r="B64" s="41">
        <f t="shared" si="4"/>
        <v>117448</v>
      </c>
      <c r="C64" s="41">
        <f t="shared" si="5"/>
        <v>162510</v>
      </c>
      <c r="D64" s="41">
        <f t="shared" si="6"/>
        <v>4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4469</v>
      </c>
      <c r="C65" s="41">
        <f t="shared" si="5"/>
        <v>2574</v>
      </c>
      <c r="D65" s="41">
        <f t="shared" si="6"/>
        <v>18</v>
      </c>
      <c r="E65" s="42" t="str">
        <f t="shared" si="2"/>
        <v>HUELVA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40151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5382</v>
      </c>
      <c r="C7" s="9">
        <v>2901</v>
      </c>
      <c r="D7" s="9">
        <v>59794</v>
      </c>
      <c r="E7" s="9">
        <v>48131</v>
      </c>
      <c r="F7" s="10">
        <f>((E7*100)/D7)-100</f>
        <v>-19.505301535271101</v>
      </c>
      <c r="G7" s="1"/>
      <c r="H7" s="1"/>
      <c r="I7" s="1"/>
    </row>
    <row r="8" spans="1:12" x14ac:dyDescent="0.25">
      <c r="A8" s="11" t="s">
        <v>44</v>
      </c>
      <c r="B8" s="12">
        <v>28223</v>
      </c>
      <c r="C8" s="12">
        <v>46741</v>
      </c>
      <c r="D8" s="12">
        <v>306748</v>
      </c>
      <c r="E8" s="12">
        <v>281993</v>
      </c>
      <c r="F8" s="13">
        <f t="shared" ref="F8:F35" si="0">((E8*100)/D8)-100</f>
        <v>-8.0701422666162443</v>
      </c>
      <c r="G8" s="1"/>
      <c r="H8" s="1"/>
      <c r="I8" s="1"/>
    </row>
    <row r="9" spans="1:12" x14ac:dyDescent="0.25">
      <c r="A9" s="8" t="s">
        <v>45</v>
      </c>
      <c r="B9" s="9">
        <v>62230</v>
      </c>
      <c r="C9" s="9">
        <v>60414</v>
      </c>
      <c r="D9" s="9">
        <v>1046947</v>
      </c>
      <c r="E9" s="9">
        <v>1069496</v>
      </c>
      <c r="F9" s="10">
        <f t="shared" si="0"/>
        <v>2.1537861993013934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320187</v>
      </c>
      <c r="C11" s="9">
        <v>348640</v>
      </c>
      <c r="D11" s="9">
        <v>4366264</v>
      </c>
      <c r="E11" s="9">
        <v>4148218</v>
      </c>
      <c r="F11" s="10">
        <f t="shared" si="0"/>
        <v>-4.9938803517148784</v>
      </c>
      <c r="G11" s="1"/>
      <c r="H11" s="1"/>
      <c r="I11" s="1"/>
    </row>
    <row r="12" spans="1:12" x14ac:dyDescent="0.25">
      <c r="A12" s="11" t="s">
        <v>48</v>
      </c>
      <c r="B12" s="12">
        <v>26362</v>
      </c>
      <c r="C12" s="12">
        <v>37644</v>
      </c>
      <c r="D12" s="12">
        <v>212356</v>
      </c>
      <c r="E12" s="12">
        <v>226232</v>
      </c>
      <c r="F12" s="13">
        <f t="shared" si="0"/>
        <v>6.5343103091035744</v>
      </c>
      <c r="G12" s="1"/>
      <c r="H12" s="1"/>
      <c r="I12" s="1"/>
    </row>
    <row r="13" spans="1:12" x14ac:dyDescent="0.25">
      <c r="A13" s="8" t="s">
        <v>49</v>
      </c>
      <c r="B13" s="9">
        <v>400981</v>
      </c>
      <c r="C13" s="9">
        <v>406627</v>
      </c>
      <c r="D13" s="9">
        <v>5362696</v>
      </c>
      <c r="E13" s="9">
        <v>4682845</v>
      </c>
      <c r="F13" s="10">
        <f t="shared" si="0"/>
        <v>-12.677410765033116</v>
      </c>
      <c r="G13" s="1"/>
      <c r="H13" s="1"/>
      <c r="I13" s="1"/>
    </row>
    <row r="14" spans="1:12" x14ac:dyDescent="0.25">
      <c r="A14" s="11" t="s">
        <v>50</v>
      </c>
      <c r="B14" s="12">
        <v>329095</v>
      </c>
      <c r="C14" s="12">
        <v>287602</v>
      </c>
      <c r="D14" s="12">
        <v>2904331</v>
      </c>
      <c r="E14" s="12">
        <v>2864201</v>
      </c>
      <c r="F14" s="13">
        <f t="shared" si="0"/>
        <v>-1.3817295618164707</v>
      </c>
      <c r="G14" s="1"/>
      <c r="H14" s="1"/>
      <c r="I14" s="1"/>
    </row>
    <row r="15" spans="1:12" x14ac:dyDescent="0.25">
      <c r="A15" s="8" t="s">
        <v>51</v>
      </c>
      <c r="B15" s="9">
        <v>17383</v>
      </c>
      <c r="C15" s="9">
        <v>16748</v>
      </c>
      <c r="D15" s="9">
        <v>160006</v>
      </c>
      <c r="E15" s="9">
        <v>149188</v>
      </c>
      <c r="F15" s="10">
        <f t="shared" si="0"/>
        <v>-6.7609964626326473</v>
      </c>
      <c r="G15" s="1"/>
      <c r="H15" s="1"/>
      <c r="I15" s="1"/>
    </row>
    <row r="16" spans="1:12" x14ac:dyDescent="0.25">
      <c r="A16" s="11" t="s">
        <v>52</v>
      </c>
      <c r="B16" s="12">
        <v>4669</v>
      </c>
      <c r="C16" s="12">
        <v>7516</v>
      </c>
      <c r="D16" s="12">
        <v>22805</v>
      </c>
      <c r="E16" s="12">
        <v>53134</v>
      </c>
      <c r="F16" s="13">
        <f t="shared" si="0"/>
        <v>132.99276474457355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180381</v>
      </c>
      <c r="C18" s="12">
        <v>156188</v>
      </c>
      <c r="D18" s="12">
        <v>2106339</v>
      </c>
      <c r="E18" s="12">
        <v>1828520</v>
      </c>
      <c r="F18" s="13">
        <f t="shared" si="0"/>
        <v>-13.189662252847242</v>
      </c>
      <c r="G18" s="1"/>
      <c r="H18" s="1"/>
      <c r="I18" s="1"/>
    </row>
    <row r="19" spans="1:9" x14ac:dyDescent="0.25">
      <c r="A19" s="8" t="s">
        <v>55</v>
      </c>
      <c r="B19" s="9">
        <v>823</v>
      </c>
      <c r="C19" s="9">
        <v>824</v>
      </c>
      <c r="D19" s="9">
        <v>1605</v>
      </c>
      <c r="E19" s="9">
        <v>2445</v>
      </c>
      <c r="F19" s="10">
        <f t="shared" si="0"/>
        <v>52.336448598130829</v>
      </c>
      <c r="G19" s="1"/>
      <c r="H19" s="1"/>
      <c r="I19" s="1"/>
    </row>
    <row r="20" spans="1:9" x14ac:dyDescent="0.25">
      <c r="A20" s="11" t="s">
        <v>56</v>
      </c>
      <c r="B20" s="12">
        <v>195</v>
      </c>
      <c r="C20" s="12">
        <v>1112</v>
      </c>
      <c r="D20" s="12">
        <v>6125</v>
      </c>
      <c r="E20" s="12">
        <v>4537</v>
      </c>
      <c r="F20" s="13">
        <f t="shared" si="0"/>
        <v>-25.926530612244903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201</v>
      </c>
      <c r="E21" s="9">
        <v>525</v>
      </c>
      <c r="F21" s="10">
        <f t="shared" si="0"/>
        <v>161.19402985074629</v>
      </c>
      <c r="G21" s="1"/>
      <c r="H21" s="1"/>
      <c r="I21" s="1"/>
    </row>
    <row r="22" spans="1:9" x14ac:dyDescent="0.25">
      <c r="A22" s="11" t="s">
        <v>58</v>
      </c>
      <c r="B22" s="12">
        <v>143115</v>
      </c>
      <c r="C22" s="12">
        <v>135528</v>
      </c>
      <c r="D22" s="12">
        <v>1000661</v>
      </c>
      <c r="E22" s="12">
        <v>1093416</v>
      </c>
      <c r="F22" s="13">
        <f t="shared" si="0"/>
        <v>9.2693729444836919</v>
      </c>
      <c r="G22" s="1"/>
      <c r="H22" s="1"/>
      <c r="I22" s="1"/>
    </row>
    <row r="23" spans="1:9" x14ac:dyDescent="0.25">
      <c r="A23" s="8" t="s">
        <v>59</v>
      </c>
      <c r="B23" s="9">
        <v>71320</v>
      </c>
      <c r="C23" s="9">
        <v>119734</v>
      </c>
      <c r="D23" s="9">
        <v>522547</v>
      </c>
      <c r="E23" s="9">
        <v>650175</v>
      </c>
      <c r="F23" s="10">
        <f t="shared" si="0"/>
        <v>24.424214472573766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36378</v>
      </c>
      <c r="C25" s="9">
        <v>46565</v>
      </c>
      <c r="D25" s="9">
        <v>464358</v>
      </c>
      <c r="E25" s="9">
        <v>503060</v>
      </c>
      <c r="F25" s="10">
        <f t="shared" si="0"/>
        <v>8.3345177643111583</v>
      </c>
      <c r="G25" s="1"/>
      <c r="H25" s="1"/>
      <c r="I25" s="1"/>
    </row>
    <row r="26" spans="1:9" x14ac:dyDescent="0.25">
      <c r="A26" s="11" t="s">
        <v>62</v>
      </c>
      <c r="B26" s="12">
        <v>265</v>
      </c>
      <c r="C26" s="12">
        <v>277</v>
      </c>
      <c r="D26" s="12">
        <v>2229</v>
      </c>
      <c r="E26" s="12">
        <v>3344</v>
      </c>
      <c r="F26" s="13">
        <f t="shared" si="0"/>
        <v>50.0224315836698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374363</v>
      </c>
      <c r="C28" s="12">
        <v>394983</v>
      </c>
      <c r="D28" s="12">
        <v>3882667</v>
      </c>
      <c r="E28" s="12">
        <v>3527252</v>
      </c>
      <c r="F28" s="13">
        <f t="shared" si="0"/>
        <v>-9.1538882937939263</v>
      </c>
      <c r="G28" s="1"/>
      <c r="H28" s="1"/>
      <c r="I28" s="1"/>
    </row>
    <row r="29" spans="1:9" x14ac:dyDescent="0.25">
      <c r="A29" s="8" t="s">
        <v>65</v>
      </c>
      <c r="B29" s="9">
        <v>20096</v>
      </c>
      <c r="C29" s="9">
        <v>20750</v>
      </c>
      <c r="D29" s="9">
        <v>158113</v>
      </c>
      <c r="E29" s="9">
        <v>152981</v>
      </c>
      <c r="F29" s="10">
        <f t="shared" si="0"/>
        <v>-3.2457799168948753</v>
      </c>
      <c r="G29" s="1"/>
      <c r="H29" s="1"/>
      <c r="I29" s="1"/>
    </row>
    <row r="30" spans="1:9" x14ac:dyDescent="0.25">
      <c r="A30" s="11" t="s">
        <v>66</v>
      </c>
      <c r="B30" s="12">
        <v>2069</v>
      </c>
      <c r="C30" s="12">
        <v>2353</v>
      </c>
      <c r="D30" s="12">
        <v>15479</v>
      </c>
      <c r="E30" s="12">
        <v>80835</v>
      </c>
      <c r="F30" s="13">
        <f t="shared" si="0"/>
        <v>422.2236578590348</v>
      </c>
      <c r="G30" s="1"/>
      <c r="H30" s="1"/>
      <c r="I30" s="1"/>
    </row>
    <row r="31" spans="1:9" x14ac:dyDescent="0.25">
      <c r="A31" s="8" t="s">
        <v>67</v>
      </c>
      <c r="B31" s="9">
        <v>647</v>
      </c>
      <c r="C31" s="9">
        <v>0</v>
      </c>
      <c r="D31" s="9">
        <v>2675</v>
      </c>
      <c r="E31" s="9">
        <v>1931</v>
      </c>
      <c r="F31" s="10">
        <f t="shared" si="0"/>
        <v>-27.813084112149539</v>
      </c>
      <c r="G31" s="1"/>
      <c r="H31" s="1"/>
      <c r="I31" s="1"/>
    </row>
    <row r="32" spans="1:9" x14ac:dyDescent="0.25">
      <c r="A32" s="11" t="s">
        <v>68</v>
      </c>
      <c r="B32" s="12">
        <v>34076</v>
      </c>
      <c r="C32" s="12">
        <v>34566</v>
      </c>
      <c r="D32" s="12">
        <v>404867</v>
      </c>
      <c r="E32" s="12">
        <v>390320</v>
      </c>
      <c r="F32" s="13">
        <f t="shared" si="0"/>
        <v>-3.5930317857469305</v>
      </c>
      <c r="G32" s="1"/>
      <c r="H32" s="1"/>
      <c r="I32" s="1"/>
    </row>
    <row r="33" spans="1:9" x14ac:dyDescent="0.25">
      <c r="A33" s="8" t="s">
        <v>69</v>
      </c>
      <c r="B33" s="9">
        <v>97411</v>
      </c>
      <c r="C33" s="9">
        <v>73863</v>
      </c>
      <c r="D33" s="9">
        <v>1124884</v>
      </c>
      <c r="E33" s="9">
        <v>1037064</v>
      </c>
      <c r="F33" s="10">
        <f t="shared" si="0"/>
        <v>-7.8070272134726793</v>
      </c>
      <c r="G33" s="1"/>
      <c r="H33" s="1"/>
      <c r="I33" s="1"/>
    </row>
    <row r="34" spans="1:9" x14ac:dyDescent="0.25">
      <c r="A34" s="11" t="s">
        <v>70</v>
      </c>
      <c r="B34" s="12">
        <v>799</v>
      </c>
      <c r="C34" s="12">
        <v>346</v>
      </c>
      <c r="D34" s="12">
        <v>5289</v>
      </c>
      <c r="E34" s="12">
        <v>3549</v>
      </c>
      <c r="F34" s="13">
        <f t="shared" si="0"/>
        <v>-32.898468519568922</v>
      </c>
      <c r="G34" s="1"/>
      <c r="H34" s="1"/>
      <c r="I34" s="1"/>
    </row>
    <row r="35" spans="1:9" x14ac:dyDescent="0.25">
      <c r="A35" s="14" t="s">
        <v>71</v>
      </c>
      <c r="B35" s="15">
        <f>SUM(B7:B34)</f>
        <v>2156450</v>
      </c>
      <c r="C35" s="15">
        <f t="shared" ref="C35:E35" si="1">SUM(C7:C34)</f>
        <v>2201922</v>
      </c>
      <c r="D35" s="15">
        <f t="shared" si="1"/>
        <v>24139986</v>
      </c>
      <c r="E35" s="15">
        <f t="shared" si="1"/>
        <v>22803392</v>
      </c>
      <c r="F35" s="16">
        <f t="shared" si="0"/>
        <v>-5.5368466245175085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48131</v>
      </c>
      <c r="C38" s="41">
        <f>D7</f>
        <v>59794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BALEARES</v>
      </c>
      <c r="F38" s="42">
        <f>LOOKUP(E38,$A$38:$A$65,$B$38:$B$65)</f>
        <v>4682845</v>
      </c>
      <c r="G38" s="42">
        <f>LOOKUP(E38,$A$38:$A$65,$C$38:$C$65)</f>
        <v>5362696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281993</v>
      </c>
      <c r="C39" s="41">
        <f t="shared" ref="C39:C65" si="5">D8</f>
        <v>306748</v>
      </c>
      <c r="D39" s="41">
        <f t="shared" ref="D39:D65" si="6">_xlfn.RANK.EQ(B39,$B$38:$B$65)+COUNTIF($B$38:$B$65,B39)-1</f>
        <v>12</v>
      </c>
      <c r="E39" s="42" t="str">
        <f t="shared" si="2"/>
        <v>BAHIA DE ALGECIRAS</v>
      </c>
      <c r="F39" s="42">
        <f t="shared" ref="F39:F54" si="7">LOOKUP(E39,$A$38:$A$65,$B$38:$B$65)</f>
        <v>4148218</v>
      </c>
      <c r="G39" s="42">
        <f t="shared" ref="G39:G65" si="8">LOOKUP(E39,$A$38:$A$65,$C$38:$C$65)</f>
        <v>4366264</v>
      </c>
    </row>
    <row r="40" spans="1:9" x14ac:dyDescent="0.25">
      <c r="A40" s="42" t="str">
        <f t="shared" si="3"/>
        <v>ALMERIA</v>
      </c>
      <c r="B40" s="41">
        <f t="shared" si="4"/>
        <v>1069496</v>
      </c>
      <c r="C40" s="41">
        <f t="shared" si="5"/>
        <v>1046947</v>
      </c>
      <c r="D40" s="41">
        <f t="shared" si="6"/>
        <v>7</v>
      </c>
      <c r="E40" s="42" t="str">
        <f t="shared" si="2"/>
        <v>SANTA CRUZ DE TENERIFE</v>
      </c>
      <c r="F40" s="42">
        <f t="shared" si="7"/>
        <v>3527252</v>
      </c>
      <c r="G40" s="42">
        <f t="shared" si="8"/>
        <v>3882667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2864201</v>
      </c>
      <c r="G41" s="42">
        <f t="shared" si="8"/>
        <v>2904331</v>
      </c>
    </row>
    <row r="42" spans="1:9" x14ac:dyDescent="0.25">
      <c r="A42" s="42" t="str">
        <f t="shared" si="3"/>
        <v>BAHIA DE ALGECIRAS</v>
      </c>
      <c r="B42" s="41">
        <f t="shared" si="4"/>
        <v>4148218</v>
      </c>
      <c r="C42" s="41">
        <f t="shared" si="5"/>
        <v>4366264</v>
      </c>
      <c r="D42" s="41">
        <f t="shared" si="6"/>
        <v>2</v>
      </c>
      <c r="E42" s="42" t="str">
        <f t="shared" si="2"/>
        <v>CEUTA</v>
      </c>
      <c r="F42" s="42">
        <f t="shared" si="7"/>
        <v>1828520</v>
      </c>
      <c r="G42" s="42">
        <f t="shared" si="8"/>
        <v>2106339</v>
      </c>
    </row>
    <row r="43" spans="1:9" x14ac:dyDescent="0.25">
      <c r="A43" s="42" t="str">
        <f t="shared" si="3"/>
        <v>BAHIA DE CADIZ</v>
      </c>
      <c r="B43" s="41">
        <f t="shared" si="4"/>
        <v>226232</v>
      </c>
      <c r="C43" s="41">
        <f t="shared" si="5"/>
        <v>212356</v>
      </c>
      <c r="D43" s="41">
        <f t="shared" si="6"/>
        <v>13</v>
      </c>
      <c r="E43" s="42" t="str">
        <f t="shared" si="2"/>
        <v>LAS PALMAS</v>
      </c>
      <c r="F43" s="42">
        <f t="shared" si="7"/>
        <v>1093416</v>
      </c>
      <c r="G43" s="42">
        <f t="shared" si="8"/>
        <v>1000661</v>
      </c>
    </row>
    <row r="44" spans="1:9" x14ac:dyDescent="0.25">
      <c r="A44" s="42" t="str">
        <f t="shared" si="3"/>
        <v>BALEARES</v>
      </c>
      <c r="B44" s="41">
        <f t="shared" si="4"/>
        <v>4682845</v>
      </c>
      <c r="C44" s="41">
        <f t="shared" si="5"/>
        <v>5362696</v>
      </c>
      <c r="D44" s="41">
        <f t="shared" si="6"/>
        <v>1</v>
      </c>
      <c r="E44" s="42" t="str">
        <f t="shared" si="2"/>
        <v>ALMERIA</v>
      </c>
      <c r="F44" s="42">
        <f t="shared" si="7"/>
        <v>1069496</v>
      </c>
      <c r="G44" s="42">
        <f t="shared" si="8"/>
        <v>1046947</v>
      </c>
    </row>
    <row r="45" spans="1:9" x14ac:dyDescent="0.25">
      <c r="A45" s="42" t="str">
        <f t="shared" si="3"/>
        <v>BARCELONA</v>
      </c>
      <c r="B45" s="41">
        <f t="shared" si="4"/>
        <v>2864201</v>
      </c>
      <c r="C45" s="41">
        <f t="shared" si="5"/>
        <v>2904331</v>
      </c>
      <c r="D45" s="41">
        <f t="shared" si="6"/>
        <v>4</v>
      </c>
      <c r="E45" s="42" t="str">
        <f t="shared" si="2"/>
        <v>VIGO</v>
      </c>
      <c r="F45" s="42">
        <f t="shared" si="7"/>
        <v>1037064</v>
      </c>
      <c r="G45" s="42">
        <f t="shared" si="8"/>
        <v>1124884</v>
      </c>
    </row>
    <row r="46" spans="1:9" x14ac:dyDescent="0.25">
      <c r="A46" s="42" t="str">
        <f t="shared" si="3"/>
        <v>BILBAO</v>
      </c>
      <c r="B46" s="41">
        <f t="shared" si="4"/>
        <v>149188</v>
      </c>
      <c r="C46" s="41">
        <f t="shared" si="5"/>
        <v>160006</v>
      </c>
      <c r="D46" s="41">
        <f t="shared" si="6"/>
        <v>15</v>
      </c>
      <c r="E46" s="42" t="str">
        <f t="shared" si="2"/>
        <v>MALAGA</v>
      </c>
      <c r="F46" s="42">
        <f t="shared" si="7"/>
        <v>650175</v>
      </c>
      <c r="G46" s="42">
        <f t="shared" si="8"/>
        <v>522547</v>
      </c>
    </row>
    <row r="47" spans="1:9" x14ac:dyDescent="0.25">
      <c r="A47" s="42" t="str">
        <f t="shared" si="3"/>
        <v>CARTAGENA</v>
      </c>
      <c r="B47" s="41">
        <f t="shared" si="4"/>
        <v>53134</v>
      </c>
      <c r="C47" s="41">
        <f t="shared" si="5"/>
        <v>22805</v>
      </c>
      <c r="D47" s="41">
        <f t="shared" si="6"/>
        <v>17</v>
      </c>
      <c r="E47" s="42" t="str">
        <f t="shared" si="2"/>
        <v>MELILLA</v>
      </c>
      <c r="F47" s="42">
        <f t="shared" si="7"/>
        <v>503060</v>
      </c>
      <c r="G47" s="42">
        <f t="shared" si="8"/>
        <v>464358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VALENCIA</v>
      </c>
      <c r="F48" s="42">
        <f t="shared" si="7"/>
        <v>390320</v>
      </c>
      <c r="G48" s="42">
        <f t="shared" si="8"/>
        <v>404867</v>
      </c>
    </row>
    <row r="49" spans="1:7" x14ac:dyDescent="0.25">
      <c r="A49" s="42" t="str">
        <f t="shared" si="3"/>
        <v>CEUTA</v>
      </c>
      <c r="B49" s="41">
        <f t="shared" si="4"/>
        <v>1828520</v>
      </c>
      <c r="C49" s="41">
        <f t="shared" si="5"/>
        <v>2106339</v>
      </c>
      <c r="D49" s="41">
        <f t="shared" si="6"/>
        <v>5</v>
      </c>
      <c r="E49" s="42" t="str">
        <f t="shared" si="2"/>
        <v>ALICANTE</v>
      </c>
      <c r="F49" s="42">
        <f t="shared" si="7"/>
        <v>281993</v>
      </c>
      <c r="G49" s="42">
        <f t="shared" si="8"/>
        <v>306748</v>
      </c>
    </row>
    <row r="50" spans="1:7" x14ac:dyDescent="0.25">
      <c r="A50" s="42" t="str">
        <f t="shared" si="3"/>
        <v>FERROL-SAN CIBRAO</v>
      </c>
      <c r="B50" s="41">
        <f t="shared" si="4"/>
        <v>2445</v>
      </c>
      <c r="C50" s="41">
        <f t="shared" si="5"/>
        <v>1605</v>
      </c>
      <c r="D50" s="41">
        <f t="shared" si="6"/>
        <v>22</v>
      </c>
      <c r="E50" s="42" t="str">
        <f t="shared" si="2"/>
        <v>BAHIA DE CADIZ</v>
      </c>
      <c r="F50" s="42">
        <f t="shared" si="7"/>
        <v>226232</v>
      </c>
      <c r="G50" s="42">
        <f t="shared" si="8"/>
        <v>212356</v>
      </c>
    </row>
    <row r="51" spans="1:7" x14ac:dyDescent="0.25">
      <c r="A51" s="42" t="str">
        <f t="shared" si="3"/>
        <v>GIJON</v>
      </c>
      <c r="B51" s="41">
        <f t="shared" si="4"/>
        <v>4537</v>
      </c>
      <c r="C51" s="41">
        <f t="shared" si="5"/>
        <v>6125</v>
      </c>
      <c r="D51" s="41">
        <f t="shared" si="6"/>
        <v>19</v>
      </c>
      <c r="E51" s="42" t="str">
        <f t="shared" si="2"/>
        <v>SANTANDER</v>
      </c>
      <c r="F51" s="42">
        <f t="shared" si="7"/>
        <v>152981</v>
      </c>
      <c r="G51" s="42">
        <f t="shared" si="8"/>
        <v>158113</v>
      </c>
    </row>
    <row r="52" spans="1:7" x14ac:dyDescent="0.25">
      <c r="A52" s="42" t="str">
        <f t="shared" si="3"/>
        <v>HUELVA</v>
      </c>
      <c r="B52" s="41">
        <f t="shared" si="4"/>
        <v>525</v>
      </c>
      <c r="C52" s="41">
        <f t="shared" si="5"/>
        <v>201</v>
      </c>
      <c r="D52" s="41">
        <f t="shared" si="6"/>
        <v>24</v>
      </c>
      <c r="E52" s="42" t="str">
        <f t="shared" si="2"/>
        <v>BILBAO</v>
      </c>
      <c r="F52" s="42">
        <f t="shared" si="7"/>
        <v>149188</v>
      </c>
      <c r="G52" s="42">
        <f t="shared" si="8"/>
        <v>160006</v>
      </c>
    </row>
    <row r="53" spans="1:7" x14ac:dyDescent="0.25">
      <c r="A53" s="42" t="str">
        <f t="shared" si="3"/>
        <v>LAS PALMAS</v>
      </c>
      <c r="B53" s="41">
        <f t="shared" si="4"/>
        <v>1093416</v>
      </c>
      <c r="C53" s="41">
        <f t="shared" si="5"/>
        <v>1000661</v>
      </c>
      <c r="D53" s="41">
        <f t="shared" si="6"/>
        <v>6</v>
      </c>
      <c r="E53" s="42" t="str">
        <f t="shared" si="2"/>
        <v>SEVILLA</v>
      </c>
      <c r="F53" s="42">
        <f t="shared" si="7"/>
        <v>80835</v>
      </c>
      <c r="G53" s="42">
        <f t="shared" si="8"/>
        <v>15479</v>
      </c>
    </row>
    <row r="54" spans="1:7" x14ac:dyDescent="0.25">
      <c r="A54" s="42" t="str">
        <f t="shared" si="3"/>
        <v>MALAGA</v>
      </c>
      <c r="B54" s="41">
        <f t="shared" si="4"/>
        <v>650175</v>
      </c>
      <c r="C54" s="41">
        <f t="shared" si="5"/>
        <v>522547</v>
      </c>
      <c r="D54" s="41">
        <f t="shared" si="6"/>
        <v>9</v>
      </c>
      <c r="E54" s="42" t="str">
        <f t="shared" si="2"/>
        <v>CARTAGENA</v>
      </c>
      <c r="F54" s="42">
        <f t="shared" si="7"/>
        <v>53134</v>
      </c>
      <c r="G54" s="42">
        <f t="shared" si="8"/>
        <v>22805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A CORUÑA</v>
      </c>
      <c r="F55" s="42">
        <f t="shared" ref="F55:F65" si="9">LOOKUP(E55,$A$38:$A$65,$B$38:$B$65)</f>
        <v>48131</v>
      </c>
      <c r="G55" s="42">
        <f t="shared" si="8"/>
        <v>59794</v>
      </c>
    </row>
    <row r="56" spans="1:7" x14ac:dyDescent="0.25">
      <c r="A56" s="42" t="str">
        <f t="shared" si="3"/>
        <v>MELILLA</v>
      </c>
      <c r="B56" s="41">
        <f t="shared" si="4"/>
        <v>503060</v>
      </c>
      <c r="C56" s="41">
        <f t="shared" si="5"/>
        <v>464358</v>
      </c>
      <c r="D56" s="41">
        <f t="shared" si="6"/>
        <v>10</v>
      </c>
      <c r="E56" s="42" t="str">
        <f t="shared" si="2"/>
        <v>GIJON</v>
      </c>
      <c r="F56" s="42">
        <f t="shared" si="9"/>
        <v>4537</v>
      </c>
      <c r="G56" s="42">
        <f t="shared" si="8"/>
        <v>6125</v>
      </c>
    </row>
    <row r="57" spans="1:7" x14ac:dyDescent="0.25">
      <c r="A57" s="42" t="str">
        <f t="shared" si="3"/>
        <v>MOTRIL</v>
      </c>
      <c r="B57" s="41">
        <f t="shared" si="4"/>
        <v>3344</v>
      </c>
      <c r="C57" s="41">
        <f t="shared" si="5"/>
        <v>2229</v>
      </c>
      <c r="D57" s="41">
        <f t="shared" si="6"/>
        <v>21</v>
      </c>
      <c r="E57" s="42" t="str">
        <f t="shared" si="2"/>
        <v>VILAGARCIA</v>
      </c>
      <c r="F57" s="42">
        <f t="shared" si="9"/>
        <v>3549</v>
      </c>
      <c r="G57" s="42">
        <f t="shared" si="8"/>
        <v>5289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3344</v>
      </c>
      <c r="G58" s="42">
        <f t="shared" si="8"/>
        <v>2229</v>
      </c>
    </row>
    <row r="59" spans="1:7" x14ac:dyDescent="0.25">
      <c r="A59" s="42" t="str">
        <f t="shared" si="3"/>
        <v>SANTA CRUZ DE TENERIFE</v>
      </c>
      <c r="B59" s="41">
        <f t="shared" si="4"/>
        <v>3527252</v>
      </c>
      <c r="C59" s="41">
        <f t="shared" si="5"/>
        <v>3882667</v>
      </c>
      <c r="D59" s="41">
        <f t="shared" si="6"/>
        <v>3</v>
      </c>
      <c r="E59" s="42" t="str">
        <f t="shared" si="2"/>
        <v>FERROL-SAN CIBRAO</v>
      </c>
      <c r="F59" s="42">
        <f t="shared" si="9"/>
        <v>2445</v>
      </c>
      <c r="G59" s="42">
        <f t="shared" si="8"/>
        <v>1605</v>
      </c>
    </row>
    <row r="60" spans="1:7" x14ac:dyDescent="0.25">
      <c r="A60" s="42" t="str">
        <f t="shared" si="3"/>
        <v>SANTANDER</v>
      </c>
      <c r="B60" s="41">
        <f t="shared" si="4"/>
        <v>152981</v>
      </c>
      <c r="C60" s="41">
        <f t="shared" si="5"/>
        <v>158113</v>
      </c>
      <c r="D60" s="41">
        <f t="shared" si="6"/>
        <v>14</v>
      </c>
      <c r="E60" s="42" t="str">
        <f t="shared" si="2"/>
        <v>TARRAGONA</v>
      </c>
      <c r="F60" s="42">
        <f t="shared" si="9"/>
        <v>1931</v>
      </c>
      <c r="G60" s="42">
        <f t="shared" si="8"/>
        <v>2675</v>
      </c>
    </row>
    <row r="61" spans="1:7" x14ac:dyDescent="0.25">
      <c r="A61" s="42" t="str">
        <f t="shared" si="3"/>
        <v>SEVILLA</v>
      </c>
      <c r="B61" s="41">
        <f t="shared" si="4"/>
        <v>80835</v>
      </c>
      <c r="C61" s="41">
        <f t="shared" si="5"/>
        <v>15479</v>
      </c>
      <c r="D61" s="41">
        <f t="shared" si="6"/>
        <v>16</v>
      </c>
      <c r="E61" s="42" t="str">
        <f t="shared" si="2"/>
        <v>HUELVA</v>
      </c>
      <c r="F61" s="42">
        <f t="shared" si="9"/>
        <v>525</v>
      </c>
      <c r="G61" s="42">
        <f t="shared" si="8"/>
        <v>201</v>
      </c>
    </row>
    <row r="62" spans="1:7" x14ac:dyDescent="0.25">
      <c r="A62" s="42" t="str">
        <f t="shared" si="3"/>
        <v>TARRAGONA</v>
      </c>
      <c r="B62" s="41">
        <f t="shared" si="4"/>
        <v>1931</v>
      </c>
      <c r="C62" s="41">
        <f t="shared" si="5"/>
        <v>2675</v>
      </c>
      <c r="D62" s="41">
        <f t="shared" si="6"/>
        <v>23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390320</v>
      </c>
      <c r="C63" s="41">
        <f t="shared" si="5"/>
        <v>404867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1037064</v>
      </c>
      <c r="C64" s="41">
        <f t="shared" si="5"/>
        <v>1124884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3549</v>
      </c>
      <c r="C65" s="41">
        <f t="shared" si="5"/>
        <v>5289</v>
      </c>
      <c r="D65" s="41">
        <f t="shared" si="6"/>
        <v>20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40151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5382</v>
      </c>
      <c r="C7" s="9">
        <v>2901</v>
      </c>
      <c r="D7" s="9">
        <v>52580</v>
      </c>
      <c r="E7" s="9">
        <v>48131</v>
      </c>
      <c r="F7" s="10">
        <f>((E7*100)/D7)-100</f>
        <v>-8.4613921643210404</v>
      </c>
      <c r="G7" s="1"/>
      <c r="H7" s="1"/>
      <c r="I7" s="1"/>
    </row>
    <row r="8" spans="1:12" x14ac:dyDescent="0.25">
      <c r="A8" s="11" t="s">
        <v>44</v>
      </c>
      <c r="B8" s="12">
        <v>14500</v>
      </c>
      <c r="C8" s="12">
        <v>32061</v>
      </c>
      <c r="D8" s="12">
        <v>66509</v>
      </c>
      <c r="E8" s="12">
        <v>81053</v>
      </c>
      <c r="F8" s="13">
        <f t="shared" ref="F8:F35" si="0">((E8*100)/D8)-100</f>
        <v>21.867717151062266</v>
      </c>
      <c r="G8" s="1"/>
      <c r="H8" s="1"/>
      <c r="I8" s="1"/>
    </row>
    <row r="9" spans="1:12" x14ac:dyDescent="0.25">
      <c r="A9" s="8" t="s">
        <v>45</v>
      </c>
      <c r="B9" s="9">
        <v>7590</v>
      </c>
      <c r="C9" s="9">
        <v>2623</v>
      </c>
      <c r="D9" s="9">
        <v>53610</v>
      </c>
      <c r="E9" s="9">
        <v>30773</v>
      </c>
      <c r="F9" s="10">
        <f t="shared" si="0"/>
        <v>-42.598395821675062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0</v>
      </c>
      <c r="C11" s="9">
        <v>0</v>
      </c>
      <c r="D11" s="9">
        <v>162</v>
      </c>
      <c r="E11" s="9">
        <v>0</v>
      </c>
      <c r="F11" s="10">
        <f t="shared" si="0"/>
        <v>-100</v>
      </c>
      <c r="G11" s="1"/>
      <c r="H11" s="1"/>
      <c r="I11" s="1"/>
    </row>
    <row r="12" spans="1:12" x14ac:dyDescent="0.25">
      <c r="A12" s="11" t="s">
        <v>48</v>
      </c>
      <c r="B12" s="12">
        <v>24238</v>
      </c>
      <c r="C12" s="12">
        <v>35761</v>
      </c>
      <c r="D12" s="12">
        <v>186947</v>
      </c>
      <c r="E12" s="12">
        <v>207651</v>
      </c>
      <c r="F12" s="13">
        <f t="shared" si="0"/>
        <v>11.074796600105913</v>
      </c>
      <c r="G12" s="1"/>
      <c r="H12" s="1"/>
      <c r="I12" s="1"/>
    </row>
    <row r="13" spans="1:12" x14ac:dyDescent="0.25">
      <c r="A13" s="8" t="s">
        <v>49</v>
      </c>
      <c r="B13" s="9">
        <v>189499</v>
      </c>
      <c r="C13" s="9">
        <v>188633</v>
      </c>
      <c r="D13" s="9">
        <v>1245871</v>
      </c>
      <c r="E13" s="9">
        <v>1171828</v>
      </c>
      <c r="F13" s="10">
        <f t="shared" si="0"/>
        <v>-5.9430711526313758</v>
      </c>
      <c r="G13" s="1"/>
      <c r="H13" s="1"/>
      <c r="I13" s="1"/>
    </row>
    <row r="14" spans="1:12" x14ac:dyDescent="0.25">
      <c r="A14" s="11" t="s">
        <v>50</v>
      </c>
      <c r="B14" s="12">
        <v>268327</v>
      </c>
      <c r="C14" s="12">
        <v>275471</v>
      </c>
      <c r="D14" s="12">
        <v>1830423</v>
      </c>
      <c r="E14" s="12">
        <v>1889420</v>
      </c>
      <c r="F14" s="13">
        <f t="shared" si="0"/>
        <v>3.2231347617463229</v>
      </c>
      <c r="G14" s="1"/>
      <c r="H14" s="1"/>
      <c r="I14" s="1"/>
    </row>
    <row r="15" spans="1:12" x14ac:dyDescent="0.25">
      <c r="A15" s="8" t="s">
        <v>51</v>
      </c>
      <c r="B15" s="9">
        <v>2610</v>
      </c>
      <c r="C15" s="9">
        <v>2189</v>
      </c>
      <c r="D15" s="9">
        <v>36348</v>
      </c>
      <c r="E15" s="9">
        <v>27683</v>
      </c>
      <c r="F15" s="10">
        <f t="shared" si="0"/>
        <v>-23.839000770331239</v>
      </c>
      <c r="G15" s="1"/>
      <c r="H15" s="1"/>
      <c r="I15" s="1"/>
    </row>
    <row r="16" spans="1:12" x14ac:dyDescent="0.25">
      <c r="A16" s="11" t="s">
        <v>52</v>
      </c>
      <c r="B16" s="12">
        <v>4669</v>
      </c>
      <c r="C16" s="12">
        <v>7516</v>
      </c>
      <c r="D16" s="12">
        <v>22805</v>
      </c>
      <c r="E16" s="12">
        <v>53134</v>
      </c>
      <c r="F16" s="13">
        <f t="shared" si="0"/>
        <v>132.99276474457355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8448</v>
      </c>
      <c r="C18" s="12">
        <v>2184</v>
      </c>
      <c r="D18" s="12">
        <v>30396</v>
      </c>
      <c r="E18" s="12">
        <v>8206</v>
      </c>
      <c r="F18" s="13">
        <f t="shared" si="0"/>
        <v>-73.003026714041326</v>
      </c>
      <c r="G18" s="1"/>
      <c r="H18" s="1"/>
      <c r="I18" s="1"/>
    </row>
    <row r="19" spans="1:9" x14ac:dyDescent="0.25">
      <c r="A19" s="8" t="s">
        <v>55</v>
      </c>
      <c r="B19" s="9">
        <v>823</v>
      </c>
      <c r="C19" s="9">
        <v>824</v>
      </c>
      <c r="D19" s="9">
        <v>1577</v>
      </c>
      <c r="E19" s="9">
        <v>2445</v>
      </c>
      <c r="F19" s="10">
        <f t="shared" si="0"/>
        <v>55.041217501585294</v>
      </c>
      <c r="G19" s="1"/>
      <c r="H19" s="1"/>
      <c r="I19" s="1"/>
    </row>
    <row r="20" spans="1:9" x14ac:dyDescent="0.25">
      <c r="A20" s="11" t="s">
        <v>56</v>
      </c>
      <c r="B20" s="12">
        <v>195</v>
      </c>
      <c r="C20" s="12">
        <v>1112</v>
      </c>
      <c r="D20" s="12">
        <v>6125</v>
      </c>
      <c r="E20" s="12">
        <v>4537</v>
      </c>
      <c r="F20" s="13">
        <f t="shared" si="0"/>
        <v>-25.926530612244903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201</v>
      </c>
      <c r="E21" s="9">
        <v>525</v>
      </c>
      <c r="F21" s="18">
        <f t="shared" si="0"/>
        <v>161.19402985074629</v>
      </c>
      <c r="G21" s="1"/>
      <c r="H21" s="1"/>
      <c r="I21" s="1"/>
    </row>
    <row r="22" spans="1:9" x14ac:dyDescent="0.25">
      <c r="A22" s="11" t="s">
        <v>58</v>
      </c>
      <c r="B22" s="12">
        <v>88412</v>
      </c>
      <c r="C22" s="12">
        <v>67508</v>
      </c>
      <c r="D22" s="12">
        <v>397599</v>
      </c>
      <c r="E22" s="12">
        <v>418077</v>
      </c>
      <c r="F22" s="13">
        <f t="shared" si="0"/>
        <v>5.1504153682479057</v>
      </c>
      <c r="G22" s="1"/>
      <c r="H22" s="1"/>
      <c r="I22" s="1"/>
    </row>
    <row r="23" spans="1:9" x14ac:dyDescent="0.25">
      <c r="A23" s="8" t="s">
        <v>59</v>
      </c>
      <c r="B23" s="9">
        <v>50881</v>
      </c>
      <c r="C23" s="9">
        <v>95245</v>
      </c>
      <c r="D23" s="9">
        <v>268671</v>
      </c>
      <c r="E23" s="9">
        <v>390014</v>
      </c>
      <c r="F23" s="10">
        <f t="shared" si="0"/>
        <v>45.164159883277307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420</v>
      </c>
      <c r="C25" s="9">
        <v>0</v>
      </c>
      <c r="D25" s="9">
        <v>787</v>
      </c>
      <c r="E25" s="9">
        <v>0</v>
      </c>
      <c r="F25" s="10">
        <f t="shared" si="0"/>
        <v>-100</v>
      </c>
      <c r="G25" s="1"/>
      <c r="H25" s="1"/>
      <c r="I25" s="1"/>
    </row>
    <row r="26" spans="1:9" x14ac:dyDescent="0.25">
      <c r="A26" s="11" t="s">
        <v>62</v>
      </c>
      <c r="B26" s="12">
        <v>265</v>
      </c>
      <c r="C26" s="12">
        <v>277</v>
      </c>
      <c r="D26" s="12">
        <v>2229</v>
      </c>
      <c r="E26" s="12">
        <v>3344</v>
      </c>
      <c r="F26" s="13">
        <f t="shared" si="0"/>
        <v>50.0224315836698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60007</v>
      </c>
      <c r="C28" s="12">
        <v>76328</v>
      </c>
      <c r="D28" s="12">
        <v>396748</v>
      </c>
      <c r="E28" s="12">
        <v>375599</v>
      </c>
      <c r="F28" s="13">
        <f t="shared" si="0"/>
        <v>-5.330587677820688</v>
      </c>
      <c r="G28" s="1"/>
      <c r="H28" s="1"/>
      <c r="I28" s="1"/>
    </row>
    <row r="29" spans="1:9" x14ac:dyDescent="0.25">
      <c r="A29" s="8" t="s">
        <v>65</v>
      </c>
      <c r="B29" s="9">
        <v>3327</v>
      </c>
      <c r="C29" s="9">
        <v>1237</v>
      </c>
      <c r="D29" s="9">
        <v>18877</v>
      </c>
      <c r="E29" s="9">
        <v>13240</v>
      </c>
      <c r="F29" s="10">
        <f t="shared" si="0"/>
        <v>-29.861736504741216</v>
      </c>
      <c r="G29" s="1"/>
      <c r="H29" s="1"/>
      <c r="I29" s="1"/>
    </row>
    <row r="30" spans="1:9" x14ac:dyDescent="0.25">
      <c r="A30" s="11" t="s">
        <v>66</v>
      </c>
      <c r="B30" s="12">
        <v>2069</v>
      </c>
      <c r="C30" s="12">
        <v>2353</v>
      </c>
      <c r="D30" s="12">
        <v>15479</v>
      </c>
      <c r="E30" s="12">
        <v>17884</v>
      </c>
      <c r="F30" s="13">
        <f t="shared" si="0"/>
        <v>15.537179404354291</v>
      </c>
      <c r="G30" s="1"/>
      <c r="H30" s="1"/>
      <c r="I30" s="1"/>
    </row>
    <row r="31" spans="1:9" x14ac:dyDescent="0.25">
      <c r="A31" s="8" t="s">
        <v>67</v>
      </c>
      <c r="B31" s="9">
        <v>647</v>
      </c>
      <c r="C31" s="9">
        <v>0</v>
      </c>
      <c r="D31" s="9">
        <v>2675</v>
      </c>
      <c r="E31" s="9">
        <v>1931</v>
      </c>
      <c r="F31" s="10">
        <f t="shared" si="0"/>
        <v>-27.813084112149539</v>
      </c>
      <c r="G31" s="1"/>
      <c r="H31" s="1"/>
      <c r="I31" s="1"/>
    </row>
    <row r="32" spans="1:9" x14ac:dyDescent="0.25">
      <c r="A32" s="11" t="s">
        <v>68</v>
      </c>
      <c r="B32" s="12">
        <v>24206</v>
      </c>
      <c r="C32" s="12">
        <v>20675</v>
      </c>
      <c r="D32" s="12">
        <v>190508</v>
      </c>
      <c r="E32" s="12">
        <v>170019</v>
      </c>
      <c r="F32" s="13">
        <f t="shared" si="0"/>
        <v>-10.754928926869212</v>
      </c>
      <c r="G32" s="1"/>
      <c r="H32" s="1"/>
      <c r="I32" s="1"/>
    </row>
    <row r="33" spans="1:9" x14ac:dyDescent="0.25">
      <c r="A33" s="8" t="s">
        <v>69</v>
      </c>
      <c r="B33" s="9">
        <v>27816</v>
      </c>
      <c r="C33" s="9">
        <v>17286</v>
      </c>
      <c r="D33" s="9">
        <v>195509</v>
      </c>
      <c r="E33" s="9">
        <v>195541</v>
      </c>
      <c r="F33" s="10">
        <f t="shared" si="0"/>
        <v>1.6367532952443753E-2</v>
      </c>
      <c r="G33" s="1"/>
      <c r="H33" s="1"/>
      <c r="I33" s="1"/>
    </row>
    <row r="34" spans="1:9" x14ac:dyDescent="0.25">
      <c r="A34" s="11" t="s">
        <v>70</v>
      </c>
      <c r="B34" s="12">
        <v>799</v>
      </c>
      <c r="C34" s="12">
        <v>346</v>
      </c>
      <c r="D34" s="12">
        <v>5289</v>
      </c>
      <c r="E34" s="12">
        <v>3549</v>
      </c>
      <c r="F34" s="13">
        <f t="shared" si="0"/>
        <v>-32.898468519568922</v>
      </c>
      <c r="G34" s="1"/>
      <c r="H34" s="1"/>
      <c r="I34" s="1"/>
    </row>
    <row r="35" spans="1:9" x14ac:dyDescent="0.25">
      <c r="A35" s="14" t="s">
        <v>71</v>
      </c>
      <c r="B35" s="15">
        <f>SUM(B7:B34)</f>
        <v>785130</v>
      </c>
      <c r="C35" s="15">
        <f t="shared" ref="C35:E35" si="1">SUM(C7:C34)</f>
        <v>832530</v>
      </c>
      <c r="D35" s="15">
        <f t="shared" si="1"/>
        <v>5027925</v>
      </c>
      <c r="E35" s="15">
        <f t="shared" si="1"/>
        <v>5114584</v>
      </c>
      <c r="F35" s="16">
        <f t="shared" si="0"/>
        <v>1.7235539511826516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48131</v>
      </c>
      <c r="C38" s="41">
        <f>D7</f>
        <v>52580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BARCELONA</v>
      </c>
      <c r="F38" s="42">
        <f>LOOKUP(E38,$A$38:$A$65,$B$38:$B$65)</f>
        <v>1889420</v>
      </c>
      <c r="G38" s="42">
        <f>LOOKUP(E38,$A$38:$A$65,$C$38:$C$65)</f>
        <v>1830423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81053</v>
      </c>
      <c r="C39" s="41">
        <f t="shared" ref="C39:C65" si="5">D8</f>
        <v>66509</v>
      </c>
      <c r="D39" s="41">
        <f t="shared" ref="D39:D65" si="6">_xlfn.RANK.EQ(B39,$B$38:$B$65)+COUNTIF($B$38:$B$65,B39)-1</f>
        <v>9</v>
      </c>
      <c r="E39" s="42" t="str">
        <f t="shared" si="2"/>
        <v>BALEARES</v>
      </c>
      <c r="F39" s="42">
        <f t="shared" ref="F39:F54" si="7">LOOKUP(E39,$A$38:$A$65,$B$38:$B$65)</f>
        <v>1171828</v>
      </c>
      <c r="G39" s="42">
        <f t="shared" ref="G39:G65" si="8">LOOKUP(E39,$A$38:$A$65,$C$38:$C$65)</f>
        <v>1245871</v>
      </c>
    </row>
    <row r="40" spans="1:9" x14ac:dyDescent="0.25">
      <c r="A40" s="42" t="str">
        <f t="shared" si="3"/>
        <v>ALMERIA</v>
      </c>
      <c r="B40" s="41">
        <f t="shared" si="4"/>
        <v>30773</v>
      </c>
      <c r="C40" s="41">
        <f t="shared" si="5"/>
        <v>53610</v>
      </c>
      <c r="D40" s="41">
        <f t="shared" si="6"/>
        <v>12</v>
      </c>
      <c r="E40" s="42" t="str">
        <f t="shared" si="2"/>
        <v>LAS PALMAS</v>
      </c>
      <c r="F40" s="42">
        <f t="shared" si="7"/>
        <v>418077</v>
      </c>
      <c r="G40" s="42">
        <f t="shared" si="8"/>
        <v>397599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MALAGA</v>
      </c>
      <c r="F41" s="42">
        <f t="shared" si="7"/>
        <v>390014</v>
      </c>
      <c r="G41" s="42">
        <f t="shared" si="8"/>
        <v>268671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162</v>
      </c>
      <c r="D42" s="41">
        <f t="shared" si="6"/>
        <v>28</v>
      </c>
      <c r="E42" s="42" t="str">
        <f t="shared" si="2"/>
        <v>SANTA CRUZ DE TENERIFE</v>
      </c>
      <c r="F42" s="42">
        <f t="shared" si="7"/>
        <v>375599</v>
      </c>
      <c r="G42" s="42">
        <f t="shared" si="8"/>
        <v>396748</v>
      </c>
    </row>
    <row r="43" spans="1:9" x14ac:dyDescent="0.25">
      <c r="A43" s="42" t="str">
        <f t="shared" si="3"/>
        <v>BAHIA DE CADIZ</v>
      </c>
      <c r="B43" s="41">
        <f t="shared" si="4"/>
        <v>207651</v>
      </c>
      <c r="C43" s="41">
        <f t="shared" si="5"/>
        <v>186947</v>
      </c>
      <c r="D43" s="41">
        <f t="shared" si="6"/>
        <v>6</v>
      </c>
      <c r="E43" s="42" t="str">
        <f t="shared" si="2"/>
        <v>BAHIA DE CADIZ</v>
      </c>
      <c r="F43" s="42">
        <f t="shared" si="7"/>
        <v>207651</v>
      </c>
      <c r="G43" s="42">
        <f t="shared" si="8"/>
        <v>186947</v>
      </c>
    </row>
    <row r="44" spans="1:9" x14ac:dyDescent="0.25">
      <c r="A44" s="42" t="str">
        <f t="shared" si="3"/>
        <v>BALEARES</v>
      </c>
      <c r="B44" s="41">
        <f t="shared" si="4"/>
        <v>1171828</v>
      </c>
      <c r="C44" s="41">
        <f t="shared" si="5"/>
        <v>1245871</v>
      </c>
      <c r="D44" s="41">
        <f t="shared" si="6"/>
        <v>2</v>
      </c>
      <c r="E44" s="42" t="str">
        <f t="shared" si="2"/>
        <v>VIGO</v>
      </c>
      <c r="F44" s="42">
        <f t="shared" si="7"/>
        <v>195541</v>
      </c>
      <c r="G44" s="42">
        <f t="shared" si="8"/>
        <v>195509</v>
      </c>
    </row>
    <row r="45" spans="1:9" x14ac:dyDescent="0.25">
      <c r="A45" s="42" t="str">
        <f t="shared" si="3"/>
        <v>BARCELONA</v>
      </c>
      <c r="B45" s="41">
        <f t="shared" si="4"/>
        <v>1889420</v>
      </c>
      <c r="C45" s="41">
        <f t="shared" si="5"/>
        <v>1830423</v>
      </c>
      <c r="D45" s="41">
        <f t="shared" si="6"/>
        <v>1</v>
      </c>
      <c r="E45" s="42" t="str">
        <f t="shared" si="2"/>
        <v>VALENCIA</v>
      </c>
      <c r="F45" s="42">
        <f t="shared" si="7"/>
        <v>170019</v>
      </c>
      <c r="G45" s="42">
        <f t="shared" si="8"/>
        <v>190508</v>
      </c>
    </row>
    <row r="46" spans="1:9" x14ac:dyDescent="0.25">
      <c r="A46" s="42" t="str">
        <f t="shared" si="3"/>
        <v>BILBAO</v>
      </c>
      <c r="B46" s="41">
        <f t="shared" si="4"/>
        <v>27683</v>
      </c>
      <c r="C46" s="41">
        <f t="shared" si="5"/>
        <v>36348</v>
      </c>
      <c r="D46" s="41">
        <f t="shared" si="6"/>
        <v>13</v>
      </c>
      <c r="E46" s="42" t="str">
        <f t="shared" si="2"/>
        <v>ALICANTE</v>
      </c>
      <c r="F46" s="42">
        <f t="shared" si="7"/>
        <v>81053</v>
      </c>
      <c r="G46" s="42">
        <f t="shared" si="8"/>
        <v>66509</v>
      </c>
    </row>
    <row r="47" spans="1:9" x14ac:dyDescent="0.25">
      <c r="A47" s="42" t="str">
        <f t="shared" si="3"/>
        <v>CARTAGENA</v>
      </c>
      <c r="B47" s="41">
        <f t="shared" si="4"/>
        <v>53134</v>
      </c>
      <c r="C47" s="41">
        <f t="shared" si="5"/>
        <v>22805</v>
      </c>
      <c r="D47" s="41">
        <f t="shared" si="6"/>
        <v>10</v>
      </c>
      <c r="E47" s="42" t="str">
        <f t="shared" si="2"/>
        <v>CARTAGENA</v>
      </c>
      <c r="F47" s="42">
        <f t="shared" si="7"/>
        <v>53134</v>
      </c>
      <c r="G47" s="42">
        <f t="shared" si="8"/>
        <v>22805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 CORUÑA</v>
      </c>
      <c r="F48" s="42">
        <f t="shared" si="7"/>
        <v>48131</v>
      </c>
      <c r="G48" s="42">
        <f t="shared" si="8"/>
        <v>52580</v>
      </c>
    </row>
    <row r="49" spans="1:7" x14ac:dyDescent="0.25">
      <c r="A49" s="42" t="str">
        <f t="shared" si="3"/>
        <v>CEUTA</v>
      </c>
      <c r="B49" s="41">
        <f t="shared" si="4"/>
        <v>8206</v>
      </c>
      <c r="C49" s="41">
        <f t="shared" si="5"/>
        <v>30396</v>
      </c>
      <c r="D49" s="41">
        <f t="shared" si="6"/>
        <v>16</v>
      </c>
      <c r="E49" s="42" t="str">
        <f t="shared" si="2"/>
        <v>ALMERIA</v>
      </c>
      <c r="F49" s="42">
        <f t="shared" si="7"/>
        <v>30773</v>
      </c>
      <c r="G49" s="42">
        <f t="shared" si="8"/>
        <v>53610</v>
      </c>
    </row>
    <row r="50" spans="1:7" x14ac:dyDescent="0.25">
      <c r="A50" s="42" t="str">
        <f t="shared" si="3"/>
        <v>FERROL-SAN CIBRAO</v>
      </c>
      <c r="B50" s="41">
        <f t="shared" si="4"/>
        <v>2445</v>
      </c>
      <c r="C50" s="41">
        <f t="shared" si="5"/>
        <v>1577</v>
      </c>
      <c r="D50" s="41">
        <f t="shared" si="6"/>
        <v>20</v>
      </c>
      <c r="E50" s="42" t="str">
        <f t="shared" si="2"/>
        <v>BILBAO</v>
      </c>
      <c r="F50" s="42">
        <f t="shared" si="7"/>
        <v>27683</v>
      </c>
      <c r="G50" s="42">
        <f t="shared" si="8"/>
        <v>36348</v>
      </c>
    </row>
    <row r="51" spans="1:7" x14ac:dyDescent="0.25">
      <c r="A51" s="42" t="str">
        <f t="shared" si="3"/>
        <v>GIJON</v>
      </c>
      <c r="B51" s="41">
        <f t="shared" si="4"/>
        <v>4537</v>
      </c>
      <c r="C51" s="41">
        <f t="shared" si="5"/>
        <v>6125</v>
      </c>
      <c r="D51" s="41">
        <f t="shared" si="6"/>
        <v>17</v>
      </c>
      <c r="E51" s="42" t="str">
        <f t="shared" si="2"/>
        <v>SEVILLA</v>
      </c>
      <c r="F51" s="42">
        <f t="shared" si="7"/>
        <v>17884</v>
      </c>
      <c r="G51" s="42">
        <f t="shared" si="8"/>
        <v>15479</v>
      </c>
    </row>
    <row r="52" spans="1:7" x14ac:dyDescent="0.25">
      <c r="A52" s="42" t="str">
        <f t="shared" si="3"/>
        <v>HUELVA</v>
      </c>
      <c r="B52" s="41">
        <f t="shared" si="4"/>
        <v>525</v>
      </c>
      <c r="C52" s="41">
        <f t="shared" si="5"/>
        <v>201</v>
      </c>
      <c r="D52" s="41">
        <f t="shared" si="6"/>
        <v>22</v>
      </c>
      <c r="E52" s="42" t="str">
        <f t="shared" si="2"/>
        <v>SANTANDER</v>
      </c>
      <c r="F52" s="42">
        <f t="shared" si="7"/>
        <v>13240</v>
      </c>
      <c r="G52" s="42">
        <f t="shared" si="8"/>
        <v>18877</v>
      </c>
    </row>
    <row r="53" spans="1:7" x14ac:dyDescent="0.25">
      <c r="A53" s="42" t="str">
        <f t="shared" si="3"/>
        <v>LAS PALMAS</v>
      </c>
      <c r="B53" s="41">
        <f t="shared" si="4"/>
        <v>418077</v>
      </c>
      <c r="C53" s="41">
        <f t="shared" si="5"/>
        <v>397599</v>
      </c>
      <c r="D53" s="41">
        <f t="shared" si="6"/>
        <v>3</v>
      </c>
      <c r="E53" s="42" t="str">
        <f t="shared" si="2"/>
        <v>CEUTA</v>
      </c>
      <c r="F53" s="42">
        <f t="shared" si="7"/>
        <v>8206</v>
      </c>
      <c r="G53" s="42">
        <f t="shared" si="8"/>
        <v>30396</v>
      </c>
    </row>
    <row r="54" spans="1:7" x14ac:dyDescent="0.25">
      <c r="A54" s="42" t="str">
        <f t="shared" si="3"/>
        <v>MALAGA</v>
      </c>
      <c r="B54" s="41">
        <f t="shared" si="4"/>
        <v>390014</v>
      </c>
      <c r="C54" s="41">
        <f t="shared" si="5"/>
        <v>268671</v>
      </c>
      <c r="D54" s="41">
        <f t="shared" si="6"/>
        <v>4</v>
      </c>
      <c r="E54" s="42" t="str">
        <f t="shared" si="2"/>
        <v>GIJON</v>
      </c>
      <c r="F54" s="42">
        <f t="shared" si="7"/>
        <v>4537</v>
      </c>
      <c r="G54" s="42">
        <f t="shared" si="8"/>
        <v>6125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VILAGARCIA</v>
      </c>
      <c r="F55" s="42">
        <f t="shared" ref="F55:F65" si="9">LOOKUP(E55,$A$38:$A$65,$B$38:$B$65)</f>
        <v>3549</v>
      </c>
      <c r="G55" s="42">
        <f t="shared" si="8"/>
        <v>5289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787</v>
      </c>
      <c r="D56" s="41">
        <f t="shared" si="6"/>
        <v>28</v>
      </c>
      <c r="E56" s="42" t="str">
        <f t="shared" si="2"/>
        <v>MOTRIL</v>
      </c>
      <c r="F56" s="42">
        <f t="shared" si="9"/>
        <v>3344</v>
      </c>
      <c r="G56" s="42">
        <f t="shared" si="8"/>
        <v>2229</v>
      </c>
    </row>
    <row r="57" spans="1:7" x14ac:dyDescent="0.25">
      <c r="A57" s="42" t="str">
        <f t="shared" si="3"/>
        <v>MOTRIL</v>
      </c>
      <c r="B57" s="41">
        <f t="shared" si="4"/>
        <v>3344</v>
      </c>
      <c r="C57" s="41">
        <f t="shared" si="5"/>
        <v>2229</v>
      </c>
      <c r="D57" s="41">
        <f t="shared" si="6"/>
        <v>19</v>
      </c>
      <c r="E57" s="42" t="str">
        <f t="shared" si="2"/>
        <v>FERROL-SAN CIBRAO</v>
      </c>
      <c r="F57" s="42">
        <f t="shared" si="9"/>
        <v>2445</v>
      </c>
      <c r="G57" s="42">
        <f t="shared" si="8"/>
        <v>1577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TARRAGONA</v>
      </c>
      <c r="F58" s="42">
        <f t="shared" si="9"/>
        <v>1931</v>
      </c>
      <c r="G58" s="42">
        <f t="shared" si="8"/>
        <v>2675</v>
      </c>
    </row>
    <row r="59" spans="1:7" x14ac:dyDescent="0.25">
      <c r="A59" s="42" t="str">
        <f t="shared" si="3"/>
        <v>SANTA CRUZ DE TENERIFE</v>
      </c>
      <c r="B59" s="41">
        <f t="shared" si="4"/>
        <v>375599</v>
      </c>
      <c r="C59" s="41">
        <f t="shared" si="5"/>
        <v>396748</v>
      </c>
      <c r="D59" s="41">
        <f t="shared" si="6"/>
        <v>5</v>
      </c>
      <c r="E59" s="42" t="str">
        <f t="shared" si="2"/>
        <v>HUELVA</v>
      </c>
      <c r="F59" s="42">
        <f t="shared" si="9"/>
        <v>525</v>
      </c>
      <c r="G59" s="42">
        <f t="shared" si="8"/>
        <v>201</v>
      </c>
    </row>
    <row r="60" spans="1:7" x14ac:dyDescent="0.25">
      <c r="A60" s="42" t="str">
        <f t="shared" si="3"/>
        <v>SANTANDER</v>
      </c>
      <c r="B60" s="41">
        <f t="shared" si="4"/>
        <v>13240</v>
      </c>
      <c r="C60" s="41">
        <f t="shared" si="5"/>
        <v>18877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17884</v>
      </c>
      <c r="C61" s="41">
        <f t="shared" si="5"/>
        <v>15479</v>
      </c>
      <c r="D61" s="41">
        <f t="shared" si="6"/>
        <v>14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1931</v>
      </c>
      <c r="C62" s="41">
        <f t="shared" si="5"/>
        <v>2675</v>
      </c>
      <c r="D62" s="41">
        <f t="shared" si="6"/>
        <v>21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170019</v>
      </c>
      <c r="C63" s="41">
        <f t="shared" si="5"/>
        <v>190508</v>
      </c>
      <c r="D63" s="41">
        <f t="shared" si="6"/>
        <v>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195541</v>
      </c>
      <c r="C64" s="41">
        <f t="shared" si="5"/>
        <v>195509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3549</v>
      </c>
      <c r="C65" s="41">
        <f t="shared" si="5"/>
        <v>5289</v>
      </c>
      <c r="D65" s="41">
        <f t="shared" si="6"/>
        <v>18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40151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12">
        <v>3350</v>
      </c>
      <c r="C8" s="12">
        <v>3934</v>
      </c>
      <c r="D8" s="12">
        <v>54622</v>
      </c>
      <c r="E8" s="12">
        <v>46346</v>
      </c>
      <c r="F8" s="13">
        <f t="shared" ref="F8:F35" si="0">((E8*100)/D8)-100</f>
        <v>-15.151404196111457</v>
      </c>
      <c r="G8" s="1"/>
      <c r="H8" s="1"/>
      <c r="I8" s="1"/>
    </row>
    <row r="9" spans="1:12" x14ac:dyDescent="0.25">
      <c r="A9" s="8" t="s">
        <v>45</v>
      </c>
      <c r="B9" s="9">
        <v>11759</v>
      </c>
      <c r="C9" s="9">
        <v>10641</v>
      </c>
      <c r="D9" s="9">
        <v>218716</v>
      </c>
      <c r="E9" s="9">
        <v>227738</v>
      </c>
      <c r="F9" s="10">
        <f t="shared" si="0"/>
        <v>4.1249839975127571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73247</v>
      </c>
      <c r="C11" s="9">
        <v>76049</v>
      </c>
      <c r="D11" s="9">
        <v>1133539</v>
      </c>
      <c r="E11" s="9">
        <v>1034513</v>
      </c>
      <c r="F11" s="10">
        <f t="shared" si="0"/>
        <v>-8.7360029077076291</v>
      </c>
      <c r="G11" s="1"/>
      <c r="H11" s="1"/>
      <c r="I11" s="1"/>
    </row>
    <row r="12" spans="1:12" x14ac:dyDescent="0.25">
      <c r="A12" s="11" t="s">
        <v>48</v>
      </c>
      <c r="B12" s="12">
        <v>1301</v>
      </c>
      <c r="C12" s="12">
        <v>1044</v>
      </c>
      <c r="D12" s="12">
        <v>15911</v>
      </c>
      <c r="E12" s="12">
        <v>11481</v>
      </c>
      <c r="F12" s="13">
        <f t="shared" si="0"/>
        <v>-27.842373200930169</v>
      </c>
      <c r="G12" s="1"/>
      <c r="H12" s="1"/>
      <c r="I12" s="1"/>
    </row>
    <row r="13" spans="1:12" x14ac:dyDescent="0.25">
      <c r="A13" s="8" t="s">
        <v>49</v>
      </c>
      <c r="B13" s="9">
        <v>28904</v>
      </c>
      <c r="C13" s="9">
        <v>27706</v>
      </c>
      <c r="D13" s="9">
        <v>447346</v>
      </c>
      <c r="E13" s="9">
        <v>384688</v>
      </c>
      <c r="F13" s="10">
        <f t="shared" si="0"/>
        <v>-14.006607860582193</v>
      </c>
      <c r="G13" s="1"/>
      <c r="H13" s="1"/>
      <c r="I13" s="1"/>
    </row>
    <row r="14" spans="1:12" x14ac:dyDescent="0.25">
      <c r="A14" s="11" t="s">
        <v>50</v>
      </c>
      <c r="B14" s="12">
        <v>15048</v>
      </c>
      <c r="C14" s="12">
        <v>15808</v>
      </c>
      <c r="D14" s="12">
        <v>245745</v>
      </c>
      <c r="E14" s="12">
        <v>243948</v>
      </c>
      <c r="F14" s="13">
        <f t="shared" si="0"/>
        <v>-0.73124580357688274</v>
      </c>
      <c r="G14" s="1"/>
      <c r="H14" s="1"/>
      <c r="I14" s="1"/>
    </row>
    <row r="15" spans="1:12" x14ac:dyDescent="0.25">
      <c r="A15" s="8" t="s">
        <v>51</v>
      </c>
      <c r="B15" s="9">
        <v>4159</v>
      </c>
      <c r="C15" s="9">
        <v>4294</v>
      </c>
      <c r="D15" s="9">
        <v>31316</v>
      </c>
      <c r="E15" s="9">
        <v>33079</v>
      </c>
      <c r="F15" s="10">
        <f t="shared" si="0"/>
        <v>5.6297100523693899</v>
      </c>
      <c r="G15" s="1"/>
      <c r="H15" s="1"/>
      <c r="I15" s="1"/>
    </row>
    <row r="16" spans="1:12" x14ac:dyDescent="0.25">
      <c r="A16" s="11" t="s">
        <v>52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36276</v>
      </c>
      <c r="C18" s="12">
        <v>29569</v>
      </c>
      <c r="D18" s="12">
        <v>544201</v>
      </c>
      <c r="E18" s="12">
        <v>398819</v>
      </c>
      <c r="F18" s="13">
        <f t="shared" si="0"/>
        <v>-26.714761641378828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15951</v>
      </c>
      <c r="C22" s="12">
        <v>17441</v>
      </c>
      <c r="D22" s="12">
        <v>184824</v>
      </c>
      <c r="E22" s="12">
        <v>181757</v>
      </c>
      <c r="F22" s="13">
        <f t="shared" si="0"/>
        <v>-1.6594165259922988</v>
      </c>
      <c r="G22" s="1"/>
      <c r="H22" s="1"/>
      <c r="I22" s="1"/>
    </row>
    <row r="23" spans="1:9" x14ac:dyDescent="0.25">
      <c r="A23" s="8" t="s">
        <v>59</v>
      </c>
      <c r="B23" s="9">
        <v>2576</v>
      </c>
      <c r="C23" s="9">
        <v>2687</v>
      </c>
      <c r="D23" s="9">
        <v>35363</v>
      </c>
      <c r="E23" s="9">
        <v>32660</v>
      </c>
      <c r="F23" s="10">
        <f t="shared" si="0"/>
        <v>-7.6435822752594476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5586</v>
      </c>
      <c r="C25" s="9">
        <v>6356</v>
      </c>
      <c r="D25" s="9">
        <v>77981</v>
      </c>
      <c r="E25" s="9">
        <v>80972</v>
      </c>
      <c r="F25" s="10">
        <f t="shared" si="0"/>
        <v>3.8355496851797284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54760</v>
      </c>
      <c r="C28" s="12">
        <v>65982</v>
      </c>
      <c r="D28" s="12">
        <v>607952</v>
      </c>
      <c r="E28" s="12">
        <v>619367</v>
      </c>
      <c r="F28" s="13">
        <f t="shared" si="0"/>
        <v>1.8776153380530047</v>
      </c>
      <c r="G28" s="1"/>
      <c r="H28" s="1"/>
      <c r="I28" s="1"/>
    </row>
    <row r="29" spans="1:9" x14ac:dyDescent="0.25">
      <c r="A29" s="8" t="s">
        <v>65</v>
      </c>
      <c r="B29" s="9">
        <v>6625</v>
      </c>
      <c r="C29" s="9">
        <v>7954</v>
      </c>
      <c r="D29" s="9">
        <v>50387</v>
      </c>
      <c r="E29" s="9">
        <v>52190</v>
      </c>
      <c r="F29" s="10">
        <f t="shared" si="0"/>
        <v>3.5783039276003734</v>
      </c>
      <c r="G29" s="1"/>
      <c r="H29" s="1"/>
      <c r="I29" s="1"/>
    </row>
    <row r="30" spans="1:9" x14ac:dyDescent="0.25">
      <c r="A30" s="11" t="s">
        <v>66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9">
        <v>0</v>
      </c>
      <c r="C31" s="9">
        <v>0</v>
      </c>
      <c r="D31" s="9">
        <v>88</v>
      </c>
      <c r="E31" s="9">
        <v>36</v>
      </c>
      <c r="F31" s="10">
        <f t="shared" si="0"/>
        <v>-59.090909090909093</v>
      </c>
      <c r="G31" s="1"/>
      <c r="H31" s="1"/>
      <c r="I31" s="1"/>
    </row>
    <row r="32" spans="1:9" x14ac:dyDescent="0.25">
      <c r="A32" s="11" t="s">
        <v>68</v>
      </c>
      <c r="B32" s="12">
        <v>3874</v>
      </c>
      <c r="C32" s="12">
        <v>4742</v>
      </c>
      <c r="D32" s="12">
        <v>63342</v>
      </c>
      <c r="E32" s="12">
        <v>65575</v>
      </c>
      <c r="F32" s="13">
        <f t="shared" si="0"/>
        <v>3.5253070632439716</v>
      </c>
      <c r="G32" s="1"/>
      <c r="H32" s="1"/>
      <c r="I32" s="1"/>
    </row>
    <row r="33" spans="1:9" x14ac:dyDescent="0.25">
      <c r="A33" s="8" t="s">
        <v>69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263416</v>
      </c>
      <c r="C35" s="15">
        <f t="shared" ref="C35:E35" si="1">SUM(C7:C34)</f>
        <v>274207</v>
      </c>
      <c r="D35" s="15">
        <f t="shared" si="1"/>
        <v>3711333</v>
      </c>
      <c r="E35" s="15">
        <f t="shared" si="1"/>
        <v>3413169</v>
      </c>
      <c r="F35" s="16">
        <f t="shared" si="0"/>
        <v>-8.0338789324482605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1034513</v>
      </c>
      <c r="G38" s="42">
        <f>LOOKUP(E38,$A$38:$A$65,$C$38:$C$65)</f>
        <v>1133539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46346</v>
      </c>
      <c r="C39" s="41">
        <f t="shared" ref="C39:C65" si="5">D8</f>
        <v>54622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619367</v>
      </c>
      <c r="G39" s="42">
        <f t="shared" ref="G39:G65" si="8">LOOKUP(E39,$A$38:$A$65,$C$38:$C$65)</f>
        <v>607952</v>
      </c>
    </row>
    <row r="40" spans="1:9" x14ac:dyDescent="0.25">
      <c r="A40" s="42" t="str">
        <f t="shared" si="3"/>
        <v>ALMERIA</v>
      </c>
      <c r="B40" s="41">
        <f t="shared" si="4"/>
        <v>227738</v>
      </c>
      <c r="C40" s="41">
        <f t="shared" si="5"/>
        <v>218716</v>
      </c>
      <c r="D40" s="41">
        <f t="shared" si="6"/>
        <v>6</v>
      </c>
      <c r="E40" s="42" t="str">
        <f t="shared" si="2"/>
        <v>CEUTA</v>
      </c>
      <c r="F40" s="42">
        <f t="shared" si="7"/>
        <v>398819</v>
      </c>
      <c r="G40" s="42">
        <f t="shared" si="8"/>
        <v>544201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384688</v>
      </c>
      <c r="G41" s="42">
        <f t="shared" si="8"/>
        <v>447346</v>
      </c>
    </row>
    <row r="42" spans="1:9" x14ac:dyDescent="0.25">
      <c r="A42" s="42" t="str">
        <f t="shared" si="3"/>
        <v>BAHIA DE ALGECIRAS</v>
      </c>
      <c r="B42" s="41">
        <f t="shared" si="4"/>
        <v>1034513</v>
      </c>
      <c r="C42" s="41">
        <f t="shared" si="5"/>
        <v>1133539</v>
      </c>
      <c r="D42" s="41">
        <f t="shared" si="6"/>
        <v>1</v>
      </c>
      <c r="E42" s="42" t="str">
        <f t="shared" si="2"/>
        <v>BARCELONA</v>
      </c>
      <c r="F42" s="42">
        <f t="shared" si="7"/>
        <v>243948</v>
      </c>
      <c r="G42" s="42">
        <f t="shared" si="8"/>
        <v>245745</v>
      </c>
    </row>
    <row r="43" spans="1:9" x14ac:dyDescent="0.25">
      <c r="A43" s="42" t="str">
        <f t="shared" si="3"/>
        <v>BAHIA DE CADIZ</v>
      </c>
      <c r="B43" s="41">
        <f t="shared" si="4"/>
        <v>11481</v>
      </c>
      <c r="C43" s="41">
        <f t="shared" si="5"/>
        <v>15911</v>
      </c>
      <c r="D43" s="41">
        <f t="shared" si="6"/>
        <v>14</v>
      </c>
      <c r="E43" s="42" t="str">
        <f t="shared" si="2"/>
        <v>ALMERIA</v>
      </c>
      <c r="F43" s="42">
        <f t="shared" si="7"/>
        <v>227738</v>
      </c>
      <c r="G43" s="42">
        <f t="shared" si="8"/>
        <v>218716</v>
      </c>
    </row>
    <row r="44" spans="1:9" x14ac:dyDescent="0.25">
      <c r="A44" s="42" t="str">
        <f t="shared" si="3"/>
        <v>BALEARES</v>
      </c>
      <c r="B44" s="41">
        <f t="shared" si="4"/>
        <v>384688</v>
      </c>
      <c r="C44" s="41">
        <f t="shared" si="5"/>
        <v>447346</v>
      </c>
      <c r="D44" s="41">
        <f t="shared" si="6"/>
        <v>4</v>
      </c>
      <c r="E44" s="42" t="str">
        <f t="shared" si="2"/>
        <v>LAS PALMAS</v>
      </c>
      <c r="F44" s="42">
        <f t="shared" si="7"/>
        <v>181757</v>
      </c>
      <c r="G44" s="42">
        <f t="shared" si="8"/>
        <v>184824</v>
      </c>
    </row>
    <row r="45" spans="1:9" x14ac:dyDescent="0.25">
      <c r="A45" s="42" t="str">
        <f t="shared" si="3"/>
        <v>BARCELONA</v>
      </c>
      <c r="B45" s="41">
        <f t="shared" si="4"/>
        <v>243948</v>
      </c>
      <c r="C45" s="41">
        <f t="shared" si="5"/>
        <v>245745</v>
      </c>
      <c r="D45" s="41">
        <f t="shared" si="6"/>
        <v>5</v>
      </c>
      <c r="E45" s="42" t="str">
        <f t="shared" si="2"/>
        <v>MELILLA</v>
      </c>
      <c r="F45" s="42">
        <f t="shared" si="7"/>
        <v>80972</v>
      </c>
      <c r="G45" s="42">
        <f t="shared" si="8"/>
        <v>77981</v>
      </c>
    </row>
    <row r="46" spans="1:9" x14ac:dyDescent="0.25">
      <c r="A46" s="42" t="str">
        <f t="shared" si="3"/>
        <v>BILBAO</v>
      </c>
      <c r="B46" s="41">
        <f t="shared" si="4"/>
        <v>33079</v>
      </c>
      <c r="C46" s="41">
        <f t="shared" si="5"/>
        <v>31316</v>
      </c>
      <c r="D46" s="41">
        <f t="shared" si="6"/>
        <v>12</v>
      </c>
      <c r="E46" s="42" t="str">
        <f t="shared" si="2"/>
        <v>VALENCIA</v>
      </c>
      <c r="F46" s="42">
        <f t="shared" si="7"/>
        <v>65575</v>
      </c>
      <c r="G46" s="42">
        <f t="shared" si="8"/>
        <v>63342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SANTANDER</v>
      </c>
      <c r="F47" s="42">
        <f t="shared" si="7"/>
        <v>52190</v>
      </c>
      <c r="G47" s="42">
        <f t="shared" si="8"/>
        <v>50387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46346</v>
      </c>
      <c r="G48" s="42">
        <f t="shared" si="8"/>
        <v>54622</v>
      </c>
    </row>
    <row r="49" spans="1:7" x14ac:dyDescent="0.25">
      <c r="A49" s="42" t="str">
        <f t="shared" si="3"/>
        <v>CEUTA</v>
      </c>
      <c r="B49" s="41">
        <f t="shared" si="4"/>
        <v>398819</v>
      </c>
      <c r="C49" s="41">
        <f t="shared" si="5"/>
        <v>544201</v>
      </c>
      <c r="D49" s="41">
        <f t="shared" si="6"/>
        <v>3</v>
      </c>
      <c r="E49" s="42" t="str">
        <f t="shared" si="2"/>
        <v>BILBAO</v>
      </c>
      <c r="F49" s="42">
        <f t="shared" si="7"/>
        <v>33079</v>
      </c>
      <c r="G49" s="42">
        <f t="shared" si="8"/>
        <v>31316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MALAGA</v>
      </c>
      <c r="F50" s="42">
        <f t="shared" si="7"/>
        <v>32660</v>
      </c>
      <c r="G50" s="42">
        <f t="shared" si="8"/>
        <v>35363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BAHIA DE CADIZ</v>
      </c>
      <c r="F51" s="42">
        <f t="shared" si="7"/>
        <v>11481</v>
      </c>
      <c r="G51" s="42">
        <f t="shared" si="8"/>
        <v>15911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36</v>
      </c>
      <c r="G52" s="42">
        <f t="shared" si="8"/>
        <v>88</v>
      </c>
    </row>
    <row r="53" spans="1:7" x14ac:dyDescent="0.25">
      <c r="A53" s="42" t="str">
        <f t="shared" si="3"/>
        <v>LAS PALMAS</v>
      </c>
      <c r="B53" s="41">
        <f t="shared" si="4"/>
        <v>181757</v>
      </c>
      <c r="C53" s="41">
        <f t="shared" si="5"/>
        <v>184824</v>
      </c>
      <c r="D53" s="41">
        <f t="shared" si="6"/>
        <v>7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32660</v>
      </c>
      <c r="C54" s="41">
        <f t="shared" si="5"/>
        <v>35363</v>
      </c>
      <c r="D54" s="41">
        <f t="shared" si="6"/>
        <v>13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80972</v>
      </c>
      <c r="C56" s="41">
        <f t="shared" si="5"/>
        <v>77981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619367</v>
      </c>
      <c r="C59" s="41">
        <f t="shared" si="5"/>
        <v>607952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52190</v>
      </c>
      <c r="C60" s="41">
        <f t="shared" si="5"/>
        <v>50387</v>
      </c>
      <c r="D60" s="41">
        <f t="shared" si="6"/>
        <v>10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36</v>
      </c>
      <c r="C62" s="41">
        <f t="shared" si="5"/>
        <v>88</v>
      </c>
      <c r="D62" s="41">
        <f t="shared" si="6"/>
        <v>15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65575</v>
      </c>
      <c r="C63" s="41">
        <f t="shared" si="5"/>
        <v>63342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40151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133</v>
      </c>
      <c r="C7" s="9">
        <v>110</v>
      </c>
      <c r="D7" s="9">
        <v>1301</v>
      </c>
      <c r="E7" s="9">
        <v>1154</v>
      </c>
      <c r="F7" s="10">
        <f>((E7*100)/D7)-100</f>
        <v>-11.299000768639502</v>
      </c>
      <c r="G7" s="1"/>
      <c r="H7" s="1"/>
      <c r="I7" s="1"/>
    </row>
    <row r="8" spans="1:12" x14ac:dyDescent="0.25">
      <c r="A8" s="11" t="s">
        <v>44</v>
      </c>
      <c r="B8" s="12">
        <v>82</v>
      </c>
      <c r="C8" s="12">
        <v>82</v>
      </c>
      <c r="D8" s="12">
        <v>991</v>
      </c>
      <c r="E8" s="12">
        <v>822</v>
      </c>
      <c r="F8" s="13">
        <f t="shared" ref="F8:F35" si="0">((E8*100)/D8)-100</f>
        <v>-17.053481331987896</v>
      </c>
      <c r="G8" s="1"/>
      <c r="H8" s="1"/>
      <c r="I8" s="1"/>
    </row>
    <row r="9" spans="1:12" x14ac:dyDescent="0.25">
      <c r="A9" s="8" t="s">
        <v>45</v>
      </c>
      <c r="B9" s="9">
        <v>196</v>
      </c>
      <c r="C9" s="9">
        <v>123</v>
      </c>
      <c r="D9" s="9">
        <v>2150</v>
      </c>
      <c r="E9" s="9">
        <v>1763</v>
      </c>
      <c r="F9" s="10">
        <f t="shared" si="0"/>
        <v>-18</v>
      </c>
      <c r="G9" s="1"/>
      <c r="H9" s="1"/>
      <c r="I9" s="1"/>
    </row>
    <row r="10" spans="1:12" x14ac:dyDescent="0.25">
      <c r="A10" s="11" t="s">
        <v>46</v>
      </c>
      <c r="B10" s="12">
        <v>73</v>
      </c>
      <c r="C10" s="12">
        <v>69</v>
      </c>
      <c r="D10" s="12">
        <v>800</v>
      </c>
      <c r="E10" s="12">
        <v>585</v>
      </c>
      <c r="F10" s="13">
        <f t="shared" si="0"/>
        <v>-26.875</v>
      </c>
      <c r="G10" s="1"/>
      <c r="H10" s="1"/>
      <c r="I10" s="1"/>
    </row>
    <row r="11" spans="1:12" x14ac:dyDescent="0.25">
      <c r="A11" s="8" t="s">
        <v>47</v>
      </c>
      <c r="B11" s="9">
        <v>2064</v>
      </c>
      <c r="C11" s="9">
        <v>2070</v>
      </c>
      <c r="D11" s="9">
        <v>20266</v>
      </c>
      <c r="E11" s="9">
        <v>20749</v>
      </c>
      <c r="F11" s="10">
        <f t="shared" si="0"/>
        <v>2.3833020823053346</v>
      </c>
      <c r="G11" s="1"/>
      <c r="H11" s="1"/>
      <c r="I11" s="1"/>
    </row>
    <row r="12" spans="1:12" x14ac:dyDescent="0.25">
      <c r="A12" s="11" t="s">
        <v>48</v>
      </c>
      <c r="B12" s="12">
        <v>160</v>
      </c>
      <c r="C12" s="12">
        <v>142</v>
      </c>
      <c r="D12" s="12">
        <v>1477</v>
      </c>
      <c r="E12" s="12">
        <v>1436</v>
      </c>
      <c r="F12" s="13">
        <f t="shared" si="0"/>
        <v>-2.7758970886932985</v>
      </c>
      <c r="G12" s="1"/>
      <c r="H12" s="1"/>
      <c r="I12" s="1"/>
    </row>
    <row r="13" spans="1:12" x14ac:dyDescent="0.25">
      <c r="A13" s="8" t="s">
        <v>49</v>
      </c>
      <c r="B13" s="9">
        <v>739</v>
      </c>
      <c r="C13" s="9">
        <v>707</v>
      </c>
      <c r="D13" s="9">
        <v>8517</v>
      </c>
      <c r="E13" s="9">
        <v>6849</v>
      </c>
      <c r="F13" s="10">
        <f t="shared" si="0"/>
        <v>-19.584360690383932</v>
      </c>
      <c r="G13" s="1"/>
      <c r="H13" s="1"/>
      <c r="I13" s="1"/>
    </row>
    <row r="14" spans="1:12" x14ac:dyDescent="0.25">
      <c r="A14" s="11" t="s">
        <v>50</v>
      </c>
      <c r="B14" s="12">
        <v>795</v>
      </c>
      <c r="C14" s="12">
        <v>739</v>
      </c>
      <c r="D14" s="12">
        <v>8268</v>
      </c>
      <c r="E14" s="12">
        <v>7162</v>
      </c>
      <c r="F14" s="13">
        <f t="shared" si="0"/>
        <v>-13.376874697629418</v>
      </c>
      <c r="G14" s="1"/>
      <c r="H14" s="1"/>
      <c r="I14" s="1"/>
    </row>
    <row r="15" spans="1:12" x14ac:dyDescent="0.25">
      <c r="A15" s="8" t="s">
        <v>51</v>
      </c>
      <c r="B15" s="9">
        <v>281</v>
      </c>
      <c r="C15" s="9">
        <v>296</v>
      </c>
      <c r="D15" s="9">
        <v>3083</v>
      </c>
      <c r="E15" s="9">
        <v>2526</v>
      </c>
      <c r="F15" s="10">
        <f t="shared" si="0"/>
        <v>-18.066818034382095</v>
      </c>
      <c r="G15" s="1"/>
      <c r="H15" s="1"/>
      <c r="I15" s="1"/>
    </row>
    <row r="16" spans="1:12" x14ac:dyDescent="0.25">
      <c r="A16" s="11" t="s">
        <v>52</v>
      </c>
      <c r="B16" s="12">
        <v>98</v>
      </c>
      <c r="C16" s="12">
        <v>131</v>
      </c>
      <c r="D16" s="12">
        <v>1118</v>
      </c>
      <c r="E16" s="12">
        <v>1198</v>
      </c>
      <c r="F16" s="13">
        <f t="shared" si="0"/>
        <v>7.1556350626118075</v>
      </c>
      <c r="G16" s="1"/>
      <c r="H16" s="1"/>
      <c r="I16" s="1"/>
    </row>
    <row r="17" spans="1:9" x14ac:dyDescent="0.25">
      <c r="A17" s="8" t="s">
        <v>53</v>
      </c>
      <c r="B17" s="9">
        <v>113</v>
      </c>
      <c r="C17" s="9">
        <v>124</v>
      </c>
      <c r="D17" s="9">
        <v>1184</v>
      </c>
      <c r="E17" s="9">
        <v>1011</v>
      </c>
      <c r="F17" s="10">
        <f t="shared" si="0"/>
        <v>-14.611486486486484</v>
      </c>
      <c r="G17" s="1"/>
      <c r="H17" s="1"/>
      <c r="I17" s="1"/>
    </row>
    <row r="18" spans="1:9" x14ac:dyDescent="0.25">
      <c r="A18" s="11" t="s">
        <v>54</v>
      </c>
      <c r="B18" s="12">
        <v>1324</v>
      </c>
      <c r="C18" s="12">
        <v>988</v>
      </c>
      <c r="D18" s="12">
        <v>10643</v>
      </c>
      <c r="E18" s="12">
        <v>10419</v>
      </c>
      <c r="F18" s="13">
        <f t="shared" si="0"/>
        <v>-2.1046697359766995</v>
      </c>
      <c r="G18" s="1"/>
      <c r="H18" s="1"/>
      <c r="I18" s="1"/>
    </row>
    <row r="19" spans="1:9" x14ac:dyDescent="0.25">
      <c r="A19" s="8" t="s">
        <v>55</v>
      </c>
      <c r="B19" s="9">
        <v>104</v>
      </c>
      <c r="C19" s="9">
        <v>108</v>
      </c>
      <c r="D19" s="9">
        <v>1042</v>
      </c>
      <c r="E19" s="9">
        <v>905</v>
      </c>
      <c r="F19" s="10">
        <f t="shared" si="0"/>
        <v>-13.147792706333973</v>
      </c>
      <c r="G19" s="1"/>
      <c r="H19" s="1"/>
      <c r="I19" s="1"/>
    </row>
    <row r="20" spans="1:9" x14ac:dyDescent="0.25">
      <c r="A20" s="11" t="s">
        <v>56</v>
      </c>
      <c r="B20" s="12">
        <v>101</v>
      </c>
      <c r="C20" s="12">
        <v>94</v>
      </c>
      <c r="D20" s="12">
        <v>1020</v>
      </c>
      <c r="E20" s="12">
        <v>815</v>
      </c>
      <c r="F20" s="13">
        <f t="shared" si="0"/>
        <v>-20.098039215686271</v>
      </c>
      <c r="G20" s="1"/>
      <c r="H20" s="1"/>
      <c r="I20" s="1"/>
    </row>
    <row r="21" spans="1:9" x14ac:dyDescent="0.25">
      <c r="A21" s="8" t="s">
        <v>57</v>
      </c>
      <c r="B21" s="9">
        <v>170</v>
      </c>
      <c r="C21" s="9">
        <v>152</v>
      </c>
      <c r="D21" s="9">
        <v>1480</v>
      </c>
      <c r="E21" s="9">
        <v>1259</v>
      </c>
      <c r="F21" s="10">
        <f t="shared" si="0"/>
        <v>-14.932432432432435</v>
      </c>
      <c r="G21" s="1"/>
      <c r="H21" s="1"/>
      <c r="I21" s="1"/>
    </row>
    <row r="22" spans="1:9" x14ac:dyDescent="0.25">
      <c r="A22" s="11" t="s">
        <v>58</v>
      </c>
      <c r="B22" s="12">
        <v>923</v>
      </c>
      <c r="C22" s="12">
        <v>880</v>
      </c>
      <c r="D22" s="12">
        <v>8789</v>
      </c>
      <c r="E22" s="12">
        <v>8550</v>
      </c>
      <c r="F22" s="13">
        <f t="shared" si="0"/>
        <v>-2.7193082261918278</v>
      </c>
      <c r="G22" s="1"/>
      <c r="H22" s="1"/>
      <c r="I22" s="1"/>
    </row>
    <row r="23" spans="1:9" x14ac:dyDescent="0.25">
      <c r="A23" s="8" t="s">
        <v>59</v>
      </c>
      <c r="B23" s="9">
        <v>201</v>
      </c>
      <c r="C23" s="9">
        <v>206</v>
      </c>
      <c r="D23" s="9">
        <v>1663</v>
      </c>
      <c r="E23" s="9">
        <v>1537</v>
      </c>
      <c r="F23" s="10">
        <f t="shared" si="0"/>
        <v>-7.5766686710763622</v>
      </c>
      <c r="G23" s="1"/>
      <c r="H23" s="1"/>
      <c r="I23" s="1"/>
    </row>
    <row r="24" spans="1:9" x14ac:dyDescent="0.25">
      <c r="A24" s="11" t="s">
        <v>60</v>
      </c>
      <c r="B24" s="12">
        <v>73</v>
      </c>
      <c r="C24" s="12">
        <v>91</v>
      </c>
      <c r="D24" s="12">
        <v>691</v>
      </c>
      <c r="E24" s="12">
        <v>772</v>
      </c>
      <c r="F24" s="13">
        <f t="shared" si="0"/>
        <v>11.722141823444289</v>
      </c>
      <c r="G24" s="1"/>
      <c r="H24" s="1"/>
      <c r="I24" s="1"/>
    </row>
    <row r="25" spans="1:9" x14ac:dyDescent="0.25">
      <c r="A25" s="8" t="s">
        <v>61</v>
      </c>
      <c r="B25" s="9">
        <v>111</v>
      </c>
      <c r="C25" s="9">
        <v>117</v>
      </c>
      <c r="D25" s="9">
        <v>1073</v>
      </c>
      <c r="E25" s="9">
        <v>1073</v>
      </c>
      <c r="F25" s="10">
        <f t="shared" si="0"/>
        <v>0</v>
      </c>
      <c r="G25" s="1"/>
      <c r="H25" s="1"/>
      <c r="I25" s="1"/>
    </row>
    <row r="26" spans="1:9" x14ac:dyDescent="0.25">
      <c r="A26" s="11" t="s">
        <v>62</v>
      </c>
      <c r="B26" s="12">
        <v>34</v>
      </c>
      <c r="C26" s="12">
        <v>29</v>
      </c>
      <c r="D26" s="12">
        <v>331</v>
      </c>
      <c r="E26" s="12">
        <v>273</v>
      </c>
      <c r="F26" s="13">
        <f t="shared" si="0"/>
        <v>-17.522658610271904</v>
      </c>
      <c r="G26" s="1"/>
      <c r="H26" s="1"/>
      <c r="I26" s="1"/>
    </row>
    <row r="27" spans="1:9" x14ac:dyDescent="0.25">
      <c r="A27" s="8" t="s">
        <v>63</v>
      </c>
      <c r="B27" s="9">
        <v>103</v>
      </c>
      <c r="C27" s="9">
        <v>99</v>
      </c>
      <c r="D27" s="9">
        <v>1158</v>
      </c>
      <c r="E27" s="9">
        <v>773</v>
      </c>
      <c r="F27" s="10">
        <f t="shared" si="0"/>
        <v>-33.246977547495689</v>
      </c>
      <c r="G27" s="1"/>
      <c r="H27" s="1"/>
      <c r="I27" s="1"/>
    </row>
    <row r="28" spans="1:9" x14ac:dyDescent="0.25">
      <c r="A28" s="11" t="s">
        <v>64</v>
      </c>
      <c r="B28" s="12">
        <v>1383</v>
      </c>
      <c r="C28" s="12">
        <v>1437</v>
      </c>
      <c r="D28" s="12">
        <v>14891</v>
      </c>
      <c r="E28" s="12">
        <v>12743</v>
      </c>
      <c r="F28" s="13">
        <f t="shared" si="0"/>
        <v>-14.424820361292049</v>
      </c>
      <c r="G28" s="1"/>
      <c r="H28" s="1"/>
      <c r="I28" s="1"/>
    </row>
    <row r="29" spans="1:9" x14ac:dyDescent="0.25">
      <c r="A29" s="8" t="s">
        <v>65</v>
      </c>
      <c r="B29" s="9">
        <v>127</v>
      </c>
      <c r="C29" s="9">
        <v>121</v>
      </c>
      <c r="D29" s="9">
        <v>1179</v>
      </c>
      <c r="E29" s="9">
        <v>1034</v>
      </c>
      <c r="F29" s="10">
        <f t="shared" si="0"/>
        <v>-12.298558100084819</v>
      </c>
      <c r="G29" s="1"/>
      <c r="H29" s="1"/>
      <c r="I29" s="1"/>
    </row>
    <row r="30" spans="1:9" x14ac:dyDescent="0.25">
      <c r="A30" s="11" t="s">
        <v>66</v>
      </c>
      <c r="B30" s="12">
        <v>104</v>
      </c>
      <c r="C30" s="12">
        <v>134</v>
      </c>
      <c r="D30" s="12">
        <v>1074</v>
      </c>
      <c r="E30" s="12">
        <v>1040</v>
      </c>
      <c r="F30" s="13">
        <f t="shared" si="0"/>
        <v>-3.1657355679702022</v>
      </c>
      <c r="G30" s="1"/>
      <c r="H30" s="1"/>
      <c r="I30" s="1"/>
    </row>
    <row r="31" spans="1:9" x14ac:dyDescent="0.25">
      <c r="A31" s="8" t="s">
        <v>67</v>
      </c>
      <c r="B31" s="9">
        <v>225</v>
      </c>
      <c r="C31" s="9">
        <v>268</v>
      </c>
      <c r="D31" s="9">
        <v>2312</v>
      </c>
      <c r="E31" s="9">
        <v>2516</v>
      </c>
      <c r="F31" s="10">
        <f t="shared" si="0"/>
        <v>8.8235294117647101</v>
      </c>
      <c r="G31" s="1"/>
      <c r="H31" s="1"/>
      <c r="I31" s="1"/>
    </row>
    <row r="32" spans="1:9" x14ac:dyDescent="0.25">
      <c r="A32" s="11" t="s">
        <v>68</v>
      </c>
      <c r="B32" s="12">
        <v>574</v>
      </c>
      <c r="C32" s="12">
        <v>586</v>
      </c>
      <c r="D32" s="12">
        <v>5955</v>
      </c>
      <c r="E32" s="12">
        <v>5588</v>
      </c>
      <c r="F32" s="13">
        <f t="shared" si="0"/>
        <v>-6.1628883291351855</v>
      </c>
      <c r="G32" s="1"/>
      <c r="H32" s="1"/>
      <c r="I32" s="1"/>
    </row>
    <row r="33" spans="1:9" x14ac:dyDescent="0.25">
      <c r="A33" s="8" t="s">
        <v>69</v>
      </c>
      <c r="B33" s="9">
        <v>214</v>
      </c>
      <c r="C33" s="9">
        <v>179</v>
      </c>
      <c r="D33" s="9">
        <v>2123</v>
      </c>
      <c r="E33" s="9">
        <v>1808</v>
      </c>
      <c r="F33" s="10">
        <f t="shared" si="0"/>
        <v>-14.837494112105517</v>
      </c>
      <c r="G33" s="1"/>
      <c r="H33" s="1"/>
      <c r="I33" s="1"/>
    </row>
    <row r="34" spans="1:9" x14ac:dyDescent="0.25">
      <c r="A34" s="11" t="s">
        <v>70</v>
      </c>
      <c r="B34" s="12">
        <v>31</v>
      </c>
      <c r="C34" s="12">
        <v>30</v>
      </c>
      <c r="D34" s="12">
        <v>265</v>
      </c>
      <c r="E34" s="12">
        <v>254</v>
      </c>
      <c r="F34" s="13">
        <f t="shared" si="0"/>
        <v>-4.1509433962264097</v>
      </c>
      <c r="G34" s="1"/>
      <c r="H34" s="1"/>
      <c r="I34" s="1"/>
    </row>
    <row r="35" spans="1:9" x14ac:dyDescent="0.25">
      <c r="A35" s="14" t="s">
        <v>71</v>
      </c>
      <c r="B35" s="15">
        <f>SUM(B7:B34)</f>
        <v>10536</v>
      </c>
      <c r="C35" s="15">
        <f t="shared" ref="C35:E35" si="1">SUM(C7:C34)</f>
        <v>10112</v>
      </c>
      <c r="D35" s="15">
        <f t="shared" si="1"/>
        <v>104844</v>
      </c>
      <c r="E35" s="15">
        <f t="shared" si="1"/>
        <v>96614</v>
      </c>
      <c r="F35" s="16">
        <f t="shared" si="0"/>
        <v>-7.8497577353019778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1154</v>
      </c>
      <c r="C38" s="41">
        <f>D7</f>
        <v>1301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20749</v>
      </c>
      <c r="G38" s="42">
        <f>LOOKUP(E38,$A$38:$A$65,$C$38:$C$65)</f>
        <v>20266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822</v>
      </c>
      <c r="C39" s="41">
        <f t="shared" ref="C39:C65" si="5">D8</f>
        <v>991</v>
      </c>
      <c r="D39" s="41">
        <f t="shared" ref="D39:D65" si="6">_xlfn.RANK.EQ(B39,$B$38:$B$65)+COUNTIF($B$38:$B$65,B39)-1</f>
        <v>22</v>
      </c>
      <c r="E39" s="42" t="str">
        <f t="shared" si="2"/>
        <v>SANTA CRUZ DE TENERIFE</v>
      </c>
      <c r="F39" s="42">
        <f t="shared" ref="F39:F54" si="7">LOOKUP(E39,$A$38:$A$65,$B$38:$B$65)</f>
        <v>12743</v>
      </c>
      <c r="G39" s="42">
        <f t="shared" ref="G39:G65" si="8">LOOKUP(E39,$A$38:$A$65,$C$38:$C$65)</f>
        <v>14891</v>
      </c>
    </row>
    <row r="40" spans="1:9" x14ac:dyDescent="0.25">
      <c r="A40" s="42" t="str">
        <f t="shared" si="3"/>
        <v>ALMERIA</v>
      </c>
      <c r="B40" s="41">
        <f t="shared" si="4"/>
        <v>1763</v>
      </c>
      <c r="C40" s="41">
        <f t="shared" si="5"/>
        <v>2150</v>
      </c>
      <c r="D40" s="41">
        <f t="shared" si="6"/>
        <v>11</v>
      </c>
      <c r="E40" s="42" t="str">
        <f t="shared" si="2"/>
        <v>CEUTA</v>
      </c>
      <c r="F40" s="42">
        <f t="shared" si="7"/>
        <v>10419</v>
      </c>
      <c r="G40" s="42">
        <f t="shared" si="8"/>
        <v>10643</v>
      </c>
    </row>
    <row r="41" spans="1:9" x14ac:dyDescent="0.25">
      <c r="A41" s="42" t="str">
        <f t="shared" si="3"/>
        <v>AVILES</v>
      </c>
      <c r="B41" s="41">
        <f t="shared" si="4"/>
        <v>585</v>
      </c>
      <c r="C41" s="41">
        <f t="shared" si="5"/>
        <v>800</v>
      </c>
      <c r="D41" s="41">
        <f t="shared" si="6"/>
        <v>26</v>
      </c>
      <c r="E41" s="42" t="str">
        <f t="shared" si="2"/>
        <v>LAS PALMAS</v>
      </c>
      <c r="F41" s="42">
        <f t="shared" si="7"/>
        <v>8550</v>
      </c>
      <c r="G41" s="42">
        <f t="shared" si="8"/>
        <v>8789</v>
      </c>
    </row>
    <row r="42" spans="1:9" x14ac:dyDescent="0.25">
      <c r="A42" s="42" t="str">
        <f t="shared" si="3"/>
        <v>BAHIA DE ALGECIRAS</v>
      </c>
      <c r="B42" s="41">
        <f t="shared" si="4"/>
        <v>20749</v>
      </c>
      <c r="C42" s="41">
        <f t="shared" si="5"/>
        <v>20266</v>
      </c>
      <c r="D42" s="41">
        <f t="shared" si="6"/>
        <v>1</v>
      </c>
      <c r="E42" s="42" t="str">
        <f t="shared" si="2"/>
        <v>BARCELONA</v>
      </c>
      <c r="F42" s="42">
        <f t="shared" si="7"/>
        <v>7162</v>
      </c>
      <c r="G42" s="42">
        <f t="shared" si="8"/>
        <v>8268</v>
      </c>
    </row>
    <row r="43" spans="1:9" x14ac:dyDescent="0.25">
      <c r="A43" s="42" t="str">
        <f t="shared" si="3"/>
        <v>BAHIA DE CADIZ</v>
      </c>
      <c r="B43" s="41">
        <f t="shared" si="4"/>
        <v>1436</v>
      </c>
      <c r="C43" s="41">
        <f t="shared" si="5"/>
        <v>1477</v>
      </c>
      <c r="D43" s="41">
        <f t="shared" si="6"/>
        <v>13</v>
      </c>
      <c r="E43" s="42" t="str">
        <f t="shared" si="2"/>
        <v>BALEARES</v>
      </c>
      <c r="F43" s="42">
        <f t="shared" si="7"/>
        <v>6849</v>
      </c>
      <c r="G43" s="42">
        <f t="shared" si="8"/>
        <v>8517</v>
      </c>
    </row>
    <row r="44" spans="1:9" x14ac:dyDescent="0.25">
      <c r="A44" s="42" t="str">
        <f t="shared" si="3"/>
        <v>BALEARES</v>
      </c>
      <c r="B44" s="41">
        <f t="shared" si="4"/>
        <v>6849</v>
      </c>
      <c r="C44" s="41">
        <f t="shared" si="5"/>
        <v>8517</v>
      </c>
      <c r="D44" s="41">
        <f t="shared" si="6"/>
        <v>6</v>
      </c>
      <c r="E44" s="42" t="str">
        <f t="shared" si="2"/>
        <v>VALENCIA</v>
      </c>
      <c r="F44" s="42">
        <f t="shared" si="7"/>
        <v>5588</v>
      </c>
      <c r="G44" s="42">
        <f t="shared" si="8"/>
        <v>5955</v>
      </c>
    </row>
    <row r="45" spans="1:9" x14ac:dyDescent="0.25">
      <c r="A45" s="42" t="str">
        <f t="shared" si="3"/>
        <v>BARCELONA</v>
      </c>
      <c r="B45" s="41">
        <f t="shared" si="4"/>
        <v>7162</v>
      </c>
      <c r="C45" s="41">
        <f t="shared" si="5"/>
        <v>8268</v>
      </c>
      <c r="D45" s="41">
        <f t="shared" si="6"/>
        <v>5</v>
      </c>
      <c r="E45" s="42" t="str">
        <f t="shared" si="2"/>
        <v>BILBAO</v>
      </c>
      <c r="F45" s="42">
        <f t="shared" si="7"/>
        <v>2526</v>
      </c>
      <c r="G45" s="42">
        <f t="shared" si="8"/>
        <v>3083</v>
      </c>
    </row>
    <row r="46" spans="1:9" x14ac:dyDescent="0.25">
      <c r="A46" s="42" t="str">
        <f t="shared" si="3"/>
        <v>BILBAO</v>
      </c>
      <c r="B46" s="41">
        <f t="shared" si="4"/>
        <v>2526</v>
      </c>
      <c r="C46" s="41">
        <f t="shared" si="5"/>
        <v>3083</v>
      </c>
      <c r="D46" s="41">
        <f t="shared" si="6"/>
        <v>8</v>
      </c>
      <c r="E46" s="42" t="str">
        <f t="shared" si="2"/>
        <v>TARRAGONA</v>
      </c>
      <c r="F46" s="42">
        <f t="shared" si="7"/>
        <v>2516</v>
      </c>
      <c r="G46" s="42">
        <f t="shared" si="8"/>
        <v>2312</v>
      </c>
    </row>
    <row r="47" spans="1:9" x14ac:dyDescent="0.25">
      <c r="A47" s="42" t="str">
        <f t="shared" si="3"/>
        <v>CARTAGENA</v>
      </c>
      <c r="B47" s="41">
        <f t="shared" si="4"/>
        <v>1198</v>
      </c>
      <c r="C47" s="41">
        <f t="shared" si="5"/>
        <v>1118</v>
      </c>
      <c r="D47" s="41">
        <f t="shared" si="6"/>
        <v>15</v>
      </c>
      <c r="E47" s="42" t="str">
        <f t="shared" si="2"/>
        <v>VIGO</v>
      </c>
      <c r="F47" s="42">
        <f t="shared" si="7"/>
        <v>1808</v>
      </c>
      <c r="G47" s="42">
        <f t="shared" si="8"/>
        <v>2123</v>
      </c>
    </row>
    <row r="48" spans="1:9" x14ac:dyDescent="0.25">
      <c r="A48" s="42" t="str">
        <f t="shared" si="3"/>
        <v>CASTELLON</v>
      </c>
      <c r="B48" s="41">
        <f t="shared" si="4"/>
        <v>1011</v>
      </c>
      <c r="C48" s="41">
        <f t="shared" si="5"/>
        <v>1184</v>
      </c>
      <c r="D48" s="41">
        <f t="shared" si="6"/>
        <v>20</v>
      </c>
      <c r="E48" s="42" t="str">
        <f t="shared" si="2"/>
        <v>ALMERIA</v>
      </c>
      <c r="F48" s="42">
        <f t="shared" si="7"/>
        <v>1763</v>
      </c>
      <c r="G48" s="42">
        <f t="shared" si="8"/>
        <v>2150</v>
      </c>
    </row>
    <row r="49" spans="1:7" x14ac:dyDescent="0.25">
      <c r="A49" s="42" t="str">
        <f t="shared" si="3"/>
        <v>CEUTA</v>
      </c>
      <c r="B49" s="41">
        <f t="shared" si="4"/>
        <v>10419</v>
      </c>
      <c r="C49" s="41">
        <f t="shared" si="5"/>
        <v>10643</v>
      </c>
      <c r="D49" s="41">
        <f t="shared" si="6"/>
        <v>3</v>
      </c>
      <c r="E49" s="42" t="str">
        <f t="shared" si="2"/>
        <v>MALAGA</v>
      </c>
      <c r="F49" s="42">
        <f t="shared" si="7"/>
        <v>1537</v>
      </c>
      <c r="G49" s="42">
        <f t="shared" si="8"/>
        <v>1663</v>
      </c>
    </row>
    <row r="50" spans="1:7" x14ac:dyDescent="0.25">
      <c r="A50" s="42" t="str">
        <f t="shared" si="3"/>
        <v>FERROL-SAN CIBRAO</v>
      </c>
      <c r="B50" s="41">
        <f t="shared" si="4"/>
        <v>905</v>
      </c>
      <c r="C50" s="41">
        <f t="shared" si="5"/>
        <v>1042</v>
      </c>
      <c r="D50" s="41">
        <f t="shared" si="6"/>
        <v>21</v>
      </c>
      <c r="E50" s="42" t="str">
        <f t="shared" si="2"/>
        <v>BAHIA DE CADIZ</v>
      </c>
      <c r="F50" s="42">
        <f t="shared" si="7"/>
        <v>1436</v>
      </c>
      <c r="G50" s="42">
        <f t="shared" si="8"/>
        <v>1477</v>
      </c>
    </row>
    <row r="51" spans="1:7" x14ac:dyDescent="0.25">
      <c r="A51" s="42" t="str">
        <f t="shared" si="3"/>
        <v>GIJON</v>
      </c>
      <c r="B51" s="41">
        <f t="shared" si="4"/>
        <v>815</v>
      </c>
      <c r="C51" s="41">
        <f t="shared" si="5"/>
        <v>1020</v>
      </c>
      <c r="D51" s="41">
        <f t="shared" si="6"/>
        <v>23</v>
      </c>
      <c r="E51" s="42" t="str">
        <f t="shared" si="2"/>
        <v>HUELVA</v>
      </c>
      <c r="F51" s="42">
        <f t="shared" si="7"/>
        <v>1259</v>
      </c>
      <c r="G51" s="42">
        <f t="shared" si="8"/>
        <v>1480</v>
      </c>
    </row>
    <row r="52" spans="1:7" x14ac:dyDescent="0.25">
      <c r="A52" s="42" t="str">
        <f t="shared" si="3"/>
        <v>HUELVA</v>
      </c>
      <c r="B52" s="41">
        <f t="shared" si="4"/>
        <v>1259</v>
      </c>
      <c r="C52" s="41">
        <f t="shared" si="5"/>
        <v>1480</v>
      </c>
      <c r="D52" s="41">
        <f t="shared" si="6"/>
        <v>14</v>
      </c>
      <c r="E52" s="42" t="str">
        <f t="shared" si="2"/>
        <v>CARTAGENA</v>
      </c>
      <c r="F52" s="42">
        <f t="shared" si="7"/>
        <v>1198</v>
      </c>
      <c r="G52" s="42">
        <f t="shared" si="8"/>
        <v>1118</v>
      </c>
    </row>
    <row r="53" spans="1:7" x14ac:dyDescent="0.25">
      <c r="A53" s="42" t="str">
        <f t="shared" si="3"/>
        <v>LAS PALMAS</v>
      </c>
      <c r="B53" s="41">
        <f t="shared" si="4"/>
        <v>8550</v>
      </c>
      <c r="C53" s="41">
        <f t="shared" si="5"/>
        <v>8789</v>
      </c>
      <c r="D53" s="41">
        <f t="shared" si="6"/>
        <v>4</v>
      </c>
      <c r="E53" s="42" t="str">
        <f t="shared" si="2"/>
        <v>A CORUÑA</v>
      </c>
      <c r="F53" s="42">
        <f t="shared" si="7"/>
        <v>1154</v>
      </c>
      <c r="G53" s="42">
        <f t="shared" si="8"/>
        <v>1301</v>
      </c>
    </row>
    <row r="54" spans="1:7" x14ac:dyDescent="0.25">
      <c r="A54" s="42" t="str">
        <f t="shared" si="3"/>
        <v>MALAGA</v>
      </c>
      <c r="B54" s="41">
        <f t="shared" si="4"/>
        <v>1537</v>
      </c>
      <c r="C54" s="41">
        <f t="shared" si="5"/>
        <v>1663</v>
      </c>
      <c r="D54" s="41">
        <f t="shared" si="6"/>
        <v>12</v>
      </c>
      <c r="E54" s="42" t="str">
        <f t="shared" si="2"/>
        <v>MELILLA</v>
      </c>
      <c r="F54" s="42">
        <f t="shared" si="7"/>
        <v>1073</v>
      </c>
      <c r="G54" s="42">
        <f t="shared" si="8"/>
        <v>1073</v>
      </c>
    </row>
    <row r="55" spans="1:7" x14ac:dyDescent="0.25">
      <c r="A55" s="42" t="str">
        <f t="shared" si="3"/>
        <v>MARIN Y RIA DE PONTEVEDRA</v>
      </c>
      <c r="B55" s="41">
        <f t="shared" si="4"/>
        <v>772</v>
      </c>
      <c r="C55" s="41">
        <f t="shared" si="5"/>
        <v>691</v>
      </c>
      <c r="D55" s="41">
        <f t="shared" si="6"/>
        <v>25</v>
      </c>
      <c r="E55" s="42" t="str">
        <f t="shared" si="2"/>
        <v>SEVILLA</v>
      </c>
      <c r="F55" s="42">
        <f t="shared" ref="F55:F65" si="9">LOOKUP(E55,$A$38:$A$65,$B$38:$B$65)</f>
        <v>1040</v>
      </c>
      <c r="G55" s="42">
        <f t="shared" si="8"/>
        <v>1074</v>
      </c>
    </row>
    <row r="56" spans="1:7" x14ac:dyDescent="0.25">
      <c r="A56" s="42" t="str">
        <f t="shared" si="3"/>
        <v>MELILLA</v>
      </c>
      <c r="B56" s="41">
        <f t="shared" si="4"/>
        <v>1073</v>
      </c>
      <c r="C56" s="41">
        <f t="shared" si="5"/>
        <v>1073</v>
      </c>
      <c r="D56" s="41">
        <f t="shared" si="6"/>
        <v>17</v>
      </c>
      <c r="E56" s="42" t="str">
        <f t="shared" si="2"/>
        <v>SANTANDER</v>
      </c>
      <c r="F56" s="42">
        <f t="shared" si="9"/>
        <v>1034</v>
      </c>
      <c r="G56" s="42">
        <f t="shared" si="8"/>
        <v>1179</v>
      </c>
    </row>
    <row r="57" spans="1:7" x14ac:dyDescent="0.25">
      <c r="A57" s="42" t="str">
        <f t="shared" si="3"/>
        <v>MOTRIL</v>
      </c>
      <c r="B57" s="41">
        <f t="shared" si="4"/>
        <v>273</v>
      </c>
      <c r="C57" s="41">
        <f t="shared" si="5"/>
        <v>331</v>
      </c>
      <c r="D57" s="41">
        <f t="shared" si="6"/>
        <v>27</v>
      </c>
      <c r="E57" s="42" t="str">
        <f t="shared" si="2"/>
        <v>CASTELLON</v>
      </c>
      <c r="F57" s="42">
        <f t="shared" si="9"/>
        <v>1011</v>
      </c>
      <c r="G57" s="42">
        <f t="shared" si="8"/>
        <v>1184</v>
      </c>
    </row>
    <row r="58" spans="1:7" x14ac:dyDescent="0.25">
      <c r="A58" s="42" t="str">
        <f t="shared" si="3"/>
        <v>PASAIA</v>
      </c>
      <c r="B58" s="41">
        <f t="shared" si="4"/>
        <v>773</v>
      </c>
      <c r="C58" s="41">
        <f t="shared" si="5"/>
        <v>1158</v>
      </c>
      <c r="D58" s="41">
        <f t="shared" si="6"/>
        <v>24</v>
      </c>
      <c r="E58" s="42" t="str">
        <f t="shared" si="2"/>
        <v>FERROL-SAN CIBRAO</v>
      </c>
      <c r="F58" s="42">
        <f t="shared" si="9"/>
        <v>905</v>
      </c>
      <c r="G58" s="42">
        <f t="shared" si="8"/>
        <v>1042</v>
      </c>
    </row>
    <row r="59" spans="1:7" x14ac:dyDescent="0.25">
      <c r="A59" s="42" t="str">
        <f t="shared" si="3"/>
        <v>SANTA CRUZ DE TENERIFE</v>
      </c>
      <c r="B59" s="41">
        <f t="shared" si="4"/>
        <v>12743</v>
      </c>
      <c r="C59" s="41">
        <f t="shared" si="5"/>
        <v>14891</v>
      </c>
      <c r="D59" s="41">
        <f t="shared" si="6"/>
        <v>2</v>
      </c>
      <c r="E59" s="42" t="str">
        <f t="shared" si="2"/>
        <v>ALICANTE</v>
      </c>
      <c r="F59" s="42">
        <f t="shared" si="9"/>
        <v>822</v>
      </c>
      <c r="G59" s="42">
        <f t="shared" si="8"/>
        <v>991</v>
      </c>
    </row>
    <row r="60" spans="1:7" x14ac:dyDescent="0.25">
      <c r="A60" s="42" t="str">
        <f t="shared" si="3"/>
        <v>SANTANDER</v>
      </c>
      <c r="B60" s="41">
        <f t="shared" si="4"/>
        <v>1034</v>
      </c>
      <c r="C60" s="41">
        <f t="shared" si="5"/>
        <v>1179</v>
      </c>
      <c r="D60" s="41">
        <f t="shared" si="6"/>
        <v>19</v>
      </c>
      <c r="E60" s="42" t="str">
        <f t="shared" si="2"/>
        <v>GIJON</v>
      </c>
      <c r="F60" s="42">
        <f t="shared" si="9"/>
        <v>815</v>
      </c>
      <c r="G60" s="42">
        <f t="shared" si="8"/>
        <v>1020</v>
      </c>
    </row>
    <row r="61" spans="1:7" x14ac:dyDescent="0.25">
      <c r="A61" s="42" t="str">
        <f t="shared" si="3"/>
        <v>SEVILLA</v>
      </c>
      <c r="B61" s="41">
        <f t="shared" si="4"/>
        <v>1040</v>
      </c>
      <c r="C61" s="41">
        <f t="shared" si="5"/>
        <v>1074</v>
      </c>
      <c r="D61" s="41">
        <f t="shared" si="6"/>
        <v>18</v>
      </c>
      <c r="E61" s="42" t="str">
        <f t="shared" si="2"/>
        <v>PASAIA</v>
      </c>
      <c r="F61" s="42">
        <f t="shared" si="9"/>
        <v>773</v>
      </c>
      <c r="G61" s="42">
        <f t="shared" si="8"/>
        <v>1158</v>
      </c>
    </row>
    <row r="62" spans="1:7" x14ac:dyDescent="0.25">
      <c r="A62" s="42" t="str">
        <f t="shared" si="3"/>
        <v>TARRAGONA</v>
      </c>
      <c r="B62" s="41">
        <f t="shared" si="4"/>
        <v>2516</v>
      </c>
      <c r="C62" s="41">
        <f t="shared" si="5"/>
        <v>2312</v>
      </c>
      <c r="D62" s="41">
        <f t="shared" si="6"/>
        <v>9</v>
      </c>
      <c r="E62" s="42" t="str">
        <f t="shared" si="2"/>
        <v>MARIN Y RIA DE PONTEVEDRA</v>
      </c>
      <c r="F62" s="42">
        <f t="shared" si="9"/>
        <v>772</v>
      </c>
      <c r="G62" s="42">
        <f t="shared" si="8"/>
        <v>691</v>
      </c>
    </row>
    <row r="63" spans="1:7" x14ac:dyDescent="0.25">
      <c r="A63" s="42" t="str">
        <f t="shared" si="3"/>
        <v>VALENCIA</v>
      </c>
      <c r="B63" s="41">
        <f t="shared" si="4"/>
        <v>5588</v>
      </c>
      <c r="C63" s="41">
        <f t="shared" si="5"/>
        <v>5955</v>
      </c>
      <c r="D63" s="41">
        <f t="shared" si="6"/>
        <v>7</v>
      </c>
      <c r="E63" s="42" t="str">
        <f t="shared" si="2"/>
        <v>AVILES</v>
      </c>
      <c r="F63" s="42">
        <f t="shared" si="9"/>
        <v>585</v>
      </c>
      <c r="G63" s="42">
        <f t="shared" si="8"/>
        <v>800</v>
      </c>
    </row>
    <row r="64" spans="1:7" x14ac:dyDescent="0.25">
      <c r="A64" s="42" t="str">
        <f t="shared" si="3"/>
        <v>VIGO</v>
      </c>
      <c r="B64" s="41">
        <f t="shared" si="4"/>
        <v>1808</v>
      </c>
      <c r="C64" s="41">
        <f t="shared" si="5"/>
        <v>2123</v>
      </c>
      <c r="D64" s="41">
        <f t="shared" si="6"/>
        <v>10</v>
      </c>
      <c r="E64" s="42" t="str">
        <f t="shared" si="2"/>
        <v>MOTRIL</v>
      </c>
      <c r="F64" s="42">
        <f t="shared" si="9"/>
        <v>273</v>
      </c>
      <c r="G64" s="42">
        <f t="shared" si="8"/>
        <v>331</v>
      </c>
    </row>
    <row r="65" spans="1:7" x14ac:dyDescent="0.25">
      <c r="A65" s="42" t="str">
        <f t="shared" si="3"/>
        <v>VILAGARCIA</v>
      </c>
      <c r="B65" s="41">
        <f t="shared" si="4"/>
        <v>254</v>
      </c>
      <c r="C65" s="41">
        <f t="shared" si="5"/>
        <v>265</v>
      </c>
      <c r="D65" s="41">
        <f t="shared" si="6"/>
        <v>28</v>
      </c>
      <c r="E65" s="42" t="str">
        <f t="shared" si="2"/>
        <v>VILAGARCIA</v>
      </c>
      <c r="F65" s="42">
        <f t="shared" si="9"/>
        <v>254</v>
      </c>
      <c r="G65" s="42">
        <f t="shared" si="8"/>
        <v>265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40151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983272</v>
      </c>
      <c r="C7" s="9">
        <v>970112</v>
      </c>
      <c r="D7" s="9">
        <v>12200488</v>
      </c>
      <c r="E7" s="9">
        <v>10757690</v>
      </c>
      <c r="F7" s="10">
        <f>((E7*100)/D7)-100</f>
        <v>-11.825740085150699</v>
      </c>
      <c r="G7" s="1"/>
      <c r="H7" s="1"/>
      <c r="I7" s="1"/>
    </row>
    <row r="8" spans="1:12" x14ac:dyDescent="0.25">
      <c r="A8" s="11" t="s">
        <v>44</v>
      </c>
      <c r="B8" s="12">
        <v>1321290</v>
      </c>
      <c r="C8" s="12">
        <v>1838106</v>
      </c>
      <c r="D8" s="12">
        <v>12390025</v>
      </c>
      <c r="E8" s="12">
        <v>12164593</v>
      </c>
      <c r="F8" s="13">
        <f t="shared" ref="F8:F35" si="0">((E8*100)/D8)-100</f>
        <v>-1.819463641114524</v>
      </c>
      <c r="G8" s="1"/>
      <c r="H8" s="1"/>
      <c r="I8" s="1"/>
    </row>
    <row r="9" spans="1:12" x14ac:dyDescent="0.25">
      <c r="A9" s="8" t="s">
        <v>45</v>
      </c>
      <c r="B9" s="9">
        <v>2448467</v>
      </c>
      <c r="C9" s="9">
        <v>1435318</v>
      </c>
      <c r="D9" s="9">
        <v>28324891</v>
      </c>
      <c r="E9" s="9">
        <v>24360869</v>
      </c>
      <c r="F9" s="10">
        <f t="shared" si="0"/>
        <v>-13.994835849500703</v>
      </c>
      <c r="G9" s="1"/>
      <c r="H9" s="1"/>
      <c r="I9" s="1"/>
    </row>
    <row r="10" spans="1:12" x14ac:dyDescent="0.25">
      <c r="A10" s="11" t="s">
        <v>46</v>
      </c>
      <c r="B10" s="12">
        <v>519615</v>
      </c>
      <c r="C10" s="12">
        <v>376873</v>
      </c>
      <c r="D10" s="12">
        <v>4645395</v>
      </c>
      <c r="E10" s="12">
        <v>3776048</v>
      </c>
      <c r="F10" s="13">
        <f t="shared" si="0"/>
        <v>-18.714167471226887</v>
      </c>
      <c r="G10" s="1"/>
      <c r="H10" s="1"/>
      <c r="I10" s="1"/>
    </row>
    <row r="11" spans="1:12" x14ac:dyDescent="0.25">
      <c r="A11" s="8" t="s">
        <v>47</v>
      </c>
      <c r="B11" s="9">
        <v>21949126</v>
      </c>
      <c r="C11" s="9">
        <v>22928125</v>
      </c>
      <c r="D11" s="9">
        <v>216097545</v>
      </c>
      <c r="E11" s="9">
        <v>228416953</v>
      </c>
      <c r="F11" s="10">
        <f t="shared" si="0"/>
        <v>5.7008551392844424</v>
      </c>
      <c r="G11" s="1"/>
      <c r="H11" s="1"/>
      <c r="I11" s="1"/>
    </row>
    <row r="12" spans="1:12" x14ac:dyDescent="0.25">
      <c r="A12" s="11" t="s">
        <v>48</v>
      </c>
      <c r="B12" s="12">
        <v>2234395</v>
      </c>
      <c r="C12" s="12">
        <v>2479932</v>
      </c>
      <c r="D12" s="12">
        <v>20729767</v>
      </c>
      <c r="E12" s="12">
        <v>21156227</v>
      </c>
      <c r="F12" s="13">
        <f t="shared" si="0"/>
        <v>2.0572348931852389</v>
      </c>
      <c r="G12" s="1"/>
      <c r="H12" s="1"/>
      <c r="I12" s="1"/>
    </row>
    <row r="13" spans="1:12" x14ac:dyDescent="0.25">
      <c r="A13" s="8" t="s">
        <v>49</v>
      </c>
      <c r="B13" s="9">
        <v>13462034</v>
      </c>
      <c r="C13" s="9">
        <v>12915572</v>
      </c>
      <c r="D13" s="9">
        <v>120252336</v>
      </c>
      <c r="E13" s="9">
        <v>117887800</v>
      </c>
      <c r="F13" s="10">
        <f t="shared" si="0"/>
        <v>-1.9663119059907501</v>
      </c>
      <c r="G13" s="1"/>
      <c r="H13" s="1"/>
      <c r="I13" s="1"/>
    </row>
    <row r="14" spans="1:12" x14ac:dyDescent="0.25">
      <c r="A14" s="11" t="s">
        <v>50</v>
      </c>
      <c r="B14" s="12">
        <v>24701709</v>
      </c>
      <c r="C14" s="12">
        <v>23415690</v>
      </c>
      <c r="D14" s="12">
        <v>218500175</v>
      </c>
      <c r="E14" s="12">
        <v>208760324</v>
      </c>
      <c r="F14" s="13">
        <f t="shared" si="0"/>
        <v>-4.4575941415149885</v>
      </c>
      <c r="G14" s="1"/>
      <c r="H14" s="1"/>
      <c r="I14" s="1"/>
    </row>
    <row r="15" spans="1:12" x14ac:dyDescent="0.25">
      <c r="A15" s="8" t="s">
        <v>51</v>
      </c>
      <c r="B15" s="9">
        <v>3696347</v>
      </c>
      <c r="C15" s="9">
        <v>3777157</v>
      </c>
      <c r="D15" s="9">
        <v>41270481</v>
      </c>
      <c r="E15" s="9">
        <v>35964896</v>
      </c>
      <c r="F15" s="10">
        <f t="shared" si="0"/>
        <v>-12.855641299649506</v>
      </c>
      <c r="G15" s="1"/>
      <c r="H15" s="1"/>
      <c r="I15" s="1"/>
    </row>
    <row r="16" spans="1:12" x14ac:dyDescent="0.25">
      <c r="A16" s="11" t="s">
        <v>52</v>
      </c>
      <c r="B16" s="12">
        <v>2467968</v>
      </c>
      <c r="C16" s="12">
        <v>2413883</v>
      </c>
      <c r="D16" s="12">
        <v>23468921</v>
      </c>
      <c r="E16" s="12">
        <v>22141125</v>
      </c>
      <c r="F16" s="13">
        <f t="shared" si="0"/>
        <v>-5.6576780841351848</v>
      </c>
      <c r="G16" s="1"/>
      <c r="H16" s="1"/>
      <c r="I16" s="1"/>
    </row>
    <row r="17" spans="1:9" x14ac:dyDescent="0.25">
      <c r="A17" s="8" t="s">
        <v>53</v>
      </c>
      <c r="B17" s="9">
        <v>1106851</v>
      </c>
      <c r="C17" s="9">
        <v>1226004</v>
      </c>
      <c r="D17" s="9">
        <v>11917794</v>
      </c>
      <c r="E17" s="9">
        <v>11001358</v>
      </c>
      <c r="F17" s="10">
        <f t="shared" si="0"/>
        <v>-7.6896445768403083</v>
      </c>
      <c r="G17" s="1"/>
      <c r="H17" s="1"/>
      <c r="I17" s="1"/>
    </row>
    <row r="18" spans="1:9" x14ac:dyDescent="0.25">
      <c r="A18" s="11" t="s">
        <v>54</v>
      </c>
      <c r="B18" s="12">
        <v>6833934</v>
      </c>
      <c r="C18" s="12">
        <v>5066060</v>
      </c>
      <c r="D18" s="12">
        <v>57403056</v>
      </c>
      <c r="E18" s="12">
        <v>52681247</v>
      </c>
      <c r="F18" s="13">
        <f t="shared" si="0"/>
        <v>-8.2257101433763324</v>
      </c>
      <c r="G18" s="1"/>
      <c r="H18" s="1"/>
      <c r="I18" s="1"/>
    </row>
    <row r="19" spans="1:9" x14ac:dyDescent="0.25">
      <c r="A19" s="8" t="s">
        <v>55</v>
      </c>
      <c r="B19" s="9">
        <v>1201054</v>
      </c>
      <c r="C19" s="9">
        <v>1611840</v>
      </c>
      <c r="D19" s="9">
        <v>12589526</v>
      </c>
      <c r="E19" s="9">
        <v>11771863</v>
      </c>
      <c r="F19" s="10">
        <f t="shared" si="0"/>
        <v>-6.4947878101208829</v>
      </c>
      <c r="G19" s="1"/>
      <c r="H19" s="1"/>
      <c r="I19" s="1"/>
    </row>
    <row r="20" spans="1:9" x14ac:dyDescent="0.25">
      <c r="A20" s="11" t="s">
        <v>56</v>
      </c>
      <c r="B20" s="12">
        <v>1319593</v>
      </c>
      <c r="C20" s="12">
        <v>800461</v>
      </c>
      <c r="D20" s="12">
        <v>13189059</v>
      </c>
      <c r="E20" s="12">
        <v>9261716</v>
      </c>
      <c r="F20" s="13">
        <f t="shared" si="0"/>
        <v>-29.77727978925563</v>
      </c>
      <c r="G20" s="1"/>
      <c r="H20" s="1"/>
      <c r="I20" s="1"/>
    </row>
    <row r="21" spans="1:9" x14ac:dyDescent="0.25">
      <c r="A21" s="8" t="s">
        <v>57</v>
      </c>
      <c r="B21" s="9">
        <v>2114188</v>
      </c>
      <c r="C21" s="9">
        <v>1950184</v>
      </c>
      <c r="D21" s="9">
        <v>18976100</v>
      </c>
      <c r="E21" s="9">
        <v>17113265</v>
      </c>
      <c r="F21" s="10">
        <f t="shared" si="0"/>
        <v>-9.8167431664040521</v>
      </c>
      <c r="G21" s="1"/>
      <c r="H21" s="1"/>
      <c r="I21" s="1"/>
    </row>
    <row r="22" spans="1:9" x14ac:dyDescent="0.25">
      <c r="A22" s="11" t="s">
        <v>58</v>
      </c>
      <c r="B22" s="12">
        <v>15148288</v>
      </c>
      <c r="C22" s="12">
        <v>14472315</v>
      </c>
      <c r="D22" s="12">
        <v>128259494</v>
      </c>
      <c r="E22" s="12">
        <v>134191668</v>
      </c>
      <c r="F22" s="13">
        <f t="shared" si="0"/>
        <v>4.6251344169500612</v>
      </c>
      <c r="G22" s="1"/>
      <c r="H22" s="1"/>
      <c r="I22" s="1"/>
    </row>
    <row r="23" spans="1:9" x14ac:dyDescent="0.25">
      <c r="A23" s="8" t="s">
        <v>59</v>
      </c>
      <c r="B23" s="9">
        <v>4130431</v>
      </c>
      <c r="C23" s="9">
        <v>5117005</v>
      </c>
      <c r="D23" s="9">
        <v>32109649</v>
      </c>
      <c r="E23" s="9">
        <v>30499585</v>
      </c>
      <c r="F23" s="10">
        <f t="shared" si="0"/>
        <v>-5.0142684524517875</v>
      </c>
      <c r="G23" s="1"/>
      <c r="H23" s="1"/>
      <c r="I23" s="1"/>
    </row>
    <row r="24" spans="1:9" x14ac:dyDescent="0.25">
      <c r="A24" s="11" t="s">
        <v>60</v>
      </c>
      <c r="B24" s="12">
        <v>299776</v>
      </c>
      <c r="C24" s="12">
        <v>375104</v>
      </c>
      <c r="D24" s="12">
        <v>2377525</v>
      </c>
      <c r="E24" s="12">
        <v>3140741</v>
      </c>
      <c r="F24" s="13">
        <f t="shared" si="0"/>
        <v>32.101281795144104</v>
      </c>
      <c r="G24" s="1"/>
      <c r="H24" s="1"/>
      <c r="I24" s="1"/>
    </row>
    <row r="25" spans="1:9" x14ac:dyDescent="0.25">
      <c r="A25" s="8" t="s">
        <v>61</v>
      </c>
      <c r="B25" s="9">
        <v>1339007</v>
      </c>
      <c r="C25" s="9">
        <v>1341780</v>
      </c>
      <c r="D25" s="9">
        <v>12555938</v>
      </c>
      <c r="E25" s="9">
        <v>12449834</v>
      </c>
      <c r="F25" s="10">
        <f t="shared" si="0"/>
        <v>-0.8450503658109767</v>
      </c>
      <c r="G25" s="1"/>
      <c r="H25" s="1"/>
      <c r="I25" s="1"/>
    </row>
    <row r="26" spans="1:9" x14ac:dyDescent="0.25">
      <c r="A26" s="11" t="s">
        <v>62</v>
      </c>
      <c r="B26" s="12">
        <v>278544</v>
      </c>
      <c r="C26" s="12">
        <v>185296</v>
      </c>
      <c r="D26" s="12">
        <v>2799028</v>
      </c>
      <c r="E26" s="12">
        <v>2230690</v>
      </c>
      <c r="F26" s="13">
        <f t="shared" si="0"/>
        <v>-20.304834392510543</v>
      </c>
      <c r="G26" s="1"/>
      <c r="H26" s="1"/>
      <c r="I26" s="1"/>
    </row>
    <row r="27" spans="1:9" x14ac:dyDescent="0.25">
      <c r="A27" s="8" t="s">
        <v>63</v>
      </c>
      <c r="B27" s="9">
        <v>595885</v>
      </c>
      <c r="C27" s="9">
        <v>640646</v>
      </c>
      <c r="D27" s="9">
        <v>6549752</v>
      </c>
      <c r="E27" s="9">
        <v>4922974</v>
      </c>
      <c r="F27" s="10">
        <f t="shared" si="0"/>
        <v>-24.837245746098475</v>
      </c>
      <c r="G27" s="1"/>
      <c r="H27" s="1"/>
      <c r="I27" s="1"/>
    </row>
    <row r="28" spans="1:9" x14ac:dyDescent="0.25">
      <c r="A28" s="11" t="s">
        <v>64</v>
      </c>
      <c r="B28" s="12">
        <v>15747985</v>
      </c>
      <c r="C28" s="12">
        <v>16949127</v>
      </c>
      <c r="D28" s="12">
        <v>149473249</v>
      </c>
      <c r="E28" s="12">
        <v>148431492</v>
      </c>
      <c r="F28" s="13">
        <f t="shared" si="0"/>
        <v>-0.69695213489337959</v>
      </c>
      <c r="G28" s="1"/>
      <c r="H28" s="1"/>
      <c r="I28" s="1"/>
    </row>
    <row r="29" spans="1:9" x14ac:dyDescent="0.25">
      <c r="A29" s="8" t="s">
        <v>65</v>
      </c>
      <c r="B29" s="9">
        <v>1767919</v>
      </c>
      <c r="C29" s="9">
        <v>1779249</v>
      </c>
      <c r="D29" s="9">
        <v>17899685</v>
      </c>
      <c r="E29" s="9">
        <v>13802271</v>
      </c>
      <c r="F29" s="10">
        <f t="shared" si="0"/>
        <v>-22.890983835749068</v>
      </c>
      <c r="G29" s="1"/>
      <c r="H29" s="1"/>
      <c r="I29" s="1"/>
    </row>
    <row r="30" spans="1:9" x14ac:dyDescent="0.25">
      <c r="A30" s="11" t="s">
        <v>66</v>
      </c>
      <c r="B30" s="12">
        <v>449224</v>
      </c>
      <c r="C30" s="12">
        <v>588377</v>
      </c>
      <c r="D30" s="12">
        <v>4529931</v>
      </c>
      <c r="E30" s="12">
        <v>4604338</v>
      </c>
      <c r="F30" s="13">
        <f t="shared" si="0"/>
        <v>1.6425636505280039</v>
      </c>
      <c r="G30" s="1"/>
      <c r="H30" s="1"/>
      <c r="I30" s="1"/>
    </row>
    <row r="31" spans="1:9" x14ac:dyDescent="0.25">
      <c r="A31" s="8" t="s">
        <v>67</v>
      </c>
      <c r="B31" s="9">
        <v>3147045</v>
      </c>
      <c r="C31" s="9">
        <v>3687713</v>
      </c>
      <c r="D31" s="9">
        <v>31920471</v>
      </c>
      <c r="E31" s="9">
        <v>35929907</v>
      </c>
      <c r="F31" s="10">
        <f t="shared" si="0"/>
        <v>12.560704383090084</v>
      </c>
      <c r="G31" s="1"/>
      <c r="H31" s="1"/>
      <c r="I31" s="1"/>
    </row>
    <row r="32" spans="1:9" x14ac:dyDescent="0.25">
      <c r="A32" s="11" t="s">
        <v>68</v>
      </c>
      <c r="B32" s="12">
        <v>14418274</v>
      </c>
      <c r="C32" s="12">
        <v>15478714</v>
      </c>
      <c r="D32" s="12">
        <v>137028220</v>
      </c>
      <c r="E32" s="12">
        <v>143023764</v>
      </c>
      <c r="F32" s="13">
        <f t="shared" si="0"/>
        <v>4.3754082188325896</v>
      </c>
      <c r="G32" s="1"/>
      <c r="H32" s="1"/>
      <c r="I32" s="1"/>
    </row>
    <row r="33" spans="1:9" x14ac:dyDescent="0.25">
      <c r="A33" s="8" t="s">
        <v>69</v>
      </c>
      <c r="B33" s="9">
        <v>3472977</v>
      </c>
      <c r="C33" s="9">
        <v>2655566</v>
      </c>
      <c r="D33" s="9">
        <v>32530511</v>
      </c>
      <c r="E33" s="9">
        <v>27674540</v>
      </c>
      <c r="F33" s="10">
        <f t="shared" si="0"/>
        <v>-14.927435354458467</v>
      </c>
      <c r="G33" s="1"/>
      <c r="H33" s="1"/>
      <c r="I33" s="1"/>
    </row>
    <row r="34" spans="1:9" x14ac:dyDescent="0.25">
      <c r="A34" s="11" t="s">
        <v>70</v>
      </c>
      <c r="B34" s="12">
        <v>254254</v>
      </c>
      <c r="C34" s="12">
        <v>169518</v>
      </c>
      <c r="D34" s="12">
        <v>1696288</v>
      </c>
      <c r="E34" s="12">
        <v>1562923</v>
      </c>
      <c r="F34" s="13">
        <f t="shared" si="0"/>
        <v>-7.8621672734818588</v>
      </c>
      <c r="G34" s="1"/>
      <c r="H34" s="1"/>
      <c r="I34" s="1"/>
    </row>
    <row r="35" spans="1:9" x14ac:dyDescent="0.25">
      <c r="A35" s="14" t="s">
        <v>71</v>
      </c>
      <c r="B35" s="15">
        <f>SUM(B7:B34)</f>
        <v>147409452</v>
      </c>
      <c r="C35" s="15">
        <f t="shared" ref="C35:E35" si="1">SUM(C7:C34)</f>
        <v>146645727</v>
      </c>
      <c r="D35" s="15">
        <f t="shared" si="1"/>
        <v>1371685300</v>
      </c>
      <c r="E35" s="15">
        <f t="shared" si="1"/>
        <v>1349680701</v>
      </c>
      <c r="F35" s="16">
        <f t="shared" si="0"/>
        <v>-1.6042017071991665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10757690</v>
      </c>
      <c r="C38" s="41">
        <f>D7</f>
        <v>12200488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228416953</v>
      </c>
      <c r="G38" s="42">
        <f>LOOKUP(E38,$A$38:$A$65,$C$38:$C$65)</f>
        <v>216097545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12164593</v>
      </c>
      <c r="C39" s="41">
        <f t="shared" ref="C39:C65" si="5">D8</f>
        <v>12390025</v>
      </c>
      <c r="D39" s="41">
        <f t="shared" ref="D39:D65" si="6">_xlfn.RANK.EQ(B39,$B$38:$B$65)+COUNTIF($B$38:$B$65,B39)-1</f>
        <v>18</v>
      </c>
      <c r="E39" s="42" t="str">
        <f t="shared" si="2"/>
        <v>BARCELONA</v>
      </c>
      <c r="F39" s="42">
        <f t="shared" ref="F39:F54" si="7">LOOKUP(E39,$A$38:$A$65,$B$38:$B$65)</f>
        <v>208760324</v>
      </c>
      <c r="G39" s="42">
        <f t="shared" ref="G39:G65" si="8">LOOKUP(E39,$A$38:$A$65,$C$38:$C$65)</f>
        <v>218500175</v>
      </c>
    </row>
    <row r="40" spans="1:9" x14ac:dyDescent="0.25">
      <c r="A40" s="42" t="str">
        <f t="shared" si="3"/>
        <v>ALMERIA</v>
      </c>
      <c r="B40" s="41">
        <f t="shared" si="4"/>
        <v>24360869</v>
      </c>
      <c r="C40" s="41">
        <f t="shared" si="5"/>
        <v>28324891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148431492</v>
      </c>
      <c r="G40" s="42">
        <f t="shared" si="8"/>
        <v>149473249</v>
      </c>
    </row>
    <row r="41" spans="1:9" x14ac:dyDescent="0.25">
      <c r="A41" s="42" t="str">
        <f t="shared" si="3"/>
        <v>AVILES</v>
      </c>
      <c r="B41" s="41">
        <f t="shared" si="4"/>
        <v>3776048</v>
      </c>
      <c r="C41" s="41">
        <f t="shared" si="5"/>
        <v>4645395</v>
      </c>
      <c r="D41" s="41">
        <f t="shared" si="6"/>
        <v>25</v>
      </c>
      <c r="E41" s="42" t="str">
        <f t="shared" si="2"/>
        <v>VALENCIA</v>
      </c>
      <c r="F41" s="42">
        <f t="shared" si="7"/>
        <v>143023764</v>
      </c>
      <c r="G41" s="42">
        <f t="shared" si="8"/>
        <v>137028220</v>
      </c>
    </row>
    <row r="42" spans="1:9" x14ac:dyDescent="0.25">
      <c r="A42" s="42" t="str">
        <f t="shared" si="3"/>
        <v>BAHIA DE ALGECIRAS</v>
      </c>
      <c r="B42" s="41">
        <f t="shared" si="4"/>
        <v>228416953</v>
      </c>
      <c r="C42" s="41">
        <f t="shared" si="5"/>
        <v>216097545</v>
      </c>
      <c r="D42" s="41">
        <f t="shared" si="6"/>
        <v>1</v>
      </c>
      <c r="E42" s="42" t="str">
        <f t="shared" si="2"/>
        <v>LAS PALMAS</v>
      </c>
      <c r="F42" s="42">
        <f t="shared" si="7"/>
        <v>134191668</v>
      </c>
      <c r="G42" s="42">
        <f t="shared" si="8"/>
        <v>128259494</v>
      </c>
    </row>
    <row r="43" spans="1:9" x14ac:dyDescent="0.25">
      <c r="A43" s="42" t="str">
        <f t="shared" si="3"/>
        <v>BAHIA DE CADIZ</v>
      </c>
      <c r="B43" s="41">
        <f t="shared" si="4"/>
        <v>21156227</v>
      </c>
      <c r="C43" s="41">
        <f t="shared" si="5"/>
        <v>20729767</v>
      </c>
      <c r="D43" s="41">
        <f t="shared" si="6"/>
        <v>14</v>
      </c>
      <c r="E43" s="42" t="str">
        <f t="shared" si="2"/>
        <v>BALEARES</v>
      </c>
      <c r="F43" s="42">
        <f t="shared" si="7"/>
        <v>117887800</v>
      </c>
      <c r="G43" s="42">
        <f t="shared" si="8"/>
        <v>120252336</v>
      </c>
    </row>
    <row r="44" spans="1:9" x14ac:dyDescent="0.25">
      <c r="A44" s="42" t="str">
        <f t="shared" si="3"/>
        <v>BALEARES</v>
      </c>
      <c r="B44" s="41">
        <f t="shared" si="4"/>
        <v>117887800</v>
      </c>
      <c r="C44" s="41">
        <f t="shared" si="5"/>
        <v>120252336</v>
      </c>
      <c r="D44" s="41">
        <f t="shared" si="6"/>
        <v>6</v>
      </c>
      <c r="E44" s="42" t="str">
        <f t="shared" si="2"/>
        <v>CEUTA</v>
      </c>
      <c r="F44" s="42">
        <f t="shared" si="7"/>
        <v>52681247</v>
      </c>
      <c r="G44" s="42">
        <f t="shared" si="8"/>
        <v>57403056</v>
      </c>
    </row>
    <row r="45" spans="1:9" x14ac:dyDescent="0.25">
      <c r="A45" s="42" t="str">
        <f t="shared" si="3"/>
        <v>BARCELONA</v>
      </c>
      <c r="B45" s="41">
        <f t="shared" si="4"/>
        <v>208760324</v>
      </c>
      <c r="C45" s="41">
        <f t="shared" si="5"/>
        <v>218500175</v>
      </c>
      <c r="D45" s="41">
        <f t="shared" si="6"/>
        <v>2</v>
      </c>
      <c r="E45" s="42" t="str">
        <f t="shared" si="2"/>
        <v>BILBAO</v>
      </c>
      <c r="F45" s="42">
        <f t="shared" si="7"/>
        <v>35964896</v>
      </c>
      <c r="G45" s="42">
        <f t="shared" si="8"/>
        <v>41270481</v>
      </c>
    </row>
    <row r="46" spans="1:9" x14ac:dyDescent="0.25">
      <c r="A46" s="42" t="str">
        <f t="shared" si="3"/>
        <v>BILBAO</v>
      </c>
      <c r="B46" s="41">
        <f t="shared" si="4"/>
        <v>35964896</v>
      </c>
      <c r="C46" s="41">
        <f t="shared" si="5"/>
        <v>41270481</v>
      </c>
      <c r="D46" s="41">
        <f t="shared" si="6"/>
        <v>8</v>
      </c>
      <c r="E46" s="42" t="str">
        <f t="shared" si="2"/>
        <v>TARRAGONA</v>
      </c>
      <c r="F46" s="42">
        <f t="shared" si="7"/>
        <v>35929907</v>
      </c>
      <c r="G46" s="42">
        <f t="shared" si="8"/>
        <v>31920471</v>
      </c>
    </row>
    <row r="47" spans="1:9" x14ac:dyDescent="0.25">
      <c r="A47" s="42" t="str">
        <f t="shared" si="3"/>
        <v>CARTAGENA</v>
      </c>
      <c r="B47" s="41">
        <f t="shared" si="4"/>
        <v>22141125</v>
      </c>
      <c r="C47" s="41">
        <f t="shared" si="5"/>
        <v>23468921</v>
      </c>
      <c r="D47" s="41">
        <f t="shared" si="6"/>
        <v>13</v>
      </c>
      <c r="E47" s="42" t="str">
        <f t="shared" si="2"/>
        <v>MALAGA</v>
      </c>
      <c r="F47" s="42">
        <f t="shared" si="7"/>
        <v>30499585</v>
      </c>
      <c r="G47" s="42">
        <f t="shared" si="8"/>
        <v>32109649</v>
      </c>
    </row>
    <row r="48" spans="1:9" x14ac:dyDescent="0.25">
      <c r="A48" s="42" t="str">
        <f t="shared" si="3"/>
        <v>CASTELLON</v>
      </c>
      <c r="B48" s="41">
        <f t="shared" si="4"/>
        <v>11001358</v>
      </c>
      <c r="C48" s="41">
        <f t="shared" si="5"/>
        <v>11917794</v>
      </c>
      <c r="D48" s="41">
        <f t="shared" si="6"/>
        <v>20</v>
      </c>
      <c r="E48" s="42" t="str">
        <f t="shared" si="2"/>
        <v>VIGO</v>
      </c>
      <c r="F48" s="42">
        <f t="shared" si="7"/>
        <v>27674540</v>
      </c>
      <c r="G48" s="42">
        <f t="shared" si="8"/>
        <v>32530511</v>
      </c>
    </row>
    <row r="49" spans="1:7" x14ac:dyDescent="0.25">
      <c r="A49" s="42" t="str">
        <f t="shared" si="3"/>
        <v>CEUTA</v>
      </c>
      <c r="B49" s="41">
        <f t="shared" si="4"/>
        <v>52681247</v>
      </c>
      <c r="C49" s="41">
        <f t="shared" si="5"/>
        <v>57403056</v>
      </c>
      <c r="D49" s="41">
        <f t="shared" si="6"/>
        <v>7</v>
      </c>
      <c r="E49" s="42" t="str">
        <f t="shared" si="2"/>
        <v>ALMERIA</v>
      </c>
      <c r="F49" s="42">
        <f t="shared" si="7"/>
        <v>24360869</v>
      </c>
      <c r="G49" s="42">
        <f t="shared" si="8"/>
        <v>28324891</v>
      </c>
    </row>
    <row r="50" spans="1:7" x14ac:dyDescent="0.25">
      <c r="A50" s="42" t="str">
        <f t="shared" si="3"/>
        <v>FERROL-SAN CIBRAO</v>
      </c>
      <c r="B50" s="41">
        <f t="shared" si="4"/>
        <v>11771863</v>
      </c>
      <c r="C50" s="41">
        <f t="shared" si="5"/>
        <v>12589526</v>
      </c>
      <c r="D50" s="41">
        <f t="shared" si="6"/>
        <v>19</v>
      </c>
      <c r="E50" s="42" t="str">
        <f t="shared" si="2"/>
        <v>CARTAGENA</v>
      </c>
      <c r="F50" s="42">
        <f t="shared" si="7"/>
        <v>22141125</v>
      </c>
      <c r="G50" s="42">
        <f t="shared" si="8"/>
        <v>23468921</v>
      </c>
    </row>
    <row r="51" spans="1:7" x14ac:dyDescent="0.25">
      <c r="A51" s="42" t="str">
        <f t="shared" si="3"/>
        <v>GIJON</v>
      </c>
      <c r="B51" s="41">
        <f t="shared" si="4"/>
        <v>9261716</v>
      </c>
      <c r="C51" s="41">
        <f t="shared" si="5"/>
        <v>13189059</v>
      </c>
      <c r="D51" s="41">
        <f t="shared" si="6"/>
        <v>22</v>
      </c>
      <c r="E51" s="42" t="str">
        <f t="shared" si="2"/>
        <v>BAHIA DE CADIZ</v>
      </c>
      <c r="F51" s="42">
        <f t="shared" si="7"/>
        <v>21156227</v>
      </c>
      <c r="G51" s="42">
        <f t="shared" si="8"/>
        <v>20729767</v>
      </c>
    </row>
    <row r="52" spans="1:7" x14ac:dyDescent="0.25">
      <c r="A52" s="42" t="str">
        <f t="shared" si="3"/>
        <v>HUELVA</v>
      </c>
      <c r="B52" s="41">
        <f t="shared" si="4"/>
        <v>17113265</v>
      </c>
      <c r="C52" s="41">
        <f t="shared" si="5"/>
        <v>18976100</v>
      </c>
      <c r="D52" s="41">
        <f t="shared" si="6"/>
        <v>15</v>
      </c>
      <c r="E52" s="42" t="str">
        <f t="shared" si="2"/>
        <v>HUELVA</v>
      </c>
      <c r="F52" s="42">
        <f t="shared" si="7"/>
        <v>17113265</v>
      </c>
      <c r="G52" s="42">
        <f t="shared" si="8"/>
        <v>18976100</v>
      </c>
    </row>
    <row r="53" spans="1:7" x14ac:dyDescent="0.25">
      <c r="A53" s="42" t="str">
        <f t="shared" si="3"/>
        <v>LAS PALMAS</v>
      </c>
      <c r="B53" s="41">
        <f t="shared" si="4"/>
        <v>134191668</v>
      </c>
      <c r="C53" s="41">
        <f t="shared" si="5"/>
        <v>128259494</v>
      </c>
      <c r="D53" s="41">
        <f t="shared" si="6"/>
        <v>5</v>
      </c>
      <c r="E53" s="42" t="str">
        <f t="shared" si="2"/>
        <v>SANTANDER</v>
      </c>
      <c r="F53" s="42">
        <f t="shared" si="7"/>
        <v>13802271</v>
      </c>
      <c r="G53" s="42">
        <f t="shared" si="8"/>
        <v>17899685</v>
      </c>
    </row>
    <row r="54" spans="1:7" x14ac:dyDescent="0.25">
      <c r="A54" s="42" t="str">
        <f t="shared" si="3"/>
        <v>MALAGA</v>
      </c>
      <c r="B54" s="41">
        <f t="shared" si="4"/>
        <v>30499585</v>
      </c>
      <c r="C54" s="41">
        <f t="shared" si="5"/>
        <v>32109649</v>
      </c>
      <c r="D54" s="41">
        <f t="shared" si="6"/>
        <v>10</v>
      </c>
      <c r="E54" s="42" t="str">
        <f t="shared" si="2"/>
        <v>MELILLA</v>
      </c>
      <c r="F54" s="42">
        <f t="shared" si="7"/>
        <v>12449834</v>
      </c>
      <c r="G54" s="42">
        <f t="shared" si="8"/>
        <v>12555938</v>
      </c>
    </row>
    <row r="55" spans="1:7" x14ac:dyDescent="0.25">
      <c r="A55" s="42" t="str">
        <f t="shared" si="3"/>
        <v>MARIN Y RIA DE PONTEVEDRA</v>
      </c>
      <c r="B55" s="41">
        <f t="shared" si="4"/>
        <v>3140741</v>
      </c>
      <c r="C55" s="41">
        <f t="shared" si="5"/>
        <v>2377525</v>
      </c>
      <c r="D55" s="41">
        <f t="shared" si="6"/>
        <v>26</v>
      </c>
      <c r="E55" s="42" t="str">
        <f t="shared" si="2"/>
        <v>ALICANTE</v>
      </c>
      <c r="F55" s="42">
        <f t="shared" ref="F55:F65" si="9">LOOKUP(E55,$A$38:$A$65,$B$38:$B$65)</f>
        <v>12164593</v>
      </c>
      <c r="G55" s="42">
        <f t="shared" si="8"/>
        <v>12390025</v>
      </c>
    </row>
    <row r="56" spans="1:7" x14ac:dyDescent="0.25">
      <c r="A56" s="42" t="str">
        <f t="shared" si="3"/>
        <v>MELILLA</v>
      </c>
      <c r="B56" s="41">
        <f t="shared" si="4"/>
        <v>12449834</v>
      </c>
      <c r="C56" s="41">
        <f t="shared" si="5"/>
        <v>12555938</v>
      </c>
      <c r="D56" s="41">
        <f t="shared" si="6"/>
        <v>17</v>
      </c>
      <c r="E56" s="42" t="str">
        <f t="shared" si="2"/>
        <v>FERROL-SAN CIBRAO</v>
      </c>
      <c r="F56" s="42">
        <f t="shared" si="9"/>
        <v>11771863</v>
      </c>
      <c r="G56" s="42">
        <f t="shared" si="8"/>
        <v>12589526</v>
      </c>
    </row>
    <row r="57" spans="1:7" x14ac:dyDescent="0.25">
      <c r="A57" s="42" t="str">
        <f t="shared" si="3"/>
        <v>MOTRIL</v>
      </c>
      <c r="B57" s="41">
        <f t="shared" si="4"/>
        <v>2230690</v>
      </c>
      <c r="C57" s="41">
        <f t="shared" si="5"/>
        <v>2799028</v>
      </c>
      <c r="D57" s="41">
        <f t="shared" si="6"/>
        <v>27</v>
      </c>
      <c r="E57" s="42" t="str">
        <f t="shared" si="2"/>
        <v>CASTELLON</v>
      </c>
      <c r="F57" s="42">
        <f t="shared" si="9"/>
        <v>11001358</v>
      </c>
      <c r="G57" s="42">
        <f t="shared" si="8"/>
        <v>11917794</v>
      </c>
    </row>
    <row r="58" spans="1:7" x14ac:dyDescent="0.25">
      <c r="A58" s="42" t="str">
        <f t="shared" si="3"/>
        <v>PASAIA</v>
      </c>
      <c r="B58" s="41">
        <f t="shared" si="4"/>
        <v>4922974</v>
      </c>
      <c r="C58" s="41">
        <f t="shared" si="5"/>
        <v>6549752</v>
      </c>
      <c r="D58" s="41">
        <f t="shared" si="6"/>
        <v>23</v>
      </c>
      <c r="E58" s="42" t="str">
        <f t="shared" si="2"/>
        <v>A CORUÑA</v>
      </c>
      <c r="F58" s="42">
        <f t="shared" si="9"/>
        <v>10757690</v>
      </c>
      <c r="G58" s="42">
        <f t="shared" si="8"/>
        <v>12200488</v>
      </c>
    </row>
    <row r="59" spans="1:7" x14ac:dyDescent="0.25">
      <c r="A59" s="42" t="str">
        <f t="shared" si="3"/>
        <v>SANTA CRUZ DE TENERIFE</v>
      </c>
      <c r="B59" s="41">
        <f t="shared" si="4"/>
        <v>148431492</v>
      </c>
      <c r="C59" s="41">
        <f t="shared" si="5"/>
        <v>149473249</v>
      </c>
      <c r="D59" s="41">
        <f t="shared" si="6"/>
        <v>3</v>
      </c>
      <c r="E59" s="42" t="str">
        <f t="shared" si="2"/>
        <v>GIJON</v>
      </c>
      <c r="F59" s="42">
        <f t="shared" si="9"/>
        <v>9261716</v>
      </c>
      <c r="G59" s="42">
        <f t="shared" si="8"/>
        <v>13189059</v>
      </c>
    </row>
    <row r="60" spans="1:7" x14ac:dyDescent="0.25">
      <c r="A60" s="42" t="str">
        <f t="shared" si="3"/>
        <v>SANTANDER</v>
      </c>
      <c r="B60" s="41">
        <f t="shared" si="4"/>
        <v>13802271</v>
      </c>
      <c r="C60" s="41">
        <f t="shared" si="5"/>
        <v>17899685</v>
      </c>
      <c r="D60" s="41">
        <f t="shared" si="6"/>
        <v>16</v>
      </c>
      <c r="E60" s="42" t="str">
        <f t="shared" si="2"/>
        <v>PASAIA</v>
      </c>
      <c r="F60" s="42">
        <f t="shared" si="9"/>
        <v>4922974</v>
      </c>
      <c r="G60" s="42">
        <f t="shared" si="8"/>
        <v>6549752</v>
      </c>
    </row>
    <row r="61" spans="1:7" x14ac:dyDescent="0.25">
      <c r="A61" s="42" t="str">
        <f t="shared" si="3"/>
        <v>SEVILLA</v>
      </c>
      <c r="B61" s="41">
        <f t="shared" si="4"/>
        <v>4604338</v>
      </c>
      <c r="C61" s="41">
        <f t="shared" si="5"/>
        <v>4529931</v>
      </c>
      <c r="D61" s="41">
        <f t="shared" si="6"/>
        <v>24</v>
      </c>
      <c r="E61" s="42" t="str">
        <f t="shared" si="2"/>
        <v>SEVILLA</v>
      </c>
      <c r="F61" s="42">
        <f t="shared" si="9"/>
        <v>4604338</v>
      </c>
      <c r="G61" s="42">
        <f t="shared" si="8"/>
        <v>4529931</v>
      </c>
    </row>
    <row r="62" spans="1:7" x14ac:dyDescent="0.25">
      <c r="A62" s="42" t="str">
        <f t="shared" si="3"/>
        <v>TARRAGONA</v>
      </c>
      <c r="B62" s="41">
        <f t="shared" si="4"/>
        <v>35929907</v>
      </c>
      <c r="C62" s="41">
        <f t="shared" si="5"/>
        <v>31920471</v>
      </c>
      <c r="D62" s="41">
        <f t="shared" si="6"/>
        <v>9</v>
      </c>
      <c r="E62" s="42" t="str">
        <f t="shared" si="2"/>
        <v>AVILES</v>
      </c>
      <c r="F62" s="42">
        <f t="shared" si="9"/>
        <v>3776048</v>
      </c>
      <c r="G62" s="42">
        <f t="shared" si="8"/>
        <v>4645395</v>
      </c>
    </row>
    <row r="63" spans="1:7" x14ac:dyDescent="0.25">
      <c r="A63" s="42" t="str">
        <f t="shared" si="3"/>
        <v>VALENCIA</v>
      </c>
      <c r="B63" s="41">
        <f t="shared" si="4"/>
        <v>143023764</v>
      </c>
      <c r="C63" s="41">
        <f t="shared" si="5"/>
        <v>137028220</v>
      </c>
      <c r="D63" s="41">
        <f t="shared" si="6"/>
        <v>4</v>
      </c>
      <c r="E63" s="42" t="str">
        <f t="shared" si="2"/>
        <v>MARIN Y RIA DE PONTEVEDRA</v>
      </c>
      <c r="F63" s="42">
        <f t="shared" si="9"/>
        <v>3140741</v>
      </c>
      <c r="G63" s="42">
        <f t="shared" si="8"/>
        <v>2377525</v>
      </c>
    </row>
    <row r="64" spans="1:7" x14ac:dyDescent="0.25">
      <c r="A64" s="42" t="str">
        <f t="shared" si="3"/>
        <v>VIGO</v>
      </c>
      <c r="B64" s="41">
        <f t="shared" si="4"/>
        <v>27674540</v>
      </c>
      <c r="C64" s="41">
        <f t="shared" si="5"/>
        <v>32530511</v>
      </c>
      <c r="D64" s="41">
        <f t="shared" si="6"/>
        <v>11</v>
      </c>
      <c r="E64" s="42" t="str">
        <f t="shared" si="2"/>
        <v>MOTRIL</v>
      </c>
      <c r="F64" s="42">
        <f t="shared" si="9"/>
        <v>2230690</v>
      </c>
      <c r="G64" s="42">
        <f t="shared" si="8"/>
        <v>2799028</v>
      </c>
    </row>
    <row r="65" spans="1:7" x14ac:dyDescent="0.25">
      <c r="A65" s="42" t="str">
        <f t="shared" si="3"/>
        <v>VILAGARCIA</v>
      </c>
      <c r="B65" s="41">
        <f t="shared" si="4"/>
        <v>1562923</v>
      </c>
      <c r="C65" s="41">
        <f t="shared" si="5"/>
        <v>1696288</v>
      </c>
      <c r="D65" s="41">
        <f t="shared" si="6"/>
        <v>28</v>
      </c>
      <c r="E65" s="42" t="str">
        <f t="shared" si="2"/>
        <v>VILAGARCIA</v>
      </c>
      <c r="F65" s="42">
        <f t="shared" si="9"/>
        <v>1562923</v>
      </c>
      <c r="G65" s="42">
        <f t="shared" si="8"/>
        <v>1696288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40151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6</v>
      </c>
      <c r="C7" s="9">
        <v>5</v>
      </c>
      <c r="D7" s="9">
        <v>50</v>
      </c>
      <c r="E7" s="9">
        <v>51</v>
      </c>
      <c r="F7" s="10">
        <f>((E7*100)/D7)-100</f>
        <v>2</v>
      </c>
      <c r="G7" s="1"/>
      <c r="H7" s="1"/>
      <c r="I7" s="1"/>
    </row>
    <row r="8" spans="1:12" x14ac:dyDescent="0.25">
      <c r="A8" s="11" t="s">
        <v>44</v>
      </c>
      <c r="B8" s="12">
        <v>8</v>
      </c>
      <c r="C8" s="12">
        <v>19</v>
      </c>
      <c r="D8" s="12">
        <v>47</v>
      </c>
      <c r="E8" s="12">
        <v>49</v>
      </c>
      <c r="F8" s="13">
        <f t="shared" ref="F8:F35" si="0">((E8*100)/D8)-100</f>
        <v>4.2553191489361666</v>
      </c>
      <c r="G8" s="1"/>
      <c r="H8" s="1"/>
      <c r="I8" s="1"/>
    </row>
    <row r="9" spans="1:12" x14ac:dyDescent="0.25">
      <c r="A9" s="8" t="s">
        <v>45</v>
      </c>
      <c r="B9" s="9">
        <v>9</v>
      </c>
      <c r="C9" s="9">
        <v>3</v>
      </c>
      <c r="D9" s="9">
        <v>60</v>
      </c>
      <c r="E9" s="9">
        <v>43</v>
      </c>
      <c r="F9" s="10">
        <f t="shared" si="0"/>
        <v>-28.333333333333329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0</v>
      </c>
      <c r="C11" s="9">
        <v>0</v>
      </c>
      <c r="D11" s="9">
        <v>2</v>
      </c>
      <c r="E11" s="9">
        <v>0</v>
      </c>
      <c r="F11" s="18">
        <f t="shared" si="0"/>
        <v>-100</v>
      </c>
      <c r="G11" s="1"/>
      <c r="H11" s="1"/>
      <c r="I11" s="1"/>
    </row>
    <row r="12" spans="1:12" x14ac:dyDescent="0.25">
      <c r="A12" s="11" t="s">
        <v>48</v>
      </c>
      <c r="B12" s="12">
        <v>28</v>
      </c>
      <c r="C12" s="12">
        <v>27</v>
      </c>
      <c r="D12" s="12">
        <v>212</v>
      </c>
      <c r="E12" s="12">
        <v>197</v>
      </c>
      <c r="F12" s="13">
        <f t="shared" si="0"/>
        <v>-7.0754716981132049</v>
      </c>
      <c r="G12" s="1"/>
      <c r="H12" s="1"/>
      <c r="I12" s="1"/>
    </row>
    <row r="13" spans="1:12" x14ac:dyDescent="0.25">
      <c r="A13" s="8" t="s">
        <v>49</v>
      </c>
      <c r="B13" s="9">
        <v>107</v>
      </c>
      <c r="C13" s="9">
        <v>102</v>
      </c>
      <c r="D13" s="9">
        <v>684</v>
      </c>
      <c r="E13" s="9">
        <v>608</v>
      </c>
      <c r="F13" s="10">
        <f t="shared" si="0"/>
        <v>-11.111111111111114</v>
      </c>
      <c r="G13" s="1"/>
      <c r="H13" s="1"/>
      <c r="I13" s="1"/>
    </row>
    <row r="14" spans="1:12" x14ac:dyDescent="0.25">
      <c r="A14" s="11" t="s">
        <v>50</v>
      </c>
      <c r="B14" s="12">
        <v>122</v>
      </c>
      <c r="C14" s="12">
        <v>105</v>
      </c>
      <c r="D14" s="12">
        <v>784</v>
      </c>
      <c r="E14" s="12">
        <v>694</v>
      </c>
      <c r="F14" s="13">
        <f t="shared" si="0"/>
        <v>-11.479591836734699</v>
      </c>
      <c r="G14" s="1"/>
      <c r="H14" s="1"/>
      <c r="I14" s="1"/>
    </row>
    <row r="15" spans="1:12" x14ac:dyDescent="0.25">
      <c r="A15" s="8" t="s">
        <v>51</v>
      </c>
      <c r="B15" s="9">
        <v>2</v>
      </c>
      <c r="C15" s="9">
        <v>4</v>
      </c>
      <c r="D15" s="9">
        <v>38</v>
      </c>
      <c r="E15" s="9">
        <v>28</v>
      </c>
      <c r="F15" s="10">
        <f t="shared" si="0"/>
        <v>-26.315789473684205</v>
      </c>
      <c r="G15" s="1"/>
      <c r="H15" s="1"/>
      <c r="I15" s="1"/>
    </row>
    <row r="16" spans="1:12" x14ac:dyDescent="0.25">
      <c r="A16" s="11" t="s">
        <v>52</v>
      </c>
      <c r="B16" s="12">
        <v>4</v>
      </c>
      <c r="C16" s="12">
        <v>7</v>
      </c>
      <c r="D16" s="12">
        <v>31</v>
      </c>
      <c r="E16" s="12">
        <v>39</v>
      </c>
      <c r="F16" s="13">
        <f t="shared" si="0"/>
        <v>25.806451612903231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5</v>
      </c>
      <c r="C18" s="12">
        <v>2</v>
      </c>
      <c r="D18" s="12">
        <v>15</v>
      </c>
      <c r="E18" s="12">
        <v>9</v>
      </c>
      <c r="F18" s="13">
        <f t="shared" si="0"/>
        <v>-40</v>
      </c>
      <c r="G18" s="1"/>
      <c r="H18" s="1"/>
      <c r="I18" s="1"/>
    </row>
    <row r="19" spans="1:9" x14ac:dyDescent="0.25">
      <c r="A19" s="8" t="s">
        <v>55</v>
      </c>
      <c r="B19" s="9">
        <v>1</v>
      </c>
      <c r="C19" s="9">
        <v>1</v>
      </c>
      <c r="D19" s="9">
        <v>3</v>
      </c>
      <c r="E19" s="9">
        <v>3</v>
      </c>
      <c r="F19" s="10">
        <f t="shared" si="0"/>
        <v>0</v>
      </c>
      <c r="G19" s="1"/>
      <c r="H19" s="1"/>
      <c r="I19" s="1"/>
    </row>
    <row r="20" spans="1:9" x14ac:dyDescent="0.25">
      <c r="A20" s="11" t="s">
        <v>56</v>
      </c>
      <c r="B20" s="12">
        <v>1</v>
      </c>
      <c r="C20" s="12">
        <v>2</v>
      </c>
      <c r="D20" s="12">
        <v>5</v>
      </c>
      <c r="E20" s="12">
        <v>7</v>
      </c>
      <c r="F20" s="13">
        <f t="shared" si="0"/>
        <v>40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1</v>
      </c>
      <c r="E21" s="9">
        <v>2</v>
      </c>
      <c r="F21" s="18">
        <f t="shared" si="0"/>
        <v>100</v>
      </c>
      <c r="G21" s="1"/>
      <c r="H21" s="1"/>
      <c r="I21" s="1"/>
    </row>
    <row r="22" spans="1:9" x14ac:dyDescent="0.25">
      <c r="A22" s="11" t="s">
        <v>58</v>
      </c>
      <c r="B22" s="12">
        <v>50</v>
      </c>
      <c r="C22" s="12">
        <v>40</v>
      </c>
      <c r="D22" s="12">
        <v>288</v>
      </c>
      <c r="E22" s="12">
        <v>271</v>
      </c>
      <c r="F22" s="13">
        <f t="shared" si="0"/>
        <v>-5.9027777777777715</v>
      </c>
      <c r="G22" s="1"/>
      <c r="H22" s="1"/>
      <c r="I22" s="1"/>
    </row>
    <row r="23" spans="1:9" x14ac:dyDescent="0.25">
      <c r="A23" s="8" t="s">
        <v>59</v>
      </c>
      <c r="B23" s="9">
        <v>42</v>
      </c>
      <c r="C23" s="9">
        <v>49</v>
      </c>
      <c r="D23" s="9">
        <v>212</v>
      </c>
      <c r="E23" s="9">
        <v>246</v>
      </c>
      <c r="F23" s="10">
        <f t="shared" si="0"/>
        <v>16.037735849056602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1</v>
      </c>
      <c r="E24" s="12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61</v>
      </c>
      <c r="B25" s="9">
        <v>1</v>
      </c>
      <c r="C25" s="9">
        <v>0</v>
      </c>
      <c r="D25" s="9">
        <v>3</v>
      </c>
      <c r="E25" s="9">
        <v>0</v>
      </c>
      <c r="F25" s="10">
        <f t="shared" si="0"/>
        <v>-100</v>
      </c>
      <c r="G25" s="1"/>
      <c r="H25" s="1"/>
      <c r="I25" s="1"/>
    </row>
    <row r="26" spans="1:9" x14ac:dyDescent="0.25">
      <c r="A26" s="11" t="s">
        <v>62</v>
      </c>
      <c r="B26" s="12">
        <v>2</v>
      </c>
      <c r="C26" s="12">
        <v>2</v>
      </c>
      <c r="D26" s="12">
        <v>19</v>
      </c>
      <c r="E26" s="12">
        <v>15</v>
      </c>
      <c r="F26" s="13">
        <f t="shared" si="0"/>
        <v>-21.05263157894737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38</v>
      </c>
      <c r="C28" s="12">
        <v>38</v>
      </c>
      <c r="D28" s="12">
        <v>214</v>
      </c>
      <c r="E28" s="12">
        <v>227</v>
      </c>
      <c r="F28" s="13">
        <f t="shared" si="0"/>
        <v>6.0747663551401843</v>
      </c>
      <c r="G28" s="1"/>
      <c r="H28" s="1"/>
      <c r="I28" s="1"/>
    </row>
    <row r="29" spans="1:9" x14ac:dyDescent="0.25">
      <c r="A29" s="8" t="s">
        <v>65</v>
      </c>
      <c r="B29" s="9">
        <v>3</v>
      </c>
      <c r="C29" s="9">
        <v>1</v>
      </c>
      <c r="D29" s="9">
        <v>8</v>
      </c>
      <c r="E29" s="9">
        <v>8</v>
      </c>
      <c r="F29" s="10">
        <f t="shared" si="0"/>
        <v>0</v>
      </c>
      <c r="G29" s="1"/>
      <c r="H29" s="1"/>
      <c r="I29" s="1"/>
    </row>
    <row r="30" spans="1:9" x14ac:dyDescent="0.25">
      <c r="A30" s="11" t="s">
        <v>66</v>
      </c>
      <c r="B30" s="12">
        <v>9</v>
      </c>
      <c r="C30" s="12">
        <v>13</v>
      </c>
      <c r="D30" s="12">
        <v>73</v>
      </c>
      <c r="E30" s="12">
        <v>87</v>
      </c>
      <c r="F30" s="13">
        <f t="shared" si="0"/>
        <v>19.178082191780817</v>
      </c>
      <c r="G30" s="1"/>
      <c r="H30" s="1"/>
      <c r="I30" s="1"/>
    </row>
    <row r="31" spans="1:9" x14ac:dyDescent="0.25">
      <c r="A31" s="8" t="s">
        <v>67</v>
      </c>
      <c r="B31" s="9">
        <v>3</v>
      </c>
      <c r="C31" s="9">
        <v>0</v>
      </c>
      <c r="D31" s="9">
        <v>13</v>
      </c>
      <c r="E31" s="9">
        <v>9</v>
      </c>
      <c r="F31" s="10">
        <f t="shared" si="0"/>
        <v>-30.769230769230774</v>
      </c>
      <c r="G31" s="1"/>
      <c r="H31" s="1"/>
      <c r="I31" s="1"/>
    </row>
    <row r="32" spans="1:9" x14ac:dyDescent="0.25">
      <c r="A32" s="11" t="s">
        <v>68</v>
      </c>
      <c r="B32" s="12">
        <v>21</v>
      </c>
      <c r="C32" s="12">
        <v>24</v>
      </c>
      <c r="D32" s="12">
        <v>156</v>
      </c>
      <c r="E32" s="12">
        <v>127</v>
      </c>
      <c r="F32" s="13">
        <f t="shared" si="0"/>
        <v>-18.589743589743591</v>
      </c>
      <c r="G32" s="1"/>
      <c r="H32" s="1"/>
      <c r="I32" s="1"/>
    </row>
    <row r="33" spans="1:9" x14ac:dyDescent="0.25">
      <c r="A33" s="8" t="s">
        <v>69</v>
      </c>
      <c r="B33" s="9">
        <v>13</v>
      </c>
      <c r="C33" s="9">
        <v>10</v>
      </c>
      <c r="D33" s="9">
        <v>97</v>
      </c>
      <c r="E33" s="9">
        <v>88</v>
      </c>
      <c r="F33" s="10">
        <f t="shared" si="0"/>
        <v>-9.278350515463913</v>
      </c>
      <c r="G33" s="1"/>
      <c r="H33" s="1"/>
      <c r="I33" s="1"/>
    </row>
    <row r="34" spans="1:9" x14ac:dyDescent="0.25">
      <c r="A34" s="11" t="s">
        <v>70</v>
      </c>
      <c r="B34" s="12">
        <v>2</v>
      </c>
      <c r="C34" s="12">
        <v>1</v>
      </c>
      <c r="D34" s="12">
        <v>15</v>
      </c>
      <c r="E34" s="12">
        <v>14</v>
      </c>
      <c r="F34" s="13">
        <f t="shared" si="0"/>
        <v>-6.6666666666666714</v>
      </c>
      <c r="G34" s="1"/>
      <c r="H34" s="1"/>
      <c r="I34" s="1"/>
    </row>
    <row r="35" spans="1:9" x14ac:dyDescent="0.25">
      <c r="A35" s="14" t="s">
        <v>71</v>
      </c>
      <c r="B35" s="15">
        <f>SUM(B7:B34)</f>
        <v>477</v>
      </c>
      <c r="C35" s="15">
        <f t="shared" ref="C35:E35" si="1">SUM(C7:C34)</f>
        <v>455</v>
      </c>
      <c r="D35" s="15">
        <f t="shared" si="1"/>
        <v>3031</v>
      </c>
      <c r="E35" s="15">
        <f t="shared" si="1"/>
        <v>2822</v>
      </c>
      <c r="F35" s="16">
        <f t="shared" si="0"/>
        <v>-6.8954140547674001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51</v>
      </c>
      <c r="C38" s="41">
        <f>D7</f>
        <v>50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694</v>
      </c>
      <c r="G38" s="42">
        <f>LOOKUP(E38,$A$38:$A$65,$C$38:$C$65)</f>
        <v>784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49</v>
      </c>
      <c r="C39" s="41">
        <f t="shared" ref="C39:C65" si="5">D8</f>
        <v>47</v>
      </c>
      <c r="D39" s="41">
        <f t="shared" ref="D39:D65" si="6">_xlfn.RANK.EQ(B39,$B$38:$B$65)+COUNTIF($B$38:$B$65,B39)-1</f>
        <v>11</v>
      </c>
      <c r="E39" s="42" t="str">
        <f t="shared" si="2"/>
        <v>BALEARES</v>
      </c>
      <c r="F39" s="42">
        <f t="shared" ref="F39:F54" si="7">LOOKUP(E39,$A$38:$A$65,$B$38:$B$65)</f>
        <v>608</v>
      </c>
      <c r="G39" s="42">
        <f t="shared" ref="G39:G65" si="8">LOOKUP(E39,$A$38:$A$65,$C$38:$C$65)</f>
        <v>684</v>
      </c>
    </row>
    <row r="40" spans="1:9" x14ac:dyDescent="0.25">
      <c r="A40" s="42" t="str">
        <f t="shared" si="3"/>
        <v>ALMERIA</v>
      </c>
      <c r="B40" s="41">
        <f t="shared" si="4"/>
        <v>43</v>
      </c>
      <c r="C40" s="41">
        <f t="shared" si="5"/>
        <v>60</v>
      </c>
      <c r="D40" s="41">
        <f t="shared" si="6"/>
        <v>12</v>
      </c>
      <c r="E40" s="42" t="str">
        <f t="shared" si="2"/>
        <v>LAS PALMAS</v>
      </c>
      <c r="F40" s="42">
        <f t="shared" si="7"/>
        <v>271</v>
      </c>
      <c r="G40" s="42">
        <f t="shared" si="8"/>
        <v>288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MALAGA</v>
      </c>
      <c r="F41" s="42">
        <f t="shared" si="7"/>
        <v>246</v>
      </c>
      <c r="G41" s="42">
        <f t="shared" si="8"/>
        <v>212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2</v>
      </c>
      <c r="D42" s="41">
        <f t="shared" si="6"/>
        <v>28</v>
      </c>
      <c r="E42" s="42" t="str">
        <f t="shared" si="2"/>
        <v>SANTA CRUZ DE TENERIFE</v>
      </c>
      <c r="F42" s="42">
        <f t="shared" si="7"/>
        <v>227</v>
      </c>
      <c r="G42" s="42">
        <f t="shared" si="8"/>
        <v>214</v>
      </c>
    </row>
    <row r="43" spans="1:9" x14ac:dyDescent="0.25">
      <c r="A43" s="42" t="str">
        <f t="shared" si="3"/>
        <v>BAHIA DE CADIZ</v>
      </c>
      <c r="B43" s="41">
        <f t="shared" si="4"/>
        <v>197</v>
      </c>
      <c r="C43" s="41">
        <f t="shared" si="5"/>
        <v>212</v>
      </c>
      <c r="D43" s="41">
        <f t="shared" si="6"/>
        <v>6</v>
      </c>
      <c r="E43" s="42" t="str">
        <f t="shared" si="2"/>
        <v>BAHIA DE CADIZ</v>
      </c>
      <c r="F43" s="42">
        <f t="shared" si="7"/>
        <v>197</v>
      </c>
      <c r="G43" s="42">
        <f t="shared" si="8"/>
        <v>212</v>
      </c>
    </row>
    <row r="44" spans="1:9" x14ac:dyDescent="0.25">
      <c r="A44" s="42" t="str">
        <f t="shared" si="3"/>
        <v>BALEARES</v>
      </c>
      <c r="B44" s="41">
        <f t="shared" si="4"/>
        <v>608</v>
      </c>
      <c r="C44" s="41">
        <f t="shared" si="5"/>
        <v>684</v>
      </c>
      <c r="D44" s="41">
        <f t="shared" si="6"/>
        <v>2</v>
      </c>
      <c r="E44" s="42" t="str">
        <f t="shared" si="2"/>
        <v>VALENCIA</v>
      </c>
      <c r="F44" s="42">
        <f t="shared" si="7"/>
        <v>127</v>
      </c>
      <c r="G44" s="42">
        <f t="shared" si="8"/>
        <v>156</v>
      </c>
    </row>
    <row r="45" spans="1:9" x14ac:dyDescent="0.25">
      <c r="A45" s="42" t="str">
        <f t="shared" si="3"/>
        <v>BARCELONA</v>
      </c>
      <c r="B45" s="41">
        <f t="shared" si="4"/>
        <v>694</v>
      </c>
      <c r="C45" s="41">
        <f t="shared" si="5"/>
        <v>784</v>
      </c>
      <c r="D45" s="41">
        <f t="shared" si="6"/>
        <v>1</v>
      </c>
      <c r="E45" s="42" t="str">
        <f t="shared" si="2"/>
        <v>VIGO</v>
      </c>
      <c r="F45" s="42">
        <f t="shared" si="7"/>
        <v>88</v>
      </c>
      <c r="G45" s="42">
        <f t="shared" si="8"/>
        <v>97</v>
      </c>
    </row>
    <row r="46" spans="1:9" x14ac:dyDescent="0.25">
      <c r="A46" s="42" t="str">
        <f t="shared" si="3"/>
        <v>BILBAO</v>
      </c>
      <c r="B46" s="41">
        <f t="shared" si="4"/>
        <v>28</v>
      </c>
      <c r="C46" s="41">
        <f t="shared" si="5"/>
        <v>38</v>
      </c>
      <c r="D46" s="41">
        <f t="shared" si="6"/>
        <v>14</v>
      </c>
      <c r="E46" s="42" t="str">
        <f t="shared" si="2"/>
        <v>SEVILLA</v>
      </c>
      <c r="F46" s="42">
        <f t="shared" si="7"/>
        <v>87</v>
      </c>
      <c r="G46" s="42">
        <f t="shared" si="8"/>
        <v>73</v>
      </c>
    </row>
    <row r="47" spans="1:9" x14ac:dyDescent="0.25">
      <c r="A47" s="42" t="str">
        <f t="shared" si="3"/>
        <v>CARTAGENA</v>
      </c>
      <c r="B47" s="41">
        <f t="shared" si="4"/>
        <v>39</v>
      </c>
      <c r="C47" s="41">
        <f t="shared" si="5"/>
        <v>31</v>
      </c>
      <c r="D47" s="41">
        <f t="shared" si="6"/>
        <v>13</v>
      </c>
      <c r="E47" s="42" t="str">
        <f t="shared" si="2"/>
        <v>A CORUÑA</v>
      </c>
      <c r="F47" s="42">
        <f t="shared" si="7"/>
        <v>51</v>
      </c>
      <c r="G47" s="42">
        <f t="shared" si="8"/>
        <v>50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49</v>
      </c>
      <c r="G48" s="42">
        <f t="shared" si="8"/>
        <v>47</v>
      </c>
    </row>
    <row r="49" spans="1:7" x14ac:dyDescent="0.25">
      <c r="A49" s="42" t="str">
        <f t="shared" si="3"/>
        <v>CEUTA</v>
      </c>
      <c r="B49" s="41">
        <f t="shared" si="4"/>
        <v>9</v>
      </c>
      <c r="C49" s="41">
        <f t="shared" si="5"/>
        <v>15</v>
      </c>
      <c r="D49" s="41">
        <f t="shared" si="6"/>
        <v>18</v>
      </c>
      <c r="E49" s="42" t="str">
        <f t="shared" si="2"/>
        <v>ALMERIA</v>
      </c>
      <c r="F49" s="42">
        <f t="shared" si="7"/>
        <v>43</v>
      </c>
      <c r="G49" s="42">
        <f t="shared" si="8"/>
        <v>60</v>
      </c>
    </row>
    <row r="50" spans="1:7" x14ac:dyDescent="0.25">
      <c r="A50" s="42" t="str">
        <f t="shared" si="3"/>
        <v>FERROL-SAN CIBRAO</v>
      </c>
      <c r="B50" s="41">
        <f t="shared" si="4"/>
        <v>3</v>
      </c>
      <c r="C50" s="41">
        <f t="shared" si="5"/>
        <v>3</v>
      </c>
      <c r="D50" s="41">
        <f t="shared" si="6"/>
        <v>21</v>
      </c>
      <c r="E50" s="42" t="str">
        <f t="shared" si="2"/>
        <v>CARTAGENA</v>
      </c>
      <c r="F50" s="42">
        <f t="shared" si="7"/>
        <v>39</v>
      </c>
      <c r="G50" s="42">
        <f t="shared" si="8"/>
        <v>31</v>
      </c>
    </row>
    <row r="51" spans="1:7" x14ac:dyDescent="0.25">
      <c r="A51" s="42" t="str">
        <f t="shared" si="3"/>
        <v>GIJON</v>
      </c>
      <c r="B51" s="41">
        <f t="shared" si="4"/>
        <v>7</v>
      </c>
      <c r="C51" s="41">
        <f t="shared" si="5"/>
        <v>5</v>
      </c>
      <c r="D51" s="41">
        <f t="shared" si="6"/>
        <v>20</v>
      </c>
      <c r="E51" s="42" t="str">
        <f t="shared" si="2"/>
        <v>BILBAO</v>
      </c>
      <c r="F51" s="42">
        <f t="shared" si="7"/>
        <v>28</v>
      </c>
      <c r="G51" s="42">
        <f t="shared" si="8"/>
        <v>38</v>
      </c>
    </row>
    <row r="52" spans="1:7" x14ac:dyDescent="0.25">
      <c r="A52" s="42" t="str">
        <f t="shared" si="3"/>
        <v>HUELVA</v>
      </c>
      <c r="B52" s="41">
        <f t="shared" si="4"/>
        <v>2</v>
      </c>
      <c r="C52" s="41">
        <f t="shared" si="5"/>
        <v>1</v>
      </c>
      <c r="D52" s="41">
        <f t="shared" si="6"/>
        <v>22</v>
      </c>
      <c r="E52" s="42" t="str">
        <f t="shared" si="2"/>
        <v>MOTRIL</v>
      </c>
      <c r="F52" s="42">
        <f t="shared" si="7"/>
        <v>15</v>
      </c>
      <c r="G52" s="42">
        <f t="shared" si="8"/>
        <v>19</v>
      </c>
    </row>
    <row r="53" spans="1:7" x14ac:dyDescent="0.25">
      <c r="A53" s="42" t="str">
        <f t="shared" si="3"/>
        <v>LAS PALMAS</v>
      </c>
      <c r="B53" s="41">
        <f t="shared" si="4"/>
        <v>271</v>
      </c>
      <c r="C53" s="41">
        <f t="shared" si="5"/>
        <v>288</v>
      </c>
      <c r="D53" s="41">
        <f t="shared" si="6"/>
        <v>3</v>
      </c>
      <c r="E53" s="42" t="str">
        <f t="shared" si="2"/>
        <v>VILAGARCIA</v>
      </c>
      <c r="F53" s="42">
        <f t="shared" si="7"/>
        <v>14</v>
      </c>
      <c r="G53" s="42">
        <f t="shared" si="8"/>
        <v>15</v>
      </c>
    </row>
    <row r="54" spans="1:7" x14ac:dyDescent="0.25">
      <c r="A54" s="42" t="str">
        <f t="shared" si="3"/>
        <v>MALAGA</v>
      </c>
      <c r="B54" s="41">
        <f t="shared" si="4"/>
        <v>246</v>
      </c>
      <c r="C54" s="41">
        <f t="shared" si="5"/>
        <v>212</v>
      </c>
      <c r="D54" s="41">
        <f t="shared" si="6"/>
        <v>4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1</v>
      </c>
      <c r="D55" s="41">
        <f t="shared" si="6"/>
        <v>28</v>
      </c>
      <c r="E55" s="42" t="str">
        <f t="shared" si="2"/>
        <v>CEUTA</v>
      </c>
      <c r="F55" s="42">
        <f t="shared" ref="F55:F65" si="9">LOOKUP(E55,$A$38:$A$65,$B$38:$B$65)</f>
        <v>9</v>
      </c>
      <c r="G55" s="42">
        <f t="shared" si="8"/>
        <v>15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3</v>
      </c>
      <c r="D56" s="41">
        <f t="shared" si="6"/>
        <v>28</v>
      </c>
      <c r="E56" s="42" t="str">
        <f t="shared" si="2"/>
        <v>SANTANDER</v>
      </c>
      <c r="F56" s="42">
        <f t="shared" si="9"/>
        <v>8</v>
      </c>
      <c r="G56" s="42">
        <f t="shared" si="8"/>
        <v>8</v>
      </c>
    </row>
    <row r="57" spans="1:7" x14ac:dyDescent="0.25">
      <c r="A57" s="42" t="str">
        <f t="shared" si="3"/>
        <v>MOTRIL</v>
      </c>
      <c r="B57" s="41">
        <f t="shared" si="4"/>
        <v>15</v>
      </c>
      <c r="C57" s="41">
        <f t="shared" si="5"/>
        <v>19</v>
      </c>
      <c r="D57" s="41">
        <f t="shared" si="6"/>
        <v>15</v>
      </c>
      <c r="E57" s="42" t="str">
        <f t="shared" si="2"/>
        <v>GIJON</v>
      </c>
      <c r="F57" s="42">
        <f t="shared" si="9"/>
        <v>7</v>
      </c>
      <c r="G57" s="42">
        <f t="shared" si="8"/>
        <v>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FERROL-SAN CIBRAO</v>
      </c>
      <c r="F58" s="42">
        <f t="shared" si="9"/>
        <v>3</v>
      </c>
      <c r="G58" s="42">
        <f t="shared" si="8"/>
        <v>3</v>
      </c>
    </row>
    <row r="59" spans="1:7" x14ac:dyDescent="0.25">
      <c r="A59" s="42" t="str">
        <f t="shared" si="3"/>
        <v>SANTA CRUZ DE TENERIFE</v>
      </c>
      <c r="B59" s="41">
        <f t="shared" si="4"/>
        <v>227</v>
      </c>
      <c r="C59" s="41">
        <f t="shared" si="5"/>
        <v>214</v>
      </c>
      <c r="D59" s="41">
        <f t="shared" si="6"/>
        <v>5</v>
      </c>
      <c r="E59" s="42" t="str">
        <f t="shared" si="2"/>
        <v>HUELVA</v>
      </c>
      <c r="F59" s="42">
        <f t="shared" si="9"/>
        <v>2</v>
      </c>
      <c r="G59" s="42">
        <f t="shared" si="8"/>
        <v>1</v>
      </c>
    </row>
    <row r="60" spans="1:7" x14ac:dyDescent="0.25">
      <c r="A60" s="42" t="str">
        <f t="shared" si="3"/>
        <v>SANTANDER</v>
      </c>
      <c r="B60" s="41">
        <f t="shared" si="4"/>
        <v>8</v>
      </c>
      <c r="C60" s="41">
        <f t="shared" si="5"/>
        <v>8</v>
      </c>
      <c r="D60" s="41">
        <f t="shared" si="6"/>
        <v>19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87</v>
      </c>
      <c r="C61" s="41">
        <f t="shared" si="5"/>
        <v>73</v>
      </c>
      <c r="D61" s="41">
        <f t="shared" si="6"/>
        <v>9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9</v>
      </c>
      <c r="C62" s="41">
        <f t="shared" si="5"/>
        <v>13</v>
      </c>
      <c r="D62" s="41">
        <f t="shared" si="6"/>
        <v>18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127</v>
      </c>
      <c r="C63" s="41">
        <f t="shared" si="5"/>
        <v>156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88</v>
      </c>
      <c r="C64" s="41">
        <f t="shared" si="5"/>
        <v>97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14</v>
      </c>
      <c r="C65" s="41">
        <f t="shared" si="5"/>
        <v>15</v>
      </c>
      <c r="D65" s="41">
        <f t="shared" si="6"/>
        <v>16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4</A_x00f1_o>
  </documentManagement>
</p:properties>
</file>

<file path=customXml/itemProps1.xml><?xml version="1.0" encoding="utf-8"?>
<ds:datastoreItem xmlns:ds="http://schemas.openxmlformats.org/officeDocument/2006/customXml" ds:itemID="{79D58C0C-4FFB-42F6-AB28-835A6ADFE09B}"/>
</file>

<file path=customXml/itemProps2.xml><?xml version="1.0" encoding="utf-8"?>
<ds:datastoreItem xmlns:ds="http://schemas.openxmlformats.org/officeDocument/2006/customXml" ds:itemID="{42BAD22B-6034-446B-9925-EB8F5CDCD7D4}"/>
</file>

<file path=customXml/itemProps3.xml><?xml version="1.0" encoding="utf-8"?>
<ds:datastoreItem xmlns:ds="http://schemas.openxmlformats.org/officeDocument/2006/customXml" ds:itemID="{6BC6DA69-73B8-406A-B27F-0809B42CC6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65</vt:i4>
      </vt:variant>
    </vt:vector>
  </HeadingPairs>
  <TitlesOfParts>
    <vt:vector size="87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2017-10-02T11:18:17Z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