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09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D53" i="28" s="1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9" i="28" l="1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E65" i="27"/>
  <c r="E65" i="28"/>
  <c r="E55" i="27"/>
  <c r="F55" i="27" s="1"/>
  <c r="E63" i="27"/>
  <c r="G63" i="27" s="1"/>
  <c r="E46" i="27"/>
  <c r="G63" i="28"/>
  <c r="F63" i="28"/>
  <c r="E51" i="28"/>
  <c r="G65" i="28"/>
  <c r="F65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63" i="27"/>
  <c r="G46" i="27"/>
  <c r="F46" i="27"/>
  <c r="G55" i="27"/>
  <c r="E57" i="27"/>
  <c r="E44" i="27"/>
  <c r="E40" i="27"/>
  <c r="E50" i="27"/>
  <c r="E60" i="27"/>
  <c r="E48" i="27"/>
  <c r="E58" i="27"/>
  <c r="E41" i="27"/>
  <c r="E61" i="27"/>
  <c r="E51" i="27"/>
  <c r="G65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45" i="28" l="1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4" i="4"/>
  <c r="I14" i="4"/>
  <c r="I29" i="4"/>
  <c r="I22" i="4"/>
  <c r="I32" i="4"/>
  <c r="I24" i="4"/>
  <c r="I9" i="4"/>
  <c r="I12" i="4"/>
  <c r="I15" i="4"/>
  <c r="I33" i="4"/>
  <c r="I11" i="4"/>
  <c r="I30" i="4"/>
  <c r="I3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<sst xmlns="http://schemas.openxmlformats.org/spreadsheetml/2006/main" count="722" uniqueCount="97">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</sst>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69910955</c:v>
                </c:pt>
                <c:pt idx="1">
                  <c:v>57789906</c:v>
                </c:pt>
                <c:pt idx="2">
                  <c:v>42980719</c:v>
                </c:pt>
                <c:pt idx="3">
                  <c:v>32179929</c:v>
                </c:pt>
                <c:pt idx="4">
                  <c:v>31527277</c:v>
                </c:pt>
                <c:pt idx="5">
                  <c:v>21220711</c:v>
                </c:pt>
                <c:pt idx="6">
                  <c:v>20579876</c:v>
                </c:pt>
                <c:pt idx="7">
                  <c:v>17586682</c:v>
                </c:pt>
                <c:pt idx="8">
                  <c:v>16064022</c:v>
                </c:pt>
                <c:pt idx="9">
                  <c:v>14632966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74845714</c:v>
                </c:pt>
                <c:pt idx="1">
                  <c:v>59772221</c:v>
                </c:pt>
                <c:pt idx="2">
                  <c:v>51809245</c:v>
                </c:pt>
                <c:pt idx="3">
                  <c:v>39397955</c:v>
                </c:pt>
                <c:pt idx="4">
                  <c:v>33151679</c:v>
                </c:pt>
                <c:pt idx="5">
                  <c:v>25954355</c:v>
                </c:pt>
                <c:pt idx="6">
                  <c:v>25752898</c:v>
                </c:pt>
                <c:pt idx="7">
                  <c:v>20721876</c:v>
                </c:pt>
                <c:pt idx="8">
                  <c:v>18211417</c:v>
                </c:pt>
                <c:pt idx="9">
                  <c:v>19330572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64203256</c:v>
                </c:pt>
                <c:pt idx="1">
                  <c:v>57507523</c:v>
                </c:pt>
                <c:pt idx="2">
                  <c:v>41793734</c:v>
                </c:pt>
                <c:pt idx="3">
                  <c:v>31604448</c:v>
                </c:pt>
                <c:pt idx="4">
                  <c:v>31310047</c:v>
                </c:pt>
                <c:pt idx="5">
                  <c:v>20513425</c:v>
                </c:pt>
                <c:pt idx="6">
                  <c:v>19034434</c:v>
                </c:pt>
                <c:pt idx="7">
                  <c:v>17538873</c:v>
                </c:pt>
                <c:pt idx="8">
                  <c:v>15012389</c:v>
                </c:pt>
                <c:pt idx="9">
                  <c:v>14497282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69614989</c:v>
                </c:pt>
                <c:pt idx="1">
                  <c:v>59453968</c:v>
                </c:pt>
                <c:pt idx="2">
                  <c:v>50545131</c:v>
                </c:pt>
                <c:pt idx="3">
                  <c:v>37980450</c:v>
                </c:pt>
                <c:pt idx="4">
                  <c:v>32968818</c:v>
                </c:pt>
                <c:pt idx="5">
                  <c:v>25648535</c:v>
                </c:pt>
                <c:pt idx="6">
                  <c:v>23742455</c:v>
                </c:pt>
                <c:pt idx="7">
                  <c:v>20621301</c:v>
                </c:pt>
                <c:pt idx="8">
                  <c:v>17072124</c:v>
                </c:pt>
                <c:pt idx="9">
                  <c:v>19203404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20497399</c:v>
                </c:pt>
                <c:pt idx="1">
                  <c:v>20142781</c:v>
                </c:pt>
                <c:pt idx="2">
                  <c:v>18349276</c:v>
                </c:pt>
                <c:pt idx="3">
                  <c:v>16168779</c:v>
                </c:pt>
                <c:pt idx="4">
                  <c:v>13042241</c:v>
                </c:pt>
                <c:pt idx="5">
                  <c:v>11755823</c:v>
                </c:pt>
                <c:pt idx="6">
                  <c:v>8423011</c:v>
                </c:pt>
                <c:pt idx="7">
                  <c:v>7776762</c:v>
                </c:pt>
                <c:pt idx="8">
                  <c:v>6820497</c:v>
                </c:pt>
                <c:pt idx="9">
                  <c:v>5766790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23057335</c:v>
                </c:pt>
                <c:pt idx="1">
                  <c:v>20506932</c:v>
                </c:pt>
                <c:pt idx="2">
                  <c:v>19017185</c:v>
                </c:pt>
                <c:pt idx="3">
                  <c:v>20109630</c:v>
                </c:pt>
                <c:pt idx="4">
                  <c:v>13645908</c:v>
                </c:pt>
                <c:pt idx="5">
                  <c:v>12105080</c:v>
                </c:pt>
                <c:pt idx="6">
                  <c:v>9394063</c:v>
                </c:pt>
                <c:pt idx="7">
                  <c:v>7761371</c:v>
                </c:pt>
                <c:pt idx="8">
                  <c:v>7454675</c:v>
                </c:pt>
                <c:pt idx="9">
                  <c:v>5968592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BILBAO</c:v>
                </c:pt>
                <c:pt idx="6">
                  <c:v>CARTAGENA</c:v>
                </c:pt>
                <c:pt idx="7">
                  <c:v>VALENCIA</c:v>
                </c:pt>
                <c:pt idx="8">
                  <c:v>ALMERIA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12456055</c:v>
                </c:pt>
                <c:pt idx="1">
                  <c:v>9830390</c:v>
                </c:pt>
                <c:pt idx="2">
                  <c:v>9268088</c:v>
                </c:pt>
                <c:pt idx="3">
                  <c:v>4180685</c:v>
                </c:pt>
                <c:pt idx="4">
                  <c:v>3921099</c:v>
                </c:pt>
                <c:pt idx="5">
                  <c:v>3827983</c:v>
                </c:pt>
                <c:pt idx="6">
                  <c:v>3615556</c:v>
                </c:pt>
                <c:pt idx="7">
                  <c:v>3523706</c:v>
                </c:pt>
                <c:pt idx="8">
                  <c:v>3291672</c:v>
                </c:pt>
                <c:pt idx="9">
                  <c:v>3215589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BILBAO</c:v>
                </c:pt>
                <c:pt idx="6">
                  <c:v>CARTAGENA</c:v>
                </c:pt>
                <c:pt idx="7">
                  <c:v>VALENCIA</c:v>
                </c:pt>
                <c:pt idx="8">
                  <c:v>ALMERIA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16869645</c:v>
                </c:pt>
                <c:pt idx="1">
                  <c:v>12420882</c:v>
                </c:pt>
                <c:pt idx="2">
                  <c:v>9781089</c:v>
                </c:pt>
                <c:pt idx="3">
                  <c:v>6525092</c:v>
                </c:pt>
                <c:pt idx="4">
                  <c:v>3506472</c:v>
                </c:pt>
                <c:pt idx="5">
                  <c:v>5266459</c:v>
                </c:pt>
                <c:pt idx="6">
                  <c:v>4628556</c:v>
                </c:pt>
                <c:pt idx="7">
                  <c:v>5165374</c:v>
                </c:pt>
                <c:pt idx="8">
                  <c:v>4906958</c:v>
                </c:pt>
                <c:pt idx="9">
                  <c:v>3289608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48217027</c:v>
                </c:pt>
                <c:pt idx="1">
                  <c:v>42316996</c:v>
                </c:pt>
                <c:pt idx="2">
                  <c:v>26116812</c:v>
                </c:pt>
                <c:pt idx="3">
                  <c:v>13734738</c:v>
                </c:pt>
                <c:pt idx="4">
                  <c:v>8040828</c:v>
                </c:pt>
                <c:pt idx="5">
                  <c:v>7279066</c:v>
                </c:pt>
                <c:pt idx="6">
                  <c:v>5741067</c:v>
                </c:pt>
                <c:pt idx="7">
                  <c:v>3130381</c:v>
                </c:pt>
                <c:pt idx="8">
                  <c:v>3073507</c:v>
                </c:pt>
                <c:pt idx="9">
                  <c:v>2078670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48320002</c:v>
                </c:pt>
                <c:pt idx="1">
                  <c:v>47519536</c:v>
                </c:pt>
                <c:pt idx="2">
                  <c:v>34933579</c:v>
                </c:pt>
                <c:pt idx="3">
                  <c:v>17883781</c:v>
                </c:pt>
                <c:pt idx="4">
                  <c:v>9017601</c:v>
                </c:pt>
                <c:pt idx="5">
                  <c:v>9656656</c:v>
                </c:pt>
                <c:pt idx="6">
                  <c:v>6325593</c:v>
                </c:pt>
                <c:pt idx="7">
                  <c:v>1530751</c:v>
                </c:pt>
                <c:pt idx="8">
                  <c:v>4102402</c:v>
                </c:pt>
                <c:pt idx="9">
                  <c:v>2588765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88976</c:v>
                </c:pt>
                <c:pt idx="1">
                  <c:v>43108</c:v>
                </c:pt>
                <c:pt idx="2">
                  <c:v>19762</c:v>
                </c:pt>
                <c:pt idx="3">
                  <c:v>15868</c:v>
                </c:pt>
                <c:pt idx="4">
                  <c:v>13590</c:v>
                </c:pt>
                <c:pt idx="5">
                  <c:v>11534</c:v>
                </c:pt>
                <c:pt idx="6">
                  <c:v>11229</c:v>
                </c:pt>
                <c:pt idx="7">
                  <c:v>5094</c:v>
                </c:pt>
                <c:pt idx="8">
                  <c:v>4647</c:v>
                </c:pt>
                <c:pt idx="9">
                  <c:v>4104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88870</c:v>
                </c:pt>
                <c:pt idx="1">
                  <c:v>32422</c:v>
                </c:pt>
                <c:pt idx="2">
                  <c:v>17646</c:v>
                </c:pt>
                <c:pt idx="3">
                  <c:v>7667</c:v>
                </c:pt>
                <c:pt idx="4">
                  <c:v>11924</c:v>
                </c:pt>
                <c:pt idx="5">
                  <c:v>7428</c:v>
                </c:pt>
                <c:pt idx="6">
                  <c:v>6196</c:v>
                </c:pt>
                <c:pt idx="7">
                  <c:v>4410</c:v>
                </c:pt>
                <c:pt idx="8">
                  <c:v>5659</c:v>
                </c:pt>
                <c:pt idx="9">
                  <c:v>2835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3375642</c:v>
                </c:pt>
                <c:pt idx="1">
                  <c:v>2182173</c:v>
                </c:pt>
                <c:pt idx="2">
                  <c:v>1184676</c:v>
                </c:pt>
                <c:pt idx="3">
                  <c:v>1045156</c:v>
                </c:pt>
                <c:pt idx="4">
                  <c:v>555082</c:v>
                </c:pt>
                <c:pt idx="5">
                  <c:v>323339</c:v>
                </c:pt>
                <c:pt idx="6">
                  <c:v>280555</c:v>
                </c:pt>
                <c:pt idx="7">
                  <c:v>213318</c:v>
                </c:pt>
                <c:pt idx="8">
                  <c:v>170166</c:v>
                </c:pt>
                <c:pt idx="9">
                  <c:v>151767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3245254</c:v>
                </c:pt>
                <c:pt idx="1">
                  <c:v>2209065</c:v>
                </c:pt>
                <c:pt idx="2">
                  <c:v>1261416</c:v>
                </c:pt>
                <c:pt idx="3">
                  <c:v>1069049</c:v>
                </c:pt>
                <c:pt idx="4">
                  <c:v>636796</c:v>
                </c:pt>
                <c:pt idx="5">
                  <c:v>355664</c:v>
                </c:pt>
                <c:pt idx="6">
                  <c:v>316867</c:v>
                </c:pt>
                <c:pt idx="7">
                  <c:v>179577</c:v>
                </c:pt>
                <c:pt idx="8">
                  <c:v>240781</c:v>
                </c:pt>
                <c:pt idx="9">
                  <c:v>109124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BILBAO</c:v>
                </c:pt>
                <c:pt idx="6">
                  <c:v>CEUTA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37003476</c:v>
                </c:pt>
                <c:pt idx="1">
                  <c:v>27196257</c:v>
                </c:pt>
                <c:pt idx="2">
                  <c:v>8060676</c:v>
                </c:pt>
                <c:pt idx="3">
                  <c:v>7515805</c:v>
                </c:pt>
                <c:pt idx="4">
                  <c:v>5514392</c:v>
                </c:pt>
                <c:pt idx="5">
                  <c:v>691140</c:v>
                </c:pt>
                <c:pt idx="6">
                  <c:v>688765</c:v>
                </c:pt>
                <c:pt idx="7">
                  <c:v>625263</c:v>
                </c:pt>
                <c:pt idx="8">
                  <c:v>486675</c:v>
                </c:pt>
                <c:pt idx="9">
                  <c:v>296340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BILBAO</c:v>
                </c:pt>
                <c:pt idx="6">
                  <c:v>CEUTA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40897326</c:v>
                </c:pt>
                <c:pt idx="1">
                  <c:v>23421705</c:v>
                </c:pt>
                <c:pt idx="2">
                  <c:v>11414050</c:v>
                </c:pt>
                <c:pt idx="3">
                  <c:v>12257998</c:v>
                </c:pt>
                <c:pt idx="4">
                  <c:v>4276093</c:v>
                </c:pt>
                <c:pt idx="5">
                  <c:v>708811</c:v>
                </c:pt>
                <c:pt idx="6">
                  <c:v>1011186</c:v>
                </c:pt>
                <c:pt idx="7">
                  <c:v>2563993</c:v>
                </c:pt>
                <c:pt idx="8">
                  <c:v>458656</c:v>
                </c:pt>
                <c:pt idx="9">
                  <c:v>149606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35926659</c:v>
                </c:pt>
                <c:pt idx="1">
                  <c:v>27171697</c:v>
                </c:pt>
                <c:pt idx="2">
                  <c:v>7770792</c:v>
                </c:pt>
                <c:pt idx="3">
                  <c:v>6883673</c:v>
                </c:pt>
                <c:pt idx="4">
                  <c:v>1558813</c:v>
                </c:pt>
                <c:pt idx="5">
                  <c:v>625263</c:v>
                </c:pt>
                <c:pt idx="6">
                  <c:v>236378</c:v>
                </c:pt>
                <c:pt idx="7">
                  <c:v>110493</c:v>
                </c:pt>
                <c:pt idx="8">
                  <c:v>77099</c:v>
                </c:pt>
                <c:pt idx="9">
                  <c:v>11957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40794097</c:v>
                </c:pt>
                <c:pt idx="1">
                  <c:v>23370375</c:v>
                </c:pt>
                <c:pt idx="2">
                  <c:v>11283660</c:v>
                </c:pt>
                <c:pt idx="3">
                  <c:v>11647615</c:v>
                </c:pt>
                <c:pt idx="4">
                  <c:v>2349</c:v>
                </c:pt>
                <c:pt idx="5">
                  <c:v>2562409</c:v>
                </c:pt>
                <c:pt idx="6">
                  <c:v>98697</c:v>
                </c:pt>
                <c:pt idx="7">
                  <c:v>44046</c:v>
                </c:pt>
                <c:pt idx="8">
                  <c:v>228915</c:v>
                </c:pt>
                <c:pt idx="9">
                  <c:v>7024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42481666</c:v>
                </c:pt>
                <c:pt idx="1">
                  <c:v>37841338</c:v>
                </c:pt>
                <c:pt idx="2">
                  <c:v>17547223</c:v>
                </c:pt>
                <c:pt idx="3">
                  <c:v>10888619</c:v>
                </c:pt>
                <c:pt idx="4">
                  <c:v>4756826</c:v>
                </c:pt>
                <c:pt idx="5">
                  <c:v>2785098</c:v>
                </c:pt>
                <c:pt idx="6">
                  <c:v>2221638</c:v>
                </c:pt>
                <c:pt idx="7">
                  <c:v>1968975</c:v>
                </c:pt>
                <c:pt idx="8">
                  <c:v>1040955</c:v>
                </c:pt>
                <c:pt idx="9">
                  <c:v>985237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41123599</c:v>
                </c:pt>
                <c:pt idx="1">
                  <c:v>42795469</c:v>
                </c:pt>
                <c:pt idx="2">
                  <c:v>25155959</c:v>
                </c:pt>
                <c:pt idx="3">
                  <c:v>14816157</c:v>
                </c:pt>
                <c:pt idx="4">
                  <c:v>6138927</c:v>
                </c:pt>
                <c:pt idx="5">
                  <c:v>3045724</c:v>
                </c:pt>
                <c:pt idx="6">
                  <c:v>429954</c:v>
                </c:pt>
                <c:pt idx="7">
                  <c:v>2364847</c:v>
                </c:pt>
                <c:pt idx="8">
                  <c:v>1247334</c:v>
                </c:pt>
                <c:pt idx="9">
                  <c:v>979064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8448071</c:v>
                </c:pt>
                <c:pt idx="1">
                  <c:v>7945439</c:v>
                </c:pt>
                <c:pt idx="2">
                  <c:v>4478028</c:v>
                </c:pt>
                <c:pt idx="3">
                  <c:v>4297523</c:v>
                </c:pt>
                <c:pt idx="4">
                  <c:v>3261841</c:v>
                </c:pt>
                <c:pt idx="5">
                  <c:v>2164881</c:v>
                </c:pt>
                <c:pt idx="6">
                  <c:v>1194867</c:v>
                </c:pt>
                <c:pt idx="7">
                  <c:v>927847</c:v>
                </c:pt>
                <c:pt idx="8">
                  <c:v>903535</c:v>
                </c:pt>
                <c:pt idx="9">
                  <c:v>794122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10070724</c:v>
                </c:pt>
                <c:pt idx="1">
                  <c:v>8910184</c:v>
                </c:pt>
                <c:pt idx="2">
                  <c:v>4821047</c:v>
                </c:pt>
                <c:pt idx="3">
                  <c:v>4408259</c:v>
                </c:pt>
                <c:pt idx="4">
                  <c:v>3483379</c:v>
                </c:pt>
                <c:pt idx="5">
                  <c:v>2470509</c:v>
                </c:pt>
                <c:pt idx="6">
                  <c:v>1358876</c:v>
                </c:pt>
                <c:pt idx="7">
                  <c:v>973192</c:v>
                </c:pt>
                <c:pt idx="8">
                  <c:v>1335234</c:v>
                </c:pt>
                <c:pt idx="9">
                  <c:v>616384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3653890</c:v>
                </c:pt>
                <c:pt idx="1">
                  <c:v>3043268</c:v>
                </c:pt>
                <c:pt idx="2">
                  <c:v>1800214</c:v>
                </c:pt>
                <c:pt idx="3">
                  <c:v>1007207</c:v>
                </c:pt>
                <c:pt idx="4">
                  <c:v>443464</c:v>
                </c:pt>
                <c:pt idx="5">
                  <c:v>346254</c:v>
                </c:pt>
                <c:pt idx="6">
                  <c:v>289871</c:v>
                </c:pt>
                <c:pt idx="7">
                  <c:v>221203</c:v>
                </c:pt>
                <c:pt idx="8">
                  <c:v>193921</c:v>
                </c:pt>
                <c:pt idx="9">
                  <c:v>132059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3602112</c:v>
                </c:pt>
                <c:pt idx="1">
                  <c:v>3327616</c:v>
                </c:pt>
                <c:pt idx="2">
                  <c:v>2569549</c:v>
                </c:pt>
                <c:pt idx="3">
                  <c:v>1312120</c:v>
                </c:pt>
                <c:pt idx="4">
                  <c:v>557345</c:v>
                </c:pt>
                <c:pt idx="5">
                  <c:v>397788</c:v>
                </c:pt>
                <c:pt idx="6">
                  <c:v>428623</c:v>
                </c:pt>
                <c:pt idx="7">
                  <c:v>45903</c:v>
                </c:pt>
                <c:pt idx="8">
                  <c:v>247873</c:v>
                </c:pt>
                <c:pt idx="9">
                  <c:v>150827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2890851</c:v>
                </c:pt>
                <c:pt idx="1">
                  <c:v>1824636</c:v>
                </c:pt>
                <c:pt idx="2">
                  <c:v>606296</c:v>
                </c:pt>
                <c:pt idx="3">
                  <c:v>587662</c:v>
                </c:pt>
                <c:pt idx="4">
                  <c:v>273976</c:v>
                </c:pt>
                <c:pt idx="5">
                  <c:v>138707</c:v>
                </c:pt>
                <c:pt idx="6">
                  <c:v>16725</c:v>
                </c:pt>
                <c:pt idx="7">
                  <c:v>7243</c:v>
                </c:pt>
                <c:pt idx="8">
                  <c:v>4646</c:v>
                </c:pt>
                <c:pt idx="9">
                  <c:v>1030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3164696</c:v>
                </c:pt>
                <c:pt idx="1">
                  <c:v>1582192</c:v>
                </c:pt>
                <c:pt idx="2">
                  <c:v>995913</c:v>
                </c:pt>
                <c:pt idx="3">
                  <c:v>835094</c:v>
                </c:pt>
                <c:pt idx="4">
                  <c:v>409759</c:v>
                </c:pt>
                <c:pt idx="5">
                  <c:v>875</c:v>
                </c:pt>
                <c:pt idx="6">
                  <c:v>8050</c:v>
                </c:pt>
                <c:pt idx="7">
                  <c:v>3371</c:v>
                </c:pt>
                <c:pt idx="8">
                  <c:v>13850</c:v>
                </c:pt>
                <c:pt idx="9">
                  <c:v>1097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330451</c:v>
                </c:pt>
                <c:pt idx="1">
                  <c:v>287964</c:v>
                </c:pt>
                <c:pt idx="2">
                  <c:v>226128</c:v>
                </c:pt>
                <c:pt idx="3">
                  <c:v>153414</c:v>
                </c:pt>
                <c:pt idx="4">
                  <c:v>127092</c:v>
                </c:pt>
                <c:pt idx="5">
                  <c:v>121159</c:v>
                </c:pt>
                <c:pt idx="6">
                  <c:v>109290</c:v>
                </c:pt>
                <c:pt idx="7">
                  <c:v>60325</c:v>
                </c:pt>
                <c:pt idx="8">
                  <c:v>54314</c:v>
                </c:pt>
                <c:pt idx="9">
                  <c:v>47731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383958</c:v>
                </c:pt>
                <c:pt idx="1">
                  <c:v>341010</c:v>
                </c:pt>
                <c:pt idx="2">
                  <c:v>300812</c:v>
                </c:pt>
                <c:pt idx="3">
                  <c:v>177607</c:v>
                </c:pt>
                <c:pt idx="4">
                  <c:v>175898</c:v>
                </c:pt>
                <c:pt idx="5">
                  <c:v>139966</c:v>
                </c:pt>
                <c:pt idx="6">
                  <c:v>112945</c:v>
                </c:pt>
                <c:pt idx="7">
                  <c:v>59886</c:v>
                </c:pt>
                <c:pt idx="8">
                  <c:v>78073</c:v>
                </c:pt>
                <c:pt idx="9">
                  <c:v>57031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1675840</c:v>
                </c:pt>
                <c:pt idx="1">
                  <c:v>968239</c:v>
                </c:pt>
                <c:pt idx="2">
                  <c:v>384504</c:v>
                </c:pt>
                <c:pt idx="3">
                  <c:v>141221</c:v>
                </c:pt>
                <c:pt idx="4">
                  <c:v>138947</c:v>
                </c:pt>
                <c:pt idx="5">
                  <c:v>87721</c:v>
                </c:pt>
                <c:pt idx="6">
                  <c:v>66518</c:v>
                </c:pt>
                <c:pt idx="7">
                  <c:v>50417</c:v>
                </c:pt>
                <c:pt idx="8">
                  <c:v>45044</c:v>
                </c:pt>
                <c:pt idx="9">
                  <c:v>41400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1842313</c:v>
                </c:pt>
                <c:pt idx="1">
                  <c:v>1274700</c:v>
                </c:pt>
                <c:pt idx="2">
                  <c:v>465423</c:v>
                </c:pt>
                <c:pt idx="3">
                  <c:v>146270</c:v>
                </c:pt>
                <c:pt idx="4">
                  <c:v>187471</c:v>
                </c:pt>
                <c:pt idx="5">
                  <c:v>92693</c:v>
                </c:pt>
                <c:pt idx="6">
                  <c:v>86317</c:v>
                </c:pt>
                <c:pt idx="7">
                  <c:v>26420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5080634</c:v>
                </c:pt>
                <c:pt idx="1">
                  <c:v>4848427</c:v>
                </c:pt>
                <c:pt idx="2">
                  <c:v>4346650</c:v>
                </c:pt>
                <c:pt idx="3">
                  <c:v>3201696</c:v>
                </c:pt>
                <c:pt idx="4">
                  <c:v>2152875</c:v>
                </c:pt>
                <c:pt idx="5">
                  <c:v>1404823</c:v>
                </c:pt>
                <c:pt idx="6">
                  <c:v>1182834</c:v>
                </c:pt>
                <c:pt idx="7">
                  <c:v>791223</c:v>
                </c:pt>
                <c:pt idx="8">
                  <c:v>591326</c:v>
                </c:pt>
                <c:pt idx="9">
                  <c:v>431917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5415682</c:v>
                </c:pt>
                <c:pt idx="1">
                  <c:v>5065808</c:v>
                </c:pt>
                <c:pt idx="2">
                  <c:v>4626599</c:v>
                </c:pt>
                <c:pt idx="3">
                  <c:v>3236976</c:v>
                </c:pt>
                <c:pt idx="4">
                  <c:v>2479539</c:v>
                </c:pt>
                <c:pt idx="5">
                  <c:v>1276092</c:v>
                </c:pt>
                <c:pt idx="6">
                  <c:v>1163227</c:v>
                </c:pt>
                <c:pt idx="7">
                  <c:v>642529</c:v>
                </c:pt>
                <c:pt idx="8">
                  <c:v>537217</c:v>
                </c:pt>
                <c:pt idx="9">
                  <c:v>436012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2151465</c:v>
                </c:pt>
                <c:pt idx="1">
                  <c:v>1237362</c:v>
                </c:pt>
                <c:pt idx="2">
                  <c:v>611249</c:v>
                </c:pt>
                <c:pt idx="3">
                  <c:v>582115</c:v>
                </c:pt>
                <c:pt idx="4">
                  <c:v>487955</c:v>
                </c:pt>
                <c:pt idx="5">
                  <c:v>237066</c:v>
                </c:pt>
                <c:pt idx="6">
                  <c:v>222948</c:v>
                </c:pt>
                <c:pt idx="7">
                  <c:v>184909</c:v>
                </c:pt>
                <c:pt idx="8">
                  <c:v>96615</c:v>
                </c:pt>
                <c:pt idx="9">
                  <c:v>67916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2074554</c:v>
                </c:pt>
                <c:pt idx="1">
                  <c:v>1314074</c:v>
                </c:pt>
                <c:pt idx="2">
                  <c:v>576412</c:v>
                </c:pt>
                <c:pt idx="3">
                  <c:v>557371</c:v>
                </c:pt>
                <c:pt idx="4">
                  <c:v>352993</c:v>
                </c:pt>
                <c:pt idx="5">
                  <c:v>224905</c:v>
                </c:pt>
                <c:pt idx="6">
                  <c:v>216333</c:v>
                </c:pt>
                <c:pt idx="7">
                  <c:v>199335</c:v>
                </c:pt>
                <c:pt idx="8">
                  <c:v>82487</c:v>
                </c:pt>
                <c:pt idx="9">
                  <c:v>35374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1197669</c:v>
                </c:pt>
                <c:pt idx="1">
                  <c:v>738220</c:v>
                </c:pt>
                <c:pt idx="2">
                  <c:v>460514</c:v>
                </c:pt>
                <c:pt idx="3">
                  <c:v>433221</c:v>
                </c:pt>
                <c:pt idx="4">
                  <c:v>267549</c:v>
                </c:pt>
                <c:pt idx="5">
                  <c:v>246647</c:v>
                </c:pt>
                <c:pt idx="6">
                  <c:v>212567</c:v>
                </c:pt>
                <c:pt idx="7">
                  <c:v>93100</c:v>
                </c:pt>
                <c:pt idx="8">
                  <c:v>75553</c:v>
                </c:pt>
                <c:pt idx="9">
                  <c:v>56546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1294681</c:v>
                </c:pt>
                <c:pt idx="1">
                  <c:v>709761</c:v>
                </c:pt>
                <c:pt idx="2">
                  <c:v>616924</c:v>
                </c:pt>
                <c:pt idx="3">
                  <c:v>493046</c:v>
                </c:pt>
                <c:pt idx="4">
                  <c:v>269237</c:v>
                </c:pt>
                <c:pt idx="5">
                  <c:v>241423</c:v>
                </c:pt>
                <c:pt idx="6">
                  <c:v>212675</c:v>
                </c:pt>
                <c:pt idx="7">
                  <c:v>89493</c:v>
                </c:pt>
                <c:pt idx="8">
                  <c:v>72043</c:v>
                </c:pt>
                <c:pt idx="9">
                  <c:v>54046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24852</c:v>
                </c:pt>
                <c:pt idx="1">
                  <c:v>15479</c:v>
                </c:pt>
                <c:pt idx="2">
                  <c:v>12287</c:v>
                </c:pt>
                <c:pt idx="3">
                  <c:v>9679</c:v>
                </c:pt>
                <c:pt idx="4">
                  <c:v>8417</c:v>
                </c:pt>
                <c:pt idx="5">
                  <c:v>7855</c:v>
                </c:pt>
                <c:pt idx="6">
                  <c:v>6806</c:v>
                </c:pt>
                <c:pt idx="7">
                  <c:v>3042</c:v>
                </c:pt>
                <c:pt idx="8">
                  <c:v>3012</c:v>
                </c:pt>
                <c:pt idx="9">
                  <c:v>1999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24535</c:v>
                </c:pt>
                <c:pt idx="1">
                  <c:v>17199</c:v>
                </c:pt>
                <c:pt idx="2">
                  <c:v>12788</c:v>
                </c:pt>
                <c:pt idx="3">
                  <c:v>9727</c:v>
                </c:pt>
                <c:pt idx="4">
                  <c:v>9582</c:v>
                </c:pt>
                <c:pt idx="5">
                  <c:v>9620</c:v>
                </c:pt>
                <c:pt idx="6">
                  <c:v>6988</c:v>
                </c:pt>
                <c:pt idx="7">
                  <c:v>3585</c:v>
                </c:pt>
                <c:pt idx="8">
                  <c:v>2707</c:v>
                </c:pt>
                <c:pt idx="9">
                  <c:v>2419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274917623</c:v>
                </c:pt>
                <c:pt idx="1">
                  <c:v>245192663</c:v>
                </c:pt>
                <c:pt idx="2">
                  <c:v>182979483</c:v>
                </c:pt>
                <c:pt idx="3">
                  <c:v>177481599</c:v>
                </c:pt>
                <c:pt idx="4">
                  <c:v>164189885</c:v>
                </c:pt>
                <c:pt idx="5">
                  <c:v>134291951</c:v>
                </c:pt>
                <c:pt idx="6">
                  <c:v>63298711</c:v>
                </c:pt>
                <c:pt idx="7">
                  <c:v>43183219</c:v>
                </c:pt>
                <c:pt idx="8">
                  <c:v>42780820</c:v>
                </c:pt>
                <c:pt idx="9">
                  <c:v>37073453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263686596</c:v>
                </c:pt>
                <c:pt idx="1">
                  <c:v>258341040</c:v>
                </c:pt>
                <c:pt idx="2">
                  <c:v>182484591</c:v>
                </c:pt>
                <c:pt idx="3">
                  <c:v>163521591</c:v>
                </c:pt>
                <c:pt idx="4">
                  <c:v>157259757</c:v>
                </c:pt>
                <c:pt idx="5">
                  <c:v>137723771</c:v>
                </c:pt>
                <c:pt idx="6">
                  <c:v>69030454</c:v>
                </c:pt>
                <c:pt idx="7">
                  <c:v>37479793</c:v>
                </c:pt>
                <c:pt idx="8">
                  <c:v>48822105</c:v>
                </c:pt>
                <c:pt idx="9">
                  <c:v>39358896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796</c:v>
                </c:pt>
                <c:pt idx="1">
                  <c:v>641</c:v>
                </c:pt>
                <c:pt idx="2">
                  <c:v>381</c:v>
                </c:pt>
                <c:pt idx="3">
                  <c:v>349</c:v>
                </c:pt>
                <c:pt idx="4">
                  <c:v>302</c:v>
                </c:pt>
                <c:pt idx="5">
                  <c:v>225</c:v>
                </c:pt>
                <c:pt idx="6">
                  <c:v>143</c:v>
                </c:pt>
                <c:pt idx="7">
                  <c:v>102</c:v>
                </c:pt>
                <c:pt idx="8">
                  <c:v>99</c:v>
                </c:pt>
                <c:pt idx="9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889</c:v>
                </c:pt>
                <c:pt idx="1">
                  <c:v>718</c:v>
                </c:pt>
                <c:pt idx="2">
                  <c:v>425</c:v>
                </c:pt>
                <c:pt idx="3">
                  <c:v>333</c:v>
                </c:pt>
                <c:pt idx="4">
                  <c:v>271</c:v>
                </c:pt>
                <c:pt idx="5">
                  <c:v>253</c:v>
                </c:pt>
                <c:pt idx="6">
                  <c:v>164</c:v>
                </c:pt>
                <c:pt idx="7">
                  <c:v>110</c:v>
                </c:pt>
                <c:pt idx="8">
                  <c:v>86</c:v>
                </c:pt>
                <c:pt idx="9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6" sqref="D6:E6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42999</v>
      </c>
    </row>
    <row r="6" spans="1:9" x14ac:dyDescent="0.25">
      <c r="A6" s="53" t="s">
        <v>42</v>
      </c>
      <c r="B6" s="54"/>
      <c r="C6" s="54"/>
      <c r="D6" s="55" t="s">
        <v>94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13164644</v>
      </c>
      <c r="E8" s="61">
        <v>11524104</v>
      </c>
      <c r="F8" s="61">
        <v>153964100</v>
      </c>
      <c r="G8" s="61">
        <v>143529909</v>
      </c>
      <c r="H8" s="61">
        <v>-10434191</v>
      </c>
      <c r="I8" s="62">
        <f>((G8*100/F8)-100)</f>
        <v>-6.7770285410689866</v>
      </c>
    </row>
    <row r="9" spans="1:9" x14ac:dyDescent="0.25">
      <c r="A9" s="63"/>
      <c r="B9" s="64"/>
      <c r="C9" s="60" t="s">
        <v>15</v>
      </c>
      <c r="D9" s="61">
        <v>7459773</v>
      </c>
      <c r="E9" s="61">
        <v>7776311</v>
      </c>
      <c r="F9" s="61">
        <v>101352636</v>
      </c>
      <c r="G9" s="61">
        <v>79133203</v>
      </c>
      <c r="H9" s="61">
        <v>-22219433</v>
      </c>
      <c r="I9" s="62">
        <f t="shared" ref="I9:I19" si="0">((G9*100/F9)-100)</f>
        <v>-21.922896016241751</v>
      </c>
    </row>
    <row r="10" spans="1:9" x14ac:dyDescent="0.25">
      <c r="A10" s="63"/>
      <c r="B10" s="59" t="s">
        <v>16</v>
      </c>
      <c r="C10" s="60" t="s">
        <v>17</v>
      </c>
      <c r="D10" s="61">
        <v>3939742</v>
      </c>
      <c r="E10" s="61">
        <v>4130412</v>
      </c>
      <c r="F10" s="61">
        <v>58333296</v>
      </c>
      <c r="G10" s="61">
        <v>48652266</v>
      </c>
      <c r="H10" s="61">
        <v>-9681030</v>
      </c>
      <c r="I10" s="62">
        <f t="shared" si="0"/>
        <v>-16.596062050051145</v>
      </c>
    </row>
    <row r="11" spans="1:9" x14ac:dyDescent="0.25">
      <c r="A11" s="63"/>
      <c r="B11" s="63"/>
      <c r="C11" s="60" t="s">
        <v>18</v>
      </c>
      <c r="D11" s="61">
        <v>10339297</v>
      </c>
      <c r="E11" s="61">
        <v>11051997</v>
      </c>
      <c r="F11" s="61">
        <v>145403135</v>
      </c>
      <c r="G11" s="61">
        <v>127927536</v>
      </c>
      <c r="H11" s="61">
        <v>-17475599</v>
      </c>
      <c r="I11" s="62">
        <f t="shared" si="0"/>
        <v>-12.018722292335724</v>
      </c>
    </row>
    <row r="12" spans="1:9" x14ac:dyDescent="0.25">
      <c r="A12" s="64"/>
      <c r="B12" s="64"/>
      <c r="C12" s="60" t="s">
        <v>2</v>
      </c>
      <c r="D12" s="61">
        <v>14279039</v>
      </c>
      <c r="E12" s="61">
        <v>15182409</v>
      </c>
      <c r="F12" s="61">
        <v>203736431</v>
      </c>
      <c r="G12" s="61">
        <v>176579802</v>
      </c>
      <c r="H12" s="61">
        <v>-27156629</v>
      </c>
      <c r="I12" s="62">
        <f t="shared" si="0"/>
        <v>-13.32929455311799</v>
      </c>
    </row>
    <row r="13" spans="1:9" x14ac:dyDescent="0.25">
      <c r="A13" s="65"/>
      <c r="B13" s="65"/>
      <c r="C13" s="66" t="s">
        <v>2</v>
      </c>
      <c r="D13" s="67">
        <v>34903456</v>
      </c>
      <c r="E13" s="67">
        <v>34482824</v>
      </c>
      <c r="F13" s="67">
        <v>459053167</v>
      </c>
      <c r="G13" s="67">
        <v>399242914</v>
      </c>
      <c r="H13" s="67">
        <v>-59810253</v>
      </c>
      <c r="I13" s="68">
        <f t="shared" si="0"/>
        <v>-13.029047025396082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20351</v>
      </c>
      <c r="E14" s="61">
        <v>20214</v>
      </c>
      <c r="F14" s="61">
        <v>215039</v>
      </c>
      <c r="G14" s="61">
        <v>246490</v>
      </c>
      <c r="H14" s="61">
        <v>31451</v>
      </c>
      <c r="I14" s="62">
        <f t="shared" si="0"/>
        <v>14.625719055613175</v>
      </c>
    </row>
    <row r="15" spans="1:9" x14ac:dyDescent="0.25">
      <c r="A15" s="63"/>
      <c r="B15" s="59" t="s">
        <v>7</v>
      </c>
      <c r="C15" s="60" t="s">
        <v>8</v>
      </c>
      <c r="D15" s="61">
        <v>633329</v>
      </c>
      <c r="E15" s="61">
        <v>649790</v>
      </c>
      <c r="F15" s="61">
        <v>7594991</v>
      </c>
      <c r="G15" s="61">
        <v>7618726</v>
      </c>
      <c r="H15" s="61">
        <v>23735</v>
      </c>
      <c r="I15" s="62">
        <f t="shared" si="0"/>
        <v>0.31250859941769704</v>
      </c>
    </row>
    <row r="16" spans="1:9" x14ac:dyDescent="0.25">
      <c r="A16" s="63"/>
      <c r="B16" s="64"/>
      <c r="C16" s="60" t="s">
        <v>9</v>
      </c>
      <c r="D16" s="61">
        <v>270299</v>
      </c>
      <c r="E16" s="61">
        <v>250803</v>
      </c>
      <c r="F16" s="61">
        <v>3233552</v>
      </c>
      <c r="G16" s="61">
        <v>2857934</v>
      </c>
      <c r="H16" s="61">
        <v>-375618</v>
      </c>
      <c r="I16" s="62">
        <f t="shared" si="0"/>
        <v>-11.616265951498534</v>
      </c>
    </row>
    <row r="17" spans="1:9" x14ac:dyDescent="0.25">
      <c r="A17" s="64"/>
      <c r="B17" s="69" t="s">
        <v>10</v>
      </c>
      <c r="C17" s="60" t="s">
        <v>11</v>
      </c>
      <c r="D17" s="61">
        <v>565433</v>
      </c>
      <c r="E17" s="61">
        <v>405532</v>
      </c>
      <c r="F17" s="61">
        <v>3725369</v>
      </c>
      <c r="G17" s="61">
        <v>3077753</v>
      </c>
      <c r="H17" s="61">
        <v>-647616</v>
      </c>
      <c r="I17" s="62">
        <f t="shared" si="0"/>
        <v>-17.383942369198863</v>
      </c>
    </row>
    <row r="18" spans="1:9" x14ac:dyDescent="0.25">
      <c r="A18" s="70"/>
      <c r="B18" s="70"/>
      <c r="C18" s="66" t="s">
        <v>2</v>
      </c>
      <c r="D18" s="67">
        <v>1489412</v>
      </c>
      <c r="E18" s="67">
        <v>1326339</v>
      </c>
      <c r="F18" s="67">
        <v>14768951</v>
      </c>
      <c r="G18" s="67">
        <v>13800903</v>
      </c>
      <c r="H18" s="67">
        <v>-968048</v>
      </c>
      <c r="I18" s="68">
        <f t="shared" si="0"/>
        <v>-6.5546158288425431</v>
      </c>
    </row>
    <row r="19" spans="1:9" x14ac:dyDescent="0.25">
      <c r="A19" s="71"/>
      <c r="B19" s="71"/>
      <c r="C19" s="72" t="s">
        <v>1</v>
      </c>
      <c r="D19" s="73">
        <f>+D13+D18</f>
        <v>36392868</v>
      </c>
      <c r="E19" s="73">
        <f t="shared" ref="E19:G19" si="1">+E13+E18</f>
        <v>35809163</v>
      </c>
      <c r="F19" s="73">
        <f t="shared" si="1"/>
        <v>473822118</v>
      </c>
      <c r="G19" s="73">
        <f t="shared" si="1"/>
        <v>413043817</v>
      </c>
      <c r="H19" s="73">
        <f t="shared" ref="H19" si="2">G19-F19</f>
        <v>-60778301</v>
      </c>
      <c r="I19" s="74">
        <f t="shared" si="0"/>
        <v>-12.827240158510293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7272075</v>
      </c>
      <c r="E21" s="61">
        <v>7939361</v>
      </c>
      <c r="F21" s="61">
        <v>97853981</v>
      </c>
      <c r="G21" s="61">
        <v>88506975</v>
      </c>
      <c r="H21" s="61">
        <v>-9347006</v>
      </c>
      <c r="I21" s="62">
        <f t="shared" ref="I21:I34" si="3">((G21*100/F21)-100)</f>
        <v>-9.5519935974807169</v>
      </c>
    </row>
    <row r="22" spans="1:9" x14ac:dyDescent="0.25">
      <c r="A22" s="63"/>
      <c r="B22" s="64"/>
      <c r="C22" s="60" t="s">
        <v>22</v>
      </c>
      <c r="D22" s="61">
        <v>6567217</v>
      </c>
      <c r="E22" s="61">
        <v>7068506</v>
      </c>
      <c r="F22" s="61">
        <v>90053166</v>
      </c>
      <c r="G22" s="61">
        <v>80386541</v>
      </c>
      <c r="H22" s="61">
        <v>-9666625</v>
      </c>
      <c r="I22" s="62">
        <f t="shared" si="3"/>
        <v>-10.734353304135908</v>
      </c>
    </row>
    <row r="23" spans="1:9" x14ac:dyDescent="0.25">
      <c r="A23" s="63"/>
      <c r="B23" s="69" t="s">
        <v>23</v>
      </c>
      <c r="C23" s="60" t="s">
        <v>24</v>
      </c>
      <c r="D23" s="61">
        <v>2755460</v>
      </c>
      <c r="E23" s="61">
        <v>2981145</v>
      </c>
      <c r="F23" s="61">
        <v>42747662</v>
      </c>
      <c r="G23" s="61">
        <v>38122839</v>
      </c>
      <c r="H23" s="61">
        <v>-4624823</v>
      </c>
      <c r="I23" s="62">
        <f t="shared" si="3"/>
        <v>-10.818891100991678</v>
      </c>
    </row>
    <row r="24" spans="1:9" x14ac:dyDescent="0.25">
      <c r="A24" s="63"/>
      <c r="B24" s="59" t="s">
        <v>25</v>
      </c>
      <c r="C24" s="60" t="s">
        <v>26</v>
      </c>
      <c r="D24" s="61">
        <v>960106</v>
      </c>
      <c r="E24" s="61">
        <v>994465</v>
      </c>
      <c r="F24" s="61">
        <v>13334924</v>
      </c>
      <c r="G24" s="61">
        <v>11749298</v>
      </c>
      <c r="H24" s="61">
        <v>-1585626</v>
      </c>
      <c r="I24" s="62">
        <f t="shared" si="3"/>
        <v>-11.890776430371858</v>
      </c>
    </row>
    <row r="25" spans="1:9" x14ac:dyDescent="0.25">
      <c r="A25" s="63"/>
      <c r="B25" s="63"/>
      <c r="C25" s="60" t="s">
        <v>21</v>
      </c>
      <c r="D25" s="61">
        <v>527982</v>
      </c>
      <c r="E25" s="61">
        <v>548926</v>
      </c>
      <c r="F25" s="61">
        <v>7016269</v>
      </c>
      <c r="G25" s="61">
        <v>6353531</v>
      </c>
      <c r="H25" s="61">
        <v>-662738</v>
      </c>
      <c r="I25" s="62">
        <f t="shared" si="3"/>
        <v>-9.4457324826057771</v>
      </c>
    </row>
    <row r="26" spans="1:9" x14ac:dyDescent="0.25">
      <c r="A26" s="63"/>
      <c r="B26" s="63"/>
      <c r="C26" s="60" t="s">
        <v>27</v>
      </c>
      <c r="D26" s="61">
        <v>129261</v>
      </c>
      <c r="E26" s="61">
        <v>127900</v>
      </c>
      <c r="F26" s="61">
        <v>1975626</v>
      </c>
      <c r="G26" s="61">
        <v>1650075</v>
      </c>
      <c r="H26" s="61">
        <v>-325551</v>
      </c>
      <c r="I26" s="62">
        <f t="shared" si="3"/>
        <v>-16.478371918571639</v>
      </c>
    </row>
    <row r="27" spans="1:9" x14ac:dyDescent="0.25">
      <c r="A27" s="63"/>
      <c r="B27" s="63"/>
      <c r="C27" s="60" t="s">
        <v>28</v>
      </c>
      <c r="D27" s="61">
        <v>302833</v>
      </c>
      <c r="E27" s="61">
        <v>317632</v>
      </c>
      <c r="F27" s="61">
        <v>4342702</v>
      </c>
      <c r="G27" s="61">
        <v>3725098</v>
      </c>
      <c r="H27" s="61">
        <v>-617604</v>
      </c>
      <c r="I27" s="62">
        <f t="shared" si="3"/>
        <v>-14.221652786675207</v>
      </c>
    </row>
    <row r="28" spans="1:9" x14ac:dyDescent="0.25">
      <c r="A28" s="63"/>
      <c r="B28" s="64"/>
      <c r="C28" s="60" t="s">
        <v>29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2"/>
    </row>
    <row r="29" spans="1:9" x14ac:dyDescent="0.25">
      <c r="A29" s="63"/>
      <c r="B29" s="59" t="s">
        <v>30</v>
      </c>
      <c r="C29" s="60" t="s">
        <v>31</v>
      </c>
      <c r="D29" s="61">
        <v>1705930</v>
      </c>
      <c r="E29" s="61">
        <v>1711689</v>
      </c>
      <c r="F29" s="61">
        <v>26202193</v>
      </c>
      <c r="G29" s="61">
        <v>25328097</v>
      </c>
      <c r="H29" s="61">
        <v>-874096</v>
      </c>
      <c r="I29" s="62">
        <f t="shared" si="3"/>
        <v>-3.3359650468951259</v>
      </c>
    </row>
    <row r="30" spans="1:9" x14ac:dyDescent="0.25">
      <c r="A30" s="63"/>
      <c r="B30" s="64"/>
      <c r="C30" s="60" t="s">
        <v>32</v>
      </c>
      <c r="D30" s="61">
        <v>320672</v>
      </c>
      <c r="E30" s="61">
        <v>341062</v>
      </c>
      <c r="F30" s="61">
        <v>5883552</v>
      </c>
      <c r="G30" s="61">
        <v>6060571</v>
      </c>
      <c r="H30" s="61">
        <v>177019</v>
      </c>
      <c r="I30" s="62">
        <f t="shared" si="3"/>
        <v>3.0087097046138069</v>
      </c>
    </row>
    <row r="31" spans="1:9" x14ac:dyDescent="0.25">
      <c r="A31" s="63"/>
      <c r="B31" s="69" t="s">
        <v>33</v>
      </c>
      <c r="C31" s="60" t="s">
        <v>34</v>
      </c>
      <c r="D31" s="61">
        <v>283525</v>
      </c>
      <c r="E31" s="61">
        <v>282302</v>
      </c>
      <c r="F31" s="61">
        <v>4209251</v>
      </c>
      <c r="G31" s="61">
        <v>3923653</v>
      </c>
      <c r="H31" s="61">
        <v>-285598</v>
      </c>
      <c r="I31" s="62">
        <f t="shared" si="3"/>
        <v>-6.7850075939876291</v>
      </c>
    </row>
    <row r="32" spans="1:9" x14ac:dyDescent="0.25">
      <c r="A32" s="63"/>
      <c r="B32" s="59" t="s">
        <v>35</v>
      </c>
      <c r="C32" s="60" t="s">
        <v>36</v>
      </c>
      <c r="D32" s="61">
        <v>9791</v>
      </c>
      <c r="E32" s="61">
        <v>9645</v>
      </c>
      <c r="F32" s="61">
        <v>121713</v>
      </c>
      <c r="G32" s="61">
        <v>113717</v>
      </c>
      <c r="H32" s="61">
        <v>-7996</v>
      </c>
      <c r="I32" s="62">
        <f t="shared" si="3"/>
        <v>-6.5695529647613711</v>
      </c>
    </row>
    <row r="33" spans="1:9" x14ac:dyDescent="0.25">
      <c r="A33" s="63"/>
      <c r="B33" s="63"/>
      <c r="C33" s="60" t="s">
        <v>37</v>
      </c>
      <c r="D33" s="61">
        <v>134873922</v>
      </c>
      <c r="E33" s="61">
        <v>135902279</v>
      </c>
      <c r="F33" s="61">
        <v>1640842470</v>
      </c>
      <c r="G33" s="61">
        <v>1619336849</v>
      </c>
      <c r="H33" s="61">
        <v>-21505621</v>
      </c>
      <c r="I33" s="62">
        <f t="shared" si="3"/>
        <v>-1.3106450736858335</v>
      </c>
    </row>
    <row r="34" spans="1:9" x14ac:dyDescent="0.25">
      <c r="A34" s="76"/>
      <c r="B34" s="77"/>
      <c r="C34" s="60" t="s">
        <v>38</v>
      </c>
      <c r="D34" s="61">
        <v>236</v>
      </c>
      <c r="E34" s="61">
        <v>196</v>
      </c>
      <c r="F34" s="61">
        <v>3610</v>
      </c>
      <c r="G34" s="61">
        <v>3364</v>
      </c>
      <c r="H34" s="61">
        <v>-246</v>
      </c>
      <c r="I34" s="62">
        <f t="shared" si="3"/>
        <v>-6.8144044321329602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37">
        <v>1211704</v>
      </c>
      <c r="C7" s="37">
        <v>1092014</v>
      </c>
      <c r="D7" s="37">
        <v>12848590</v>
      </c>
      <c r="E7" s="37">
        <v>11916997</v>
      </c>
      <c r="F7" s="10">
        <f>((E7*100)/D7)-100</f>
        <v>-7.2505465580269828</v>
      </c>
      <c r="G7" s="1"/>
      <c r="H7" s="1"/>
      <c r="I7" s="1"/>
    </row>
    <row r="8" spans="1:12" x14ac:dyDescent="0.25">
      <c r="A8" s="11" t="s">
        <v>45</v>
      </c>
      <c r="B8" s="38">
        <v>152951</v>
      </c>
      <c r="C8" s="38">
        <v>187003</v>
      </c>
      <c r="D8" s="38">
        <v>2803496</v>
      </c>
      <c r="E8" s="38">
        <v>2510735</v>
      </c>
      <c r="F8" s="13">
        <f t="shared" ref="F8:F35" si="0">((E8*100)/D8)-100</f>
        <v>-10.44271152874839</v>
      </c>
      <c r="G8" s="1"/>
      <c r="H8" s="1"/>
      <c r="I8" s="1"/>
    </row>
    <row r="9" spans="1:12" x14ac:dyDescent="0.25">
      <c r="A9" s="8" t="s">
        <v>46</v>
      </c>
      <c r="B9" s="37">
        <v>654165</v>
      </c>
      <c r="C9" s="37">
        <v>285314</v>
      </c>
      <c r="D9" s="37">
        <v>5850334</v>
      </c>
      <c r="E9" s="37">
        <v>3957539</v>
      </c>
      <c r="F9" s="10">
        <f t="shared" si="0"/>
        <v>-32.353622887171909</v>
      </c>
      <c r="G9" s="1"/>
      <c r="H9" s="1"/>
      <c r="I9" s="1"/>
    </row>
    <row r="10" spans="1:12" x14ac:dyDescent="0.25">
      <c r="A10" s="11" t="s">
        <v>47</v>
      </c>
      <c r="B10" s="38">
        <v>257071</v>
      </c>
      <c r="C10" s="38">
        <v>286949</v>
      </c>
      <c r="D10" s="38">
        <v>4945449</v>
      </c>
      <c r="E10" s="38">
        <v>4000015</v>
      </c>
      <c r="F10" s="13">
        <f t="shared" si="0"/>
        <v>-19.117253054272723</v>
      </c>
      <c r="G10" s="1"/>
      <c r="H10" s="1"/>
      <c r="I10" s="1"/>
    </row>
    <row r="11" spans="1:12" x14ac:dyDescent="0.25">
      <c r="A11" s="8" t="s">
        <v>48</v>
      </c>
      <c r="B11" s="37">
        <v>6066673</v>
      </c>
      <c r="C11" s="37">
        <v>6129875</v>
      </c>
      <c r="D11" s="37">
        <v>74845714</v>
      </c>
      <c r="E11" s="37">
        <v>69910955</v>
      </c>
      <c r="F11" s="10">
        <f t="shared" si="0"/>
        <v>-6.5932419323302867</v>
      </c>
      <c r="G11" s="1"/>
      <c r="H11" s="1"/>
      <c r="I11" s="1"/>
    </row>
    <row r="12" spans="1:12" x14ac:dyDescent="0.25">
      <c r="A12" s="11" t="s">
        <v>49</v>
      </c>
      <c r="B12" s="38">
        <v>347880</v>
      </c>
      <c r="C12" s="38">
        <v>329671</v>
      </c>
      <c r="D12" s="38">
        <v>5007076</v>
      </c>
      <c r="E12" s="38">
        <v>4007624</v>
      </c>
      <c r="F12" s="13">
        <f t="shared" si="0"/>
        <v>-19.96079148788634</v>
      </c>
      <c r="G12" s="1"/>
      <c r="H12" s="1"/>
      <c r="I12" s="1"/>
    </row>
    <row r="13" spans="1:12" x14ac:dyDescent="0.25">
      <c r="A13" s="8" t="s">
        <v>50</v>
      </c>
      <c r="B13" s="37">
        <v>862009</v>
      </c>
      <c r="C13" s="37">
        <v>845200</v>
      </c>
      <c r="D13" s="37">
        <v>13466073</v>
      </c>
      <c r="E13" s="37">
        <v>11926967</v>
      </c>
      <c r="F13" s="10">
        <f t="shared" si="0"/>
        <v>-11.429508810772077</v>
      </c>
      <c r="G13" s="1"/>
      <c r="H13" s="1"/>
      <c r="I13" s="1"/>
    </row>
    <row r="14" spans="1:12" x14ac:dyDescent="0.25">
      <c r="A14" s="11" t="s">
        <v>51</v>
      </c>
      <c r="B14" s="38">
        <v>3477940</v>
      </c>
      <c r="C14" s="38">
        <v>3727212</v>
      </c>
      <c r="D14" s="38">
        <v>51809245</v>
      </c>
      <c r="E14" s="38">
        <v>42980719</v>
      </c>
      <c r="F14" s="13">
        <f t="shared" si="0"/>
        <v>-17.0404451946752</v>
      </c>
      <c r="G14" s="1"/>
      <c r="H14" s="1"/>
      <c r="I14" s="1"/>
    </row>
    <row r="15" spans="1:12" x14ac:dyDescent="0.25">
      <c r="A15" s="8" t="s">
        <v>52</v>
      </c>
      <c r="B15" s="37">
        <v>3654711</v>
      </c>
      <c r="C15" s="37">
        <v>2692707</v>
      </c>
      <c r="D15" s="37">
        <v>39397955</v>
      </c>
      <c r="E15" s="37">
        <v>32179929</v>
      </c>
      <c r="F15" s="10">
        <f t="shared" si="0"/>
        <v>-18.320813859501087</v>
      </c>
      <c r="G15" s="1"/>
      <c r="H15" s="1"/>
      <c r="I15" s="1"/>
    </row>
    <row r="16" spans="1:12" x14ac:dyDescent="0.25">
      <c r="A16" s="11" t="s">
        <v>53</v>
      </c>
      <c r="B16" s="38">
        <v>1881291</v>
      </c>
      <c r="C16" s="38">
        <v>1326029</v>
      </c>
      <c r="D16" s="38">
        <v>25752898</v>
      </c>
      <c r="E16" s="38">
        <v>20579876</v>
      </c>
      <c r="F16" s="13">
        <f t="shared" si="0"/>
        <v>-20.087145143820322</v>
      </c>
      <c r="G16" s="1"/>
      <c r="H16" s="1"/>
      <c r="I16" s="1"/>
    </row>
    <row r="17" spans="1:9" x14ac:dyDescent="0.25">
      <c r="A17" s="8" t="s">
        <v>54</v>
      </c>
      <c r="B17" s="37">
        <v>1060734</v>
      </c>
      <c r="C17" s="37">
        <v>920702</v>
      </c>
      <c r="D17" s="37">
        <v>13588949</v>
      </c>
      <c r="E17" s="37">
        <v>11113555</v>
      </c>
      <c r="F17" s="10">
        <f t="shared" si="0"/>
        <v>-18.216228495669526</v>
      </c>
      <c r="G17" s="1"/>
      <c r="H17" s="1"/>
      <c r="I17" s="1"/>
    </row>
    <row r="18" spans="1:9" x14ac:dyDescent="0.25">
      <c r="A18" s="11" t="s">
        <v>55</v>
      </c>
      <c r="B18" s="38">
        <v>305519</v>
      </c>
      <c r="C18" s="38">
        <v>240569</v>
      </c>
      <c r="D18" s="38">
        <v>2819762</v>
      </c>
      <c r="E18" s="38">
        <v>2756943</v>
      </c>
      <c r="F18" s="13">
        <f t="shared" si="0"/>
        <v>-2.2278121344992883</v>
      </c>
      <c r="G18" s="1"/>
      <c r="H18" s="1"/>
      <c r="I18" s="1"/>
    </row>
    <row r="19" spans="1:9" x14ac:dyDescent="0.25">
      <c r="A19" s="8" t="s">
        <v>56</v>
      </c>
      <c r="B19" s="37">
        <v>731829</v>
      </c>
      <c r="C19" s="37">
        <v>1290259</v>
      </c>
      <c r="D19" s="37">
        <v>12859884</v>
      </c>
      <c r="E19" s="37">
        <v>12251873</v>
      </c>
      <c r="F19" s="10">
        <f t="shared" si="0"/>
        <v>-4.7279664419990155</v>
      </c>
      <c r="G19" s="1"/>
      <c r="H19" s="1"/>
      <c r="I19" s="1"/>
    </row>
    <row r="20" spans="1:9" x14ac:dyDescent="0.25">
      <c r="A20" s="11" t="s">
        <v>57</v>
      </c>
      <c r="B20" s="38">
        <v>1099897</v>
      </c>
      <c r="C20" s="38">
        <v>1490635</v>
      </c>
      <c r="D20" s="38">
        <v>19330572</v>
      </c>
      <c r="E20" s="38">
        <v>14632966</v>
      </c>
      <c r="F20" s="13">
        <f t="shared" si="0"/>
        <v>-24.301432983979993</v>
      </c>
      <c r="G20" s="1"/>
      <c r="H20" s="1"/>
      <c r="I20" s="1"/>
    </row>
    <row r="21" spans="1:9" x14ac:dyDescent="0.25">
      <c r="A21" s="8" t="s">
        <v>58</v>
      </c>
      <c r="B21" s="37">
        <v>2454875</v>
      </c>
      <c r="C21" s="37">
        <v>1924974</v>
      </c>
      <c r="D21" s="37">
        <v>20721876</v>
      </c>
      <c r="E21" s="37">
        <v>17586682</v>
      </c>
      <c r="F21" s="10">
        <f t="shared" si="0"/>
        <v>-15.129875306656601</v>
      </c>
      <c r="G21" s="1"/>
      <c r="H21" s="1"/>
      <c r="I21" s="1"/>
    </row>
    <row r="22" spans="1:9" x14ac:dyDescent="0.25">
      <c r="A22" s="11" t="s">
        <v>59</v>
      </c>
      <c r="B22" s="38">
        <v>1904526</v>
      </c>
      <c r="C22" s="38">
        <v>1819647</v>
      </c>
      <c r="D22" s="38">
        <v>25954355</v>
      </c>
      <c r="E22" s="38">
        <v>21220711</v>
      </c>
      <c r="F22" s="13">
        <f t="shared" si="0"/>
        <v>-18.238341889058702</v>
      </c>
      <c r="G22" s="1"/>
      <c r="H22" s="1"/>
      <c r="I22" s="1"/>
    </row>
    <row r="23" spans="1:9" x14ac:dyDescent="0.25">
      <c r="A23" s="8" t="s">
        <v>60</v>
      </c>
      <c r="B23" s="37">
        <v>222165</v>
      </c>
      <c r="C23" s="37">
        <v>158686</v>
      </c>
      <c r="D23" s="37">
        <v>4742394</v>
      </c>
      <c r="E23" s="37">
        <v>2177690</v>
      </c>
      <c r="F23" s="10">
        <f t="shared" si="0"/>
        <v>-54.080365317601192</v>
      </c>
      <c r="G23" s="1"/>
      <c r="H23" s="1"/>
      <c r="I23" s="1"/>
    </row>
    <row r="24" spans="1:9" x14ac:dyDescent="0.25">
      <c r="A24" s="11" t="s">
        <v>61</v>
      </c>
      <c r="B24" s="38">
        <v>125255</v>
      </c>
      <c r="C24" s="38">
        <v>191311</v>
      </c>
      <c r="D24" s="38">
        <v>1672550</v>
      </c>
      <c r="E24" s="38">
        <v>1683542</v>
      </c>
      <c r="F24" s="13">
        <f t="shared" si="0"/>
        <v>0.65720008370452376</v>
      </c>
      <c r="G24" s="1"/>
      <c r="H24" s="1"/>
      <c r="I24" s="1"/>
    </row>
    <row r="25" spans="1:9" x14ac:dyDescent="0.25">
      <c r="A25" s="8" t="s">
        <v>62</v>
      </c>
      <c r="B25" s="37">
        <v>55267</v>
      </c>
      <c r="C25" s="37">
        <v>66673</v>
      </c>
      <c r="D25" s="37">
        <v>769932</v>
      </c>
      <c r="E25" s="37">
        <v>847227</v>
      </c>
      <c r="F25" s="10">
        <f t="shared" si="0"/>
        <v>10.039198266859927</v>
      </c>
      <c r="G25" s="1"/>
      <c r="H25" s="1"/>
      <c r="I25" s="1"/>
    </row>
    <row r="26" spans="1:9" x14ac:dyDescent="0.25">
      <c r="A26" s="11" t="s">
        <v>63</v>
      </c>
      <c r="B26" s="38">
        <v>119509</v>
      </c>
      <c r="C26" s="38">
        <v>141532</v>
      </c>
      <c r="D26" s="38">
        <v>2389688</v>
      </c>
      <c r="E26" s="38">
        <v>1965001</v>
      </c>
      <c r="F26" s="13">
        <f t="shared" si="0"/>
        <v>-17.77165052508947</v>
      </c>
      <c r="G26" s="1"/>
      <c r="H26" s="1"/>
      <c r="I26" s="1"/>
    </row>
    <row r="27" spans="1:9" x14ac:dyDescent="0.25">
      <c r="A27" s="8" t="s">
        <v>64</v>
      </c>
      <c r="B27" s="37">
        <v>351889</v>
      </c>
      <c r="C27" s="37">
        <v>345372</v>
      </c>
      <c r="D27" s="37">
        <v>4773671</v>
      </c>
      <c r="E27" s="37">
        <v>3519673</v>
      </c>
      <c r="F27" s="10">
        <f t="shared" si="0"/>
        <v>-26.269049542794221</v>
      </c>
      <c r="G27" s="1"/>
      <c r="H27" s="1"/>
      <c r="I27" s="1"/>
    </row>
    <row r="28" spans="1:9" x14ac:dyDescent="0.25">
      <c r="A28" s="11" t="s">
        <v>65</v>
      </c>
      <c r="B28" s="38">
        <v>1323264</v>
      </c>
      <c r="C28" s="38">
        <v>1272166</v>
      </c>
      <c r="D28" s="38">
        <v>18211417</v>
      </c>
      <c r="E28" s="38">
        <v>16064022</v>
      </c>
      <c r="F28" s="13">
        <f t="shared" si="0"/>
        <v>-11.791476742309513</v>
      </c>
      <c r="G28" s="1"/>
      <c r="H28" s="1"/>
      <c r="I28" s="1"/>
    </row>
    <row r="29" spans="1:9" x14ac:dyDescent="0.25">
      <c r="A29" s="8" t="s">
        <v>66</v>
      </c>
      <c r="B29" s="37">
        <v>366326</v>
      </c>
      <c r="C29" s="37">
        <v>520210</v>
      </c>
      <c r="D29" s="37">
        <v>5506032</v>
      </c>
      <c r="E29" s="37">
        <v>4486409</v>
      </c>
      <c r="F29" s="10">
        <f t="shared" si="0"/>
        <v>-18.518290485779957</v>
      </c>
      <c r="G29" s="1"/>
      <c r="H29" s="1"/>
      <c r="I29" s="1"/>
    </row>
    <row r="30" spans="1:9" x14ac:dyDescent="0.25">
      <c r="A30" s="11" t="s">
        <v>67</v>
      </c>
      <c r="B30" s="38">
        <v>406630</v>
      </c>
      <c r="C30" s="38">
        <v>332624</v>
      </c>
      <c r="D30" s="38">
        <v>4628955</v>
      </c>
      <c r="E30" s="38">
        <v>4544941</v>
      </c>
      <c r="F30" s="13">
        <f t="shared" si="0"/>
        <v>-1.8149668769733154</v>
      </c>
      <c r="G30" s="1"/>
      <c r="H30" s="1"/>
      <c r="I30" s="1"/>
    </row>
    <row r="31" spans="1:9" x14ac:dyDescent="0.25">
      <c r="A31" s="8" t="s">
        <v>68</v>
      </c>
      <c r="B31" s="37">
        <v>2600564</v>
      </c>
      <c r="C31" s="37">
        <v>2908130</v>
      </c>
      <c r="D31" s="37">
        <v>33151679</v>
      </c>
      <c r="E31" s="37">
        <v>31527277</v>
      </c>
      <c r="F31" s="10">
        <f t="shared" si="0"/>
        <v>-4.8999086893909691</v>
      </c>
      <c r="G31" s="1"/>
      <c r="H31" s="1"/>
      <c r="I31" s="1"/>
    </row>
    <row r="32" spans="1:9" x14ac:dyDescent="0.25">
      <c r="A32" s="11" t="s">
        <v>69</v>
      </c>
      <c r="B32" s="38">
        <v>4297342</v>
      </c>
      <c r="C32" s="38">
        <v>4905842</v>
      </c>
      <c r="D32" s="38">
        <v>59772221</v>
      </c>
      <c r="E32" s="38">
        <v>57789906</v>
      </c>
      <c r="F32" s="13">
        <f t="shared" si="0"/>
        <v>-3.3164486225131213</v>
      </c>
      <c r="G32" s="1"/>
      <c r="H32" s="1"/>
      <c r="I32" s="1"/>
    </row>
    <row r="33" spans="1:9" x14ac:dyDescent="0.25">
      <c r="A33" s="8" t="s">
        <v>70</v>
      </c>
      <c r="B33" s="37">
        <v>318954</v>
      </c>
      <c r="C33" s="37">
        <v>311103</v>
      </c>
      <c r="D33" s="37">
        <v>5064076</v>
      </c>
      <c r="E33" s="37">
        <v>3938782</v>
      </c>
      <c r="F33" s="10">
        <f t="shared" si="0"/>
        <v>-22.22111200542804</v>
      </c>
      <c r="G33" s="1"/>
      <c r="H33" s="1"/>
      <c r="I33" s="1"/>
    </row>
    <row r="34" spans="1:9" x14ac:dyDescent="0.25">
      <c r="A34" s="11" t="s">
        <v>71</v>
      </c>
      <c r="B34" s="38">
        <v>81928</v>
      </c>
      <c r="C34" s="38">
        <v>66754</v>
      </c>
      <c r="D34" s="38">
        <v>1137275</v>
      </c>
      <c r="E34" s="38">
        <v>965261</v>
      </c>
      <c r="F34" s="13">
        <f t="shared" si="0"/>
        <v>-15.125101668461895</v>
      </c>
      <c r="G34" s="1"/>
      <c r="H34" s="1"/>
      <c r="I34" s="1"/>
    </row>
    <row r="35" spans="1:9" x14ac:dyDescent="0.25">
      <c r="A35" s="14" t="s">
        <v>72</v>
      </c>
      <c r="B35" s="15">
        <f>SUM(B7:B34)</f>
        <v>36392868</v>
      </c>
      <c r="C35" s="15">
        <f t="shared" ref="C35:E35" si="1">SUM(C7:C34)</f>
        <v>35809163</v>
      </c>
      <c r="D35" s="15">
        <f t="shared" si="1"/>
        <v>473822118</v>
      </c>
      <c r="E35" s="15">
        <f t="shared" si="1"/>
        <v>413043817</v>
      </c>
      <c r="F35" s="16">
        <f t="shared" si="0"/>
        <v>-12.827240158510293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11916997</v>
      </c>
      <c r="C38" s="41">
        <f>D7</f>
        <v>12848590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69910955</v>
      </c>
      <c r="G38" s="42">
        <f>LOOKUP(E38,$A$38:$A$65,$C$38:$C$65)</f>
        <v>74845714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2510735</v>
      </c>
      <c r="C39" s="41">
        <f t="shared" ref="C39:C65" si="5">D8</f>
        <v>2803496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57789906</v>
      </c>
      <c r="G39" s="42">
        <f t="shared" ref="G39:G65" si="8">LOOKUP(E39,$A$38:$A$65,$C$38:$C$65)</f>
        <v>59772221</v>
      </c>
    </row>
    <row r="40" spans="1:9" x14ac:dyDescent="0.25">
      <c r="A40" s="42" t="str">
        <f t="shared" si="3"/>
        <v>ALMERIA</v>
      </c>
      <c r="B40" s="41">
        <f t="shared" si="4"/>
        <v>3957539</v>
      </c>
      <c r="C40" s="41">
        <f t="shared" si="5"/>
        <v>5850334</v>
      </c>
      <c r="D40" s="41">
        <f t="shared" si="6"/>
        <v>19</v>
      </c>
      <c r="E40" s="42" t="str">
        <f t="shared" si="2"/>
        <v>BARCELONA</v>
      </c>
      <c r="F40" s="42">
        <f t="shared" si="7"/>
        <v>42980719</v>
      </c>
      <c r="G40" s="42">
        <f t="shared" si="8"/>
        <v>51809245</v>
      </c>
    </row>
    <row r="41" spans="1:9" x14ac:dyDescent="0.25">
      <c r="A41" s="42" t="str">
        <f t="shared" si="3"/>
        <v>AVILES</v>
      </c>
      <c r="B41" s="41">
        <f t="shared" si="4"/>
        <v>4000015</v>
      </c>
      <c r="C41" s="41">
        <f t="shared" si="5"/>
        <v>4945449</v>
      </c>
      <c r="D41" s="41">
        <f t="shared" si="6"/>
        <v>18</v>
      </c>
      <c r="E41" s="42" t="str">
        <f t="shared" si="2"/>
        <v>BILBAO</v>
      </c>
      <c r="F41" s="42">
        <f t="shared" si="7"/>
        <v>32179929</v>
      </c>
      <c r="G41" s="42">
        <f t="shared" si="8"/>
        <v>39397955</v>
      </c>
    </row>
    <row r="42" spans="1:9" x14ac:dyDescent="0.25">
      <c r="A42" s="42" t="str">
        <f t="shared" si="3"/>
        <v>BAHIA DE ALGECIRAS</v>
      </c>
      <c r="B42" s="41">
        <f t="shared" si="4"/>
        <v>69910955</v>
      </c>
      <c r="C42" s="41">
        <f t="shared" si="5"/>
        <v>74845714</v>
      </c>
      <c r="D42" s="41">
        <f t="shared" si="6"/>
        <v>1</v>
      </c>
      <c r="E42" s="42" t="str">
        <f t="shared" si="2"/>
        <v>TARRAGONA</v>
      </c>
      <c r="F42" s="42">
        <f t="shared" si="7"/>
        <v>31527277</v>
      </c>
      <c r="G42" s="42">
        <f t="shared" si="8"/>
        <v>33151679</v>
      </c>
    </row>
    <row r="43" spans="1:9" x14ac:dyDescent="0.25">
      <c r="A43" s="42" t="str">
        <f t="shared" si="3"/>
        <v>BAHIA DE CADIZ</v>
      </c>
      <c r="B43" s="41">
        <f t="shared" si="4"/>
        <v>4007624</v>
      </c>
      <c r="C43" s="41">
        <f t="shared" si="5"/>
        <v>5007076</v>
      </c>
      <c r="D43" s="41">
        <f t="shared" si="6"/>
        <v>17</v>
      </c>
      <c r="E43" s="42" t="str">
        <f t="shared" si="2"/>
        <v>LAS PALMAS</v>
      </c>
      <c r="F43" s="42">
        <f t="shared" si="7"/>
        <v>21220711</v>
      </c>
      <c r="G43" s="42">
        <f t="shared" si="8"/>
        <v>25954355</v>
      </c>
    </row>
    <row r="44" spans="1:9" x14ac:dyDescent="0.25">
      <c r="A44" s="42" t="str">
        <f t="shared" si="3"/>
        <v>BALEARES</v>
      </c>
      <c r="B44" s="41">
        <f t="shared" si="4"/>
        <v>11926967</v>
      </c>
      <c r="C44" s="41">
        <f t="shared" si="5"/>
        <v>13466073</v>
      </c>
      <c r="D44" s="41">
        <f t="shared" si="6"/>
        <v>12</v>
      </c>
      <c r="E44" s="42" t="str">
        <f t="shared" si="2"/>
        <v>CARTAGENA</v>
      </c>
      <c r="F44" s="42">
        <f t="shared" si="7"/>
        <v>20579876</v>
      </c>
      <c r="G44" s="42">
        <f t="shared" si="8"/>
        <v>25752898</v>
      </c>
    </row>
    <row r="45" spans="1:9" x14ac:dyDescent="0.25">
      <c r="A45" s="42" t="str">
        <f t="shared" si="3"/>
        <v>BARCELONA</v>
      </c>
      <c r="B45" s="41">
        <f t="shared" si="4"/>
        <v>42980719</v>
      </c>
      <c r="C45" s="41">
        <f t="shared" si="5"/>
        <v>51809245</v>
      </c>
      <c r="D45" s="41">
        <f t="shared" si="6"/>
        <v>3</v>
      </c>
      <c r="E45" s="42" t="str">
        <f t="shared" si="2"/>
        <v>HUELVA</v>
      </c>
      <c r="F45" s="42">
        <f t="shared" si="7"/>
        <v>17586682</v>
      </c>
      <c r="G45" s="42">
        <f t="shared" si="8"/>
        <v>20721876</v>
      </c>
    </row>
    <row r="46" spans="1:9" x14ac:dyDescent="0.25">
      <c r="A46" s="42" t="str">
        <f t="shared" si="3"/>
        <v>BILBAO</v>
      </c>
      <c r="B46" s="41">
        <f t="shared" si="4"/>
        <v>32179929</v>
      </c>
      <c r="C46" s="41">
        <f t="shared" si="5"/>
        <v>39397955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16064022</v>
      </c>
      <c r="G46" s="42">
        <f t="shared" si="8"/>
        <v>18211417</v>
      </c>
    </row>
    <row r="47" spans="1:9" x14ac:dyDescent="0.25">
      <c r="A47" s="42" t="str">
        <f t="shared" si="3"/>
        <v>CARTAGENA</v>
      </c>
      <c r="B47" s="41">
        <f t="shared" si="4"/>
        <v>20579876</v>
      </c>
      <c r="C47" s="41">
        <f t="shared" si="5"/>
        <v>25752898</v>
      </c>
      <c r="D47" s="41">
        <f t="shared" si="6"/>
        <v>7</v>
      </c>
      <c r="E47" s="42" t="str">
        <f t="shared" si="2"/>
        <v>GIJON</v>
      </c>
      <c r="F47" s="42">
        <f t="shared" si="7"/>
        <v>14632966</v>
      </c>
      <c r="G47" s="42">
        <f t="shared" si="8"/>
        <v>19330572</v>
      </c>
    </row>
    <row r="48" spans="1:9" x14ac:dyDescent="0.25">
      <c r="A48" s="42" t="str">
        <f t="shared" si="3"/>
        <v>CASTELLON</v>
      </c>
      <c r="B48" s="41">
        <f t="shared" si="4"/>
        <v>11113555</v>
      </c>
      <c r="C48" s="41">
        <f t="shared" si="5"/>
        <v>13588949</v>
      </c>
      <c r="D48" s="41">
        <f t="shared" si="6"/>
        <v>14</v>
      </c>
      <c r="E48" s="42" t="str">
        <f t="shared" si="2"/>
        <v>FERROL-SAN CIBRAO</v>
      </c>
      <c r="F48" s="42">
        <f t="shared" si="7"/>
        <v>12251873</v>
      </c>
      <c r="G48" s="42">
        <f t="shared" si="8"/>
        <v>12859884</v>
      </c>
    </row>
    <row r="49" spans="1:7" x14ac:dyDescent="0.25">
      <c r="A49" s="42" t="str">
        <f t="shared" si="3"/>
        <v>CEUTA</v>
      </c>
      <c r="B49" s="41">
        <f t="shared" si="4"/>
        <v>2756943</v>
      </c>
      <c r="C49" s="41">
        <f t="shared" si="5"/>
        <v>2819762</v>
      </c>
      <c r="D49" s="41">
        <f t="shared" si="6"/>
        <v>22</v>
      </c>
      <c r="E49" s="42" t="str">
        <f t="shared" si="2"/>
        <v>BALEARES</v>
      </c>
      <c r="F49" s="42">
        <f t="shared" si="7"/>
        <v>11926967</v>
      </c>
      <c r="G49" s="42">
        <f t="shared" si="8"/>
        <v>13466073</v>
      </c>
    </row>
    <row r="50" spans="1:7" x14ac:dyDescent="0.25">
      <c r="A50" s="42" t="str">
        <f t="shared" si="3"/>
        <v>FERROL-SAN CIBRAO</v>
      </c>
      <c r="B50" s="41">
        <f t="shared" si="4"/>
        <v>12251873</v>
      </c>
      <c r="C50" s="41">
        <f t="shared" si="5"/>
        <v>12859884</v>
      </c>
      <c r="D50" s="41">
        <f t="shared" si="6"/>
        <v>11</v>
      </c>
      <c r="E50" s="42" t="str">
        <f t="shared" si="2"/>
        <v>A CORUÑA</v>
      </c>
      <c r="F50" s="42">
        <f t="shared" si="7"/>
        <v>11916997</v>
      </c>
      <c r="G50" s="42">
        <f t="shared" si="8"/>
        <v>12848590</v>
      </c>
    </row>
    <row r="51" spans="1:7" x14ac:dyDescent="0.25">
      <c r="A51" s="42" t="str">
        <f t="shared" si="3"/>
        <v>GIJON</v>
      </c>
      <c r="B51" s="41">
        <f t="shared" si="4"/>
        <v>14632966</v>
      </c>
      <c r="C51" s="41">
        <f t="shared" si="5"/>
        <v>19330572</v>
      </c>
      <c r="D51" s="41">
        <f t="shared" si="6"/>
        <v>10</v>
      </c>
      <c r="E51" s="42" t="str">
        <f t="shared" si="2"/>
        <v>CASTELLON</v>
      </c>
      <c r="F51" s="42">
        <f t="shared" si="7"/>
        <v>11113555</v>
      </c>
      <c r="G51" s="42">
        <f t="shared" si="8"/>
        <v>13588949</v>
      </c>
    </row>
    <row r="52" spans="1:7" x14ac:dyDescent="0.25">
      <c r="A52" s="42" t="str">
        <f t="shared" si="3"/>
        <v>HUELVA</v>
      </c>
      <c r="B52" s="41">
        <f t="shared" si="4"/>
        <v>17586682</v>
      </c>
      <c r="C52" s="41">
        <f t="shared" si="5"/>
        <v>20721876</v>
      </c>
      <c r="D52" s="41">
        <f t="shared" si="6"/>
        <v>8</v>
      </c>
      <c r="E52" s="42" t="str">
        <f t="shared" si="2"/>
        <v>SEVILLA</v>
      </c>
      <c r="F52" s="42">
        <f t="shared" si="7"/>
        <v>4544941</v>
      </c>
      <c r="G52" s="42">
        <f t="shared" si="8"/>
        <v>4628955</v>
      </c>
    </row>
    <row r="53" spans="1:7" x14ac:dyDescent="0.25">
      <c r="A53" s="42" t="str">
        <f t="shared" si="3"/>
        <v>LAS PALMAS</v>
      </c>
      <c r="B53" s="41">
        <f t="shared" si="4"/>
        <v>21220711</v>
      </c>
      <c r="C53" s="41">
        <f t="shared" si="5"/>
        <v>25954355</v>
      </c>
      <c r="D53" s="41">
        <f t="shared" si="6"/>
        <v>6</v>
      </c>
      <c r="E53" s="42" t="str">
        <f t="shared" si="2"/>
        <v>SANTANDER</v>
      </c>
      <c r="F53" s="42">
        <f t="shared" si="7"/>
        <v>4486409</v>
      </c>
      <c r="G53" s="42">
        <f t="shared" si="8"/>
        <v>5506032</v>
      </c>
    </row>
    <row r="54" spans="1:7" x14ac:dyDescent="0.25">
      <c r="A54" s="42" t="str">
        <f t="shared" si="3"/>
        <v>MALAGA</v>
      </c>
      <c r="B54" s="41">
        <f t="shared" si="4"/>
        <v>2177690</v>
      </c>
      <c r="C54" s="41">
        <f t="shared" si="5"/>
        <v>4742394</v>
      </c>
      <c r="D54" s="41">
        <f t="shared" si="6"/>
        <v>24</v>
      </c>
      <c r="E54" s="42" t="str">
        <f t="shared" si="2"/>
        <v>BAHIA DE CADIZ</v>
      </c>
      <c r="F54" s="42">
        <f t="shared" si="7"/>
        <v>4007624</v>
      </c>
      <c r="G54" s="42">
        <f t="shared" si="8"/>
        <v>5007076</v>
      </c>
    </row>
    <row r="55" spans="1:7" x14ac:dyDescent="0.25">
      <c r="A55" s="42" t="str">
        <f t="shared" si="3"/>
        <v>MARIN Y RIA DE PONTEVEDRA</v>
      </c>
      <c r="B55" s="41">
        <f t="shared" si="4"/>
        <v>1683542</v>
      </c>
      <c r="C55" s="41">
        <f t="shared" si="5"/>
        <v>1672550</v>
      </c>
      <c r="D55" s="41">
        <f t="shared" si="6"/>
        <v>26</v>
      </c>
      <c r="E55" s="42" t="str">
        <f t="shared" si="2"/>
        <v>AVILES</v>
      </c>
      <c r="F55" s="42">
        <f t="shared" si="7"/>
        <v>4000015</v>
      </c>
      <c r="G55" s="42">
        <f t="shared" si="8"/>
        <v>4945449</v>
      </c>
    </row>
    <row r="56" spans="1:7" x14ac:dyDescent="0.25">
      <c r="A56" s="42" t="str">
        <f t="shared" si="3"/>
        <v>MELILLA</v>
      </c>
      <c r="B56" s="41">
        <f t="shared" si="4"/>
        <v>847227</v>
      </c>
      <c r="C56" s="41">
        <f t="shared" si="5"/>
        <v>769932</v>
      </c>
      <c r="D56" s="41">
        <f t="shared" si="6"/>
        <v>28</v>
      </c>
      <c r="E56" s="42" t="str">
        <f t="shared" si="2"/>
        <v>ALMERIA</v>
      </c>
      <c r="F56" s="42">
        <f t="shared" si="7"/>
        <v>3957539</v>
      </c>
      <c r="G56" s="42">
        <f t="shared" si="8"/>
        <v>5850334</v>
      </c>
    </row>
    <row r="57" spans="1:7" x14ac:dyDescent="0.25">
      <c r="A57" s="42" t="str">
        <f t="shared" si="3"/>
        <v>MOTRIL</v>
      </c>
      <c r="B57" s="41">
        <f t="shared" si="4"/>
        <v>1965001</v>
      </c>
      <c r="C57" s="41">
        <f t="shared" si="5"/>
        <v>2389688</v>
      </c>
      <c r="D57" s="41">
        <f t="shared" si="6"/>
        <v>25</v>
      </c>
      <c r="E57" s="42" t="str">
        <f t="shared" si="2"/>
        <v>VIGO</v>
      </c>
      <c r="F57" s="42">
        <f t="shared" si="7"/>
        <v>3938782</v>
      </c>
      <c r="G57" s="42">
        <f t="shared" si="8"/>
        <v>5064076</v>
      </c>
    </row>
    <row r="58" spans="1:7" x14ac:dyDescent="0.25">
      <c r="A58" s="42" t="str">
        <f t="shared" si="3"/>
        <v>PASAIA</v>
      </c>
      <c r="B58" s="41">
        <f t="shared" si="4"/>
        <v>3519673</v>
      </c>
      <c r="C58" s="41">
        <f t="shared" si="5"/>
        <v>4773671</v>
      </c>
      <c r="D58" s="41">
        <f t="shared" si="6"/>
        <v>21</v>
      </c>
      <c r="E58" s="42" t="str">
        <f t="shared" si="2"/>
        <v>PASAIA</v>
      </c>
      <c r="F58" s="42">
        <f t="shared" si="7"/>
        <v>3519673</v>
      </c>
      <c r="G58" s="42">
        <f t="shared" si="8"/>
        <v>4773671</v>
      </c>
    </row>
    <row r="59" spans="1:7" x14ac:dyDescent="0.25">
      <c r="A59" s="42" t="str">
        <f t="shared" si="3"/>
        <v>SANTA CRUZ DE TENERIFE</v>
      </c>
      <c r="B59" s="41">
        <f t="shared" si="4"/>
        <v>16064022</v>
      </c>
      <c r="C59" s="41">
        <f t="shared" si="5"/>
        <v>18211417</v>
      </c>
      <c r="D59" s="41">
        <f t="shared" si="6"/>
        <v>9</v>
      </c>
      <c r="E59" s="42" t="str">
        <f t="shared" si="2"/>
        <v>CEUTA</v>
      </c>
      <c r="F59" s="42">
        <f t="shared" si="7"/>
        <v>2756943</v>
      </c>
      <c r="G59" s="42">
        <f t="shared" si="8"/>
        <v>2819762</v>
      </c>
    </row>
    <row r="60" spans="1:7" x14ac:dyDescent="0.25">
      <c r="A60" s="42" t="str">
        <f t="shared" si="3"/>
        <v>SANTANDER</v>
      </c>
      <c r="B60" s="41">
        <f t="shared" si="4"/>
        <v>4486409</v>
      </c>
      <c r="C60" s="41">
        <f t="shared" si="5"/>
        <v>5506032</v>
      </c>
      <c r="D60" s="41">
        <f t="shared" si="6"/>
        <v>16</v>
      </c>
      <c r="E60" s="42" t="str">
        <f t="shared" si="2"/>
        <v>ALICANTE</v>
      </c>
      <c r="F60" s="42">
        <f t="shared" si="7"/>
        <v>2510735</v>
      </c>
      <c r="G60" s="42">
        <f t="shared" si="8"/>
        <v>2803496</v>
      </c>
    </row>
    <row r="61" spans="1:7" x14ac:dyDescent="0.25">
      <c r="A61" s="42" t="str">
        <f t="shared" si="3"/>
        <v>SEVILLA</v>
      </c>
      <c r="B61" s="41">
        <f t="shared" si="4"/>
        <v>4544941</v>
      </c>
      <c r="C61" s="41">
        <f t="shared" si="5"/>
        <v>4628955</v>
      </c>
      <c r="D61" s="41">
        <f t="shared" si="6"/>
        <v>15</v>
      </c>
      <c r="E61" s="42" t="str">
        <f t="shared" si="2"/>
        <v>MALAGA</v>
      </c>
      <c r="F61" s="42">
        <f t="shared" si="7"/>
        <v>2177690</v>
      </c>
      <c r="G61" s="42">
        <f t="shared" si="8"/>
        <v>4742394</v>
      </c>
    </row>
    <row r="62" spans="1:7" x14ac:dyDescent="0.25">
      <c r="A62" s="42" t="str">
        <f t="shared" si="3"/>
        <v>TARRAGONA</v>
      </c>
      <c r="B62" s="41">
        <f t="shared" si="4"/>
        <v>31527277</v>
      </c>
      <c r="C62" s="41">
        <f t="shared" si="5"/>
        <v>33151679</v>
      </c>
      <c r="D62" s="41">
        <f t="shared" si="6"/>
        <v>5</v>
      </c>
      <c r="E62" s="42" t="str">
        <f t="shared" si="2"/>
        <v>MOTRIL</v>
      </c>
      <c r="F62" s="42">
        <f t="shared" si="7"/>
        <v>1965001</v>
      </c>
      <c r="G62" s="42">
        <f t="shared" si="8"/>
        <v>2389688</v>
      </c>
    </row>
    <row r="63" spans="1:7" x14ac:dyDescent="0.25">
      <c r="A63" s="42" t="str">
        <f t="shared" si="3"/>
        <v>VALENCIA</v>
      </c>
      <c r="B63" s="41">
        <f t="shared" si="4"/>
        <v>57789906</v>
      </c>
      <c r="C63" s="41">
        <f t="shared" si="5"/>
        <v>59772221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1683542</v>
      </c>
      <c r="G63" s="42">
        <f t="shared" si="8"/>
        <v>1672550</v>
      </c>
    </row>
    <row r="64" spans="1:7" x14ac:dyDescent="0.25">
      <c r="A64" s="42" t="str">
        <f t="shared" si="3"/>
        <v>VIGO</v>
      </c>
      <c r="B64" s="41">
        <f t="shared" si="4"/>
        <v>3938782</v>
      </c>
      <c r="C64" s="41">
        <f t="shared" si="5"/>
        <v>5064076</v>
      </c>
      <c r="D64" s="41">
        <f t="shared" si="6"/>
        <v>20</v>
      </c>
      <c r="E64" s="42" t="str">
        <f t="shared" si="2"/>
        <v>VILAGARCIA</v>
      </c>
      <c r="F64" s="42">
        <f t="shared" si="7"/>
        <v>965261</v>
      </c>
      <c r="G64" s="42">
        <f t="shared" si="8"/>
        <v>1137275</v>
      </c>
    </row>
    <row r="65" spans="1:7" x14ac:dyDescent="0.25">
      <c r="A65" s="42" t="str">
        <f t="shared" si="3"/>
        <v>VILAGARCIA</v>
      </c>
      <c r="B65" s="41">
        <f t="shared" si="4"/>
        <v>965261</v>
      </c>
      <c r="C65" s="41">
        <f t="shared" si="5"/>
        <v>1137275</v>
      </c>
      <c r="D65" s="41">
        <f t="shared" si="6"/>
        <v>27</v>
      </c>
      <c r="E65" s="42" t="str">
        <f t="shared" si="2"/>
        <v>MELILLA</v>
      </c>
      <c r="F65" s="42">
        <f t="shared" si="7"/>
        <v>847227</v>
      </c>
      <c r="G65" s="42">
        <f t="shared" si="8"/>
        <v>769932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7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37">
        <v>1135231</v>
      </c>
      <c r="C7" s="37">
        <v>1027436</v>
      </c>
      <c r="D7" s="37">
        <v>12428744</v>
      </c>
      <c r="E7" s="37">
        <v>11496378</v>
      </c>
      <c r="F7" s="10">
        <f>((E7*100)/D7)-100</f>
        <v>-7.5016912408848384</v>
      </c>
      <c r="G7" s="1"/>
      <c r="H7" s="1"/>
      <c r="I7" s="1"/>
    </row>
    <row r="8" spans="1:12" x14ac:dyDescent="0.25">
      <c r="A8" s="11" t="s">
        <v>45</v>
      </c>
      <c r="B8" s="38">
        <v>150256</v>
      </c>
      <c r="C8" s="38">
        <v>185406</v>
      </c>
      <c r="D8" s="38">
        <v>2764117</v>
      </c>
      <c r="E8" s="38">
        <v>2485821</v>
      </c>
      <c r="F8" s="13">
        <f t="shared" ref="F8:F35" si="0">((E8*100)/D8)-100</f>
        <v>-10.068170052135997</v>
      </c>
      <c r="G8" s="1"/>
      <c r="H8" s="1"/>
      <c r="I8" s="1"/>
    </row>
    <row r="9" spans="1:12" x14ac:dyDescent="0.25">
      <c r="A9" s="8" t="s">
        <v>46</v>
      </c>
      <c r="B9" s="37">
        <v>641997</v>
      </c>
      <c r="C9" s="37">
        <v>278922</v>
      </c>
      <c r="D9" s="37">
        <v>5611533</v>
      </c>
      <c r="E9" s="37">
        <v>3836168</v>
      </c>
      <c r="F9" s="10">
        <f t="shared" si="0"/>
        <v>-31.637789530953484</v>
      </c>
      <c r="G9" s="1"/>
      <c r="H9" s="1"/>
      <c r="I9" s="1"/>
    </row>
    <row r="10" spans="1:12" x14ac:dyDescent="0.25">
      <c r="A10" s="11" t="s">
        <v>47</v>
      </c>
      <c r="B10" s="38">
        <v>254101</v>
      </c>
      <c r="C10" s="38">
        <v>282259</v>
      </c>
      <c r="D10" s="38">
        <v>4884897</v>
      </c>
      <c r="E10" s="38">
        <v>3950444</v>
      </c>
      <c r="F10" s="13">
        <f t="shared" si="0"/>
        <v>-19.129430978790339</v>
      </c>
      <c r="G10" s="1"/>
      <c r="H10" s="1"/>
      <c r="I10" s="1"/>
    </row>
    <row r="11" spans="1:12" x14ac:dyDescent="0.25">
      <c r="A11" s="8" t="s">
        <v>48</v>
      </c>
      <c r="B11" s="37">
        <v>5528917</v>
      </c>
      <c r="C11" s="37">
        <v>5589876</v>
      </c>
      <c r="D11" s="37">
        <v>69614989</v>
      </c>
      <c r="E11" s="37">
        <v>64203256</v>
      </c>
      <c r="F11" s="10">
        <f t="shared" si="0"/>
        <v>-7.7738042880391731</v>
      </c>
      <c r="G11" s="1"/>
      <c r="H11" s="1"/>
      <c r="I11" s="1"/>
    </row>
    <row r="12" spans="1:12" x14ac:dyDescent="0.25">
      <c r="A12" s="11" t="s">
        <v>49</v>
      </c>
      <c r="B12" s="38">
        <v>340564</v>
      </c>
      <c r="C12" s="38">
        <v>318552</v>
      </c>
      <c r="D12" s="38">
        <v>4880306</v>
      </c>
      <c r="E12" s="38">
        <v>3835981</v>
      </c>
      <c r="F12" s="13">
        <f t="shared" si="0"/>
        <v>-21.398760651483741</v>
      </c>
      <c r="G12" s="1"/>
      <c r="H12" s="1"/>
      <c r="I12" s="1"/>
    </row>
    <row r="13" spans="1:12" x14ac:dyDescent="0.25">
      <c r="A13" s="8" t="s">
        <v>50</v>
      </c>
      <c r="B13" s="37">
        <v>858971</v>
      </c>
      <c r="C13" s="37">
        <v>842338</v>
      </c>
      <c r="D13" s="37">
        <v>13222366</v>
      </c>
      <c r="E13" s="37">
        <v>11753831</v>
      </c>
      <c r="F13" s="10">
        <f t="shared" si="0"/>
        <v>-11.106446455951982</v>
      </c>
      <c r="G13" s="1"/>
      <c r="H13" s="1"/>
      <c r="I13" s="1"/>
    </row>
    <row r="14" spans="1:12" x14ac:dyDescent="0.25">
      <c r="A14" s="11" t="s">
        <v>51</v>
      </c>
      <c r="B14" s="38">
        <v>3441268</v>
      </c>
      <c r="C14" s="38">
        <v>3673434</v>
      </c>
      <c r="D14" s="38">
        <v>50545131</v>
      </c>
      <c r="E14" s="38">
        <v>41793734</v>
      </c>
      <c r="F14" s="13">
        <f t="shared" si="0"/>
        <v>-17.314025756506595</v>
      </c>
      <c r="G14" s="1"/>
      <c r="H14" s="1"/>
      <c r="I14" s="1"/>
    </row>
    <row r="15" spans="1:12" x14ac:dyDescent="0.25">
      <c r="A15" s="8" t="s">
        <v>52</v>
      </c>
      <c r="B15" s="37">
        <v>3359120</v>
      </c>
      <c r="C15" s="37">
        <v>2590205</v>
      </c>
      <c r="D15" s="37">
        <v>37980450</v>
      </c>
      <c r="E15" s="37">
        <v>31604448</v>
      </c>
      <c r="F15" s="10">
        <f t="shared" si="0"/>
        <v>-16.787589404548925</v>
      </c>
      <c r="G15" s="1"/>
      <c r="H15" s="1"/>
      <c r="I15" s="1"/>
    </row>
    <row r="16" spans="1:12" x14ac:dyDescent="0.25">
      <c r="A16" s="11" t="s">
        <v>53</v>
      </c>
      <c r="B16" s="38">
        <v>1872909</v>
      </c>
      <c r="C16" s="38">
        <v>1323848</v>
      </c>
      <c r="D16" s="38">
        <v>25648535</v>
      </c>
      <c r="E16" s="38">
        <v>20513425</v>
      </c>
      <c r="F16" s="13">
        <f t="shared" si="0"/>
        <v>-20.021065530643369</v>
      </c>
      <c r="G16" s="1"/>
      <c r="H16" s="1"/>
      <c r="I16" s="1"/>
    </row>
    <row r="17" spans="1:9" x14ac:dyDescent="0.25">
      <c r="A17" s="8" t="s">
        <v>54</v>
      </c>
      <c r="B17" s="37">
        <v>1057809</v>
      </c>
      <c r="C17" s="37">
        <v>917844</v>
      </c>
      <c r="D17" s="37">
        <v>13530811</v>
      </c>
      <c r="E17" s="37">
        <v>11073077</v>
      </c>
      <c r="F17" s="10">
        <f t="shared" si="0"/>
        <v>-18.163981449448968</v>
      </c>
      <c r="G17" s="1"/>
      <c r="H17" s="1"/>
      <c r="I17" s="1"/>
    </row>
    <row r="18" spans="1:9" x14ac:dyDescent="0.25">
      <c r="A18" s="11" t="s">
        <v>55</v>
      </c>
      <c r="B18" s="38">
        <v>249662</v>
      </c>
      <c r="C18" s="38">
        <v>188126</v>
      </c>
      <c r="D18" s="38">
        <v>2182871</v>
      </c>
      <c r="E18" s="38">
        <v>2201751</v>
      </c>
      <c r="F18" s="13">
        <f t="shared" si="0"/>
        <v>0.86491597533706965</v>
      </c>
      <c r="G18" s="1"/>
      <c r="H18" s="1"/>
      <c r="I18" s="1"/>
    </row>
    <row r="19" spans="1:9" x14ac:dyDescent="0.25">
      <c r="A19" s="8" t="s">
        <v>56</v>
      </c>
      <c r="B19" s="37">
        <v>730755</v>
      </c>
      <c r="C19" s="37">
        <v>1288198</v>
      </c>
      <c r="D19" s="37">
        <v>12830337</v>
      </c>
      <c r="E19" s="37">
        <v>12232590</v>
      </c>
      <c r="F19" s="10">
        <f t="shared" si="0"/>
        <v>-4.6588565834241109</v>
      </c>
      <c r="G19" s="1"/>
      <c r="H19" s="1"/>
      <c r="I19" s="1"/>
    </row>
    <row r="20" spans="1:9" x14ac:dyDescent="0.25">
      <c r="A20" s="11" t="s">
        <v>57</v>
      </c>
      <c r="B20" s="38">
        <v>1090387</v>
      </c>
      <c r="C20" s="38">
        <v>1479361</v>
      </c>
      <c r="D20" s="38">
        <v>19203404</v>
      </c>
      <c r="E20" s="38">
        <v>14497282</v>
      </c>
      <c r="F20" s="13">
        <f t="shared" si="0"/>
        <v>-24.506707248360755</v>
      </c>
      <c r="G20" s="1"/>
      <c r="H20" s="1"/>
      <c r="I20" s="1"/>
    </row>
    <row r="21" spans="1:9" x14ac:dyDescent="0.25">
      <c r="A21" s="8" t="s">
        <v>58</v>
      </c>
      <c r="B21" s="37">
        <v>2438412</v>
      </c>
      <c r="C21" s="37">
        <v>1922264</v>
      </c>
      <c r="D21" s="37">
        <v>20621301</v>
      </c>
      <c r="E21" s="37">
        <v>17538873</v>
      </c>
      <c r="F21" s="10">
        <f t="shared" si="0"/>
        <v>-14.947786272068868</v>
      </c>
      <c r="G21" s="1"/>
      <c r="H21" s="1"/>
      <c r="I21" s="1"/>
    </row>
    <row r="22" spans="1:9" x14ac:dyDescent="0.25">
      <c r="A22" s="11" t="s">
        <v>59</v>
      </c>
      <c r="B22" s="38">
        <v>1697826</v>
      </c>
      <c r="C22" s="38">
        <v>1602386</v>
      </c>
      <c r="D22" s="38">
        <v>23742455</v>
      </c>
      <c r="E22" s="38">
        <v>19034434</v>
      </c>
      <c r="F22" s="13">
        <f t="shared" si="0"/>
        <v>-19.829545849407737</v>
      </c>
      <c r="G22" s="1"/>
      <c r="H22" s="1"/>
      <c r="I22" s="1"/>
    </row>
    <row r="23" spans="1:9" x14ac:dyDescent="0.25">
      <c r="A23" s="8" t="s">
        <v>60</v>
      </c>
      <c r="B23" s="37">
        <v>215541</v>
      </c>
      <c r="C23" s="37">
        <v>152966</v>
      </c>
      <c r="D23" s="37">
        <v>4620324</v>
      </c>
      <c r="E23" s="37">
        <v>2075342</v>
      </c>
      <c r="F23" s="10">
        <f t="shared" si="0"/>
        <v>-55.082327559712262</v>
      </c>
      <c r="G23" s="1"/>
      <c r="H23" s="1"/>
      <c r="I23" s="1"/>
    </row>
    <row r="24" spans="1:9" x14ac:dyDescent="0.25">
      <c r="A24" s="11" t="s">
        <v>61</v>
      </c>
      <c r="B24" s="38">
        <v>122392</v>
      </c>
      <c r="C24" s="38">
        <v>187681</v>
      </c>
      <c r="D24" s="38">
        <v>1627874</v>
      </c>
      <c r="E24" s="38">
        <v>1641928</v>
      </c>
      <c r="F24" s="13">
        <f t="shared" si="0"/>
        <v>0.86333463155010293</v>
      </c>
      <c r="G24" s="1"/>
      <c r="H24" s="1"/>
      <c r="I24" s="1"/>
    </row>
    <row r="25" spans="1:9" x14ac:dyDescent="0.25">
      <c r="A25" s="8" t="s">
        <v>62</v>
      </c>
      <c r="B25" s="37">
        <v>52697</v>
      </c>
      <c r="C25" s="37">
        <v>63472</v>
      </c>
      <c r="D25" s="37">
        <v>746480</v>
      </c>
      <c r="E25" s="37">
        <v>823202</v>
      </c>
      <c r="F25" s="10">
        <f t="shared" si="0"/>
        <v>10.277837316471974</v>
      </c>
      <c r="G25" s="1"/>
      <c r="H25" s="1"/>
      <c r="I25" s="1"/>
    </row>
    <row r="26" spans="1:9" x14ac:dyDescent="0.25">
      <c r="A26" s="11" t="s">
        <v>63</v>
      </c>
      <c r="B26" s="38">
        <v>118687</v>
      </c>
      <c r="C26" s="38">
        <v>140141</v>
      </c>
      <c r="D26" s="38">
        <v>2370714</v>
      </c>
      <c r="E26" s="38">
        <v>1945316</v>
      </c>
      <c r="F26" s="13">
        <f t="shared" si="0"/>
        <v>-17.943876823606729</v>
      </c>
      <c r="G26" s="1"/>
      <c r="H26" s="1"/>
      <c r="I26" s="1"/>
    </row>
    <row r="27" spans="1:9" x14ac:dyDescent="0.25">
      <c r="A27" s="8" t="s">
        <v>64</v>
      </c>
      <c r="B27" s="37">
        <v>345620</v>
      </c>
      <c r="C27" s="37">
        <v>340002</v>
      </c>
      <c r="D27" s="37">
        <v>4725590</v>
      </c>
      <c r="E27" s="37">
        <v>3467740</v>
      </c>
      <c r="F27" s="10">
        <f t="shared" si="0"/>
        <v>-26.617840312003366</v>
      </c>
      <c r="G27" s="1"/>
      <c r="H27" s="1"/>
      <c r="I27" s="1"/>
    </row>
    <row r="28" spans="1:9" x14ac:dyDescent="0.25">
      <c r="A28" s="11" t="s">
        <v>65</v>
      </c>
      <c r="B28" s="38">
        <v>1211797</v>
      </c>
      <c r="C28" s="38">
        <v>1156398</v>
      </c>
      <c r="D28" s="38">
        <v>17072124</v>
      </c>
      <c r="E28" s="38">
        <v>15012389</v>
      </c>
      <c r="F28" s="13">
        <f t="shared" si="0"/>
        <v>-12.06490182475244</v>
      </c>
      <c r="G28" s="1"/>
      <c r="H28" s="1"/>
      <c r="I28" s="1"/>
    </row>
    <row r="29" spans="1:9" x14ac:dyDescent="0.25">
      <c r="A29" s="8" t="s">
        <v>66</v>
      </c>
      <c r="B29" s="37">
        <v>361795</v>
      </c>
      <c r="C29" s="37">
        <v>516060</v>
      </c>
      <c r="D29" s="37">
        <v>5438845</v>
      </c>
      <c r="E29" s="37">
        <v>4422231</v>
      </c>
      <c r="F29" s="10">
        <f t="shared" si="0"/>
        <v>-18.691725908717757</v>
      </c>
      <c r="G29" s="1"/>
      <c r="H29" s="1"/>
      <c r="I29" s="1"/>
    </row>
    <row r="30" spans="1:9" x14ac:dyDescent="0.25">
      <c r="A30" s="11" t="s">
        <v>67</v>
      </c>
      <c r="B30" s="38">
        <v>406630</v>
      </c>
      <c r="C30" s="38">
        <v>332624</v>
      </c>
      <c r="D30" s="38">
        <v>4584671</v>
      </c>
      <c r="E30" s="38">
        <v>4501492</v>
      </c>
      <c r="F30" s="13">
        <f t="shared" si="0"/>
        <v>-1.8142850381194222</v>
      </c>
      <c r="G30" s="1"/>
      <c r="H30" s="1"/>
      <c r="I30" s="1"/>
    </row>
    <row r="31" spans="1:9" x14ac:dyDescent="0.25">
      <c r="A31" s="8" t="s">
        <v>68</v>
      </c>
      <c r="B31" s="37">
        <v>2590569</v>
      </c>
      <c r="C31" s="37">
        <v>2860750</v>
      </c>
      <c r="D31" s="37">
        <v>32968818</v>
      </c>
      <c r="E31" s="37">
        <v>31310047</v>
      </c>
      <c r="F31" s="10">
        <f t="shared" si="0"/>
        <v>-5.0313329401132876</v>
      </c>
      <c r="G31" s="1"/>
      <c r="H31" s="1"/>
      <c r="I31" s="1"/>
    </row>
    <row r="32" spans="1:9" x14ac:dyDescent="0.25">
      <c r="A32" s="11" t="s">
        <v>69</v>
      </c>
      <c r="B32" s="38">
        <v>4266429</v>
      </c>
      <c r="C32" s="38">
        <v>4881080</v>
      </c>
      <c r="D32" s="38">
        <v>59453968</v>
      </c>
      <c r="E32" s="38">
        <v>57507523</v>
      </c>
      <c r="F32" s="13">
        <f t="shared" si="0"/>
        <v>-3.2738689535406564</v>
      </c>
      <c r="G32" s="1"/>
      <c r="H32" s="1"/>
      <c r="I32" s="1"/>
    </row>
    <row r="33" spans="1:9" x14ac:dyDescent="0.25">
      <c r="A33" s="8" t="s">
        <v>70</v>
      </c>
      <c r="B33" s="37">
        <v>281328</v>
      </c>
      <c r="C33" s="37">
        <v>276433</v>
      </c>
      <c r="D33" s="37">
        <v>4618751</v>
      </c>
      <c r="E33" s="37">
        <v>3525971</v>
      </c>
      <c r="F33" s="10">
        <f t="shared" si="0"/>
        <v>-23.659643050686213</v>
      </c>
      <c r="G33" s="1"/>
      <c r="H33" s="1"/>
      <c r="I33" s="1"/>
    </row>
    <row r="34" spans="1:9" x14ac:dyDescent="0.25">
      <c r="A34" s="11" t="s">
        <v>71</v>
      </c>
      <c r="B34" s="38">
        <v>81786</v>
      </c>
      <c r="C34" s="38">
        <v>64762</v>
      </c>
      <c r="D34" s="38">
        <v>1132761</v>
      </c>
      <c r="E34" s="38">
        <v>958240</v>
      </c>
      <c r="F34" s="13">
        <f t="shared" si="0"/>
        <v>-15.406692144238718</v>
      </c>
      <c r="G34" s="1"/>
      <c r="H34" s="1"/>
      <c r="I34" s="1"/>
    </row>
    <row r="35" spans="1:9" x14ac:dyDescent="0.25">
      <c r="A35" s="14" t="s">
        <v>72</v>
      </c>
      <c r="B35" s="15">
        <f>SUM(B7:B34)</f>
        <v>34903456</v>
      </c>
      <c r="C35" s="15">
        <f t="shared" ref="C35:E35" si="1">SUM(C7:C34)</f>
        <v>34482824</v>
      </c>
      <c r="D35" s="15">
        <f t="shared" si="1"/>
        <v>459053167</v>
      </c>
      <c r="E35" s="15">
        <f t="shared" si="1"/>
        <v>399242914</v>
      </c>
      <c r="F35" s="16">
        <f t="shared" si="0"/>
        <v>-13.029047025396082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11496378</v>
      </c>
      <c r="C38" s="41">
        <f>D7</f>
        <v>12428744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64203256</v>
      </c>
      <c r="G38" s="42">
        <f>LOOKUP(E38,$A$38:$A$65,$C$38:$C$65)</f>
        <v>69614989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2485821</v>
      </c>
      <c r="C39" s="41">
        <f t="shared" ref="C39:C65" si="5">D8</f>
        <v>2764117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57507523</v>
      </c>
      <c r="G39" s="42">
        <f t="shared" ref="G39:G65" si="8">LOOKUP(E39,$A$38:$A$65,$C$38:$C$65)</f>
        <v>59453968</v>
      </c>
    </row>
    <row r="40" spans="1:9" x14ac:dyDescent="0.25">
      <c r="A40" s="42" t="str">
        <f t="shared" si="3"/>
        <v>ALMERIA</v>
      </c>
      <c r="B40" s="41">
        <f t="shared" si="4"/>
        <v>3836168</v>
      </c>
      <c r="C40" s="41">
        <f t="shared" si="5"/>
        <v>5611533</v>
      </c>
      <c r="D40" s="41">
        <f t="shared" si="6"/>
        <v>18</v>
      </c>
      <c r="E40" s="42" t="str">
        <f t="shared" si="2"/>
        <v>BARCELONA</v>
      </c>
      <c r="F40" s="42">
        <f t="shared" si="7"/>
        <v>41793734</v>
      </c>
      <c r="G40" s="42">
        <f t="shared" si="8"/>
        <v>50545131</v>
      </c>
    </row>
    <row r="41" spans="1:9" x14ac:dyDescent="0.25">
      <c r="A41" s="42" t="str">
        <f t="shared" si="3"/>
        <v>AVILES</v>
      </c>
      <c r="B41" s="41">
        <f t="shared" si="4"/>
        <v>3950444</v>
      </c>
      <c r="C41" s="41">
        <f t="shared" si="5"/>
        <v>4884897</v>
      </c>
      <c r="D41" s="41">
        <f t="shared" si="6"/>
        <v>17</v>
      </c>
      <c r="E41" s="42" t="str">
        <f t="shared" si="2"/>
        <v>BILBAO</v>
      </c>
      <c r="F41" s="42">
        <f t="shared" si="7"/>
        <v>31604448</v>
      </c>
      <c r="G41" s="42">
        <f t="shared" si="8"/>
        <v>37980450</v>
      </c>
    </row>
    <row r="42" spans="1:9" x14ac:dyDescent="0.25">
      <c r="A42" s="42" t="str">
        <f t="shared" si="3"/>
        <v>BAHIA DE ALGECIRAS</v>
      </c>
      <c r="B42" s="41">
        <f t="shared" si="4"/>
        <v>64203256</v>
      </c>
      <c r="C42" s="41">
        <f t="shared" si="5"/>
        <v>69614989</v>
      </c>
      <c r="D42" s="41">
        <f t="shared" si="6"/>
        <v>1</v>
      </c>
      <c r="E42" s="42" t="str">
        <f t="shared" si="2"/>
        <v>TARRAGONA</v>
      </c>
      <c r="F42" s="42">
        <f t="shared" si="7"/>
        <v>31310047</v>
      </c>
      <c r="G42" s="42">
        <f t="shared" si="8"/>
        <v>32968818</v>
      </c>
    </row>
    <row r="43" spans="1:9" x14ac:dyDescent="0.25">
      <c r="A43" s="42" t="str">
        <f t="shared" si="3"/>
        <v>BAHIA DE CADIZ</v>
      </c>
      <c r="B43" s="41">
        <f t="shared" si="4"/>
        <v>3835981</v>
      </c>
      <c r="C43" s="41">
        <f t="shared" si="5"/>
        <v>4880306</v>
      </c>
      <c r="D43" s="41">
        <f t="shared" si="6"/>
        <v>19</v>
      </c>
      <c r="E43" s="42" t="str">
        <f t="shared" si="2"/>
        <v>CARTAGENA</v>
      </c>
      <c r="F43" s="42">
        <f t="shared" si="7"/>
        <v>20513425</v>
      </c>
      <c r="G43" s="42">
        <f t="shared" si="8"/>
        <v>25648535</v>
      </c>
    </row>
    <row r="44" spans="1:9" x14ac:dyDescent="0.25">
      <c r="A44" s="42" t="str">
        <f t="shared" si="3"/>
        <v>BALEARES</v>
      </c>
      <c r="B44" s="41">
        <f t="shared" si="4"/>
        <v>11753831</v>
      </c>
      <c r="C44" s="41">
        <f t="shared" si="5"/>
        <v>13222366</v>
      </c>
      <c r="D44" s="41">
        <f t="shared" si="6"/>
        <v>12</v>
      </c>
      <c r="E44" s="42" t="str">
        <f t="shared" si="2"/>
        <v>LAS PALMAS</v>
      </c>
      <c r="F44" s="42">
        <f t="shared" si="7"/>
        <v>19034434</v>
      </c>
      <c r="G44" s="42">
        <f t="shared" si="8"/>
        <v>23742455</v>
      </c>
    </row>
    <row r="45" spans="1:9" x14ac:dyDescent="0.25">
      <c r="A45" s="42" t="str">
        <f t="shared" si="3"/>
        <v>BARCELONA</v>
      </c>
      <c r="B45" s="41">
        <f t="shared" si="4"/>
        <v>41793734</v>
      </c>
      <c r="C45" s="41">
        <f t="shared" si="5"/>
        <v>50545131</v>
      </c>
      <c r="D45" s="41">
        <f t="shared" si="6"/>
        <v>3</v>
      </c>
      <c r="E45" s="42" t="str">
        <f t="shared" si="2"/>
        <v>HUELVA</v>
      </c>
      <c r="F45" s="42">
        <f t="shared" si="7"/>
        <v>17538873</v>
      </c>
      <c r="G45" s="42">
        <f t="shared" si="8"/>
        <v>20621301</v>
      </c>
    </row>
    <row r="46" spans="1:9" x14ac:dyDescent="0.25">
      <c r="A46" s="42" t="str">
        <f t="shared" si="3"/>
        <v>BILBAO</v>
      </c>
      <c r="B46" s="41">
        <f t="shared" si="4"/>
        <v>31604448</v>
      </c>
      <c r="C46" s="41">
        <f t="shared" si="5"/>
        <v>37980450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15012389</v>
      </c>
      <c r="G46" s="42">
        <f t="shared" si="8"/>
        <v>17072124</v>
      </c>
    </row>
    <row r="47" spans="1:9" x14ac:dyDescent="0.25">
      <c r="A47" s="42" t="str">
        <f t="shared" si="3"/>
        <v>CARTAGENA</v>
      </c>
      <c r="B47" s="41">
        <f t="shared" si="4"/>
        <v>20513425</v>
      </c>
      <c r="C47" s="41">
        <f t="shared" si="5"/>
        <v>25648535</v>
      </c>
      <c r="D47" s="41">
        <f t="shared" si="6"/>
        <v>6</v>
      </c>
      <c r="E47" s="42" t="str">
        <f t="shared" si="2"/>
        <v>GIJON</v>
      </c>
      <c r="F47" s="42">
        <f t="shared" si="7"/>
        <v>14497282</v>
      </c>
      <c r="G47" s="42">
        <f t="shared" si="8"/>
        <v>19203404</v>
      </c>
    </row>
    <row r="48" spans="1:9" x14ac:dyDescent="0.25">
      <c r="A48" s="42" t="str">
        <f t="shared" si="3"/>
        <v>CASTELLON</v>
      </c>
      <c r="B48" s="41">
        <f t="shared" si="4"/>
        <v>11073077</v>
      </c>
      <c r="C48" s="41">
        <f t="shared" si="5"/>
        <v>13530811</v>
      </c>
      <c r="D48" s="41">
        <f t="shared" si="6"/>
        <v>14</v>
      </c>
      <c r="E48" s="42" t="str">
        <f t="shared" si="2"/>
        <v>FERROL-SAN CIBRAO</v>
      </c>
      <c r="F48" s="42">
        <f t="shared" si="7"/>
        <v>12232590</v>
      </c>
      <c r="G48" s="42">
        <f t="shared" si="8"/>
        <v>12830337</v>
      </c>
    </row>
    <row r="49" spans="1:7" x14ac:dyDescent="0.25">
      <c r="A49" s="42" t="str">
        <f t="shared" si="3"/>
        <v>CEUTA</v>
      </c>
      <c r="B49" s="41">
        <f t="shared" si="4"/>
        <v>2201751</v>
      </c>
      <c r="C49" s="41">
        <f t="shared" si="5"/>
        <v>2182871</v>
      </c>
      <c r="D49" s="41">
        <f t="shared" si="6"/>
        <v>23</v>
      </c>
      <c r="E49" s="42" t="str">
        <f t="shared" si="2"/>
        <v>BALEARES</v>
      </c>
      <c r="F49" s="42">
        <f t="shared" si="7"/>
        <v>11753831</v>
      </c>
      <c r="G49" s="42">
        <f t="shared" si="8"/>
        <v>13222366</v>
      </c>
    </row>
    <row r="50" spans="1:7" x14ac:dyDescent="0.25">
      <c r="A50" s="42" t="str">
        <f t="shared" si="3"/>
        <v>FERROL-SAN CIBRAO</v>
      </c>
      <c r="B50" s="41">
        <f t="shared" si="4"/>
        <v>12232590</v>
      </c>
      <c r="C50" s="41">
        <f t="shared" si="5"/>
        <v>12830337</v>
      </c>
      <c r="D50" s="41">
        <f t="shared" si="6"/>
        <v>11</v>
      </c>
      <c r="E50" s="42" t="str">
        <f t="shared" si="2"/>
        <v>A CORUÑA</v>
      </c>
      <c r="F50" s="42">
        <f t="shared" si="7"/>
        <v>11496378</v>
      </c>
      <c r="G50" s="42">
        <f t="shared" si="8"/>
        <v>12428744</v>
      </c>
    </row>
    <row r="51" spans="1:7" x14ac:dyDescent="0.25">
      <c r="A51" s="42" t="str">
        <f t="shared" si="3"/>
        <v>GIJON</v>
      </c>
      <c r="B51" s="41">
        <f t="shared" si="4"/>
        <v>14497282</v>
      </c>
      <c r="C51" s="41">
        <f t="shared" si="5"/>
        <v>19203404</v>
      </c>
      <c r="D51" s="41">
        <f t="shared" si="6"/>
        <v>10</v>
      </c>
      <c r="E51" s="42" t="str">
        <f t="shared" si="2"/>
        <v>CASTELLON</v>
      </c>
      <c r="F51" s="42">
        <f t="shared" si="7"/>
        <v>11073077</v>
      </c>
      <c r="G51" s="42">
        <f t="shared" si="8"/>
        <v>13530811</v>
      </c>
    </row>
    <row r="52" spans="1:7" x14ac:dyDescent="0.25">
      <c r="A52" s="42" t="str">
        <f t="shared" si="3"/>
        <v>HUELVA</v>
      </c>
      <c r="B52" s="41">
        <f t="shared" si="4"/>
        <v>17538873</v>
      </c>
      <c r="C52" s="41">
        <f t="shared" si="5"/>
        <v>20621301</v>
      </c>
      <c r="D52" s="41">
        <f t="shared" si="6"/>
        <v>8</v>
      </c>
      <c r="E52" s="42" t="str">
        <f t="shared" si="2"/>
        <v>SEVILLA</v>
      </c>
      <c r="F52" s="42">
        <f t="shared" si="7"/>
        <v>4501492</v>
      </c>
      <c r="G52" s="42">
        <f t="shared" si="8"/>
        <v>4584671</v>
      </c>
    </row>
    <row r="53" spans="1:7" x14ac:dyDescent="0.25">
      <c r="A53" s="42" t="str">
        <f t="shared" si="3"/>
        <v>LAS PALMAS</v>
      </c>
      <c r="B53" s="41">
        <f t="shared" si="4"/>
        <v>19034434</v>
      </c>
      <c r="C53" s="41">
        <f t="shared" si="5"/>
        <v>23742455</v>
      </c>
      <c r="D53" s="41">
        <f t="shared" si="6"/>
        <v>7</v>
      </c>
      <c r="E53" s="42" t="str">
        <f t="shared" si="2"/>
        <v>SANTANDER</v>
      </c>
      <c r="F53" s="42">
        <f t="shared" si="7"/>
        <v>4422231</v>
      </c>
      <c r="G53" s="42">
        <f t="shared" si="8"/>
        <v>5438845</v>
      </c>
    </row>
    <row r="54" spans="1:7" x14ac:dyDescent="0.25">
      <c r="A54" s="42" t="str">
        <f t="shared" si="3"/>
        <v>MALAGA</v>
      </c>
      <c r="B54" s="41">
        <f t="shared" si="4"/>
        <v>2075342</v>
      </c>
      <c r="C54" s="41">
        <f t="shared" si="5"/>
        <v>4620324</v>
      </c>
      <c r="D54" s="41">
        <f t="shared" si="6"/>
        <v>24</v>
      </c>
      <c r="E54" s="42" t="str">
        <f t="shared" si="2"/>
        <v>AVILES</v>
      </c>
      <c r="F54" s="42">
        <f t="shared" si="7"/>
        <v>3950444</v>
      </c>
      <c r="G54" s="42">
        <f t="shared" si="8"/>
        <v>4884897</v>
      </c>
    </row>
    <row r="55" spans="1:7" x14ac:dyDescent="0.25">
      <c r="A55" s="42" t="str">
        <f t="shared" si="3"/>
        <v>MARIN Y RIA DE PONTEVEDRA</v>
      </c>
      <c r="B55" s="41">
        <f t="shared" si="4"/>
        <v>1641928</v>
      </c>
      <c r="C55" s="41">
        <f t="shared" si="5"/>
        <v>1627874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3836168</v>
      </c>
      <c r="G55" s="42">
        <f t="shared" si="8"/>
        <v>5611533</v>
      </c>
    </row>
    <row r="56" spans="1:7" x14ac:dyDescent="0.25">
      <c r="A56" s="42" t="str">
        <f t="shared" si="3"/>
        <v>MELILLA</v>
      </c>
      <c r="B56" s="41">
        <f t="shared" si="4"/>
        <v>823202</v>
      </c>
      <c r="C56" s="41">
        <f t="shared" si="5"/>
        <v>746480</v>
      </c>
      <c r="D56" s="41">
        <f t="shared" si="6"/>
        <v>28</v>
      </c>
      <c r="E56" s="42" t="str">
        <f t="shared" si="2"/>
        <v>BAHIA DE CADIZ</v>
      </c>
      <c r="F56" s="42">
        <f t="shared" si="9"/>
        <v>3835981</v>
      </c>
      <c r="G56" s="42">
        <f t="shared" si="8"/>
        <v>4880306</v>
      </c>
    </row>
    <row r="57" spans="1:7" x14ac:dyDescent="0.25">
      <c r="A57" s="42" t="str">
        <f t="shared" si="3"/>
        <v>MOTRIL</v>
      </c>
      <c r="B57" s="41">
        <f t="shared" si="4"/>
        <v>1945316</v>
      </c>
      <c r="C57" s="41">
        <f t="shared" si="5"/>
        <v>2370714</v>
      </c>
      <c r="D57" s="41">
        <f t="shared" si="6"/>
        <v>25</v>
      </c>
      <c r="E57" s="42" t="str">
        <f t="shared" si="2"/>
        <v>VIGO</v>
      </c>
      <c r="F57" s="42">
        <f t="shared" si="9"/>
        <v>3525971</v>
      </c>
      <c r="G57" s="42">
        <f t="shared" si="8"/>
        <v>4618751</v>
      </c>
    </row>
    <row r="58" spans="1:7" x14ac:dyDescent="0.25">
      <c r="A58" s="42" t="str">
        <f t="shared" si="3"/>
        <v>PASAIA</v>
      </c>
      <c r="B58" s="41">
        <f t="shared" si="4"/>
        <v>3467740</v>
      </c>
      <c r="C58" s="41">
        <f t="shared" si="5"/>
        <v>4725590</v>
      </c>
      <c r="D58" s="41">
        <f t="shared" si="6"/>
        <v>21</v>
      </c>
      <c r="E58" s="42" t="str">
        <f t="shared" si="2"/>
        <v>PASAIA</v>
      </c>
      <c r="F58" s="42">
        <f t="shared" si="9"/>
        <v>3467740</v>
      </c>
      <c r="G58" s="42">
        <f t="shared" si="8"/>
        <v>4725590</v>
      </c>
    </row>
    <row r="59" spans="1:7" x14ac:dyDescent="0.25">
      <c r="A59" s="42" t="str">
        <f t="shared" si="3"/>
        <v>SANTA CRUZ DE TENERIFE</v>
      </c>
      <c r="B59" s="41">
        <f t="shared" si="4"/>
        <v>15012389</v>
      </c>
      <c r="C59" s="41">
        <f t="shared" si="5"/>
        <v>17072124</v>
      </c>
      <c r="D59" s="41">
        <f t="shared" si="6"/>
        <v>9</v>
      </c>
      <c r="E59" s="42" t="str">
        <f t="shared" si="2"/>
        <v>ALICANTE</v>
      </c>
      <c r="F59" s="42">
        <f t="shared" si="9"/>
        <v>2485821</v>
      </c>
      <c r="G59" s="42">
        <f t="shared" si="8"/>
        <v>2764117</v>
      </c>
    </row>
    <row r="60" spans="1:7" x14ac:dyDescent="0.25">
      <c r="A60" s="42" t="str">
        <f t="shared" si="3"/>
        <v>SANTANDER</v>
      </c>
      <c r="B60" s="41">
        <f t="shared" si="4"/>
        <v>4422231</v>
      </c>
      <c r="C60" s="41">
        <f t="shared" si="5"/>
        <v>5438845</v>
      </c>
      <c r="D60" s="41">
        <f t="shared" si="6"/>
        <v>16</v>
      </c>
      <c r="E60" s="42" t="str">
        <f t="shared" si="2"/>
        <v>CEUTA</v>
      </c>
      <c r="F60" s="42">
        <f t="shared" si="9"/>
        <v>2201751</v>
      </c>
      <c r="G60" s="42">
        <f t="shared" si="8"/>
        <v>2182871</v>
      </c>
    </row>
    <row r="61" spans="1:7" x14ac:dyDescent="0.25">
      <c r="A61" s="42" t="str">
        <f t="shared" si="3"/>
        <v>SEVILLA</v>
      </c>
      <c r="B61" s="41">
        <f t="shared" si="4"/>
        <v>4501492</v>
      </c>
      <c r="C61" s="41">
        <f t="shared" si="5"/>
        <v>4584671</v>
      </c>
      <c r="D61" s="41">
        <f t="shared" si="6"/>
        <v>15</v>
      </c>
      <c r="E61" s="42" t="str">
        <f t="shared" si="2"/>
        <v>MALAGA</v>
      </c>
      <c r="F61" s="42">
        <f t="shared" si="9"/>
        <v>2075342</v>
      </c>
      <c r="G61" s="42">
        <f t="shared" si="8"/>
        <v>4620324</v>
      </c>
    </row>
    <row r="62" spans="1:7" x14ac:dyDescent="0.25">
      <c r="A62" s="42" t="str">
        <f t="shared" si="3"/>
        <v>TARRAGONA</v>
      </c>
      <c r="B62" s="41">
        <f t="shared" si="4"/>
        <v>31310047</v>
      </c>
      <c r="C62" s="41">
        <f t="shared" si="5"/>
        <v>32968818</v>
      </c>
      <c r="D62" s="41">
        <f t="shared" si="6"/>
        <v>5</v>
      </c>
      <c r="E62" s="42" t="str">
        <f t="shared" si="2"/>
        <v>MOTRIL</v>
      </c>
      <c r="F62" s="42">
        <f t="shared" si="9"/>
        <v>1945316</v>
      </c>
      <c r="G62" s="42">
        <f t="shared" si="8"/>
        <v>2370714</v>
      </c>
    </row>
    <row r="63" spans="1:7" x14ac:dyDescent="0.25">
      <c r="A63" s="42" t="str">
        <f t="shared" si="3"/>
        <v>VALENCIA</v>
      </c>
      <c r="B63" s="41">
        <f t="shared" si="4"/>
        <v>57507523</v>
      </c>
      <c r="C63" s="41">
        <f t="shared" si="5"/>
        <v>59453968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1641928</v>
      </c>
      <c r="G63" s="42">
        <f t="shared" si="8"/>
        <v>1627874</v>
      </c>
    </row>
    <row r="64" spans="1:7" x14ac:dyDescent="0.25">
      <c r="A64" s="42" t="str">
        <f t="shared" si="3"/>
        <v>VIGO</v>
      </c>
      <c r="B64" s="41">
        <f t="shared" si="4"/>
        <v>3525971</v>
      </c>
      <c r="C64" s="41">
        <f t="shared" si="5"/>
        <v>4618751</v>
      </c>
      <c r="D64" s="41">
        <f t="shared" si="6"/>
        <v>20</v>
      </c>
      <c r="E64" s="42" t="str">
        <f t="shared" si="2"/>
        <v>VILAGARCIA</v>
      </c>
      <c r="F64" s="42">
        <f t="shared" si="9"/>
        <v>958240</v>
      </c>
      <c r="G64" s="42">
        <f t="shared" si="8"/>
        <v>1132761</v>
      </c>
    </row>
    <row r="65" spans="1:7" x14ac:dyDescent="0.25">
      <c r="A65" s="42" t="str">
        <f t="shared" si="3"/>
        <v>VILAGARCIA</v>
      </c>
      <c r="B65" s="41">
        <f t="shared" si="4"/>
        <v>958240</v>
      </c>
      <c r="C65" s="41">
        <f t="shared" si="5"/>
        <v>1132761</v>
      </c>
      <c r="D65" s="41">
        <f t="shared" si="6"/>
        <v>27</v>
      </c>
      <c r="E65" s="42" t="str">
        <f t="shared" si="2"/>
        <v>MELILLA</v>
      </c>
      <c r="F65" s="42">
        <f t="shared" si="9"/>
        <v>823202</v>
      </c>
      <c r="G65" s="42">
        <f t="shared" si="8"/>
        <v>746480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37">
        <v>730503</v>
      </c>
      <c r="C7" s="37">
        <v>710836</v>
      </c>
      <c r="D7" s="37">
        <v>7454675</v>
      </c>
      <c r="E7" s="37">
        <v>6820497</v>
      </c>
      <c r="F7" s="10">
        <f>((E7*100)/D7)-100</f>
        <v>-8.50711801654667</v>
      </c>
      <c r="G7" s="1"/>
      <c r="H7" s="1"/>
      <c r="I7" s="1"/>
    </row>
    <row r="8" spans="1:12" x14ac:dyDescent="0.25">
      <c r="A8" s="11" t="s">
        <v>45</v>
      </c>
      <c r="B8" s="38">
        <v>7404</v>
      </c>
      <c r="C8" s="38">
        <v>7142</v>
      </c>
      <c r="D8" s="38">
        <v>107912</v>
      </c>
      <c r="E8" s="38">
        <v>114588</v>
      </c>
      <c r="F8" s="13">
        <f t="shared" ref="F8:F35" si="0">((E8*100)/D8)-100</f>
        <v>6.1865223515457046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3199</v>
      </c>
      <c r="E9" s="37">
        <v>1502</v>
      </c>
      <c r="F9" s="10">
        <f t="shared" si="0"/>
        <v>-53.047827446076901</v>
      </c>
      <c r="G9" s="1"/>
      <c r="H9" s="1"/>
      <c r="I9" s="1"/>
    </row>
    <row r="10" spans="1:12" x14ac:dyDescent="0.25">
      <c r="A10" s="11" t="s">
        <v>47</v>
      </c>
      <c r="B10" s="38">
        <v>38761</v>
      </c>
      <c r="C10" s="38">
        <v>46638</v>
      </c>
      <c r="D10" s="38">
        <v>535275</v>
      </c>
      <c r="E10" s="38">
        <v>673268</v>
      </c>
      <c r="F10" s="13">
        <f t="shared" si="0"/>
        <v>25.779832796226245</v>
      </c>
      <c r="G10" s="1"/>
      <c r="H10" s="1"/>
      <c r="I10" s="1"/>
    </row>
    <row r="11" spans="1:12" x14ac:dyDescent="0.25">
      <c r="A11" s="8" t="s">
        <v>48</v>
      </c>
      <c r="B11" s="37">
        <v>1631254</v>
      </c>
      <c r="C11" s="37">
        <v>1771402</v>
      </c>
      <c r="D11" s="37">
        <v>20506932</v>
      </c>
      <c r="E11" s="37">
        <v>20142781</v>
      </c>
      <c r="F11" s="10">
        <f t="shared" si="0"/>
        <v>-1.7757458794908985</v>
      </c>
      <c r="G11" s="1"/>
      <c r="H11" s="1"/>
      <c r="I11" s="1"/>
    </row>
    <row r="12" spans="1:12" x14ac:dyDescent="0.25">
      <c r="A12" s="11" t="s">
        <v>49</v>
      </c>
      <c r="B12" s="38">
        <v>3267</v>
      </c>
      <c r="C12" s="38">
        <v>8065</v>
      </c>
      <c r="D12" s="38">
        <v>173740</v>
      </c>
      <c r="E12" s="38">
        <v>120321</v>
      </c>
      <c r="F12" s="13">
        <f t="shared" si="0"/>
        <v>-30.746517785196275</v>
      </c>
      <c r="G12" s="1"/>
      <c r="H12" s="1"/>
      <c r="I12" s="1"/>
    </row>
    <row r="13" spans="1:12" x14ac:dyDescent="0.25">
      <c r="A13" s="8" t="s">
        <v>50</v>
      </c>
      <c r="B13" s="37">
        <v>164939</v>
      </c>
      <c r="C13" s="37">
        <v>164271</v>
      </c>
      <c r="D13" s="37">
        <v>2074133</v>
      </c>
      <c r="E13" s="37">
        <v>2023532</v>
      </c>
      <c r="F13" s="10">
        <f t="shared" si="0"/>
        <v>-2.439621760031784</v>
      </c>
      <c r="G13" s="1"/>
      <c r="H13" s="1"/>
      <c r="I13" s="1"/>
    </row>
    <row r="14" spans="1:12" x14ac:dyDescent="0.25">
      <c r="A14" s="11" t="s">
        <v>51</v>
      </c>
      <c r="B14" s="38">
        <v>999106</v>
      </c>
      <c r="C14" s="38">
        <v>1027127</v>
      </c>
      <c r="D14" s="38">
        <v>12105080</v>
      </c>
      <c r="E14" s="38">
        <v>11755823</v>
      </c>
      <c r="F14" s="13">
        <f t="shared" si="0"/>
        <v>-2.8852101762235378</v>
      </c>
      <c r="G14" s="1"/>
      <c r="H14" s="1"/>
      <c r="I14" s="1"/>
    </row>
    <row r="15" spans="1:12" x14ac:dyDescent="0.25">
      <c r="A15" s="8" t="s">
        <v>52</v>
      </c>
      <c r="B15" s="37">
        <v>2139978</v>
      </c>
      <c r="C15" s="37">
        <v>1453110</v>
      </c>
      <c r="D15" s="37">
        <v>23057335</v>
      </c>
      <c r="E15" s="37">
        <v>20497399</v>
      </c>
      <c r="F15" s="10">
        <f t="shared" si="0"/>
        <v>-11.102479970039909</v>
      </c>
      <c r="G15" s="1"/>
      <c r="H15" s="1"/>
      <c r="I15" s="1"/>
    </row>
    <row r="16" spans="1:12" x14ac:dyDescent="0.25">
      <c r="A16" s="11" t="s">
        <v>53</v>
      </c>
      <c r="B16" s="38">
        <v>1517729</v>
      </c>
      <c r="C16" s="38">
        <v>1053358</v>
      </c>
      <c r="D16" s="38">
        <v>20109630</v>
      </c>
      <c r="E16" s="38">
        <v>16168779</v>
      </c>
      <c r="F16" s="13">
        <f t="shared" si="0"/>
        <v>-19.596834949225823</v>
      </c>
      <c r="G16" s="1"/>
      <c r="H16" s="1"/>
      <c r="I16" s="1"/>
    </row>
    <row r="17" spans="1:9" x14ac:dyDescent="0.25">
      <c r="A17" s="8" t="s">
        <v>54</v>
      </c>
      <c r="B17" s="37">
        <v>753958</v>
      </c>
      <c r="C17" s="37">
        <v>595898</v>
      </c>
      <c r="D17" s="37">
        <v>7761371</v>
      </c>
      <c r="E17" s="37">
        <v>7776762</v>
      </c>
      <c r="F17" s="10">
        <f t="shared" si="0"/>
        <v>0.19830259370412762</v>
      </c>
      <c r="G17" s="1"/>
      <c r="H17" s="1"/>
      <c r="I17" s="1"/>
    </row>
    <row r="18" spans="1:9" x14ac:dyDescent="0.25">
      <c r="A18" s="11" t="s">
        <v>55</v>
      </c>
      <c r="B18" s="38">
        <v>171710</v>
      </c>
      <c r="C18" s="38">
        <v>114384</v>
      </c>
      <c r="D18" s="38">
        <v>1115082</v>
      </c>
      <c r="E18" s="38">
        <v>1195410</v>
      </c>
      <c r="F18" s="13">
        <f t="shared" si="0"/>
        <v>7.2037751483747314</v>
      </c>
      <c r="G18" s="1"/>
      <c r="H18" s="1"/>
      <c r="I18" s="1"/>
    </row>
    <row r="19" spans="1:9" x14ac:dyDescent="0.25">
      <c r="A19" s="8" t="s">
        <v>56</v>
      </c>
      <c r="B19" s="37">
        <v>142850</v>
      </c>
      <c r="C19" s="37">
        <v>170084</v>
      </c>
      <c r="D19" s="37">
        <v>2224753</v>
      </c>
      <c r="E19" s="37">
        <v>2401948</v>
      </c>
      <c r="F19" s="10">
        <f t="shared" si="0"/>
        <v>7.9647043963981616</v>
      </c>
      <c r="G19" s="1"/>
      <c r="H19" s="1"/>
      <c r="I19" s="1"/>
    </row>
    <row r="20" spans="1:9" x14ac:dyDescent="0.25">
      <c r="A20" s="11" t="s">
        <v>57</v>
      </c>
      <c r="B20" s="38">
        <v>120949</v>
      </c>
      <c r="C20" s="38">
        <v>157292</v>
      </c>
      <c r="D20" s="38">
        <v>1431918</v>
      </c>
      <c r="E20" s="38">
        <v>1374641</v>
      </c>
      <c r="F20" s="13">
        <f t="shared" si="0"/>
        <v>-4.0000195541923489</v>
      </c>
      <c r="G20" s="1"/>
      <c r="H20" s="1"/>
      <c r="I20" s="1"/>
    </row>
    <row r="21" spans="1:9" x14ac:dyDescent="0.25">
      <c r="A21" s="8" t="s">
        <v>58</v>
      </c>
      <c r="B21" s="37">
        <v>1530410</v>
      </c>
      <c r="C21" s="37">
        <v>1313206</v>
      </c>
      <c r="D21" s="37">
        <v>13645908</v>
      </c>
      <c r="E21" s="37">
        <v>13042241</v>
      </c>
      <c r="F21" s="10">
        <f t="shared" si="0"/>
        <v>-4.4237950307154392</v>
      </c>
      <c r="G21" s="1"/>
      <c r="H21" s="1"/>
      <c r="I21" s="1"/>
    </row>
    <row r="22" spans="1:9" x14ac:dyDescent="0.25">
      <c r="A22" s="11" t="s">
        <v>59</v>
      </c>
      <c r="B22" s="38">
        <v>351694</v>
      </c>
      <c r="C22" s="38">
        <v>383068</v>
      </c>
      <c r="D22" s="38">
        <v>4719129</v>
      </c>
      <c r="E22" s="38">
        <v>4546585</v>
      </c>
      <c r="F22" s="13">
        <f t="shared" si="0"/>
        <v>-3.6562679257125694</v>
      </c>
      <c r="G22" s="1"/>
      <c r="H22" s="1"/>
      <c r="I22" s="1"/>
    </row>
    <row r="23" spans="1:9" x14ac:dyDescent="0.25">
      <c r="A23" s="8" t="s">
        <v>60</v>
      </c>
      <c r="B23" s="37">
        <v>0</v>
      </c>
      <c r="C23" s="37">
        <v>2949</v>
      </c>
      <c r="D23" s="37">
        <v>115852</v>
      </c>
      <c r="E23" s="37">
        <v>33596</v>
      </c>
      <c r="F23" s="10">
        <f t="shared" si="0"/>
        <v>-71.000932223871843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16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5031</v>
      </c>
      <c r="C25" s="37">
        <v>3001</v>
      </c>
      <c r="D25" s="37">
        <v>71308</v>
      </c>
      <c r="E25" s="37">
        <v>76518</v>
      </c>
      <c r="F25" s="10">
        <f t="shared" si="0"/>
        <v>7.3063330902563592</v>
      </c>
      <c r="G25" s="1"/>
      <c r="H25" s="1"/>
      <c r="I25" s="1"/>
    </row>
    <row r="26" spans="1:9" x14ac:dyDescent="0.25">
      <c r="A26" s="11" t="s">
        <v>63</v>
      </c>
      <c r="B26" s="38">
        <v>80033</v>
      </c>
      <c r="C26" s="38">
        <v>86806</v>
      </c>
      <c r="D26" s="38">
        <v>1419855</v>
      </c>
      <c r="E26" s="38">
        <v>1330089</v>
      </c>
      <c r="F26" s="13">
        <f t="shared" si="0"/>
        <v>-6.322194872011579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683955</v>
      </c>
      <c r="C28" s="38">
        <v>655596</v>
      </c>
      <c r="D28" s="38">
        <v>9394063</v>
      </c>
      <c r="E28" s="38">
        <v>8423011</v>
      </c>
      <c r="F28" s="13">
        <f t="shared" si="0"/>
        <v>-10.336869148099183</v>
      </c>
      <c r="G28" s="1"/>
      <c r="H28" s="1"/>
      <c r="I28" s="1"/>
    </row>
    <row r="29" spans="1:9" x14ac:dyDescent="0.25">
      <c r="A29" s="8" t="s">
        <v>66</v>
      </c>
      <c r="B29" s="37">
        <v>41167</v>
      </c>
      <c r="C29" s="37">
        <v>45749</v>
      </c>
      <c r="D29" s="37">
        <v>341656</v>
      </c>
      <c r="E29" s="37">
        <v>395585</v>
      </c>
      <c r="F29" s="10">
        <f t="shared" si="0"/>
        <v>15.784590348186484</v>
      </c>
      <c r="G29" s="1"/>
      <c r="H29" s="1"/>
      <c r="I29" s="1"/>
    </row>
    <row r="30" spans="1:9" x14ac:dyDescent="0.25">
      <c r="A30" s="11" t="s">
        <v>67</v>
      </c>
      <c r="B30" s="38">
        <v>15352</v>
      </c>
      <c r="C30" s="38">
        <v>11623</v>
      </c>
      <c r="D30" s="38">
        <v>228958</v>
      </c>
      <c r="E30" s="38">
        <v>203522</v>
      </c>
      <c r="F30" s="13">
        <f t="shared" si="0"/>
        <v>-11.109461123874254</v>
      </c>
      <c r="G30" s="1"/>
      <c r="H30" s="1"/>
      <c r="I30" s="1"/>
    </row>
    <row r="31" spans="1:9" x14ac:dyDescent="0.25">
      <c r="A31" s="8" t="s">
        <v>68</v>
      </c>
      <c r="B31" s="37">
        <v>1526271</v>
      </c>
      <c r="C31" s="37">
        <v>1347481</v>
      </c>
      <c r="D31" s="37">
        <v>19017185</v>
      </c>
      <c r="E31" s="37">
        <v>18349276</v>
      </c>
      <c r="F31" s="10">
        <f t="shared" si="0"/>
        <v>-3.5121338936335746</v>
      </c>
      <c r="G31" s="1"/>
      <c r="H31" s="1"/>
      <c r="I31" s="1"/>
    </row>
    <row r="32" spans="1:9" x14ac:dyDescent="0.25">
      <c r="A32" s="11" t="s">
        <v>69</v>
      </c>
      <c r="B32" s="38">
        <v>483924</v>
      </c>
      <c r="C32" s="38">
        <v>395018</v>
      </c>
      <c r="D32" s="38">
        <v>5968592</v>
      </c>
      <c r="E32" s="38">
        <v>5766790</v>
      </c>
      <c r="F32" s="13">
        <f t="shared" si="0"/>
        <v>-3.3810654171034003</v>
      </c>
      <c r="G32" s="1"/>
      <c r="H32" s="1"/>
      <c r="I32" s="1"/>
    </row>
    <row r="33" spans="1:9" x14ac:dyDescent="0.25">
      <c r="A33" s="8" t="s">
        <v>70</v>
      </c>
      <c r="B33" s="37">
        <v>6236</v>
      </c>
      <c r="C33" s="37">
        <v>0</v>
      </c>
      <c r="D33" s="37">
        <v>58169</v>
      </c>
      <c r="E33" s="37">
        <v>71162</v>
      </c>
      <c r="F33" s="10">
        <f t="shared" si="0"/>
        <v>22.336639790953939</v>
      </c>
      <c r="G33" s="1"/>
      <c r="H33" s="1"/>
      <c r="I33" s="1"/>
    </row>
    <row r="34" spans="1:9" x14ac:dyDescent="0.25">
      <c r="A34" s="11" t="s">
        <v>71</v>
      </c>
      <c r="B34" s="38">
        <v>18163</v>
      </c>
      <c r="C34" s="38">
        <v>0</v>
      </c>
      <c r="D34" s="38">
        <v>322390</v>
      </c>
      <c r="E34" s="38">
        <v>224267</v>
      </c>
      <c r="F34" s="13">
        <f t="shared" si="0"/>
        <v>-30.436117745587637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13164644</v>
      </c>
      <c r="C35" s="15">
        <f t="shared" ref="C35:E35" si="1">SUM(C7:C34)</f>
        <v>11524104</v>
      </c>
      <c r="D35" s="15">
        <f t="shared" si="1"/>
        <v>153964100</v>
      </c>
      <c r="E35" s="15">
        <f t="shared" si="1"/>
        <v>143529909</v>
      </c>
      <c r="F35" s="16">
        <f t="shared" si="0"/>
        <v>-6.7770285410689866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6820497</v>
      </c>
      <c r="C38" s="41">
        <f>D7</f>
        <v>7454675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20497399</v>
      </c>
      <c r="G38" s="42">
        <f>LOOKUP(E38,$A$38:$A$65,$C$38:$C$65)</f>
        <v>23057335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114588</v>
      </c>
      <c r="C39" s="41">
        <f t="shared" ref="C39:C65" si="5">D8</f>
        <v>107912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20142781</v>
      </c>
      <c r="G39" s="42">
        <f t="shared" ref="G39:G65" si="8">LOOKUP(E39,$A$38:$A$65,$C$38:$C$65)</f>
        <v>20506932</v>
      </c>
    </row>
    <row r="40" spans="1:9" x14ac:dyDescent="0.25">
      <c r="A40" s="42" t="str">
        <f t="shared" si="3"/>
        <v>ALMERIA</v>
      </c>
      <c r="B40" s="41">
        <f t="shared" si="4"/>
        <v>1502</v>
      </c>
      <c r="C40" s="41">
        <f t="shared" si="5"/>
        <v>3199</v>
      </c>
      <c r="D40" s="41">
        <f t="shared" si="6"/>
        <v>26</v>
      </c>
      <c r="E40" s="42" t="str">
        <f t="shared" si="2"/>
        <v>TARRAGONA</v>
      </c>
      <c r="F40" s="42">
        <f t="shared" si="7"/>
        <v>18349276</v>
      </c>
      <c r="G40" s="42">
        <f t="shared" si="8"/>
        <v>19017185</v>
      </c>
    </row>
    <row r="41" spans="1:9" x14ac:dyDescent="0.25">
      <c r="A41" s="42" t="str">
        <f t="shared" si="3"/>
        <v>AVILES</v>
      </c>
      <c r="B41" s="41">
        <f t="shared" si="4"/>
        <v>673268</v>
      </c>
      <c r="C41" s="41">
        <f t="shared" si="5"/>
        <v>535275</v>
      </c>
      <c r="D41" s="41">
        <f t="shared" si="6"/>
        <v>17</v>
      </c>
      <c r="E41" s="42" t="str">
        <f t="shared" si="2"/>
        <v>CARTAGENA</v>
      </c>
      <c r="F41" s="42">
        <f t="shared" si="7"/>
        <v>16168779</v>
      </c>
      <c r="G41" s="42">
        <f t="shared" si="8"/>
        <v>20109630</v>
      </c>
    </row>
    <row r="42" spans="1:9" x14ac:dyDescent="0.25">
      <c r="A42" s="42" t="str">
        <f t="shared" si="3"/>
        <v>BAHIA DE ALGECIRAS</v>
      </c>
      <c r="B42" s="41">
        <f t="shared" si="4"/>
        <v>20142781</v>
      </c>
      <c r="C42" s="41">
        <f t="shared" si="5"/>
        <v>20506932</v>
      </c>
      <c r="D42" s="41">
        <f t="shared" si="6"/>
        <v>2</v>
      </c>
      <c r="E42" s="42" t="str">
        <f t="shared" si="2"/>
        <v>HUELVA</v>
      </c>
      <c r="F42" s="42">
        <f t="shared" si="7"/>
        <v>13042241</v>
      </c>
      <c r="G42" s="42">
        <f t="shared" si="8"/>
        <v>13645908</v>
      </c>
    </row>
    <row r="43" spans="1:9" x14ac:dyDescent="0.25">
      <c r="A43" s="42" t="str">
        <f t="shared" si="3"/>
        <v>BAHIA DE CADIZ</v>
      </c>
      <c r="B43" s="41">
        <f t="shared" si="4"/>
        <v>120321</v>
      </c>
      <c r="C43" s="41">
        <f t="shared" si="5"/>
        <v>173740</v>
      </c>
      <c r="D43" s="41">
        <f t="shared" si="6"/>
        <v>21</v>
      </c>
      <c r="E43" s="42" t="str">
        <f t="shared" si="2"/>
        <v>BARCELONA</v>
      </c>
      <c r="F43" s="42">
        <f t="shared" si="7"/>
        <v>11755823</v>
      </c>
      <c r="G43" s="42">
        <f t="shared" si="8"/>
        <v>12105080</v>
      </c>
    </row>
    <row r="44" spans="1:9" x14ac:dyDescent="0.25">
      <c r="A44" s="42" t="str">
        <f t="shared" si="3"/>
        <v>BALEARES</v>
      </c>
      <c r="B44" s="41">
        <f t="shared" si="4"/>
        <v>2023532</v>
      </c>
      <c r="C44" s="41">
        <f t="shared" si="5"/>
        <v>2074133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8423011</v>
      </c>
      <c r="G44" s="42">
        <f t="shared" si="8"/>
        <v>9394063</v>
      </c>
    </row>
    <row r="45" spans="1:9" x14ac:dyDescent="0.25">
      <c r="A45" s="42" t="str">
        <f t="shared" si="3"/>
        <v>BARCELONA</v>
      </c>
      <c r="B45" s="41">
        <f t="shared" si="4"/>
        <v>11755823</v>
      </c>
      <c r="C45" s="41">
        <f t="shared" si="5"/>
        <v>12105080</v>
      </c>
      <c r="D45" s="41">
        <f t="shared" si="6"/>
        <v>6</v>
      </c>
      <c r="E45" s="42" t="str">
        <f t="shared" si="2"/>
        <v>CASTELLON</v>
      </c>
      <c r="F45" s="42">
        <f t="shared" si="7"/>
        <v>7776762</v>
      </c>
      <c r="G45" s="42">
        <f t="shared" si="8"/>
        <v>7761371</v>
      </c>
    </row>
    <row r="46" spans="1:9" x14ac:dyDescent="0.25">
      <c r="A46" s="42" t="str">
        <f t="shared" si="3"/>
        <v>BILBAO</v>
      </c>
      <c r="B46" s="41">
        <f t="shared" si="4"/>
        <v>20497399</v>
      </c>
      <c r="C46" s="41">
        <f t="shared" si="5"/>
        <v>23057335</v>
      </c>
      <c r="D46" s="41">
        <f t="shared" si="6"/>
        <v>1</v>
      </c>
      <c r="E46" s="42" t="str">
        <f t="shared" si="2"/>
        <v>A CORUÑA</v>
      </c>
      <c r="F46" s="42">
        <f t="shared" si="7"/>
        <v>6820497</v>
      </c>
      <c r="G46" s="42">
        <f t="shared" si="8"/>
        <v>7454675</v>
      </c>
    </row>
    <row r="47" spans="1:9" x14ac:dyDescent="0.25">
      <c r="A47" s="42" t="str">
        <f t="shared" si="3"/>
        <v>CARTAGENA</v>
      </c>
      <c r="B47" s="41">
        <f t="shared" si="4"/>
        <v>16168779</v>
      </c>
      <c r="C47" s="41">
        <f t="shared" si="5"/>
        <v>20109630</v>
      </c>
      <c r="D47" s="41">
        <f t="shared" si="6"/>
        <v>4</v>
      </c>
      <c r="E47" s="42" t="str">
        <f t="shared" si="2"/>
        <v>VALENCIA</v>
      </c>
      <c r="F47" s="42">
        <f t="shared" si="7"/>
        <v>5766790</v>
      </c>
      <c r="G47" s="42">
        <f t="shared" si="8"/>
        <v>5968592</v>
      </c>
    </row>
    <row r="48" spans="1:9" x14ac:dyDescent="0.25">
      <c r="A48" s="42" t="str">
        <f t="shared" si="3"/>
        <v>CASTELLON</v>
      </c>
      <c r="B48" s="41">
        <f t="shared" si="4"/>
        <v>7776762</v>
      </c>
      <c r="C48" s="41">
        <f t="shared" si="5"/>
        <v>7761371</v>
      </c>
      <c r="D48" s="41">
        <f t="shared" si="6"/>
        <v>8</v>
      </c>
      <c r="E48" s="42" t="str">
        <f t="shared" si="2"/>
        <v>LAS PALMAS</v>
      </c>
      <c r="F48" s="42">
        <f t="shared" si="7"/>
        <v>4546585</v>
      </c>
      <c r="G48" s="42">
        <f t="shared" si="8"/>
        <v>4719129</v>
      </c>
    </row>
    <row r="49" spans="1:7" x14ac:dyDescent="0.25">
      <c r="A49" s="42" t="str">
        <f t="shared" si="3"/>
        <v>CEUTA</v>
      </c>
      <c r="B49" s="41">
        <f t="shared" si="4"/>
        <v>1195410</v>
      </c>
      <c r="C49" s="41">
        <f t="shared" si="5"/>
        <v>1115082</v>
      </c>
      <c r="D49" s="41">
        <f t="shared" si="6"/>
        <v>16</v>
      </c>
      <c r="E49" s="42" t="str">
        <f t="shared" si="2"/>
        <v>FERROL-SAN CIBRAO</v>
      </c>
      <c r="F49" s="42">
        <f t="shared" si="7"/>
        <v>2401948</v>
      </c>
      <c r="G49" s="42">
        <f t="shared" si="8"/>
        <v>2224753</v>
      </c>
    </row>
    <row r="50" spans="1:7" x14ac:dyDescent="0.25">
      <c r="A50" s="42" t="str">
        <f t="shared" si="3"/>
        <v>FERROL-SAN CIBRAO</v>
      </c>
      <c r="B50" s="41">
        <f t="shared" si="4"/>
        <v>2401948</v>
      </c>
      <c r="C50" s="41">
        <f t="shared" si="5"/>
        <v>2224753</v>
      </c>
      <c r="D50" s="41">
        <f t="shared" si="6"/>
        <v>12</v>
      </c>
      <c r="E50" s="42" t="str">
        <f t="shared" si="2"/>
        <v>BALEARES</v>
      </c>
      <c r="F50" s="42">
        <f t="shared" si="7"/>
        <v>2023532</v>
      </c>
      <c r="G50" s="42">
        <f t="shared" si="8"/>
        <v>2074133</v>
      </c>
    </row>
    <row r="51" spans="1:7" x14ac:dyDescent="0.25">
      <c r="A51" s="42" t="str">
        <f t="shared" si="3"/>
        <v>GIJON</v>
      </c>
      <c r="B51" s="41">
        <f t="shared" si="4"/>
        <v>1374641</v>
      </c>
      <c r="C51" s="41">
        <f t="shared" si="5"/>
        <v>1431918</v>
      </c>
      <c r="D51" s="41">
        <f t="shared" si="6"/>
        <v>14</v>
      </c>
      <c r="E51" s="42" t="str">
        <f t="shared" si="2"/>
        <v>GIJON</v>
      </c>
      <c r="F51" s="42">
        <f t="shared" si="7"/>
        <v>1374641</v>
      </c>
      <c r="G51" s="42">
        <f t="shared" si="8"/>
        <v>1431918</v>
      </c>
    </row>
    <row r="52" spans="1:7" x14ac:dyDescent="0.25">
      <c r="A52" s="42" t="str">
        <f t="shared" si="3"/>
        <v>HUELVA</v>
      </c>
      <c r="B52" s="41">
        <f t="shared" si="4"/>
        <v>13042241</v>
      </c>
      <c r="C52" s="41">
        <f t="shared" si="5"/>
        <v>13645908</v>
      </c>
      <c r="D52" s="41">
        <f t="shared" si="6"/>
        <v>5</v>
      </c>
      <c r="E52" s="42" t="str">
        <f t="shared" si="2"/>
        <v>MOTRIL</v>
      </c>
      <c r="F52" s="42">
        <f t="shared" si="7"/>
        <v>1330089</v>
      </c>
      <c r="G52" s="42">
        <f t="shared" si="8"/>
        <v>1419855</v>
      </c>
    </row>
    <row r="53" spans="1:7" x14ac:dyDescent="0.25">
      <c r="A53" s="42" t="str">
        <f t="shared" si="3"/>
        <v>LAS PALMAS</v>
      </c>
      <c r="B53" s="41">
        <f t="shared" si="4"/>
        <v>4546585</v>
      </c>
      <c r="C53" s="41">
        <f t="shared" si="5"/>
        <v>4719129</v>
      </c>
      <c r="D53" s="41">
        <f t="shared" si="6"/>
        <v>11</v>
      </c>
      <c r="E53" s="42" t="str">
        <f t="shared" si="2"/>
        <v>CEUTA</v>
      </c>
      <c r="F53" s="42">
        <f t="shared" si="7"/>
        <v>1195410</v>
      </c>
      <c r="G53" s="42">
        <f t="shared" si="8"/>
        <v>1115082</v>
      </c>
    </row>
    <row r="54" spans="1:7" x14ac:dyDescent="0.25">
      <c r="A54" s="42" t="str">
        <f t="shared" si="3"/>
        <v>MALAGA</v>
      </c>
      <c r="B54" s="41">
        <f t="shared" si="4"/>
        <v>33596</v>
      </c>
      <c r="C54" s="41">
        <f t="shared" si="5"/>
        <v>115852</v>
      </c>
      <c r="D54" s="41">
        <f t="shared" si="6"/>
        <v>25</v>
      </c>
      <c r="E54" s="42" t="str">
        <f t="shared" si="2"/>
        <v>AVILES</v>
      </c>
      <c r="F54" s="42">
        <f t="shared" si="7"/>
        <v>673268</v>
      </c>
      <c r="G54" s="42">
        <f t="shared" si="8"/>
        <v>535275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395585</v>
      </c>
      <c r="G55" s="42">
        <f t="shared" si="8"/>
        <v>341656</v>
      </c>
    </row>
    <row r="56" spans="1:7" x14ac:dyDescent="0.25">
      <c r="A56" s="42" t="str">
        <f t="shared" si="3"/>
        <v>MELILLA</v>
      </c>
      <c r="B56" s="41">
        <f t="shared" si="4"/>
        <v>76518</v>
      </c>
      <c r="C56" s="41">
        <f t="shared" si="5"/>
        <v>71308</v>
      </c>
      <c r="D56" s="41">
        <f t="shared" si="6"/>
        <v>23</v>
      </c>
      <c r="E56" s="42" t="str">
        <f t="shared" si="2"/>
        <v>VILAGARCIA</v>
      </c>
      <c r="F56" s="42">
        <f t="shared" si="9"/>
        <v>224267</v>
      </c>
      <c r="G56" s="42">
        <f t="shared" si="8"/>
        <v>322390</v>
      </c>
    </row>
    <row r="57" spans="1:7" x14ac:dyDescent="0.25">
      <c r="A57" s="42" t="str">
        <f t="shared" si="3"/>
        <v>MOTRIL</v>
      </c>
      <c r="B57" s="41">
        <f t="shared" si="4"/>
        <v>1330089</v>
      </c>
      <c r="C57" s="41">
        <f t="shared" si="5"/>
        <v>1419855</v>
      </c>
      <c r="D57" s="41">
        <f t="shared" si="6"/>
        <v>15</v>
      </c>
      <c r="E57" s="42" t="str">
        <f t="shared" si="2"/>
        <v>SEVILLA</v>
      </c>
      <c r="F57" s="42">
        <f t="shared" si="9"/>
        <v>203522</v>
      </c>
      <c r="G57" s="42">
        <f t="shared" si="8"/>
        <v>228958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120321</v>
      </c>
      <c r="G58" s="42">
        <f t="shared" si="8"/>
        <v>173740</v>
      </c>
    </row>
    <row r="59" spans="1:7" x14ac:dyDescent="0.25">
      <c r="A59" s="42" t="str">
        <f t="shared" si="3"/>
        <v>SANTA CRUZ DE TENERIFE</v>
      </c>
      <c r="B59" s="41">
        <f t="shared" si="4"/>
        <v>8423011</v>
      </c>
      <c r="C59" s="41">
        <f t="shared" si="5"/>
        <v>9394063</v>
      </c>
      <c r="D59" s="41">
        <f t="shared" si="6"/>
        <v>7</v>
      </c>
      <c r="E59" s="42" t="str">
        <f t="shared" si="2"/>
        <v>ALICANTE</v>
      </c>
      <c r="F59" s="42">
        <f t="shared" si="9"/>
        <v>114588</v>
      </c>
      <c r="G59" s="42">
        <f t="shared" si="8"/>
        <v>107912</v>
      </c>
    </row>
    <row r="60" spans="1:7" x14ac:dyDescent="0.25">
      <c r="A60" s="42" t="str">
        <f t="shared" si="3"/>
        <v>SANTANDER</v>
      </c>
      <c r="B60" s="41">
        <f t="shared" si="4"/>
        <v>395585</v>
      </c>
      <c r="C60" s="41">
        <f t="shared" si="5"/>
        <v>341656</v>
      </c>
      <c r="D60" s="41">
        <f t="shared" si="6"/>
        <v>18</v>
      </c>
      <c r="E60" s="42" t="str">
        <f t="shared" si="2"/>
        <v>MELILLA</v>
      </c>
      <c r="F60" s="42">
        <f t="shared" si="9"/>
        <v>76518</v>
      </c>
      <c r="G60" s="42">
        <f t="shared" si="8"/>
        <v>71308</v>
      </c>
    </row>
    <row r="61" spans="1:7" x14ac:dyDescent="0.25">
      <c r="A61" s="42" t="str">
        <f t="shared" si="3"/>
        <v>SEVILLA</v>
      </c>
      <c r="B61" s="41">
        <f t="shared" si="4"/>
        <v>203522</v>
      </c>
      <c r="C61" s="41">
        <f t="shared" si="5"/>
        <v>228958</v>
      </c>
      <c r="D61" s="41">
        <f t="shared" si="6"/>
        <v>20</v>
      </c>
      <c r="E61" s="42" t="str">
        <f t="shared" si="2"/>
        <v>VIGO</v>
      </c>
      <c r="F61" s="42">
        <f t="shared" si="9"/>
        <v>71162</v>
      </c>
      <c r="G61" s="42">
        <f t="shared" si="8"/>
        <v>58169</v>
      </c>
    </row>
    <row r="62" spans="1:7" x14ac:dyDescent="0.25">
      <c r="A62" s="42" t="str">
        <f t="shared" si="3"/>
        <v>TARRAGONA</v>
      </c>
      <c r="B62" s="41">
        <f t="shared" si="4"/>
        <v>18349276</v>
      </c>
      <c r="C62" s="41">
        <f t="shared" si="5"/>
        <v>19017185</v>
      </c>
      <c r="D62" s="41">
        <f t="shared" si="6"/>
        <v>3</v>
      </c>
      <c r="E62" s="42" t="str">
        <f t="shared" si="2"/>
        <v>MALAGA</v>
      </c>
      <c r="F62" s="42">
        <f t="shared" si="9"/>
        <v>33596</v>
      </c>
      <c r="G62" s="42">
        <f t="shared" si="8"/>
        <v>115852</v>
      </c>
    </row>
    <row r="63" spans="1:7" x14ac:dyDescent="0.25">
      <c r="A63" s="42" t="str">
        <f t="shared" si="3"/>
        <v>VALENCIA</v>
      </c>
      <c r="B63" s="41">
        <f t="shared" si="4"/>
        <v>5766790</v>
      </c>
      <c r="C63" s="41">
        <f t="shared" si="5"/>
        <v>5968592</v>
      </c>
      <c r="D63" s="41">
        <f t="shared" si="6"/>
        <v>10</v>
      </c>
      <c r="E63" s="42" t="str">
        <f t="shared" si="2"/>
        <v>ALMERIA</v>
      </c>
      <c r="F63" s="42">
        <f t="shared" si="9"/>
        <v>1502</v>
      </c>
      <c r="G63" s="42">
        <f t="shared" si="8"/>
        <v>3199</v>
      </c>
    </row>
    <row r="64" spans="1:7" x14ac:dyDescent="0.25">
      <c r="A64" s="42" t="str">
        <f t="shared" si="3"/>
        <v>VIGO</v>
      </c>
      <c r="B64" s="41">
        <f t="shared" si="4"/>
        <v>71162</v>
      </c>
      <c r="C64" s="41">
        <f t="shared" si="5"/>
        <v>58169</v>
      </c>
      <c r="D64" s="41">
        <f t="shared" si="6"/>
        <v>24</v>
      </c>
      <c r="E64" s="42" t="str">
        <f t="shared" si="2"/>
        <v>MARIN Y RIA DE PONTEVEDRA</v>
      </c>
      <c r="F64" s="42">
        <f t="shared" si="9"/>
        <v>16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224267</v>
      </c>
      <c r="C65" s="41">
        <f t="shared" si="5"/>
        <v>322390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19">
        <v>261199</v>
      </c>
      <c r="C7" s="19">
        <v>251722</v>
      </c>
      <c r="D7" s="19">
        <v>3289608</v>
      </c>
      <c r="E7" s="19">
        <v>3215589</v>
      </c>
      <c r="F7" s="10">
        <f>((E7*100)/D7)-100</f>
        <v>-2.2500857244996979</v>
      </c>
      <c r="G7" s="1"/>
      <c r="H7" s="1"/>
      <c r="I7" s="1"/>
    </row>
    <row r="8" spans="1:12" x14ac:dyDescent="0.25">
      <c r="A8" s="11" t="s">
        <v>45</v>
      </c>
      <c r="B8" s="20">
        <v>30405</v>
      </c>
      <c r="C8" s="20">
        <v>83095</v>
      </c>
      <c r="D8" s="20">
        <v>1086515</v>
      </c>
      <c r="E8" s="20">
        <v>1111169</v>
      </c>
      <c r="F8" s="13">
        <f t="shared" ref="F8:F35" si="0">((E8*100)/D8)-100</f>
        <v>2.2690897042378566</v>
      </c>
      <c r="G8" s="1"/>
      <c r="H8" s="1"/>
      <c r="I8" s="1"/>
    </row>
    <row r="9" spans="1:12" x14ac:dyDescent="0.25">
      <c r="A9" s="8" t="s">
        <v>46</v>
      </c>
      <c r="B9" s="19">
        <v>596392</v>
      </c>
      <c r="C9" s="19">
        <v>234371</v>
      </c>
      <c r="D9" s="19">
        <v>4906958</v>
      </c>
      <c r="E9" s="19">
        <v>3291672</v>
      </c>
      <c r="F9" s="10">
        <f t="shared" si="0"/>
        <v>-32.918276455596313</v>
      </c>
      <c r="G9" s="1"/>
      <c r="H9" s="1"/>
      <c r="I9" s="1"/>
    </row>
    <row r="10" spans="1:12" x14ac:dyDescent="0.25">
      <c r="A10" s="11" t="s">
        <v>47</v>
      </c>
      <c r="B10" s="20">
        <v>165762</v>
      </c>
      <c r="C10" s="20">
        <v>123616</v>
      </c>
      <c r="D10" s="20">
        <v>3114668</v>
      </c>
      <c r="E10" s="20">
        <v>2293135</v>
      </c>
      <c r="F10" s="13">
        <f t="shared" si="0"/>
        <v>-26.37626225331239</v>
      </c>
      <c r="G10" s="1"/>
      <c r="H10" s="1"/>
      <c r="I10" s="1"/>
    </row>
    <row r="11" spans="1:12" x14ac:dyDescent="0.25">
      <c r="A11" s="8" t="s">
        <v>48</v>
      </c>
      <c r="B11" s="19">
        <v>190116</v>
      </c>
      <c r="C11" s="19">
        <v>117663</v>
      </c>
      <c r="D11" s="19">
        <v>1588521</v>
      </c>
      <c r="E11" s="19">
        <v>1743479</v>
      </c>
      <c r="F11" s="10">
        <f t="shared" si="0"/>
        <v>9.7548600238838503</v>
      </c>
      <c r="G11" s="1"/>
      <c r="H11" s="1"/>
      <c r="I11" s="1"/>
    </row>
    <row r="12" spans="1:12" x14ac:dyDescent="0.25">
      <c r="A12" s="11" t="s">
        <v>49</v>
      </c>
      <c r="B12" s="20">
        <v>154854</v>
      </c>
      <c r="C12" s="20">
        <v>145091</v>
      </c>
      <c r="D12" s="20">
        <v>2117801</v>
      </c>
      <c r="E12" s="20">
        <v>1636990</v>
      </c>
      <c r="F12" s="13">
        <f t="shared" si="0"/>
        <v>-22.703313484128117</v>
      </c>
      <c r="G12" s="1"/>
      <c r="H12" s="1"/>
      <c r="I12" s="1"/>
    </row>
    <row r="13" spans="1:12" x14ac:dyDescent="0.25">
      <c r="A13" s="8" t="s">
        <v>50</v>
      </c>
      <c r="B13" s="19">
        <v>160370</v>
      </c>
      <c r="C13" s="19">
        <v>121752</v>
      </c>
      <c r="D13" s="19">
        <v>2130632</v>
      </c>
      <c r="E13" s="19">
        <v>1689471</v>
      </c>
      <c r="F13" s="10">
        <f t="shared" si="0"/>
        <v>-20.705640392146549</v>
      </c>
      <c r="G13" s="1"/>
      <c r="H13" s="1"/>
      <c r="I13" s="1"/>
    </row>
    <row r="14" spans="1:12" x14ac:dyDescent="0.25">
      <c r="A14" s="11" t="s">
        <v>51</v>
      </c>
      <c r="B14" s="20">
        <v>335265</v>
      </c>
      <c r="C14" s="20">
        <v>407145</v>
      </c>
      <c r="D14" s="20">
        <v>3506472</v>
      </c>
      <c r="E14" s="20">
        <v>3921099</v>
      </c>
      <c r="F14" s="13">
        <f t="shared" si="0"/>
        <v>11.824620302115633</v>
      </c>
      <c r="G14" s="1"/>
      <c r="H14" s="1"/>
      <c r="I14" s="1"/>
    </row>
    <row r="15" spans="1:12" x14ac:dyDescent="0.25">
      <c r="A15" s="8" t="s">
        <v>52</v>
      </c>
      <c r="B15" s="19">
        <v>475326</v>
      </c>
      <c r="C15" s="19">
        <v>363968</v>
      </c>
      <c r="D15" s="19">
        <v>5266459</v>
      </c>
      <c r="E15" s="19">
        <v>3827983</v>
      </c>
      <c r="F15" s="10">
        <f t="shared" si="0"/>
        <v>-27.313912440977887</v>
      </c>
      <c r="G15" s="1"/>
      <c r="H15" s="1"/>
      <c r="I15" s="1"/>
    </row>
    <row r="16" spans="1:12" x14ac:dyDescent="0.25">
      <c r="A16" s="11" t="s">
        <v>53</v>
      </c>
      <c r="B16" s="20">
        <v>277049</v>
      </c>
      <c r="C16" s="20">
        <v>209288</v>
      </c>
      <c r="D16" s="20">
        <v>4628556</v>
      </c>
      <c r="E16" s="20">
        <v>3615556</v>
      </c>
      <c r="F16" s="13">
        <f t="shared" si="0"/>
        <v>-21.885875422053871</v>
      </c>
      <c r="G16" s="1"/>
      <c r="H16" s="1"/>
      <c r="I16" s="1"/>
    </row>
    <row r="17" spans="1:9" x14ac:dyDescent="0.25">
      <c r="A17" s="8" t="s">
        <v>54</v>
      </c>
      <c r="B17" s="19">
        <v>182109</v>
      </c>
      <c r="C17" s="19">
        <v>185723</v>
      </c>
      <c r="D17" s="19">
        <v>4017009</v>
      </c>
      <c r="E17" s="19">
        <v>1865858</v>
      </c>
      <c r="F17" s="10">
        <f t="shared" si="0"/>
        <v>-53.551062494507732</v>
      </c>
      <c r="G17" s="1"/>
      <c r="H17" s="1"/>
      <c r="I17" s="1"/>
    </row>
    <row r="18" spans="1:9" x14ac:dyDescent="0.25">
      <c r="A18" s="11" t="s">
        <v>55</v>
      </c>
      <c r="B18" s="20">
        <v>5345</v>
      </c>
      <c r="C18" s="20">
        <v>3423</v>
      </c>
      <c r="D18" s="20">
        <v>71772</v>
      </c>
      <c r="E18" s="20">
        <v>68226</v>
      </c>
      <c r="F18" s="13">
        <f t="shared" si="0"/>
        <v>-4.940645377027252</v>
      </c>
      <c r="G18" s="1"/>
      <c r="H18" s="1"/>
      <c r="I18" s="1"/>
    </row>
    <row r="19" spans="1:9" x14ac:dyDescent="0.25">
      <c r="A19" s="8" t="s">
        <v>56</v>
      </c>
      <c r="B19" s="19">
        <v>523278</v>
      </c>
      <c r="C19" s="19">
        <v>1079470</v>
      </c>
      <c r="D19" s="19">
        <v>9781089</v>
      </c>
      <c r="E19" s="19">
        <v>9268088</v>
      </c>
      <c r="F19" s="10">
        <f t="shared" si="0"/>
        <v>-5.2448249883014029</v>
      </c>
      <c r="G19" s="1"/>
      <c r="H19" s="1"/>
      <c r="I19" s="1"/>
    </row>
    <row r="20" spans="1:9" x14ac:dyDescent="0.25">
      <c r="A20" s="11" t="s">
        <v>57</v>
      </c>
      <c r="B20" s="20">
        <v>884889</v>
      </c>
      <c r="C20" s="20">
        <v>1243258</v>
      </c>
      <c r="D20" s="20">
        <v>16869645</v>
      </c>
      <c r="E20" s="20">
        <v>12456055</v>
      </c>
      <c r="F20" s="13">
        <f t="shared" si="0"/>
        <v>-26.162909770774661</v>
      </c>
      <c r="G20" s="1"/>
      <c r="H20" s="1"/>
      <c r="I20" s="1"/>
    </row>
    <row r="21" spans="1:9" x14ac:dyDescent="0.25">
      <c r="A21" s="8" t="s">
        <v>58</v>
      </c>
      <c r="B21" s="19">
        <v>868719</v>
      </c>
      <c r="C21" s="19">
        <v>563085</v>
      </c>
      <c r="D21" s="19">
        <v>6525092</v>
      </c>
      <c r="E21" s="19">
        <v>4180685</v>
      </c>
      <c r="F21" s="10">
        <f t="shared" si="0"/>
        <v>-35.929102608821452</v>
      </c>
      <c r="G21" s="1"/>
      <c r="H21" s="1"/>
      <c r="I21" s="1"/>
    </row>
    <row r="22" spans="1:9" x14ac:dyDescent="0.25">
      <c r="A22" s="11" t="s">
        <v>59</v>
      </c>
      <c r="B22" s="20">
        <v>50624</v>
      </c>
      <c r="C22" s="20">
        <v>67836</v>
      </c>
      <c r="D22" s="20">
        <v>1139545</v>
      </c>
      <c r="E22" s="20">
        <v>753111</v>
      </c>
      <c r="F22" s="13">
        <f t="shared" si="0"/>
        <v>-33.911254053152788</v>
      </c>
      <c r="G22" s="1"/>
      <c r="H22" s="1"/>
      <c r="I22" s="1"/>
    </row>
    <row r="23" spans="1:9" x14ac:dyDescent="0.25">
      <c r="A23" s="8" t="s">
        <v>60</v>
      </c>
      <c r="B23" s="19">
        <v>67954</v>
      </c>
      <c r="C23" s="19">
        <v>44132</v>
      </c>
      <c r="D23" s="19">
        <v>1342750</v>
      </c>
      <c r="E23" s="19">
        <v>766796</v>
      </c>
      <c r="F23" s="10">
        <f t="shared" si="0"/>
        <v>-42.893613852169054</v>
      </c>
      <c r="G23" s="1"/>
      <c r="H23" s="1"/>
      <c r="I23" s="1"/>
    </row>
    <row r="24" spans="1:9" x14ac:dyDescent="0.25">
      <c r="A24" s="11" t="s">
        <v>61</v>
      </c>
      <c r="B24" s="20">
        <v>70014</v>
      </c>
      <c r="C24" s="20">
        <v>108772</v>
      </c>
      <c r="D24" s="20">
        <v>847406</v>
      </c>
      <c r="E24" s="20">
        <v>879867</v>
      </c>
      <c r="F24" s="13">
        <f t="shared" si="0"/>
        <v>3.8306313620625758</v>
      </c>
      <c r="G24" s="1"/>
      <c r="H24" s="1"/>
      <c r="I24" s="1"/>
    </row>
    <row r="25" spans="1:9" x14ac:dyDescent="0.25">
      <c r="A25" s="8" t="s">
        <v>62</v>
      </c>
      <c r="B25" s="19">
        <v>2906</v>
      </c>
      <c r="C25" s="19">
        <v>2800</v>
      </c>
      <c r="D25" s="19">
        <v>34112</v>
      </c>
      <c r="E25" s="19">
        <v>32782</v>
      </c>
      <c r="F25" s="10">
        <f t="shared" si="0"/>
        <v>-3.8989212007504648</v>
      </c>
      <c r="G25" s="1"/>
      <c r="H25" s="1"/>
      <c r="I25" s="1"/>
    </row>
    <row r="26" spans="1:9" x14ac:dyDescent="0.25">
      <c r="A26" s="11" t="s">
        <v>63</v>
      </c>
      <c r="B26" s="20">
        <v>33612</v>
      </c>
      <c r="C26" s="20">
        <v>40462</v>
      </c>
      <c r="D26" s="20">
        <v>756864</v>
      </c>
      <c r="E26" s="20">
        <v>453149</v>
      </c>
      <c r="F26" s="13">
        <f t="shared" si="0"/>
        <v>-40.128081134787756</v>
      </c>
      <c r="G26" s="1"/>
      <c r="H26" s="1"/>
      <c r="I26" s="1"/>
    </row>
    <row r="27" spans="1:9" x14ac:dyDescent="0.25">
      <c r="A27" s="8" t="s">
        <v>64</v>
      </c>
      <c r="B27" s="19">
        <v>161708</v>
      </c>
      <c r="C27" s="19">
        <v>159089</v>
      </c>
      <c r="D27" s="19">
        <v>2351378</v>
      </c>
      <c r="E27" s="19">
        <v>1649664</v>
      </c>
      <c r="F27" s="10">
        <f t="shared" si="0"/>
        <v>-29.84267097846454</v>
      </c>
      <c r="G27" s="1"/>
      <c r="H27" s="1"/>
      <c r="I27" s="1"/>
    </row>
    <row r="28" spans="1:9" x14ac:dyDescent="0.25">
      <c r="A28" s="11" t="s">
        <v>65</v>
      </c>
      <c r="B28" s="20">
        <v>82493</v>
      </c>
      <c r="C28" s="20">
        <v>36092</v>
      </c>
      <c r="D28" s="20">
        <v>1352468</v>
      </c>
      <c r="E28" s="20">
        <v>848311</v>
      </c>
      <c r="F28" s="13">
        <f t="shared" si="0"/>
        <v>-37.276815421880592</v>
      </c>
      <c r="G28" s="1"/>
      <c r="H28" s="1"/>
      <c r="I28" s="1"/>
    </row>
    <row r="29" spans="1:9" x14ac:dyDescent="0.25">
      <c r="A29" s="8" t="s">
        <v>66</v>
      </c>
      <c r="B29" s="19">
        <v>217548</v>
      </c>
      <c r="C29" s="19">
        <v>362258</v>
      </c>
      <c r="D29" s="19">
        <v>3732466</v>
      </c>
      <c r="E29" s="19">
        <v>2919749</v>
      </c>
      <c r="F29" s="10">
        <f t="shared" si="0"/>
        <v>-21.774263985258003</v>
      </c>
      <c r="G29" s="1"/>
      <c r="H29" s="1"/>
      <c r="I29" s="1"/>
    </row>
    <row r="30" spans="1:9" x14ac:dyDescent="0.25">
      <c r="A30" s="11" t="s">
        <v>67</v>
      </c>
      <c r="B30" s="20">
        <v>241540</v>
      </c>
      <c r="C30" s="20">
        <v>184071</v>
      </c>
      <c r="D30" s="20">
        <v>2344193</v>
      </c>
      <c r="E30" s="20">
        <v>2421146</v>
      </c>
      <c r="F30" s="13">
        <f t="shared" si="0"/>
        <v>3.2827075245084387</v>
      </c>
      <c r="G30" s="1"/>
      <c r="H30" s="1"/>
      <c r="I30" s="1"/>
    </row>
    <row r="31" spans="1:9" x14ac:dyDescent="0.25">
      <c r="A31" s="8" t="s">
        <v>68</v>
      </c>
      <c r="B31" s="19">
        <v>970254</v>
      </c>
      <c r="C31" s="19">
        <v>1218421</v>
      </c>
      <c r="D31" s="19">
        <v>12420882</v>
      </c>
      <c r="E31" s="19">
        <v>9830390</v>
      </c>
      <c r="F31" s="10">
        <f t="shared" si="0"/>
        <v>-20.855942436293972</v>
      </c>
      <c r="G31" s="1"/>
      <c r="H31" s="1"/>
      <c r="I31" s="1"/>
    </row>
    <row r="32" spans="1:9" x14ac:dyDescent="0.25">
      <c r="A32" s="11" t="s">
        <v>69</v>
      </c>
      <c r="B32" s="20">
        <v>386507</v>
      </c>
      <c r="C32" s="20">
        <v>345739</v>
      </c>
      <c r="D32" s="20">
        <v>5165374</v>
      </c>
      <c r="E32" s="20">
        <v>3523706</v>
      </c>
      <c r="F32" s="13">
        <f t="shared" si="0"/>
        <v>-31.7821710489889</v>
      </c>
      <c r="G32" s="1"/>
      <c r="H32" s="1"/>
      <c r="I32" s="1"/>
    </row>
    <row r="33" spans="1:9" x14ac:dyDescent="0.25">
      <c r="A33" s="8" t="s">
        <v>70</v>
      </c>
      <c r="B33" s="19">
        <v>23729</v>
      </c>
      <c r="C33" s="19">
        <v>22260</v>
      </c>
      <c r="D33" s="19">
        <v>458180</v>
      </c>
      <c r="E33" s="19">
        <v>381302</v>
      </c>
      <c r="F33" s="10">
        <f t="shared" si="0"/>
        <v>-16.778995154742674</v>
      </c>
      <c r="G33" s="1"/>
      <c r="H33" s="1"/>
      <c r="I33" s="1"/>
    </row>
    <row r="34" spans="1:9" x14ac:dyDescent="0.25">
      <c r="A34" s="11" t="s">
        <v>71</v>
      </c>
      <c r="B34" s="20">
        <v>39806</v>
      </c>
      <c r="C34" s="20">
        <v>51709</v>
      </c>
      <c r="D34" s="20">
        <v>506221</v>
      </c>
      <c r="E34" s="20">
        <v>488175</v>
      </c>
      <c r="F34" s="13">
        <f t="shared" si="0"/>
        <v>-3.5648461837813983</v>
      </c>
      <c r="G34" s="1"/>
      <c r="H34" s="1"/>
      <c r="I34" s="1"/>
    </row>
    <row r="35" spans="1:9" x14ac:dyDescent="0.25">
      <c r="A35" s="14" t="s">
        <v>72</v>
      </c>
      <c r="B35" s="15">
        <f>SUM(B7:B34)</f>
        <v>7459773</v>
      </c>
      <c r="C35" s="15">
        <f t="shared" ref="C35:E35" si="1">SUM(C7:C34)</f>
        <v>7776311</v>
      </c>
      <c r="D35" s="15">
        <f t="shared" si="1"/>
        <v>101352636</v>
      </c>
      <c r="E35" s="15">
        <f t="shared" si="1"/>
        <v>79133203</v>
      </c>
      <c r="F35" s="16">
        <f t="shared" si="0"/>
        <v>-21.922896016241751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3215589</v>
      </c>
      <c r="C38" s="41">
        <f>D7</f>
        <v>3289608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12456055</v>
      </c>
      <c r="G38" s="42">
        <f>LOOKUP(E38,$A$38:$A$65,$C$38:$C$65)</f>
        <v>16869645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1111169</v>
      </c>
      <c r="C39" s="41">
        <f t="shared" ref="C39:C65" si="5">D8</f>
        <v>1086515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9830390</v>
      </c>
      <c r="G39" s="42">
        <f t="shared" ref="G39:G65" si="8">LOOKUP(E39,$A$38:$A$65,$C$38:$C$65)</f>
        <v>12420882</v>
      </c>
    </row>
    <row r="40" spans="1:9" x14ac:dyDescent="0.25">
      <c r="A40" s="42" t="str">
        <f t="shared" si="3"/>
        <v>ALMERIA</v>
      </c>
      <c r="B40" s="41">
        <f t="shared" si="4"/>
        <v>3291672</v>
      </c>
      <c r="C40" s="41">
        <f t="shared" si="5"/>
        <v>4906958</v>
      </c>
      <c r="D40" s="41">
        <f t="shared" si="6"/>
        <v>9</v>
      </c>
      <c r="E40" s="42" t="str">
        <f t="shared" si="2"/>
        <v>FERROL-SAN CIBRAO</v>
      </c>
      <c r="F40" s="42">
        <f t="shared" si="7"/>
        <v>9268088</v>
      </c>
      <c r="G40" s="42">
        <f t="shared" si="8"/>
        <v>9781089</v>
      </c>
    </row>
    <row r="41" spans="1:9" x14ac:dyDescent="0.25">
      <c r="A41" s="42" t="str">
        <f t="shared" si="3"/>
        <v>AVILES</v>
      </c>
      <c r="B41" s="41">
        <f t="shared" si="4"/>
        <v>2293135</v>
      </c>
      <c r="C41" s="41">
        <f t="shared" si="5"/>
        <v>3114668</v>
      </c>
      <c r="D41" s="41">
        <f t="shared" si="6"/>
        <v>13</v>
      </c>
      <c r="E41" s="42" t="str">
        <f t="shared" si="2"/>
        <v>HUELVA</v>
      </c>
      <c r="F41" s="42">
        <f t="shared" si="7"/>
        <v>4180685</v>
      </c>
      <c r="G41" s="42">
        <f t="shared" si="8"/>
        <v>6525092</v>
      </c>
    </row>
    <row r="42" spans="1:9" x14ac:dyDescent="0.25">
      <c r="A42" s="42" t="str">
        <f t="shared" si="3"/>
        <v>BAHIA DE ALGECIRAS</v>
      </c>
      <c r="B42" s="41">
        <f t="shared" si="4"/>
        <v>1743479</v>
      </c>
      <c r="C42" s="41">
        <f t="shared" si="5"/>
        <v>1588521</v>
      </c>
      <c r="D42" s="41">
        <f t="shared" si="6"/>
        <v>15</v>
      </c>
      <c r="E42" s="42" t="str">
        <f t="shared" si="2"/>
        <v>BARCELONA</v>
      </c>
      <c r="F42" s="42">
        <f t="shared" si="7"/>
        <v>3921099</v>
      </c>
      <c r="G42" s="42">
        <f t="shared" si="8"/>
        <v>3506472</v>
      </c>
    </row>
    <row r="43" spans="1:9" x14ac:dyDescent="0.25">
      <c r="A43" s="42" t="str">
        <f t="shared" si="3"/>
        <v>BAHIA DE CADIZ</v>
      </c>
      <c r="B43" s="41">
        <f t="shared" si="4"/>
        <v>1636990</v>
      </c>
      <c r="C43" s="41">
        <f t="shared" si="5"/>
        <v>2117801</v>
      </c>
      <c r="D43" s="41">
        <f t="shared" si="6"/>
        <v>18</v>
      </c>
      <c r="E43" s="42" t="str">
        <f t="shared" si="2"/>
        <v>BILBAO</v>
      </c>
      <c r="F43" s="42">
        <f t="shared" si="7"/>
        <v>3827983</v>
      </c>
      <c r="G43" s="42">
        <f t="shared" si="8"/>
        <v>5266459</v>
      </c>
    </row>
    <row r="44" spans="1:9" x14ac:dyDescent="0.25">
      <c r="A44" s="42" t="str">
        <f t="shared" si="3"/>
        <v>BALEARES</v>
      </c>
      <c r="B44" s="41">
        <f t="shared" si="4"/>
        <v>1689471</v>
      </c>
      <c r="C44" s="41">
        <f t="shared" si="5"/>
        <v>2130632</v>
      </c>
      <c r="D44" s="41">
        <f t="shared" si="6"/>
        <v>16</v>
      </c>
      <c r="E44" s="42" t="str">
        <f t="shared" si="2"/>
        <v>CARTAGENA</v>
      </c>
      <c r="F44" s="42">
        <f t="shared" si="7"/>
        <v>3615556</v>
      </c>
      <c r="G44" s="42">
        <f t="shared" si="8"/>
        <v>4628556</v>
      </c>
    </row>
    <row r="45" spans="1:9" x14ac:dyDescent="0.25">
      <c r="A45" s="42" t="str">
        <f t="shared" si="3"/>
        <v>BARCELONA</v>
      </c>
      <c r="B45" s="41">
        <f t="shared" si="4"/>
        <v>3921099</v>
      </c>
      <c r="C45" s="41">
        <f t="shared" si="5"/>
        <v>3506472</v>
      </c>
      <c r="D45" s="41">
        <f t="shared" si="6"/>
        <v>5</v>
      </c>
      <c r="E45" s="42" t="str">
        <f t="shared" si="2"/>
        <v>VALENCIA</v>
      </c>
      <c r="F45" s="42">
        <f t="shared" si="7"/>
        <v>3523706</v>
      </c>
      <c r="G45" s="42">
        <f t="shared" si="8"/>
        <v>5165374</v>
      </c>
    </row>
    <row r="46" spans="1:9" x14ac:dyDescent="0.25">
      <c r="A46" s="42" t="str">
        <f t="shared" si="3"/>
        <v>BILBAO</v>
      </c>
      <c r="B46" s="41">
        <f t="shared" si="4"/>
        <v>3827983</v>
      </c>
      <c r="C46" s="41">
        <f t="shared" si="5"/>
        <v>5266459</v>
      </c>
      <c r="D46" s="41">
        <f t="shared" si="6"/>
        <v>6</v>
      </c>
      <c r="E46" s="42" t="str">
        <f t="shared" si="2"/>
        <v>ALMERIA</v>
      </c>
      <c r="F46" s="42">
        <f t="shared" si="7"/>
        <v>3291672</v>
      </c>
      <c r="G46" s="42">
        <f t="shared" si="8"/>
        <v>4906958</v>
      </c>
    </row>
    <row r="47" spans="1:9" x14ac:dyDescent="0.25">
      <c r="A47" s="42" t="str">
        <f t="shared" si="3"/>
        <v>CARTAGENA</v>
      </c>
      <c r="B47" s="41">
        <f t="shared" si="4"/>
        <v>3615556</v>
      </c>
      <c r="C47" s="41">
        <f t="shared" si="5"/>
        <v>4628556</v>
      </c>
      <c r="D47" s="41">
        <f t="shared" si="6"/>
        <v>7</v>
      </c>
      <c r="E47" s="42" t="str">
        <f t="shared" si="2"/>
        <v>A CORUÑA</v>
      </c>
      <c r="F47" s="42">
        <f t="shared" si="7"/>
        <v>3215589</v>
      </c>
      <c r="G47" s="42">
        <f t="shared" si="8"/>
        <v>3289608</v>
      </c>
    </row>
    <row r="48" spans="1:9" x14ac:dyDescent="0.25">
      <c r="A48" s="42" t="str">
        <f t="shared" si="3"/>
        <v>CASTELLON</v>
      </c>
      <c r="B48" s="41">
        <f t="shared" si="4"/>
        <v>1865858</v>
      </c>
      <c r="C48" s="41">
        <f t="shared" si="5"/>
        <v>4017009</v>
      </c>
      <c r="D48" s="41">
        <f t="shared" si="6"/>
        <v>14</v>
      </c>
      <c r="E48" s="42" t="str">
        <f t="shared" si="2"/>
        <v>SANTANDER</v>
      </c>
      <c r="F48" s="42">
        <f t="shared" si="7"/>
        <v>2919749</v>
      </c>
      <c r="G48" s="42">
        <f t="shared" si="8"/>
        <v>3732466</v>
      </c>
    </row>
    <row r="49" spans="1:7" x14ac:dyDescent="0.25">
      <c r="A49" s="42" t="str">
        <f t="shared" si="3"/>
        <v>CEUTA</v>
      </c>
      <c r="B49" s="41">
        <f t="shared" si="4"/>
        <v>68226</v>
      </c>
      <c r="C49" s="41">
        <f t="shared" si="5"/>
        <v>71772</v>
      </c>
      <c r="D49" s="41">
        <f t="shared" si="6"/>
        <v>27</v>
      </c>
      <c r="E49" s="42" t="str">
        <f t="shared" si="2"/>
        <v>SEVILLA</v>
      </c>
      <c r="F49" s="42">
        <f t="shared" si="7"/>
        <v>2421146</v>
      </c>
      <c r="G49" s="42">
        <f t="shared" si="8"/>
        <v>2344193</v>
      </c>
    </row>
    <row r="50" spans="1:7" x14ac:dyDescent="0.25">
      <c r="A50" s="42" t="str">
        <f t="shared" si="3"/>
        <v>FERROL-SAN CIBRAO</v>
      </c>
      <c r="B50" s="41">
        <f t="shared" si="4"/>
        <v>9268088</v>
      </c>
      <c r="C50" s="41">
        <f t="shared" si="5"/>
        <v>9781089</v>
      </c>
      <c r="D50" s="41">
        <f t="shared" si="6"/>
        <v>3</v>
      </c>
      <c r="E50" s="42" t="str">
        <f t="shared" si="2"/>
        <v>AVILES</v>
      </c>
      <c r="F50" s="42">
        <f t="shared" si="7"/>
        <v>2293135</v>
      </c>
      <c r="G50" s="42">
        <f t="shared" si="8"/>
        <v>3114668</v>
      </c>
    </row>
    <row r="51" spans="1:7" x14ac:dyDescent="0.25">
      <c r="A51" s="42" t="str">
        <f t="shared" si="3"/>
        <v>GIJON</v>
      </c>
      <c r="B51" s="41">
        <f t="shared" si="4"/>
        <v>12456055</v>
      </c>
      <c r="C51" s="41">
        <f t="shared" si="5"/>
        <v>16869645</v>
      </c>
      <c r="D51" s="41">
        <f t="shared" si="6"/>
        <v>1</v>
      </c>
      <c r="E51" s="42" t="str">
        <f t="shared" si="2"/>
        <v>CASTELLON</v>
      </c>
      <c r="F51" s="42">
        <f t="shared" si="7"/>
        <v>1865858</v>
      </c>
      <c r="G51" s="42">
        <f t="shared" si="8"/>
        <v>4017009</v>
      </c>
    </row>
    <row r="52" spans="1:7" x14ac:dyDescent="0.25">
      <c r="A52" s="42" t="str">
        <f t="shared" si="3"/>
        <v>HUELVA</v>
      </c>
      <c r="B52" s="41">
        <f t="shared" si="4"/>
        <v>4180685</v>
      </c>
      <c r="C52" s="41">
        <f t="shared" si="5"/>
        <v>6525092</v>
      </c>
      <c r="D52" s="41">
        <f t="shared" si="6"/>
        <v>4</v>
      </c>
      <c r="E52" s="42" t="str">
        <f t="shared" si="2"/>
        <v>BAHIA DE ALGECIRAS</v>
      </c>
      <c r="F52" s="42">
        <f t="shared" si="7"/>
        <v>1743479</v>
      </c>
      <c r="G52" s="42">
        <f t="shared" si="8"/>
        <v>1588521</v>
      </c>
    </row>
    <row r="53" spans="1:7" x14ac:dyDescent="0.25">
      <c r="A53" s="42" t="str">
        <f t="shared" si="3"/>
        <v>LAS PALMAS</v>
      </c>
      <c r="B53" s="41">
        <f t="shared" si="4"/>
        <v>753111</v>
      </c>
      <c r="C53" s="41">
        <f t="shared" si="5"/>
        <v>1139545</v>
      </c>
      <c r="D53" s="41">
        <f t="shared" si="6"/>
        <v>23</v>
      </c>
      <c r="E53" s="42" t="str">
        <f t="shared" si="2"/>
        <v>BALEARES</v>
      </c>
      <c r="F53" s="42">
        <f t="shared" si="7"/>
        <v>1689471</v>
      </c>
      <c r="G53" s="42">
        <f t="shared" si="8"/>
        <v>2130632</v>
      </c>
    </row>
    <row r="54" spans="1:7" x14ac:dyDescent="0.25">
      <c r="A54" s="42" t="str">
        <f t="shared" si="3"/>
        <v>MALAGA</v>
      </c>
      <c r="B54" s="41">
        <f t="shared" si="4"/>
        <v>766796</v>
      </c>
      <c r="C54" s="41">
        <f t="shared" si="5"/>
        <v>1342750</v>
      </c>
      <c r="D54" s="41">
        <f t="shared" si="6"/>
        <v>22</v>
      </c>
      <c r="E54" s="42" t="str">
        <f t="shared" si="2"/>
        <v>PASAIA</v>
      </c>
      <c r="F54" s="42">
        <f t="shared" si="7"/>
        <v>1649664</v>
      </c>
      <c r="G54" s="42">
        <f t="shared" si="8"/>
        <v>2351378</v>
      </c>
    </row>
    <row r="55" spans="1:7" x14ac:dyDescent="0.25">
      <c r="A55" s="42" t="str">
        <f t="shared" si="3"/>
        <v>MARIN Y RIA DE PONTEVEDRA</v>
      </c>
      <c r="B55" s="41">
        <f t="shared" si="4"/>
        <v>879867</v>
      </c>
      <c r="C55" s="41">
        <f t="shared" si="5"/>
        <v>847406</v>
      </c>
      <c r="D55" s="41">
        <f t="shared" si="6"/>
        <v>20</v>
      </c>
      <c r="E55" s="42" t="str">
        <f t="shared" si="2"/>
        <v>BAHIA DE CADIZ</v>
      </c>
      <c r="F55" s="42">
        <f t="shared" ref="F55:F65" si="9">LOOKUP(E55,$A$38:$A$65,$B$38:$B$65)</f>
        <v>1636990</v>
      </c>
      <c r="G55" s="42">
        <f t="shared" si="8"/>
        <v>2117801</v>
      </c>
    </row>
    <row r="56" spans="1:7" x14ac:dyDescent="0.25">
      <c r="A56" s="42" t="str">
        <f t="shared" si="3"/>
        <v>MELILLA</v>
      </c>
      <c r="B56" s="41">
        <f t="shared" si="4"/>
        <v>32782</v>
      </c>
      <c r="C56" s="41">
        <f t="shared" si="5"/>
        <v>34112</v>
      </c>
      <c r="D56" s="41">
        <f t="shared" si="6"/>
        <v>28</v>
      </c>
      <c r="E56" s="42" t="str">
        <f t="shared" si="2"/>
        <v>ALICANTE</v>
      </c>
      <c r="F56" s="42">
        <f t="shared" si="9"/>
        <v>1111169</v>
      </c>
      <c r="G56" s="42">
        <f t="shared" si="8"/>
        <v>1086515</v>
      </c>
    </row>
    <row r="57" spans="1:7" x14ac:dyDescent="0.25">
      <c r="A57" s="42" t="str">
        <f t="shared" si="3"/>
        <v>MOTRIL</v>
      </c>
      <c r="B57" s="41">
        <f t="shared" si="4"/>
        <v>453149</v>
      </c>
      <c r="C57" s="41">
        <f t="shared" si="5"/>
        <v>756864</v>
      </c>
      <c r="D57" s="41">
        <f t="shared" si="6"/>
        <v>25</v>
      </c>
      <c r="E57" s="42" t="str">
        <f t="shared" si="2"/>
        <v>MARIN Y RIA DE PONTEVEDRA</v>
      </c>
      <c r="F57" s="42">
        <f t="shared" si="9"/>
        <v>879867</v>
      </c>
      <c r="G57" s="42">
        <f t="shared" si="8"/>
        <v>847406</v>
      </c>
    </row>
    <row r="58" spans="1:7" x14ac:dyDescent="0.25">
      <c r="A58" s="42" t="str">
        <f t="shared" si="3"/>
        <v>PASAIA</v>
      </c>
      <c r="B58" s="41">
        <f t="shared" si="4"/>
        <v>1649664</v>
      </c>
      <c r="C58" s="41">
        <f t="shared" si="5"/>
        <v>2351378</v>
      </c>
      <c r="D58" s="41">
        <f t="shared" si="6"/>
        <v>17</v>
      </c>
      <c r="E58" s="42" t="str">
        <f t="shared" si="2"/>
        <v>SANTA CRUZ DE TENERIFE</v>
      </c>
      <c r="F58" s="42">
        <f t="shared" si="9"/>
        <v>848311</v>
      </c>
      <c r="G58" s="42">
        <f t="shared" si="8"/>
        <v>1352468</v>
      </c>
    </row>
    <row r="59" spans="1:7" x14ac:dyDescent="0.25">
      <c r="A59" s="42" t="str">
        <f t="shared" si="3"/>
        <v>SANTA CRUZ DE TENERIFE</v>
      </c>
      <c r="B59" s="41">
        <f t="shared" si="4"/>
        <v>848311</v>
      </c>
      <c r="C59" s="41">
        <f t="shared" si="5"/>
        <v>1352468</v>
      </c>
      <c r="D59" s="41">
        <f t="shared" si="6"/>
        <v>21</v>
      </c>
      <c r="E59" s="42" t="str">
        <f t="shared" si="2"/>
        <v>MALAGA</v>
      </c>
      <c r="F59" s="42">
        <f t="shared" si="9"/>
        <v>766796</v>
      </c>
      <c r="G59" s="42">
        <f t="shared" si="8"/>
        <v>1342750</v>
      </c>
    </row>
    <row r="60" spans="1:7" x14ac:dyDescent="0.25">
      <c r="A60" s="42" t="str">
        <f t="shared" si="3"/>
        <v>SANTANDER</v>
      </c>
      <c r="B60" s="41">
        <f t="shared" si="4"/>
        <v>2919749</v>
      </c>
      <c r="C60" s="41">
        <f t="shared" si="5"/>
        <v>3732466</v>
      </c>
      <c r="D60" s="41">
        <f t="shared" si="6"/>
        <v>11</v>
      </c>
      <c r="E60" s="42" t="str">
        <f t="shared" si="2"/>
        <v>LAS PALMAS</v>
      </c>
      <c r="F60" s="42">
        <f t="shared" si="9"/>
        <v>753111</v>
      </c>
      <c r="G60" s="42">
        <f t="shared" si="8"/>
        <v>1139545</v>
      </c>
    </row>
    <row r="61" spans="1:7" x14ac:dyDescent="0.25">
      <c r="A61" s="42" t="str">
        <f t="shared" si="3"/>
        <v>SEVILLA</v>
      </c>
      <c r="B61" s="41">
        <f t="shared" si="4"/>
        <v>2421146</v>
      </c>
      <c r="C61" s="41">
        <f t="shared" si="5"/>
        <v>2344193</v>
      </c>
      <c r="D61" s="41">
        <f t="shared" si="6"/>
        <v>12</v>
      </c>
      <c r="E61" s="42" t="str">
        <f t="shared" si="2"/>
        <v>VILAGARCIA</v>
      </c>
      <c r="F61" s="42">
        <f t="shared" si="9"/>
        <v>488175</v>
      </c>
      <c r="G61" s="42">
        <f t="shared" si="8"/>
        <v>506221</v>
      </c>
    </row>
    <row r="62" spans="1:7" x14ac:dyDescent="0.25">
      <c r="A62" s="42" t="str">
        <f t="shared" si="3"/>
        <v>TARRAGONA</v>
      </c>
      <c r="B62" s="41">
        <f t="shared" si="4"/>
        <v>9830390</v>
      </c>
      <c r="C62" s="41">
        <f t="shared" si="5"/>
        <v>12420882</v>
      </c>
      <c r="D62" s="41">
        <f t="shared" si="6"/>
        <v>2</v>
      </c>
      <c r="E62" s="42" t="str">
        <f t="shared" si="2"/>
        <v>MOTRIL</v>
      </c>
      <c r="F62" s="42">
        <f t="shared" si="9"/>
        <v>453149</v>
      </c>
      <c r="G62" s="42">
        <f t="shared" si="8"/>
        <v>756864</v>
      </c>
    </row>
    <row r="63" spans="1:7" x14ac:dyDescent="0.25">
      <c r="A63" s="42" t="str">
        <f t="shared" si="3"/>
        <v>VALENCIA</v>
      </c>
      <c r="B63" s="41">
        <f t="shared" si="4"/>
        <v>3523706</v>
      </c>
      <c r="C63" s="41">
        <f t="shared" si="5"/>
        <v>5165374</v>
      </c>
      <c r="D63" s="41">
        <f t="shared" si="6"/>
        <v>8</v>
      </c>
      <c r="E63" s="42" t="str">
        <f t="shared" si="2"/>
        <v>VIGO</v>
      </c>
      <c r="F63" s="42">
        <f t="shared" si="9"/>
        <v>381302</v>
      </c>
      <c r="G63" s="42">
        <f t="shared" si="8"/>
        <v>458180</v>
      </c>
    </row>
    <row r="64" spans="1:7" x14ac:dyDescent="0.25">
      <c r="A64" s="42" t="str">
        <f t="shared" si="3"/>
        <v>VIGO</v>
      </c>
      <c r="B64" s="41">
        <f t="shared" si="4"/>
        <v>381302</v>
      </c>
      <c r="C64" s="41">
        <f t="shared" si="5"/>
        <v>458180</v>
      </c>
      <c r="D64" s="41">
        <f t="shared" si="6"/>
        <v>26</v>
      </c>
      <c r="E64" s="42" t="str">
        <f t="shared" si="2"/>
        <v>CEUTA</v>
      </c>
      <c r="F64" s="42">
        <f t="shared" si="9"/>
        <v>68226</v>
      </c>
      <c r="G64" s="42">
        <f t="shared" si="8"/>
        <v>71772</v>
      </c>
    </row>
    <row r="65" spans="1:7" x14ac:dyDescent="0.25">
      <c r="A65" s="42" t="str">
        <f t="shared" si="3"/>
        <v>VILAGARCIA</v>
      </c>
      <c r="B65" s="41">
        <f t="shared" si="4"/>
        <v>488175</v>
      </c>
      <c r="C65" s="41">
        <f t="shared" si="5"/>
        <v>506221</v>
      </c>
      <c r="D65" s="41">
        <f t="shared" si="6"/>
        <v>24</v>
      </c>
      <c r="E65" s="42" t="str">
        <f t="shared" si="2"/>
        <v>MELILLA</v>
      </c>
      <c r="F65" s="42">
        <f t="shared" si="9"/>
        <v>32782</v>
      </c>
      <c r="G65" s="42">
        <f t="shared" si="8"/>
        <v>34112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21">
        <v>143529</v>
      </c>
      <c r="C7" s="21">
        <v>64878</v>
      </c>
      <c r="D7" s="21">
        <v>1684461</v>
      </c>
      <c r="E7" s="21">
        <v>1460292</v>
      </c>
      <c r="F7" s="10">
        <f>((E7*100)/D7)-100</f>
        <v>-13.308055217663096</v>
      </c>
      <c r="G7" s="1"/>
      <c r="H7" s="1"/>
      <c r="I7" s="1"/>
    </row>
    <row r="8" spans="1:12" x14ac:dyDescent="0.25">
      <c r="A8" s="11" t="s">
        <v>45</v>
      </c>
      <c r="B8" s="22">
        <v>112447</v>
      </c>
      <c r="C8" s="22">
        <v>95169</v>
      </c>
      <c r="D8" s="22">
        <v>1569690</v>
      </c>
      <c r="E8" s="22">
        <v>1260064</v>
      </c>
      <c r="F8" s="13">
        <f t="shared" ref="F8:F35" si="0">((E8*100)/D8)-100</f>
        <v>-19.725296077569453</v>
      </c>
      <c r="G8" s="1"/>
      <c r="H8" s="1"/>
      <c r="I8" s="1"/>
    </row>
    <row r="9" spans="1:12" x14ac:dyDescent="0.25">
      <c r="A9" s="8" t="s">
        <v>46</v>
      </c>
      <c r="B9" s="21">
        <v>45605</v>
      </c>
      <c r="C9" s="21">
        <v>44551</v>
      </c>
      <c r="D9" s="21">
        <v>701376</v>
      </c>
      <c r="E9" s="21">
        <v>542994</v>
      </c>
      <c r="F9" s="10">
        <f t="shared" si="0"/>
        <v>-22.581611004653709</v>
      </c>
      <c r="G9" s="1"/>
      <c r="H9" s="1"/>
      <c r="I9" s="1"/>
    </row>
    <row r="10" spans="1:12" x14ac:dyDescent="0.25">
      <c r="A10" s="11" t="s">
        <v>47</v>
      </c>
      <c r="B10" s="22">
        <v>49578</v>
      </c>
      <c r="C10" s="22">
        <v>112005</v>
      </c>
      <c r="D10" s="22">
        <v>1234954</v>
      </c>
      <c r="E10" s="22">
        <v>984041</v>
      </c>
      <c r="F10" s="13">
        <f t="shared" si="0"/>
        <v>-20.317598874128109</v>
      </c>
      <c r="G10" s="1"/>
      <c r="H10" s="1"/>
      <c r="I10" s="1"/>
    </row>
    <row r="11" spans="1:12" x14ac:dyDescent="0.25">
      <c r="A11" s="8" t="s">
        <v>48</v>
      </c>
      <c r="B11" s="21">
        <v>3707547</v>
      </c>
      <c r="C11" s="21">
        <v>3700811</v>
      </c>
      <c r="D11" s="21">
        <v>47519536</v>
      </c>
      <c r="E11" s="21">
        <v>42316996</v>
      </c>
      <c r="F11" s="10">
        <f t="shared" si="0"/>
        <v>-10.948212962348791</v>
      </c>
      <c r="G11" s="1"/>
      <c r="H11" s="1"/>
      <c r="I11" s="1"/>
    </row>
    <row r="12" spans="1:12" x14ac:dyDescent="0.25">
      <c r="A12" s="11" t="s">
        <v>49</v>
      </c>
      <c r="B12" s="22">
        <v>182443</v>
      </c>
      <c r="C12" s="22">
        <v>165396</v>
      </c>
      <c r="D12" s="22">
        <v>2588765</v>
      </c>
      <c r="E12" s="22">
        <v>2078670</v>
      </c>
      <c r="F12" s="13">
        <f t="shared" si="0"/>
        <v>-19.704183268855999</v>
      </c>
      <c r="G12" s="1"/>
      <c r="H12" s="1"/>
      <c r="I12" s="1"/>
    </row>
    <row r="13" spans="1:12" x14ac:dyDescent="0.25">
      <c r="A13" s="8" t="s">
        <v>50</v>
      </c>
      <c r="B13" s="21">
        <v>533662</v>
      </c>
      <c r="C13" s="21">
        <v>556315</v>
      </c>
      <c r="D13" s="21">
        <v>9017601</v>
      </c>
      <c r="E13" s="21">
        <v>8040828</v>
      </c>
      <c r="F13" s="10">
        <f t="shared" si="0"/>
        <v>-10.83184984565186</v>
      </c>
      <c r="G13" s="1"/>
      <c r="H13" s="1"/>
      <c r="I13" s="1"/>
    </row>
    <row r="14" spans="1:12" x14ac:dyDescent="0.25">
      <c r="A14" s="11" t="s">
        <v>51</v>
      </c>
      <c r="B14" s="22">
        <v>2106897</v>
      </c>
      <c r="C14" s="22">
        <v>2239162</v>
      </c>
      <c r="D14" s="22">
        <v>34933579</v>
      </c>
      <c r="E14" s="22">
        <v>26116812</v>
      </c>
      <c r="F14" s="13">
        <f t="shared" si="0"/>
        <v>-25.238659342634207</v>
      </c>
      <c r="G14" s="1"/>
      <c r="H14" s="1"/>
      <c r="I14" s="1"/>
    </row>
    <row r="15" spans="1:12" x14ac:dyDescent="0.25">
      <c r="A15" s="8" t="s">
        <v>52</v>
      </c>
      <c r="B15" s="21">
        <v>743816</v>
      </c>
      <c r="C15" s="21">
        <v>773127</v>
      </c>
      <c r="D15" s="21">
        <v>9656656</v>
      </c>
      <c r="E15" s="21">
        <v>7279066</v>
      </c>
      <c r="F15" s="10">
        <f t="shared" si="0"/>
        <v>-24.62125605385549</v>
      </c>
      <c r="G15" s="1"/>
      <c r="H15" s="1"/>
      <c r="I15" s="1"/>
    </row>
    <row r="16" spans="1:12" x14ac:dyDescent="0.25">
      <c r="A16" s="11" t="s">
        <v>53</v>
      </c>
      <c r="B16" s="22">
        <v>78131</v>
      </c>
      <c r="C16" s="22">
        <v>61202</v>
      </c>
      <c r="D16" s="22">
        <v>910349</v>
      </c>
      <c r="E16" s="22">
        <v>129090</v>
      </c>
      <c r="F16" s="13">
        <f t="shared" si="0"/>
        <v>-85.81972408384037</v>
      </c>
      <c r="G16" s="1"/>
      <c r="H16" s="1"/>
      <c r="I16" s="1"/>
    </row>
    <row r="17" spans="1:9" x14ac:dyDescent="0.25">
      <c r="A17" s="8" t="s">
        <v>54</v>
      </c>
      <c r="B17" s="21">
        <v>121742</v>
      </c>
      <c r="C17" s="21">
        <v>136223</v>
      </c>
      <c r="D17" s="21">
        <v>1752431</v>
      </c>
      <c r="E17" s="21">
        <v>1430457</v>
      </c>
      <c r="F17" s="10">
        <f t="shared" si="0"/>
        <v>-18.372991575702557</v>
      </c>
      <c r="G17" s="1"/>
      <c r="H17" s="1"/>
      <c r="I17" s="1"/>
    </row>
    <row r="18" spans="1:9" x14ac:dyDescent="0.25">
      <c r="A18" s="11" t="s">
        <v>55</v>
      </c>
      <c r="B18" s="22">
        <v>72607</v>
      </c>
      <c r="C18" s="22">
        <v>70319</v>
      </c>
      <c r="D18" s="22">
        <v>996017</v>
      </c>
      <c r="E18" s="22">
        <v>938115</v>
      </c>
      <c r="F18" s="13">
        <f t="shared" si="0"/>
        <v>-5.8133545913373013</v>
      </c>
      <c r="G18" s="1"/>
      <c r="H18" s="1"/>
      <c r="I18" s="1"/>
    </row>
    <row r="19" spans="1:9" x14ac:dyDescent="0.25">
      <c r="A19" s="8" t="s">
        <v>56</v>
      </c>
      <c r="B19" s="21">
        <v>64627</v>
      </c>
      <c r="C19" s="21">
        <v>38644</v>
      </c>
      <c r="D19" s="21">
        <v>824495</v>
      </c>
      <c r="E19" s="21">
        <v>562554</v>
      </c>
      <c r="F19" s="10">
        <f t="shared" si="0"/>
        <v>-31.769871254525498</v>
      </c>
      <c r="G19" s="1"/>
      <c r="H19" s="1"/>
      <c r="I19" s="1"/>
    </row>
    <row r="20" spans="1:9" x14ac:dyDescent="0.25">
      <c r="A20" s="11" t="s">
        <v>57</v>
      </c>
      <c r="B20" s="22">
        <v>84549</v>
      </c>
      <c r="C20" s="22">
        <v>78811</v>
      </c>
      <c r="D20" s="22">
        <v>901841</v>
      </c>
      <c r="E20" s="22">
        <v>666586</v>
      </c>
      <c r="F20" s="13">
        <f t="shared" si="0"/>
        <v>-26.086083910578466</v>
      </c>
      <c r="G20" s="1"/>
      <c r="H20" s="1"/>
      <c r="I20" s="1"/>
    </row>
    <row r="21" spans="1:9" x14ac:dyDescent="0.25">
      <c r="A21" s="8" t="s">
        <v>58</v>
      </c>
      <c r="B21" s="21">
        <v>39283</v>
      </c>
      <c r="C21" s="21">
        <v>45973</v>
      </c>
      <c r="D21" s="21">
        <v>450301</v>
      </c>
      <c r="E21" s="21">
        <v>315947</v>
      </c>
      <c r="F21" s="10">
        <f t="shared" si="0"/>
        <v>-29.836487149706528</v>
      </c>
      <c r="G21" s="1"/>
      <c r="H21" s="1"/>
      <c r="I21" s="1"/>
    </row>
    <row r="22" spans="1:9" x14ac:dyDescent="0.25">
      <c r="A22" s="11" t="s">
        <v>59</v>
      </c>
      <c r="B22" s="22">
        <v>1295508</v>
      </c>
      <c r="C22" s="22">
        <v>1151482</v>
      </c>
      <c r="D22" s="22">
        <v>17883781</v>
      </c>
      <c r="E22" s="22">
        <v>13734738</v>
      </c>
      <c r="F22" s="13">
        <f t="shared" si="0"/>
        <v>-23.200032476353854</v>
      </c>
      <c r="G22" s="1"/>
      <c r="H22" s="1"/>
      <c r="I22" s="1"/>
    </row>
    <row r="23" spans="1:9" x14ac:dyDescent="0.25">
      <c r="A23" s="8" t="s">
        <v>60</v>
      </c>
      <c r="B23" s="21">
        <v>147587</v>
      </c>
      <c r="C23" s="21">
        <v>105885</v>
      </c>
      <c r="D23" s="21">
        <v>3161722</v>
      </c>
      <c r="E23" s="21">
        <v>1274950</v>
      </c>
      <c r="F23" s="10">
        <f t="shared" si="0"/>
        <v>-59.675455337313018</v>
      </c>
      <c r="G23" s="1"/>
      <c r="H23" s="1"/>
      <c r="I23" s="1"/>
    </row>
    <row r="24" spans="1:9" x14ac:dyDescent="0.25">
      <c r="A24" s="11" t="s">
        <v>61</v>
      </c>
      <c r="B24" s="22">
        <v>52378</v>
      </c>
      <c r="C24" s="22">
        <v>78909</v>
      </c>
      <c r="D24" s="22">
        <v>780468</v>
      </c>
      <c r="E24" s="22">
        <v>762045</v>
      </c>
      <c r="F24" s="13">
        <f t="shared" si="0"/>
        <v>-2.3605067728593667</v>
      </c>
      <c r="G24" s="1"/>
      <c r="H24" s="1"/>
      <c r="I24" s="1"/>
    </row>
    <row r="25" spans="1:9" x14ac:dyDescent="0.25">
      <c r="A25" s="8" t="s">
        <v>62</v>
      </c>
      <c r="B25" s="21">
        <v>44760</v>
      </c>
      <c r="C25" s="21">
        <v>57671</v>
      </c>
      <c r="D25" s="21">
        <v>641060</v>
      </c>
      <c r="E25" s="21">
        <v>713902</v>
      </c>
      <c r="F25" s="10">
        <f t="shared" si="0"/>
        <v>11.362742956977499</v>
      </c>
      <c r="G25" s="1"/>
      <c r="H25" s="1"/>
      <c r="I25" s="1"/>
    </row>
    <row r="26" spans="1:9" x14ac:dyDescent="0.25">
      <c r="A26" s="11" t="s">
        <v>63</v>
      </c>
      <c r="B26" s="22">
        <v>5042</v>
      </c>
      <c r="C26" s="22">
        <v>12873</v>
      </c>
      <c r="D26" s="22">
        <v>193995</v>
      </c>
      <c r="E26" s="22">
        <v>162078</v>
      </c>
      <c r="F26" s="13">
        <f t="shared" si="0"/>
        <v>-16.452485888811566</v>
      </c>
      <c r="G26" s="1"/>
      <c r="H26" s="1"/>
      <c r="I26" s="1"/>
    </row>
    <row r="27" spans="1:9" x14ac:dyDescent="0.25">
      <c r="A27" s="8" t="s">
        <v>64</v>
      </c>
      <c r="B27" s="21">
        <v>183912</v>
      </c>
      <c r="C27" s="21">
        <v>180913</v>
      </c>
      <c r="D27" s="21">
        <v>2374212</v>
      </c>
      <c r="E27" s="21">
        <v>1818076</v>
      </c>
      <c r="F27" s="10">
        <f t="shared" si="0"/>
        <v>-23.42402447633151</v>
      </c>
      <c r="G27" s="1"/>
      <c r="H27" s="1"/>
      <c r="I27" s="1"/>
    </row>
    <row r="28" spans="1:9" x14ac:dyDescent="0.25">
      <c r="A28" s="11" t="s">
        <v>65</v>
      </c>
      <c r="B28" s="22">
        <v>445349</v>
      </c>
      <c r="C28" s="22">
        <v>464710</v>
      </c>
      <c r="D28" s="22">
        <v>6325593</v>
      </c>
      <c r="E28" s="22">
        <v>5741067</v>
      </c>
      <c r="F28" s="13">
        <f t="shared" si="0"/>
        <v>-9.2406514298343296</v>
      </c>
      <c r="G28" s="1"/>
      <c r="H28" s="1"/>
      <c r="I28" s="1"/>
    </row>
    <row r="29" spans="1:9" x14ac:dyDescent="0.25">
      <c r="A29" s="8" t="s">
        <v>66</v>
      </c>
      <c r="B29" s="21">
        <v>103080</v>
      </c>
      <c r="C29" s="21">
        <v>108053</v>
      </c>
      <c r="D29" s="21">
        <v>1364723</v>
      </c>
      <c r="E29" s="21">
        <v>1106897</v>
      </c>
      <c r="F29" s="10">
        <f t="shared" si="0"/>
        <v>-18.892185447156677</v>
      </c>
      <c r="G29" s="1"/>
      <c r="H29" s="1"/>
      <c r="I29" s="1"/>
    </row>
    <row r="30" spans="1:9" x14ac:dyDescent="0.25">
      <c r="A30" s="11" t="s">
        <v>67</v>
      </c>
      <c r="B30" s="22">
        <v>149738</v>
      </c>
      <c r="C30" s="22">
        <v>136930</v>
      </c>
      <c r="D30" s="22">
        <v>2011520</v>
      </c>
      <c r="E30" s="22">
        <v>1876824</v>
      </c>
      <c r="F30" s="13">
        <f t="shared" si="0"/>
        <v>-6.6962297168310556</v>
      </c>
      <c r="G30" s="1"/>
      <c r="H30" s="1"/>
      <c r="I30" s="1"/>
    </row>
    <row r="31" spans="1:9" x14ac:dyDescent="0.25">
      <c r="A31" s="8" t="s">
        <v>68</v>
      </c>
      <c r="B31" s="21">
        <v>94044</v>
      </c>
      <c r="C31" s="21">
        <v>294848</v>
      </c>
      <c r="D31" s="21">
        <v>1530751</v>
      </c>
      <c r="E31" s="21">
        <v>3130381</v>
      </c>
      <c r="F31" s="10">
        <f t="shared" si="0"/>
        <v>104.49968675506335</v>
      </c>
      <c r="G31" s="1"/>
      <c r="H31" s="1"/>
      <c r="I31" s="1"/>
    </row>
    <row r="32" spans="1:9" x14ac:dyDescent="0.25">
      <c r="A32" s="11" t="s">
        <v>69</v>
      </c>
      <c r="B32" s="22">
        <v>3395998</v>
      </c>
      <c r="C32" s="22">
        <v>4140323</v>
      </c>
      <c r="D32" s="22">
        <v>48320002</v>
      </c>
      <c r="E32" s="22">
        <v>48217027</v>
      </c>
      <c r="F32" s="13">
        <f t="shared" si="0"/>
        <v>-0.21311050442423607</v>
      </c>
      <c r="G32" s="1"/>
      <c r="H32" s="1"/>
      <c r="I32" s="1"/>
    </row>
    <row r="33" spans="1:9" x14ac:dyDescent="0.25">
      <c r="A33" s="8" t="s">
        <v>70</v>
      </c>
      <c r="B33" s="21">
        <v>251363</v>
      </c>
      <c r="C33" s="21">
        <v>254173</v>
      </c>
      <c r="D33" s="21">
        <v>4102402</v>
      </c>
      <c r="E33" s="21">
        <v>3073507</v>
      </c>
      <c r="F33" s="10">
        <f t="shared" si="0"/>
        <v>-25.080306610614954</v>
      </c>
      <c r="G33" s="1"/>
      <c r="H33" s="1"/>
      <c r="I33" s="1"/>
    </row>
    <row r="34" spans="1:9" x14ac:dyDescent="0.25">
      <c r="A34" s="11" t="s">
        <v>71</v>
      </c>
      <c r="B34" s="22">
        <v>23817</v>
      </c>
      <c r="C34" s="22">
        <v>13053</v>
      </c>
      <c r="D34" s="22">
        <v>304150</v>
      </c>
      <c r="E34" s="22">
        <v>245798</v>
      </c>
      <c r="F34" s="13">
        <f t="shared" si="0"/>
        <v>-19.18527042577675</v>
      </c>
      <c r="G34" s="1"/>
      <c r="H34" s="1"/>
      <c r="I34" s="1"/>
    </row>
    <row r="35" spans="1:9" x14ac:dyDescent="0.25">
      <c r="A35" s="14" t="s">
        <v>72</v>
      </c>
      <c r="B35" s="15">
        <f>SUM(B7:B34)</f>
        <v>14279039</v>
      </c>
      <c r="C35" s="15">
        <f t="shared" ref="C35:E35" si="1">SUM(C7:C34)</f>
        <v>15182409</v>
      </c>
      <c r="D35" s="15">
        <f t="shared" si="1"/>
        <v>203736431</v>
      </c>
      <c r="E35" s="15">
        <f t="shared" si="1"/>
        <v>175979802</v>
      </c>
      <c r="F35" s="16">
        <f t="shared" si="0"/>
        <v>-13.623792693217439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1460292</v>
      </c>
      <c r="C38" s="41">
        <f>D7</f>
        <v>1684461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48217027</v>
      </c>
      <c r="G38" s="42">
        <f>LOOKUP(E38,$A$38:$A$65,$C$38:$C$65)</f>
        <v>48320002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1260064</v>
      </c>
      <c r="C39" s="41">
        <f t="shared" ref="C39:C65" si="5">D8</f>
        <v>1569690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42316996</v>
      </c>
      <c r="G39" s="42">
        <f t="shared" ref="G39:G65" si="8">LOOKUP(E39,$A$38:$A$65,$C$38:$C$65)</f>
        <v>47519536</v>
      </c>
    </row>
    <row r="40" spans="1:9" x14ac:dyDescent="0.25">
      <c r="A40" s="42" t="str">
        <f t="shared" si="3"/>
        <v>ALMERIA</v>
      </c>
      <c r="B40" s="41">
        <f t="shared" si="4"/>
        <v>542994</v>
      </c>
      <c r="C40" s="41">
        <f t="shared" si="5"/>
        <v>701376</v>
      </c>
      <c r="D40" s="41">
        <f t="shared" si="6"/>
        <v>24</v>
      </c>
      <c r="E40" s="42" t="str">
        <f t="shared" si="2"/>
        <v>BARCELONA</v>
      </c>
      <c r="F40" s="42">
        <f t="shared" si="7"/>
        <v>26116812</v>
      </c>
      <c r="G40" s="42">
        <f t="shared" si="8"/>
        <v>34933579</v>
      </c>
    </row>
    <row r="41" spans="1:9" x14ac:dyDescent="0.25">
      <c r="A41" s="42" t="str">
        <f t="shared" si="3"/>
        <v>AVILES</v>
      </c>
      <c r="B41" s="41">
        <f t="shared" si="4"/>
        <v>984041</v>
      </c>
      <c r="C41" s="41">
        <f t="shared" si="5"/>
        <v>1234954</v>
      </c>
      <c r="D41" s="41">
        <f t="shared" si="6"/>
        <v>18</v>
      </c>
      <c r="E41" s="42" t="str">
        <f t="shared" si="2"/>
        <v>LAS PALMAS</v>
      </c>
      <c r="F41" s="42">
        <f t="shared" si="7"/>
        <v>13734738</v>
      </c>
      <c r="G41" s="42">
        <f t="shared" si="8"/>
        <v>17883781</v>
      </c>
    </row>
    <row r="42" spans="1:9" x14ac:dyDescent="0.25">
      <c r="A42" s="42" t="str">
        <f t="shared" si="3"/>
        <v>BAHIA DE ALGECIRAS</v>
      </c>
      <c r="B42" s="41">
        <f t="shared" si="4"/>
        <v>42316996</v>
      </c>
      <c r="C42" s="41">
        <f t="shared" si="5"/>
        <v>47519536</v>
      </c>
      <c r="D42" s="41">
        <f t="shared" si="6"/>
        <v>2</v>
      </c>
      <c r="E42" s="42" t="str">
        <f t="shared" si="2"/>
        <v>BALEARES</v>
      </c>
      <c r="F42" s="42">
        <f t="shared" si="7"/>
        <v>8040828</v>
      </c>
      <c r="G42" s="42">
        <f t="shared" si="8"/>
        <v>9017601</v>
      </c>
    </row>
    <row r="43" spans="1:9" x14ac:dyDescent="0.25">
      <c r="A43" s="42" t="str">
        <f t="shared" si="3"/>
        <v>BAHIA DE CADIZ</v>
      </c>
      <c r="B43" s="41">
        <f t="shared" si="4"/>
        <v>2078670</v>
      </c>
      <c r="C43" s="41">
        <f t="shared" si="5"/>
        <v>2588765</v>
      </c>
      <c r="D43" s="41">
        <f t="shared" si="6"/>
        <v>10</v>
      </c>
      <c r="E43" s="42" t="str">
        <f t="shared" si="2"/>
        <v>BILBAO</v>
      </c>
      <c r="F43" s="42">
        <f t="shared" si="7"/>
        <v>7279066</v>
      </c>
      <c r="G43" s="42">
        <f t="shared" si="8"/>
        <v>9656656</v>
      </c>
    </row>
    <row r="44" spans="1:9" x14ac:dyDescent="0.25">
      <c r="A44" s="42" t="str">
        <f t="shared" si="3"/>
        <v>BALEARES</v>
      </c>
      <c r="B44" s="41">
        <f t="shared" si="4"/>
        <v>8040828</v>
      </c>
      <c r="C44" s="41">
        <f t="shared" si="5"/>
        <v>9017601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5741067</v>
      </c>
      <c r="G44" s="42">
        <f t="shared" si="8"/>
        <v>6325593</v>
      </c>
    </row>
    <row r="45" spans="1:9" x14ac:dyDescent="0.25">
      <c r="A45" s="42" t="str">
        <f t="shared" si="3"/>
        <v>BARCELONA</v>
      </c>
      <c r="B45" s="41">
        <f t="shared" si="4"/>
        <v>26116812</v>
      </c>
      <c r="C45" s="41">
        <f t="shared" si="5"/>
        <v>34933579</v>
      </c>
      <c r="D45" s="41">
        <f t="shared" si="6"/>
        <v>3</v>
      </c>
      <c r="E45" s="42" t="str">
        <f t="shared" si="2"/>
        <v>TARRAGONA</v>
      </c>
      <c r="F45" s="42">
        <f t="shared" si="7"/>
        <v>3130381</v>
      </c>
      <c r="G45" s="42">
        <f t="shared" si="8"/>
        <v>1530751</v>
      </c>
    </row>
    <row r="46" spans="1:9" x14ac:dyDescent="0.25">
      <c r="A46" s="42" t="str">
        <f t="shared" si="3"/>
        <v>BILBAO</v>
      </c>
      <c r="B46" s="41">
        <f t="shared" si="4"/>
        <v>7279066</v>
      </c>
      <c r="C46" s="41">
        <f t="shared" si="5"/>
        <v>9656656</v>
      </c>
      <c r="D46" s="41">
        <f t="shared" si="6"/>
        <v>6</v>
      </c>
      <c r="E46" s="42" t="str">
        <f t="shared" si="2"/>
        <v>VIGO</v>
      </c>
      <c r="F46" s="42">
        <f t="shared" si="7"/>
        <v>3073507</v>
      </c>
      <c r="G46" s="42">
        <f t="shared" si="8"/>
        <v>4102402</v>
      </c>
    </row>
    <row r="47" spans="1:9" x14ac:dyDescent="0.25">
      <c r="A47" s="42" t="str">
        <f t="shared" si="3"/>
        <v>CARTAGENA</v>
      </c>
      <c r="B47" s="41">
        <f t="shared" si="4"/>
        <v>129090</v>
      </c>
      <c r="C47" s="41">
        <f t="shared" si="5"/>
        <v>910349</v>
      </c>
      <c r="D47" s="41">
        <f t="shared" si="6"/>
        <v>28</v>
      </c>
      <c r="E47" s="42" t="str">
        <f t="shared" si="2"/>
        <v>BAHIA DE CADIZ</v>
      </c>
      <c r="F47" s="42">
        <f t="shared" si="7"/>
        <v>2078670</v>
      </c>
      <c r="G47" s="42">
        <f t="shared" si="8"/>
        <v>2588765</v>
      </c>
    </row>
    <row r="48" spans="1:9" x14ac:dyDescent="0.25">
      <c r="A48" s="42" t="str">
        <f t="shared" si="3"/>
        <v>CASTELLON</v>
      </c>
      <c r="B48" s="41">
        <f t="shared" si="4"/>
        <v>1430457</v>
      </c>
      <c r="C48" s="41">
        <f t="shared" si="5"/>
        <v>1752431</v>
      </c>
      <c r="D48" s="41">
        <f t="shared" si="6"/>
        <v>14</v>
      </c>
      <c r="E48" s="42" t="str">
        <f t="shared" si="2"/>
        <v>SEVILLA</v>
      </c>
      <c r="F48" s="42">
        <f t="shared" si="7"/>
        <v>1876824</v>
      </c>
      <c r="G48" s="42">
        <f t="shared" si="8"/>
        <v>2011520</v>
      </c>
    </row>
    <row r="49" spans="1:7" x14ac:dyDescent="0.25">
      <c r="A49" s="42" t="str">
        <f t="shared" si="3"/>
        <v>CEUTA</v>
      </c>
      <c r="B49" s="41">
        <f t="shared" si="4"/>
        <v>938115</v>
      </c>
      <c r="C49" s="41">
        <f t="shared" si="5"/>
        <v>996017</v>
      </c>
      <c r="D49" s="41">
        <f t="shared" si="6"/>
        <v>19</v>
      </c>
      <c r="E49" s="42" t="str">
        <f t="shared" si="2"/>
        <v>PASAIA</v>
      </c>
      <c r="F49" s="42">
        <f t="shared" si="7"/>
        <v>1818076</v>
      </c>
      <c r="G49" s="42">
        <f t="shared" si="8"/>
        <v>2374212</v>
      </c>
    </row>
    <row r="50" spans="1:7" x14ac:dyDescent="0.25">
      <c r="A50" s="42" t="str">
        <f t="shared" si="3"/>
        <v>FERROL-SAN CIBRAO</v>
      </c>
      <c r="B50" s="41">
        <f t="shared" si="4"/>
        <v>562554</v>
      </c>
      <c r="C50" s="41">
        <f t="shared" si="5"/>
        <v>824495</v>
      </c>
      <c r="D50" s="41">
        <f t="shared" si="6"/>
        <v>23</v>
      </c>
      <c r="E50" s="42" t="str">
        <f t="shared" si="2"/>
        <v>A CORUÑA</v>
      </c>
      <c r="F50" s="42">
        <f t="shared" si="7"/>
        <v>1460292</v>
      </c>
      <c r="G50" s="42">
        <f t="shared" si="8"/>
        <v>1684461</v>
      </c>
    </row>
    <row r="51" spans="1:7" x14ac:dyDescent="0.25">
      <c r="A51" s="42" t="str">
        <f t="shared" si="3"/>
        <v>GIJON</v>
      </c>
      <c r="B51" s="41">
        <f t="shared" si="4"/>
        <v>666586</v>
      </c>
      <c r="C51" s="41">
        <f t="shared" si="5"/>
        <v>901841</v>
      </c>
      <c r="D51" s="41">
        <f t="shared" si="6"/>
        <v>22</v>
      </c>
      <c r="E51" s="42" t="str">
        <f t="shared" si="2"/>
        <v>CASTELLON</v>
      </c>
      <c r="F51" s="42">
        <f t="shared" si="7"/>
        <v>1430457</v>
      </c>
      <c r="G51" s="42">
        <f t="shared" si="8"/>
        <v>1752431</v>
      </c>
    </row>
    <row r="52" spans="1:7" x14ac:dyDescent="0.25">
      <c r="A52" s="42" t="str">
        <f t="shared" si="3"/>
        <v>HUELVA</v>
      </c>
      <c r="B52" s="41">
        <f t="shared" si="4"/>
        <v>315947</v>
      </c>
      <c r="C52" s="41">
        <f t="shared" si="5"/>
        <v>450301</v>
      </c>
      <c r="D52" s="41">
        <f t="shared" si="6"/>
        <v>25</v>
      </c>
      <c r="E52" s="42" t="str">
        <f t="shared" si="2"/>
        <v>MALAGA</v>
      </c>
      <c r="F52" s="42">
        <f t="shared" si="7"/>
        <v>1274950</v>
      </c>
      <c r="G52" s="42">
        <f t="shared" si="8"/>
        <v>3161722</v>
      </c>
    </row>
    <row r="53" spans="1:7" x14ac:dyDescent="0.25">
      <c r="A53" s="42" t="str">
        <f t="shared" si="3"/>
        <v>LAS PALMAS</v>
      </c>
      <c r="B53" s="41">
        <f t="shared" si="4"/>
        <v>13734738</v>
      </c>
      <c r="C53" s="41">
        <f t="shared" si="5"/>
        <v>17883781</v>
      </c>
      <c r="D53" s="41">
        <f t="shared" si="6"/>
        <v>4</v>
      </c>
      <c r="E53" s="42" t="str">
        <f t="shared" si="2"/>
        <v>ALICANTE</v>
      </c>
      <c r="F53" s="42">
        <f t="shared" si="7"/>
        <v>1260064</v>
      </c>
      <c r="G53" s="42">
        <f t="shared" si="8"/>
        <v>1569690</v>
      </c>
    </row>
    <row r="54" spans="1:7" x14ac:dyDescent="0.25">
      <c r="A54" s="42" t="str">
        <f t="shared" si="3"/>
        <v>MALAGA</v>
      </c>
      <c r="B54" s="41">
        <f t="shared" si="4"/>
        <v>1274950</v>
      </c>
      <c r="C54" s="41">
        <f t="shared" si="5"/>
        <v>3161722</v>
      </c>
      <c r="D54" s="41">
        <f t="shared" si="6"/>
        <v>15</v>
      </c>
      <c r="E54" s="42" t="str">
        <f t="shared" si="2"/>
        <v>SANTANDER</v>
      </c>
      <c r="F54" s="42">
        <f t="shared" si="7"/>
        <v>1106897</v>
      </c>
      <c r="G54" s="42">
        <f t="shared" si="8"/>
        <v>1364723</v>
      </c>
    </row>
    <row r="55" spans="1:7" x14ac:dyDescent="0.25">
      <c r="A55" s="42" t="str">
        <f t="shared" si="3"/>
        <v>MARIN Y RIA DE PONTEVEDRA</v>
      </c>
      <c r="B55" s="41">
        <f t="shared" si="4"/>
        <v>762045</v>
      </c>
      <c r="C55" s="41">
        <f t="shared" si="5"/>
        <v>780468</v>
      </c>
      <c r="D55" s="41">
        <f t="shared" si="6"/>
        <v>20</v>
      </c>
      <c r="E55" s="42" t="str">
        <f t="shared" si="2"/>
        <v>AVILES</v>
      </c>
      <c r="F55" s="42">
        <f t="shared" ref="F55:F65" si="9">LOOKUP(E55,$A$38:$A$65,$B$38:$B$65)</f>
        <v>984041</v>
      </c>
      <c r="G55" s="42">
        <f t="shared" si="8"/>
        <v>1234954</v>
      </c>
    </row>
    <row r="56" spans="1:7" x14ac:dyDescent="0.25">
      <c r="A56" s="42" t="str">
        <f t="shared" si="3"/>
        <v>MELILLA</v>
      </c>
      <c r="B56" s="41">
        <f t="shared" si="4"/>
        <v>713902</v>
      </c>
      <c r="C56" s="41">
        <f t="shared" si="5"/>
        <v>641060</v>
      </c>
      <c r="D56" s="41">
        <f t="shared" si="6"/>
        <v>21</v>
      </c>
      <c r="E56" s="42" t="str">
        <f t="shared" si="2"/>
        <v>CEUTA</v>
      </c>
      <c r="F56" s="42">
        <f t="shared" si="9"/>
        <v>938115</v>
      </c>
      <c r="G56" s="42">
        <f t="shared" si="8"/>
        <v>996017</v>
      </c>
    </row>
    <row r="57" spans="1:7" x14ac:dyDescent="0.25">
      <c r="A57" s="42" t="str">
        <f t="shared" si="3"/>
        <v>MOTRIL</v>
      </c>
      <c r="B57" s="41">
        <f t="shared" si="4"/>
        <v>162078</v>
      </c>
      <c r="C57" s="41">
        <f t="shared" si="5"/>
        <v>193995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762045</v>
      </c>
      <c r="G57" s="42">
        <f t="shared" si="8"/>
        <v>780468</v>
      </c>
    </row>
    <row r="58" spans="1:7" x14ac:dyDescent="0.25">
      <c r="A58" s="42" t="str">
        <f t="shared" si="3"/>
        <v>PASAIA</v>
      </c>
      <c r="B58" s="41">
        <f t="shared" si="4"/>
        <v>1818076</v>
      </c>
      <c r="C58" s="41">
        <f t="shared" si="5"/>
        <v>2374212</v>
      </c>
      <c r="D58" s="41">
        <f t="shared" si="6"/>
        <v>12</v>
      </c>
      <c r="E58" s="42" t="str">
        <f t="shared" si="2"/>
        <v>MELILLA</v>
      </c>
      <c r="F58" s="42">
        <f t="shared" si="9"/>
        <v>713902</v>
      </c>
      <c r="G58" s="42">
        <f t="shared" si="8"/>
        <v>641060</v>
      </c>
    </row>
    <row r="59" spans="1:7" x14ac:dyDescent="0.25">
      <c r="A59" s="42" t="str">
        <f t="shared" si="3"/>
        <v>SANTA CRUZ DE TENERIFE</v>
      </c>
      <c r="B59" s="41">
        <f t="shared" si="4"/>
        <v>5741067</v>
      </c>
      <c r="C59" s="41">
        <f t="shared" si="5"/>
        <v>6325593</v>
      </c>
      <c r="D59" s="41">
        <f t="shared" si="6"/>
        <v>7</v>
      </c>
      <c r="E59" s="42" t="str">
        <f t="shared" si="2"/>
        <v>GIJON</v>
      </c>
      <c r="F59" s="42">
        <f t="shared" si="9"/>
        <v>666586</v>
      </c>
      <c r="G59" s="42">
        <f t="shared" si="8"/>
        <v>901841</v>
      </c>
    </row>
    <row r="60" spans="1:7" x14ac:dyDescent="0.25">
      <c r="A60" s="42" t="str">
        <f t="shared" si="3"/>
        <v>SANTANDER</v>
      </c>
      <c r="B60" s="41">
        <f t="shared" si="4"/>
        <v>1106897</v>
      </c>
      <c r="C60" s="41">
        <f t="shared" si="5"/>
        <v>1364723</v>
      </c>
      <c r="D60" s="41">
        <f t="shared" si="6"/>
        <v>17</v>
      </c>
      <c r="E60" s="42" t="str">
        <f t="shared" si="2"/>
        <v>FERROL-SAN CIBRAO</v>
      </c>
      <c r="F60" s="42">
        <f t="shared" si="9"/>
        <v>562554</v>
      </c>
      <c r="G60" s="42">
        <f t="shared" si="8"/>
        <v>824495</v>
      </c>
    </row>
    <row r="61" spans="1:7" x14ac:dyDescent="0.25">
      <c r="A61" s="42" t="str">
        <f t="shared" si="3"/>
        <v>SEVILLA</v>
      </c>
      <c r="B61" s="41">
        <f t="shared" si="4"/>
        <v>1876824</v>
      </c>
      <c r="C61" s="41">
        <f t="shared" si="5"/>
        <v>2011520</v>
      </c>
      <c r="D61" s="41">
        <f t="shared" si="6"/>
        <v>11</v>
      </c>
      <c r="E61" s="42" t="str">
        <f t="shared" si="2"/>
        <v>ALMERIA</v>
      </c>
      <c r="F61" s="42">
        <f t="shared" si="9"/>
        <v>542994</v>
      </c>
      <c r="G61" s="42">
        <f t="shared" si="8"/>
        <v>701376</v>
      </c>
    </row>
    <row r="62" spans="1:7" x14ac:dyDescent="0.25">
      <c r="A62" s="42" t="str">
        <f t="shared" si="3"/>
        <v>TARRAGONA</v>
      </c>
      <c r="B62" s="41">
        <f t="shared" si="4"/>
        <v>3130381</v>
      </c>
      <c r="C62" s="41">
        <f t="shared" si="5"/>
        <v>1530751</v>
      </c>
      <c r="D62" s="41">
        <f t="shared" si="6"/>
        <v>8</v>
      </c>
      <c r="E62" s="42" t="str">
        <f t="shared" si="2"/>
        <v>HUELVA</v>
      </c>
      <c r="F62" s="42">
        <f t="shared" si="9"/>
        <v>315947</v>
      </c>
      <c r="G62" s="42">
        <f t="shared" si="8"/>
        <v>450301</v>
      </c>
    </row>
    <row r="63" spans="1:7" x14ac:dyDescent="0.25">
      <c r="A63" s="42" t="str">
        <f t="shared" si="3"/>
        <v>VALENCIA</v>
      </c>
      <c r="B63" s="41">
        <f t="shared" si="4"/>
        <v>48217027</v>
      </c>
      <c r="C63" s="41">
        <f t="shared" si="5"/>
        <v>48320002</v>
      </c>
      <c r="D63" s="41">
        <f t="shared" si="6"/>
        <v>1</v>
      </c>
      <c r="E63" s="42" t="str">
        <f t="shared" si="2"/>
        <v>VILAGARCIA</v>
      </c>
      <c r="F63" s="42">
        <f t="shared" si="9"/>
        <v>245798</v>
      </c>
      <c r="G63" s="42">
        <f t="shared" si="8"/>
        <v>304150</v>
      </c>
    </row>
    <row r="64" spans="1:7" x14ac:dyDescent="0.25">
      <c r="A64" s="42" t="str">
        <f t="shared" si="3"/>
        <v>VIGO</v>
      </c>
      <c r="B64" s="41">
        <f t="shared" si="4"/>
        <v>3073507</v>
      </c>
      <c r="C64" s="41">
        <f t="shared" si="5"/>
        <v>4102402</v>
      </c>
      <c r="D64" s="41">
        <f t="shared" si="6"/>
        <v>9</v>
      </c>
      <c r="E64" s="42" t="str">
        <f t="shared" si="2"/>
        <v>MOTRIL</v>
      </c>
      <c r="F64" s="42">
        <f t="shared" si="9"/>
        <v>162078</v>
      </c>
      <c r="G64" s="42">
        <f t="shared" si="8"/>
        <v>193995</v>
      </c>
    </row>
    <row r="65" spans="1:7" x14ac:dyDescent="0.25">
      <c r="A65" s="42" t="str">
        <f t="shared" si="3"/>
        <v>VILAGARCIA</v>
      </c>
      <c r="B65" s="41">
        <f t="shared" si="4"/>
        <v>245798</v>
      </c>
      <c r="C65" s="41">
        <f t="shared" si="5"/>
        <v>304150</v>
      </c>
      <c r="D65" s="41">
        <f t="shared" si="6"/>
        <v>26</v>
      </c>
      <c r="E65" s="42" t="str">
        <f t="shared" si="2"/>
        <v>CARTAGENA</v>
      </c>
      <c r="F65" s="42">
        <f t="shared" si="9"/>
        <v>129090</v>
      </c>
      <c r="G65" s="42">
        <f t="shared" si="8"/>
        <v>910349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23">
        <v>2232</v>
      </c>
      <c r="C7" s="23">
        <v>2438</v>
      </c>
      <c r="D7" s="23">
        <v>32422</v>
      </c>
      <c r="E7" s="23">
        <v>43108</v>
      </c>
      <c r="F7" s="10">
        <f>((E7*100)/D7)-100</f>
        <v>32.959101844426613</v>
      </c>
      <c r="G7" s="1"/>
      <c r="H7" s="1"/>
      <c r="I7" s="1"/>
    </row>
    <row r="8" spans="1:12" x14ac:dyDescent="0.25">
      <c r="A8" s="11" t="s">
        <v>45</v>
      </c>
      <c r="B8" s="24">
        <v>46</v>
      </c>
      <c r="C8" s="24">
        <v>33</v>
      </c>
      <c r="D8" s="24">
        <v>707</v>
      </c>
      <c r="E8" s="24">
        <v>511</v>
      </c>
      <c r="F8" s="13">
        <f t="shared" ref="F8:F35" si="0">((E8*100)/D8)-100</f>
        <v>-27.722772277227719</v>
      </c>
      <c r="G8" s="1"/>
      <c r="H8" s="1"/>
      <c r="I8" s="1"/>
    </row>
    <row r="9" spans="1:12" x14ac:dyDescent="0.25">
      <c r="A9" s="8" t="s">
        <v>46</v>
      </c>
      <c r="B9" s="23">
        <v>94</v>
      </c>
      <c r="C9" s="23">
        <v>619</v>
      </c>
      <c r="D9" s="23">
        <v>4661</v>
      </c>
      <c r="E9" s="23">
        <v>4037</v>
      </c>
      <c r="F9" s="10">
        <f t="shared" si="0"/>
        <v>-13.387685046127444</v>
      </c>
      <c r="G9" s="1"/>
      <c r="H9" s="1"/>
      <c r="I9" s="1"/>
    </row>
    <row r="10" spans="1:12" x14ac:dyDescent="0.25">
      <c r="A10" s="11" t="s">
        <v>47</v>
      </c>
      <c r="B10" s="24">
        <v>290</v>
      </c>
      <c r="C10" s="24">
        <v>535</v>
      </c>
      <c r="D10" s="24">
        <v>11924</v>
      </c>
      <c r="E10" s="24">
        <v>13590</v>
      </c>
      <c r="F10" s="13">
        <f t="shared" si="0"/>
        <v>13.971821536397186</v>
      </c>
      <c r="G10" s="1"/>
      <c r="H10" s="1"/>
      <c r="I10" s="1"/>
    </row>
    <row r="11" spans="1:12" x14ac:dyDescent="0.25">
      <c r="A11" s="8" t="s">
        <v>48</v>
      </c>
      <c r="B11" s="23">
        <v>137</v>
      </c>
      <c r="C11" s="23">
        <v>132</v>
      </c>
      <c r="D11" s="23">
        <v>2102</v>
      </c>
      <c r="E11" s="23">
        <v>2168</v>
      </c>
      <c r="F11" s="10">
        <f t="shared" si="0"/>
        <v>3.1398667935299756</v>
      </c>
      <c r="G11" s="1"/>
      <c r="H11" s="1"/>
      <c r="I11" s="1"/>
    </row>
    <row r="12" spans="1:12" x14ac:dyDescent="0.25">
      <c r="A12" s="11" t="s">
        <v>49</v>
      </c>
      <c r="B12" s="24">
        <v>1243</v>
      </c>
      <c r="C12" s="24">
        <v>1094</v>
      </c>
      <c r="D12" s="24">
        <v>17646</v>
      </c>
      <c r="E12" s="24">
        <v>19762</v>
      </c>
      <c r="F12" s="13">
        <f t="shared" si="0"/>
        <v>11.991386149835662</v>
      </c>
      <c r="G12" s="1"/>
      <c r="H12" s="1"/>
      <c r="I12" s="1"/>
    </row>
    <row r="13" spans="1:12" x14ac:dyDescent="0.25">
      <c r="A13" s="8" t="s">
        <v>50</v>
      </c>
      <c r="B13" s="23">
        <v>148</v>
      </c>
      <c r="C13" s="23">
        <v>198</v>
      </c>
      <c r="D13" s="23">
        <v>2926</v>
      </c>
      <c r="E13" s="23">
        <v>2970</v>
      </c>
      <c r="F13" s="10">
        <f t="shared" si="0"/>
        <v>1.5037593984962427</v>
      </c>
      <c r="G13" s="1"/>
      <c r="H13" s="1"/>
      <c r="I13" s="1"/>
    </row>
    <row r="14" spans="1:12" x14ac:dyDescent="0.25">
      <c r="A14" s="11" t="s">
        <v>51</v>
      </c>
      <c r="B14" s="24">
        <v>0</v>
      </c>
      <c r="C14" s="24">
        <v>45</v>
      </c>
      <c r="D14" s="24">
        <v>2698</v>
      </c>
      <c r="E14" s="24">
        <v>2309</v>
      </c>
      <c r="F14" s="13">
        <f t="shared" si="0"/>
        <v>-14.418087472201634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75</v>
      </c>
      <c r="C16" s="24">
        <v>66</v>
      </c>
      <c r="D16" s="24">
        <v>1201</v>
      </c>
      <c r="E16" s="24">
        <v>1145</v>
      </c>
      <c r="F16" s="13">
        <f t="shared" si="0"/>
        <v>-4.6627810158201441</v>
      </c>
      <c r="G16" s="1"/>
      <c r="H16" s="1"/>
      <c r="I16" s="1"/>
    </row>
    <row r="17" spans="1:9" x14ac:dyDescent="0.25">
      <c r="A17" s="8" t="s">
        <v>54</v>
      </c>
      <c r="B17" s="23">
        <v>173</v>
      </c>
      <c r="C17" s="23">
        <v>168</v>
      </c>
      <c r="D17" s="23">
        <v>4410</v>
      </c>
      <c r="E17" s="23">
        <v>5094</v>
      </c>
      <c r="F17" s="10">
        <f t="shared" si="0"/>
        <v>15.510204081632651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95</v>
      </c>
      <c r="E18" s="24">
        <v>110</v>
      </c>
      <c r="F18" s="13">
        <f t="shared" si="0"/>
        <v>15.78947368421052</v>
      </c>
      <c r="G18" s="1"/>
      <c r="H18" s="1"/>
      <c r="I18" s="1"/>
    </row>
    <row r="19" spans="1:9" x14ac:dyDescent="0.25">
      <c r="A19" s="8" t="s">
        <v>56</v>
      </c>
      <c r="B19" s="23">
        <v>30</v>
      </c>
      <c r="C19" s="23">
        <v>33</v>
      </c>
      <c r="D19" s="23">
        <v>174</v>
      </c>
      <c r="E19" s="23">
        <v>206</v>
      </c>
      <c r="F19" s="10">
        <f t="shared" si="0"/>
        <v>18.390804597701148</v>
      </c>
      <c r="G19" s="1"/>
      <c r="H19" s="1"/>
      <c r="I19" s="1"/>
    </row>
    <row r="20" spans="1:9" x14ac:dyDescent="0.25">
      <c r="A20" s="11" t="s">
        <v>57</v>
      </c>
      <c r="B20" s="24">
        <v>468</v>
      </c>
      <c r="C20" s="24">
        <v>222</v>
      </c>
      <c r="D20" s="24">
        <v>6196</v>
      </c>
      <c r="E20" s="24">
        <v>11229</v>
      </c>
      <c r="F20" s="13">
        <f t="shared" si="0"/>
        <v>81.229825693996133</v>
      </c>
      <c r="G20" s="1"/>
      <c r="H20" s="1"/>
      <c r="I20" s="1"/>
    </row>
    <row r="21" spans="1:9" x14ac:dyDescent="0.25">
      <c r="A21" s="8" t="s">
        <v>58</v>
      </c>
      <c r="B21" s="23">
        <v>214</v>
      </c>
      <c r="C21" s="23">
        <v>200</v>
      </c>
      <c r="D21" s="23">
        <v>2630</v>
      </c>
      <c r="E21" s="23">
        <v>2625</v>
      </c>
      <c r="F21" s="10">
        <f t="shared" si="0"/>
        <v>-0.19011406844106205</v>
      </c>
      <c r="G21" s="1"/>
      <c r="H21" s="1"/>
      <c r="I21" s="1"/>
    </row>
    <row r="22" spans="1:9" x14ac:dyDescent="0.25">
      <c r="A22" s="11" t="s">
        <v>59</v>
      </c>
      <c r="B22" s="24">
        <v>153</v>
      </c>
      <c r="C22" s="24">
        <v>298</v>
      </c>
      <c r="D22" s="24">
        <v>2835</v>
      </c>
      <c r="E22" s="24">
        <v>4104</v>
      </c>
      <c r="F22" s="13">
        <f t="shared" si="0"/>
        <v>44.761904761904759</v>
      </c>
      <c r="G22" s="1"/>
      <c r="H22" s="1"/>
      <c r="I22" s="1"/>
    </row>
    <row r="23" spans="1:9" x14ac:dyDescent="0.25">
      <c r="A23" s="8" t="s">
        <v>60</v>
      </c>
      <c r="B23" s="23">
        <v>247</v>
      </c>
      <c r="C23" s="23">
        <v>124</v>
      </c>
      <c r="D23" s="23">
        <v>1357</v>
      </c>
      <c r="E23" s="23">
        <v>1123</v>
      </c>
      <c r="F23" s="10">
        <f t="shared" si="0"/>
        <v>-17.243920412675024</v>
      </c>
      <c r="G23" s="1"/>
      <c r="H23" s="1"/>
      <c r="I23" s="1"/>
    </row>
    <row r="24" spans="1:9" x14ac:dyDescent="0.25">
      <c r="A24" s="11" t="s">
        <v>61</v>
      </c>
      <c r="B24" s="24">
        <v>157</v>
      </c>
      <c r="C24" s="24">
        <v>168</v>
      </c>
      <c r="D24" s="24">
        <v>3704</v>
      </c>
      <c r="E24" s="24">
        <v>2718</v>
      </c>
      <c r="F24" s="13">
        <f t="shared" si="0"/>
        <v>-26.61987041036717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169</v>
      </c>
      <c r="C26" s="24">
        <v>158</v>
      </c>
      <c r="D26" s="24">
        <v>3057</v>
      </c>
      <c r="E26" s="24">
        <v>2916</v>
      </c>
      <c r="F26" s="13">
        <f t="shared" si="0"/>
        <v>-4.6123650637880331</v>
      </c>
      <c r="G26" s="1"/>
      <c r="H26" s="1"/>
      <c r="I26" s="1"/>
    </row>
    <row r="27" spans="1:9" x14ac:dyDescent="0.25">
      <c r="A27" s="8" t="s">
        <v>64</v>
      </c>
      <c r="B27" s="23">
        <v>1619</v>
      </c>
      <c r="C27" s="23">
        <v>1658</v>
      </c>
      <c r="D27" s="23">
        <v>7667</v>
      </c>
      <c r="E27" s="23">
        <v>15868</v>
      </c>
      <c r="F27" s="10">
        <f t="shared" si="0"/>
        <v>106.96491456893179</v>
      </c>
      <c r="G27" s="1"/>
      <c r="H27" s="1"/>
      <c r="I27" s="1"/>
    </row>
    <row r="28" spans="1:9" x14ac:dyDescent="0.25">
      <c r="A28" s="11" t="s">
        <v>65</v>
      </c>
      <c r="B28" s="24">
        <v>294</v>
      </c>
      <c r="C28" s="24">
        <v>279</v>
      </c>
      <c r="D28" s="24">
        <v>5659</v>
      </c>
      <c r="E28" s="24">
        <v>4647</v>
      </c>
      <c r="F28" s="13">
        <f t="shared" si="0"/>
        <v>-17.883018201095595</v>
      </c>
      <c r="G28" s="1"/>
      <c r="H28" s="1"/>
      <c r="I28" s="1"/>
    </row>
    <row r="29" spans="1:9" x14ac:dyDescent="0.25">
      <c r="A29" s="8" t="s">
        <v>66</v>
      </c>
      <c r="B29" s="23">
        <v>221</v>
      </c>
      <c r="C29" s="23">
        <v>228</v>
      </c>
      <c r="D29" s="23">
        <v>7428</v>
      </c>
      <c r="E29" s="23">
        <v>11534</v>
      </c>
      <c r="F29" s="10">
        <f t="shared" si="0"/>
        <v>55.277329025309626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137</v>
      </c>
      <c r="C31" s="23">
        <v>235</v>
      </c>
      <c r="D31" s="23">
        <v>3284</v>
      </c>
      <c r="E31" s="23">
        <v>3912</v>
      </c>
      <c r="F31" s="10">
        <f t="shared" si="0"/>
        <v>19.123020706455549</v>
      </c>
      <c r="G31" s="1"/>
      <c r="H31" s="1"/>
      <c r="I31" s="1"/>
    </row>
    <row r="32" spans="1:9" x14ac:dyDescent="0.25">
      <c r="A32" s="11" t="s">
        <v>69</v>
      </c>
      <c r="B32" s="24">
        <v>83</v>
      </c>
      <c r="C32" s="24">
        <v>78</v>
      </c>
      <c r="D32" s="24">
        <v>1386</v>
      </c>
      <c r="E32" s="24">
        <v>1828</v>
      </c>
      <c r="F32" s="13">
        <f t="shared" si="0"/>
        <v>31.890331890331879</v>
      </c>
      <c r="G32" s="1"/>
      <c r="H32" s="1"/>
      <c r="I32" s="1"/>
    </row>
    <row r="33" spans="1:9" x14ac:dyDescent="0.25">
      <c r="A33" s="8" t="s">
        <v>70</v>
      </c>
      <c r="B33" s="23">
        <v>12121</v>
      </c>
      <c r="C33" s="23">
        <v>11205</v>
      </c>
      <c r="D33" s="23">
        <v>88870</v>
      </c>
      <c r="E33" s="23">
        <v>88976</v>
      </c>
      <c r="F33" s="10">
        <f t="shared" si="0"/>
        <v>0.11927534601102252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20351</v>
      </c>
      <c r="C35" s="15">
        <f t="shared" ref="C35:E35" si="1">SUM(C7:C34)</f>
        <v>20214</v>
      </c>
      <c r="D35" s="15">
        <f t="shared" si="1"/>
        <v>215039</v>
      </c>
      <c r="E35" s="15">
        <f t="shared" si="1"/>
        <v>246490</v>
      </c>
      <c r="F35" s="16">
        <f t="shared" si="0"/>
        <v>14.625719055613175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43108</v>
      </c>
      <c r="C38" s="41">
        <f>D7</f>
        <v>32422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88976</v>
      </c>
      <c r="G38" s="42">
        <f>LOOKUP(E38,$A$38:$A$65,$C$38:$C$65)</f>
        <v>88870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511</v>
      </c>
      <c r="C39" s="41">
        <f t="shared" ref="C39:C65" si="5">D8</f>
        <v>707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43108</v>
      </c>
      <c r="G39" s="42">
        <f t="shared" ref="G39:G65" si="8">LOOKUP(E39,$A$38:$A$65,$C$38:$C$65)</f>
        <v>32422</v>
      </c>
    </row>
    <row r="40" spans="1:9" x14ac:dyDescent="0.25">
      <c r="A40" s="42" t="str">
        <f t="shared" si="3"/>
        <v>ALMERIA</v>
      </c>
      <c r="B40" s="41">
        <f t="shared" si="4"/>
        <v>4037</v>
      </c>
      <c r="C40" s="41">
        <f t="shared" si="5"/>
        <v>4661</v>
      </c>
      <c r="D40" s="41">
        <f t="shared" si="6"/>
        <v>11</v>
      </c>
      <c r="E40" s="42" t="str">
        <f t="shared" si="2"/>
        <v>BAHIA DE CADIZ</v>
      </c>
      <c r="F40" s="42">
        <f t="shared" si="7"/>
        <v>19762</v>
      </c>
      <c r="G40" s="42">
        <f t="shared" si="8"/>
        <v>17646</v>
      </c>
    </row>
    <row r="41" spans="1:9" x14ac:dyDescent="0.25">
      <c r="A41" s="42" t="str">
        <f t="shared" si="3"/>
        <v>AVILES</v>
      </c>
      <c r="B41" s="41">
        <f t="shared" si="4"/>
        <v>13590</v>
      </c>
      <c r="C41" s="41">
        <f t="shared" si="5"/>
        <v>11924</v>
      </c>
      <c r="D41" s="41">
        <f t="shared" si="6"/>
        <v>5</v>
      </c>
      <c r="E41" s="42" t="str">
        <f t="shared" si="2"/>
        <v>PASAIA</v>
      </c>
      <c r="F41" s="42">
        <f t="shared" si="7"/>
        <v>15868</v>
      </c>
      <c r="G41" s="42">
        <f t="shared" si="8"/>
        <v>7667</v>
      </c>
    </row>
    <row r="42" spans="1:9" x14ac:dyDescent="0.25">
      <c r="A42" s="42" t="str">
        <f t="shared" si="3"/>
        <v>BAHIA DE ALGECIRAS</v>
      </c>
      <c r="B42" s="41">
        <f t="shared" si="4"/>
        <v>2168</v>
      </c>
      <c r="C42" s="41">
        <f t="shared" si="5"/>
        <v>2102</v>
      </c>
      <c r="D42" s="41">
        <f t="shared" si="6"/>
        <v>18</v>
      </c>
      <c r="E42" s="42" t="str">
        <f t="shared" si="2"/>
        <v>AVILES</v>
      </c>
      <c r="F42" s="42">
        <f t="shared" si="7"/>
        <v>13590</v>
      </c>
      <c r="G42" s="42">
        <f t="shared" si="8"/>
        <v>11924</v>
      </c>
    </row>
    <row r="43" spans="1:9" x14ac:dyDescent="0.25">
      <c r="A43" s="42" t="str">
        <f t="shared" si="3"/>
        <v>BAHIA DE CADIZ</v>
      </c>
      <c r="B43" s="41">
        <f t="shared" si="4"/>
        <v>19762</v>
      </c>
      <c r="C43" s="41">
        <f t="shared" si="5"/>
        <v>17646</v>
      </c>
      <c r="D43" s="41">
        <f t="shared" si="6"/>
        <v>3</v>
      </c>
      <c r="E43" s="42" t="str">
        <f t="shared" si="2"/>
        <v>SANTANDER</v>
      </c>
      <c r="F43" s="42">
        <f t="shared" si="7"/>
        <v>11534</v>
      </c>
      <c r="G43" s="42">
        <f t="shared" si="8"/>
        <v>7428</v>
      </c>
    </row>
    <row r="44" spans="1:9" x14ac:dyDescent="0.25">
      <c r="A44" s="42" t="str">
        <f t="shared" si="3"/>
        <v>BALEARES</v>
      </c>
      <c r="B44" s="41">
        <f t="shared" si="4"/>
        <v>2970</v>
      </c>
      <c r="C44" s="41">
        <f t="shared" si="5"/>
        <v>2926</v>
      </c>
      <c r="D44" s="41">
        <f t="shared" si="6"/>
        <v>13</v>
      </c>
      <c r="E44" s="42" t="str">
        <f t="shared" si="2"/>
        <v>GIJON</v>
      </c>
      <c r="F44" s="42">
        <f t="shared" si="7"/>
        <v>11229</v>
      </c>
      <c r="G44" s="42">
        <f t="shared" si="8"/>
        <v>6196</v>
      </c>
    </row>
    <row r="45" spans="1:9" x14ac:dyDescent="0.25">
      <c r="A45" s="42" t="str">
        <f t="shared" si="3"/>
        <v>BARCELONA</v>
      </c>
      <c r="B45" s="41">
        <f t="shared" si="4"/>
        <v>2309</v>
      </c>
      <c r="C45" s="41">
        <f t="shared" si="5"/>
        <v>2698</v>
      </c>
      <c r="D45" s="41">
        <f t="shared" si="6"/>
        <v>17</v>
      </c>
      <c r="E45" s="42" t="str">
        <f t="shared" si="2"/>
        <v>CASTELLON</v>
      </c>
      <c r="F45" s="42">
        <f t="shared" si="7"/>
        <v>5094</v>
      </c>
      <c r="G45" s="42">
        <f t="shared" si="8"/>
        <v>4410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4647</v>
      </c>
      <c r="G46" s="42">
        <f t="shared" si="8"/>
        <v>5659</v>
      </c>
    </row>
    <row r="47" spans="1:9" x14ac:dyDescent="0.25">
      <c r="A47" s="42" t="str">
        <f t="shared" si="3"/>
        <v>CARTAGENA</v>
      </c>
      <c r="B47" s="41">
        <f t="shared" si="4"/>
        <v>1145</v>
      </c>
      <c r="C47" s="41">
        <f t="shared" si="5"/>
        <v>1201</v>
      </c>
      <c r="D47" s="41">
        <f t="shared" si="6"/>
        <v>20</v>
      </c>
      <c r="E47" s="42" t="str">
        <f t="shared" si="2"/>
        <v>LAS PALMAS</v>
      </c>
      <c r="F47" s="42">
        <f t="shared" si="7"/>
        <v>4104</v>
      </c>
      <c r="G47" s="42">
        <f t="shared" si="8"/>
        <v>2835</v>
      </c>
    </row>
    <row r="48" spans="1:9" x14ac:dyDescent="0.25">
      <c r="A48" s="42" t="str">
        <f t="shared" si="3"/>
        <v>CASTELLON</v>
      </c>
      <c r="B48" s="41">
        <f t="shared" si="4"/>
        <v>5094</v>
      </c>
      <c r="C48" s="41">
        <f t="shared" si="5"/>
        <v>4410</v>
      </c>
      <c r="D48" s="41">
        <f t="shared" si="6"/>
        <v>8</v>
      </c>
      <c r="E48" s="42" t="str">
        <f t="shared" si="2"/>
        <v>ALMERIA</v>
      </c>
      <c r="F48" s="42">
        <f t="shared" si="7"/>
        <v>4037</v>
      </c>
      <c r="G48" s="42">
        <f t="shared" si="8"/>
        <v>4661</v>
      </c>
    </row>
    <row r="49" spans="1:7" x14ac:dyDescent="0.25">
      <c r="A49" s="42" t="str">
        <f t="shared" si="3"/>
        <v>CEUTA</v>
      </c>
      <c r="B49" s="41">
        <f t="shared" si="4"/>
        <v>110</v>
      </c>
      <c r="C49" s="41">
        <f t="shared" si="5"/>
        <v>95</v>
      </c>
      <c r="D49" s="41">
        <f t="shared" si="6"/>
        <v>24</v>
      </c>
      <c r="E49" s="42" t="str">
        <f t="shared" si="2"/>
        <v>TARRAGONA</v>
      </c>
      <c r="F49" s="42">
        <f t="shared" si="7"/>
        <v>3912</v>
      </c>
      <c r="G49" s="42">
        <f t="shared" si="8"/>
        <v>3284</v>
      </c>
    </row>
    <row r="50" spans="1:7" x14ac:dyDescent="0.25">
      <c r="A50" s="42" t="str">
        <f t="shared" si="3"/>
        <v>FERROL-SAN CIBRAO</v>
      </c>
      <c r="B50" s="41">
        <f t="shared" si="4"/>
        <v>206</v>
      </c>
      <c r="C50" s="41">
        <f t="shared" si="5"/>
        <v>174</v>
      </c>
      <c r="D50" s="41">
        <f t="shared" si="6"/>
        <v>23</v>
      </c>
      <c r="E50" s="42" t="str">
        <f t="shared" si="2"/>
        <v>BALEARES</v>
      </c>
      <c r="F50" s="42">
        <f t="shared" si="7"/>
        <v>2970</v>
      </c>
      <c r="G50" s="42">
        <f t="shared" si="8"/>
        <v>2926</v>
      </c>
    </row>
    <row r="51" spans="1:7" x14ac:dyDescent="0.25">
      <c r="A51" s="42" t="str">
        <f t="shared" si="3"/>
        <v>GIJON</v>
      </c>
      <c r="B51" s="41">
        <f t="shared" si="4"/>
        <v>11229</v>
      </c>
      <c r="C51" s="41">
        <f t="shared" si="5"/>
        <v>6196</v>
      </c>
      <c r="D51" s="41">
        <f t="shared" si="6"/>
        <v>7</v>
      </c>
      <c r="E51" s="42" t="str">
        <f t="shared" si="2"/>
        <v>MOTRIL</v>
      </c>
      <c r="F51" s="42">
        <f t="shared" si="7"/>
        <v>2916</v>
      </c>
      <c r="G51" s="42">
        <f t="shared" si="8"/>
        <v>3057</v>
      </c>
    </row>
    <row r="52" spans="1:7" x14ac:dyDescent="0.25">
      <c r="A52" s="42" t="str">
        <f t="shared" si="3"/>
        <v>HUELVA</v>
      </c>
      <c r="B52" s="41">
        <f t="shared" si="4"/>
        <v>2625</v>
      </c>
      <c r="C52" s="41">
        <f t="shared" si="5"/>
        <v>2630</v>
      </c>
      <c r="D52" s="41">
        <f t="shared" si="6"/>
        <v>16</v>
      </c>
      <c r="E52" s="42" t="str">
        <f t="shared" si="2"/>
        <v>MARIN Y RIA DE PONTEVEDRA</v>
      </c>
      <c r="F52" s="42">
        <f t="shared" si="7"/>
        <v>2718</v>
      </c>
      <c r="G52" s="42">
        <f t="shared" si="8"/>
        <v>3704</v>
      </c>
    </row>
    <row r="53" spans="1:7" x14ac:dyDescent="0.25">
      <c r="A53" s="42" t="str">
        <f t="shared" si="3"/>
        <v>LAS PALMAS</v>
      </c>
      <c r="B53" s="41">
        <f t="shared" si="4"/>
        <v>4104</v>
      </c>
      <c r="C53" s="41">
        <f t="shared" si="5"/>
        <v>2835</v>
      </c>
      <c r="D53" s="41">
        <f t="shared" si="6"/>
        <v>10</v>
      </c>
      <c r="E53" s="42" t="str">
        <f t="shared" si="2"/>
        <v>HUELVA</v>
      </c>
      <c r="F53" s="42">
        <f t="shared" si="7"/>
        <v>2625</v>
      </c>
      <c r="G53" s="42">
        <f t="shared" si="8"/>
        <v>2630</v>
      </c>
    </row>
    <row r="54" spans="1:7" x14ac:dyDescent="0.25">
      <c r="A54" s="42" t="str">
        <f t="shared" si="3"/>
        <v>MALAGA</v>
      </c>
      <c r="B54" s="41">
        <f t="shared" si="4"/>
        <v>1123</v>
      </c>
      <c r="C54" s="41">
        <f t="shared" si="5"/>
        <v>1357</v>
      </c>
      <c r="D54" s="41">
        <f t="shared" si="6"/>
        <v>21</v>
      </c>
      <c r="E54" s="42" t="str">
        <f t="shared" si="2"/>
        <v>BARCELONA</v>
      </c>
      <c r="F54" s="42">
        <f t="shared" si="7"/>
        <v>2309</v>
      </c>
      <c r="G54" s="42">
        <f t="shared" si="8"/>
        <v>2698</v>
      </c>
    </row>
    <row r="55" spans="1:7" x14ac:dyDescent="0.25">
      <c r="A55" s="42" t="str">
        <f t="shared" si="3"/>
        <v>MARIN Y RIA DE PONTEVEDRA</v>
      </c>
      <c r="B55" s="41">
        <f t="shared" si="4"/>
        <v>2718</v>
      </c>
      <c r="C55" s="41">
        <f t="shared" si="5"/>
        <v>3704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2168</v>
      </c>
      <c r="G55" s="42">
        <f t="shared" si="8"/>
        <v>2102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1828</v>
      </c>
      <c r="G56" s="42">
        <f t="shared" si="8"/>
        <v>1386</v>
      </c>
    </row>
    <row r="57" spans="1:7" x14ac:dyDescent="0.25">
      <c r="A57" s="42" t="str">
        <f t="shared" si="3"/>
        <v>MOTRIL</v>
      </c>
      <c r="B57" s="41">
        <f t="shared" si="4"/>
        <v>2916</v>
      </c>
      <c r="C57" s="41">
        <f t="shared" si="5"/>
        <v>3057</v>
      </c>
      <c r="D57" s="41">
        <f t="shared" si="6"/>
        <v>14</v>
      </c>
      <c r="E57" s="42" t="str">
        <f t="shared" si="2"/>
        <v>CARTAGENA</v>
      </c>
      <c r="F57" s="42">
        <f t="shared" si="9"/>
        <v>1145</v>
      </c>
      <c r="G57" s="42">
        <f t="shared" si="8"/>
        <v>1201</v>
      </c>
    </row>
    <row r="58" spans="1:7" x14ac:dyDescent="0.25">
      <c r="A58" s="42" t="str">
        <f t="shared" si="3"/>
        <v>PASAIA</v>
      </c>
      <c r="B58" s="41">
        <f t="shared" si="4"/>
        <v>15868</v>
      </c>
      <c r="C58" s="41">
        <f t="shared" si="5"/>
        <v>7667</v>
      </c>
      <c r="D58" s="41">
        <f t="shared" si="6"/>
        <v>4</v>
      </c>
      <c r="E58" s="42" t="str">
        <f t="shared" si="2"/>
        <v>MALAGA</v>
      </c>
      <c r="F58" s="42">
        <f t="shared" si="9"/>
        <v>1123</v>
      </c>
      <c r="G58" s="42">
        <f t="shared" si="8"/>
        <v>1357</v>
      </c>
    </row>
    <row r="59" spans="1:7" x14ac:dyDescent="0.25">
      <c r="A59" s="42" t="str">
        <f t="shared" si="3"/>
        <v>SANTA CRUZ DE TENERIFE</v>
      </c>
      <c r="B59" s="41">
        <f t="shared" si="4"/>
        <v>4647</v>
      </c>
      <c r="C59" s="41">
        <f t="shared" si="5"/>
        <v>5659</v>
      </c>
      <c r="D59" s="41">
        <f t="shared" si="6"/>
        <v>9</v>
      </c>
      <c r="E59" s="42" t="str">
        <f t="shared" si="2"/>
        <v>ALICANTE</v>
      </c>
      <c r="F59" s="42">
        <f t="shared" si="9"/>
        <v>511</v>
      </c>
      <c r="G59" s="42">
        <f t="shared" si="8"/>
        <v>707</v>
      </c>
    </row>
    <row r="60" spans="1:7" x14ac:dyDescent="0.25">
      <c r="A60" s="42" t="str">
        <f t="shared" si="3"/>
        <v>SANTANDER</v>
      </c>
      <c r="B60" s="41">
        <f t="shared" si="4"/>
        <v>11534</v>
      </c>
      <c r="C60" s="41">
        <f t="shared" si="5"/>
        <v>7428</v>
      </c>
      <c r="D60" s="41">
        <f t="shared" si="6"/>
        <v>6</v>
      </c>
      <c r="E60" s="42" t="str">
        <f t="shared" si="2"/>
        <v>FERROL-SAN CIBRAO</v>
      </c>
      <c r="F60" s="42">
        <f t="shared" si="9"/>
        <v>206</v>
      </c>
      <c r="G60" s="42">
        <f t="shared" si="8"/>
        <v>174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110</v>
      </c>
      <c r="G61" s="42">
        <f t="shared" si="8"/>
        <v>95</v>
      </c>
    </row>
    <row r="62" spans="1:7" x14ac:dyDescent="0.25">
      <c r="A62" s="42" t="str">
        <f t="shared" si="3"/>
        <v>TARRAGONA</v>
      </c>
      <c r="B62" s="41">
        <f t="shared" si="4"/>
        <v>3912</v>
      </c>
      <c r="C62" s="41">
        <f t="shared" si="5"/>
        <v>3284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1828</v>
      </c>
      <c r="C63" s="41">
        <f t="shared" si="5"/>
        <v>1386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88976</v>
      </c>
      <c r="C64" s="41">
        <f t="shared" si="5"/>
        <v>88870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25">
        <v>41916</v>
      </c>
      <c r="C7" s="25">
        <v>38428</v>
      </c>
      <c r="D7" s="25">
        <v>106629</v>
      </c>
      <c r="E7" s="25">
        <v>93570</v>
      </c>
      <c r="F7" s="10">
        <f>((E7*100)/D7)-100</f>
        <v>-12.247137270348588</v>
      </c>
      <c r="G7" s="1"/>
      <c r="H7" s="1"/>
      <c r="I7" s="1"/>
    </row>
    <row r="8" spans="1:12" x14ac:dyDescent="0.25">
      <c r="A8" s="11" t="s">
        <v>45</v>
      </c>
      <c r="B8" s="26">
        <v>2646</v>
      </c>
      <c r="C8" s="26">
        <v>1561</v>
      </c>
      <c r="D8" s="26">
        <v>38669</v>
      </c>
      <c r="E8" s="26">
        <v>24400</v>
      </c>
      <c r="F8" s="13">
        <f t="shared" ref="F8:F35" si="0">((E8*100)/D8)-100</f>
        <v>-36.900359461067005</v>
      </c>
      <c r="G8" s="1"/>
      <c r="H8" s="1"/>
      <c r="I8" s="1"/>
    </row>
    <row r="9" spans="1:12" x14ac:dyDescent="0.25">
      <c r="A9" s="8" t="s">
        <v>46</v>
      </c>
      <c r="B9" s="25">
        <v>12074</v>
      </c>
      <c r="C9" s="25">
        <v>5773</v>
      </c>
      <c r="D9" s="25">
        <v>169711</v>
      </c>
      <c r="E9" s="25">
        <v>117334</v>
      </c>
      <c r="F9" s="10">
        <f t="shared" si="0"/>
        <v>-30.862466192527293</v>
      </c>
      <c r="G9" s="1"/>
      <c r="H9" s="1"/>
      <c r="I9" s="1"/>
    </row>
    <row r="10" spans="1:12" x14ac:dyDescent="0.25">
      <c r="A10" s="11" t="s">
        <v>47</v>
      </c>
      <c r="B10" s="26">
        <v>2680</v>
      </c>
      <c r="C10" s="26">
        <v>4155</v>
      </c>
      <c r="D10" s="26">
        <v>48628</v>
      </c>
      <c r="E10" s="26">
        <v>35981</v>
      </c>
      <c r="F10" s="13">
        <f t="shared" si="0"/>
        <v>-26.007649913630004</v>
      </c>
      <c r="G10" s="1"/>
      <c r="H10" s="1"/>
      <c r="I10" s="1"/>
    </row>
    <row r="11" spans="1:12" x14ac:dyDescent="0.25">
      <c r="A11" s="8" t="s">
        <v>48</v>
      </c>
      <c r="B11" s="25">
        <v>303671</v>
      </c>
      <c r="C11" s="25">
        <v>278496</v>
      </c>
      <c r="D11" s="25">
        <v>3245254</v>
      </c>
      <c r="E11" s="25">
        <v>3375642</v>
      </c>
      <c r="F11" s="10">
        <f t="shared" si="0"/>
        <v>4.0178056940997493</v>
      </c>
      <c r="G11" s="1"/>
      <c r="H11" s="1"/>
      <c r="I11" s="1"/>
    </row>
    <row r="12" spans="1:12" x14ac:dyDescent="0.25">
      <c r="A12" s="11" t="s">
        <v>49</v>
      </c>
      <c r="B12" s="26">
        <v>6073</v>
      </c>
      <c r="C12" s="26">
        <v>10025</v>
      </c>
      <c r="D12" s="26">
        <v>109124</v>
      </c>
      <c r="E12" s="26">
        <v>151767</v>
      </c>
      <c r="F12" s="13">
        <f t="shared" si="0"/>
        <v>39.077563139181109</v>
      </c>
      <c r="G12" s="1"/>
      <c r="H12" s="1"/>
      <c r="I12" s="1"/>
    </row>
    <row r="13" spans="1:12" x14ac:dyDescent="0.25">
      <c r="A13" s="8" t="s">
        <v>50</v>
      </c>
      <c r="B13" s="25">
        <v>2855</v>
      </c>
      <c r="C13" s="25">
        <v>2664</v>
      </c>
      <c r="D13" s="25">
        <v>240781</v>
      </c>
      <c r="E13" s="25">
        <v>170166</v>
      </c>
      <c r="F13" s="10">
        <f t="shared" si="0"/>
        <v>-29.327480158318139</v>
      </c>
      <c r="G13" s="1"/>
      <c r="H13" s="1"/>
      <c r="I13" s="1"/>
    </row>
    <row r="14" spans="1:12" x14ac:dyDescent="0.25">
      <c r="A14" s="11" t="s">
        <v>51</v>
      </c>
      <c r="B14" s="26">
        <v>36672</v>
      </c>
      <c r="C14" s="26">
        <v>53733</v>
      </c>
      <c r="D14" s="26">
        <v>1261416</v>
      </c>
      <c r="E14" s="26">
        <v>1184676</v>
      </c>
      <c r="F14" s="13">
        <f t="shared" si="0"/>
        <v>-6.0836393386479983</v>
      </c>
      <c r="G14" s="1"/>
      <c r="H14" s="1"/>
      <c r="I14" s="1"/>
    </row>
    <row r="15" spans="1:12" x14ac:dyDescent="0.25">
      <c r="A15" s="8" t="s">
        <v>52</v>
      </c>
      <c r="B15" s="25">
        <v>11855</v>
      </c>
      <c r="C15" s="25">
        <v>11160</v>
      </c>
      <c r="D15" s="25">
        <v>152353</v>
      </c>
      <c r="E15" s="25">
        <v>129415</v>
      </c>
      <c r="F15" s="10">
        <f t="shared" si="0"/>
        <v>-15.055824302770546</v>
      </c>
      <c r="G15" s="1"/>
      <c r="H15" s="1"/>
      <c r="I15" s="1"/>
    </row>
    <row r="16" spans="1:12" x14ac:dyDescent="0.25">
      <c r="A16" s="11" t="s">
        <v>53</v>
      </c>
      <c r="B16" s="26">
        <v>7948</v>
      </c>
      <c r="C16" s="26">
        <v>2067</v>
      </c>
      <c r="D16" s="26">
        <v>99653</v>
      </c>
      <c r="E16" s="26">
        <v>60590</v>
      </c>
      <c r="F16" s="13">
        <f t="shared" si="0"/>
        <v>-39.199020601487163</v>
      </c>
      <c r="G16" s="1"/>
      <c r="H16" s="1"/>
      <c r="I16" s="1"/>
    </row>
    <row r="17" spans="1:9" x14ac:dyDescent="0.25">
      <c r="A17" s="8" t="s">
        <v>54</v>
      </c>
      <c r="B17" s="25">
        <v>2752</v>
      </c>
      <c r="C17" s="25">
        <v>2690</v>
      </c>
      <c r="D17" s="25">
        <v>53728</v>
      </c>
      <c r="E17" s="25">
        <v>35384</v>
      </c>
      <c r="F17" s="10">
        <f t="shared" si="0"/>
        <v>-34.142346634901727</v>
      </c>
      <c r="G17" s="1"/>
      <c r="H17" s="1"/>
      <c r="I17" s="1"/>
    </row>
    <row r="18" spans="1:9" x14ac:dyDescent="0.25">
      <c r="A18" s="11" t="s">
        <v>55</v>
      </c>
      <c r="B18" s="26">
        <v>55857</v>
      </c>
      <c r="C18" s="26">
        <v>52407</v>
      </c>
      <c r="D18" s="26">
        <v>636796</v>
      </c>
      <c r="E18" s="26">
        <v>555082</v>
      </c>
      <c r="F18" s="13">
        <f t="shared" si="0"/>
        <v>-12.832052965156819</v>
      </c>
      <c r="G18" s="1"/>
      <c r="H18" s="1"/>
      <c r="I18" s="1"/>
    </row>
    <row r="19" spans="1:9" x14ac:dyDescent="0.25">
      <c r="A19" s="8" t="s">
        <v>56</v>
      </c>
      <c r="B19" s="25">
        <v>1024</v>
      </c>
      <c r="C19" s="25">
        <v>1688</v>
      </c>
      <c r="D19" s="25">
        <v>26302</v>
      </c>
      <c r="E19" s="25">
        <v>17578</v>
      </c>
      <c r="F19" s="10">
        <f t="shared" si="0"/>
        <v>-33.168580336096113</v>
      </c>
      <c r="G19" s="1"/>
      <c r="H19" s="1"/>
      <c r="I19" s="1"/>
    </row>
    <row r="20" spans="1:9" x14ac:dyDescent="0.25">
      <c r="A20" s="11" t="s">
        <v>57</v>
      </c>
      <c r="B20" s="26">
        <v>8099</v>
      </c>
      <c r="C20" s="26">
        <v>11052</v>
      </c>
      <c r="D20" s="26">
        <v>119684</v>
      </c>
      <c r="E20" s="26">
        <v>123437</v>
      </c>
      <c r="F20" s="13">
        <f t="shared" si="0"/>
        <v>3.13575749473614</v>
      </c>
      <c r="G20" s="1"/>
      <c r="H20" s="1"/>
      <c r="I20" s="1"/>
    </row>
    <row r="21" spans="1:9" x14ac:dyDescent="0.25">
      <c r="A21" s="8" t="s">
        <v>58</v>
      </c>
      <c r="B21" s="25">
        <v>2354</v>
      </c>
      <c r="C21" s="25">
        <v>2510</v>
      </c>
      <c r="D21" s="25">
        <v>39675</v>
      </c>
      <c r="E21" s="25">
        <v>37160</v>
      </c>
      <c r="F21" s="10">
        <f t="shared" si="0"/>
        <v>-6.3390044108380579</v>
      </c>
      <c r="G21" s="1"/>
      <c r="H21" s="1"/>
      <c r="I21" s="1"/>
    </row>
    <row r="22" spans="1:9" x14ac:dyDescent="0.25">
      <c r="A22" s="11" t="s">
        <v>59</v>
      </c>
      <c r="B22" s="26">
        <v>206547</v>
      </c>
      <c r="C22" s="26">
        <v>216963</v>
      </c>
      <c r="D22" s="26">
        <v>2209065</v>
      </c>
      <c r="E22" s="26">
        <v>2182173</v>
      </c>
      <c r="F22" s="13">
        <f t="shared" si="0"/>
        <v>-1.2173476108670371</v>
      </c>
      <c r="G22" s="1"/>
      <c r="H22" s="1"/>
      <c r="I22" s="1"/>
    </row>
    <row r="23" spans="1:9" x14ac:dyDescent="0.25">
      <c r="A23" s="8" t="s">
        <v>60</v>
      </c>
      <c r="B23" s="25">
        <v>6377</v>
      </c>
      <c r="C23" s="25">
        <v>5596</v>
      </c>
      <c r="D23" s="25">
        <v>120713</v>
      </c>
      <c r="E23" s="25">
        <v>101225</v>
      </c>
      <c r="F23" s="10">
        <f t="shared" si="0"/>
        <v>-16.144077274195823</v>
      </c>
      <c r="G23" s="1"/>
      <c r="H23" s="1"/>
      <c r="I23" s="1"/>
    </row>
    <row r="24" spans="1:9" x14ac:dyDescent="0.25">
      <c r="A24" s="11" t="s">
        <v>61</v>
      </c>
      <c r="B24" s="26">
        <v>2706</v>
      </c>
      <c r="C24" s="26">
        <v>3439</v>
      </c>
      <c r="D24" s="26">
        <v>40915</v>
      </c>
      <c r="E24" s="26">
        <v>38873</v>
      </c>
      <c r="F24" s="13">
        <f t="shared" si="0"/>
        <v>-4.9908346572161832</v>
      </c>
      <c r="G24" s="1"/>
      <c r="H24" s="1"/>
      <c r="I24" s="1"/>
    </row>
    <row r="25" spans="1:9" x14ac:dyDescent="0.25">
      <c r="A25" s="8" t="s">
        <v>62</v>
      </c>
      <c r="B25" s="25">
        <v>2570</v>
      </c>
      <c r="C25" s="25">
        <v>3201</v>
      </c>
      <c r="D25" s="25">
        <v>23452</v>
      </c>
      <c r="E25" s="25">
        <v>24025</v>
      </c>
      <c r="F25" s="10">
        <f t="shared" si="0"/>
        <v>2.4432884188981774</v>
      </c>
      <c r="G25" s="1"/>
      <c r="H25" s="1"/>
      <c r="I25" s="1"/>
    </row>
    <row r="26" spans="1:9" x14ac:dyDescent="0.25">
      <c r="A26" s="11" t="s">
        <v>63</v>
      </c>
      <c r="B26" s="26">
        <v>653</v>
      </c>
      <c r="C26" s="26">
        <v>1233</v>
      </c>
      <c r="D26" s="26">
        <v>15917</v>
      </c>
      <c r="E26" s="26">
        <v>16769</v>
      </c>
      <c r="F26" s="13">
        <f t="shared" si="0"/>
        <v>5.3527674813092858</v>
      </c>
      <c r="G26" s="1"/>
      <c r="H26" s="1"/>
      <c r="I26" s="1"/>
    </row>
    <row r="27" spans="1:9" x14ac:dyDescent="0.25">
      <c r="A27" s="8" t="s">
        <v>64</v>
      </c>
      <c r="B27" s="25">
        <v>4650</v>
      </c>
      <c r="C27" s="25">
        <v>3712</v>
      </c>
      <c r="D27" s="25">
        <v>40414</v>
      </c>
      <c r="E27" s="25">
        <v>35065</v>
      </c>
      <c r="F27" s="10">
        <f t="shared" si="0"/>
        <v>-13.235512446182014</v>
      </c>
      <c r="G27" s="1"/>
      <c r="H27" s="1"/>
      <c r="I27" s="1"/>
    </row>
    <row r="28" spans="1:9" x14ac:dyDescent="0.25">
      <c r="A28" s="11" t="s">
        <v>65</v>
      </c>
      <c r="B28" s="26">
        <v>111004</v>
      </c>
      <c r="C28" s="26">
        <v>115399</v>
      </c>
      <c r="D28" s="26">
        <v>1069049</v>
      </c>
      <c r="E28" s="26">
        <v>1045156</v>
      </c>
      <c r="F28" s="13">
        <f t="shared" si="0"/>
        <v>-2.2349770684037935</v>
      </c>
      <c r="G28" s="1"/>
      <c r="H28" s="1"/>
      <c r="I28" s="1"/>
    </row>
    <row r="29" spans="1:9" x14ac:dyDescent="0.25">
      <c r="A29" s="8" t="s">
        <v>66</v>
      </c>
      <c r="B29" s="25">
        <v>4310</v>
      </c>
      <c r="C29" s="25">
        <v>3922</v>
      </c>
      <c r="D29" s="25">
        <v>59759</v>
      </c>
      <c r="E29" s="25">
        <v>52510</v>
      </c>
      <c r="F29" s="10">
        <f t="shared" si="0"/>
        <v>-12.130390401445808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44284</v>
      </c>
      <c r="E30" s="26">
        <v>43449</v>
      </c>
      <c r="F30" s="13">
        <f t="shared" si="0"/>
        <v>-1.8855568602655524</v>
      </c>
      <c r="G30" s="1"/>
      <c r="H30" s="1"/>
      <c r="I30" s="1"/>
    </row>
    <row r="31" spans="1:9" x14ac:dyDescent="0.25">
      <c r="A31" s="8" t="s">
        <v>68</v>
      </c>
      <c r="B31" s="25">
        <v>9858</v>
      </c>
      <c r="C31" s="25">
        <v>18578</v>
      </c>
      <c r="D31" s="25">
        <v>179577</v>
      </c>
      <c r="E31" s="25">
        <v>213318</v>
      </c>
      <c r="F31" s="10">
        <f t="shared" si="0"/>
        <v>18.7891545131058</v>
      </c>
      <c r="G31" s="1"/>
      <c r="H31" s="1"/>
      <c r="I31" s="1"/>
    </row>
    <row r="32" spans="1:9" x14ac:dyDescent="0.25">
      <c r="A32" s="11" t="s">
        <v>69</v>
      </c>
      <c r="B32" s="26">
        <v>30830</v>
      </c>
      <c r="C32" s="26">
        <v>24684</v>
      </c>
      <c r="D32" s="26">
        <v>316867</v>
      </c>
      <c r="E32" s="26">
        <v>280555</v>
      </c>
      <c r="F32" s="13">
        <f t="shared" si="0"/>
        <v>-11.459697601832943</v>
      </c>
      <c r="G32" s="1"/>
      <c r="H32" s="1"/>
      <c r="I32" s="1"/>
    </row>
    <row r="33" spans="1:9" x14ac:dyDescent="0.25">
      <c r="A33" s="8" t="s">
        <v>70</v>
      </c>
      <c r="B33" s="25">
        <v>25505</v>
      </c>
      <c r="C33" s="25">
        <v>23465</v>
      </c>
      <c r="D33" s="25">
        <v>355664</v>
      </c>
      <c r="E33" s="25">
        <v>323339</v>
      </c>
      <c r="F33" s="10">
        <f t="shared" si="0"/>
        <v>-9.0886342165639462</v>
      </c>
      <c r="G33" s="1"/>
      <c r="H33" s="1"/>
      <c r="I33" s="1"/>
    </row>
    <row r="34" spans="1:9" x14ac:dyDescent="0.25">
      <c r="A34" s="11" t="s">
        <v>71</v>
      </c>
      <c r="B34" s="26">
        <v>142</v>
      </c>
      <c r="C34" s="26">
        <v>1992</v>
      </c>
      <c r="D34" s="26">
        <v>4464</v>
      </c>
      <c r="E34" s="26">
        <v>7021</v>
      </c>
      <c r="F34" s="13">
        <f t="shared" si="0"/>
        <v>57.28046594982078</v>
      </c>
      <c r="G34" s="1"/>
      <c r="H34" s="1"/>
      <c r="I34" s="1"/>
    </row>
    <row r="35" spans="1:9" x14ac:dyDescent="0.25">
      <c r="A35" s="14" t="s">
        <v>72</v>
      </c>
      <c r="B35" s="15">
        <f>SUM(B7:B34)</f>
        <v>903628</v>
      </c>
      <c r="C35" s="15">
        <f t="shared" ref="C35:E35" si="1">SUM(C7:C34)</f>
        <v>900593</v>
      </c>
      <c r="D35" s="15">
        <f t="shared" si="1"/>
        <v>10828543</v>
      </c>
      <c r="E35" s="15">
        <f t="shared" si="1"/>
        <v>10475660</v>
      </c>
      <c r="F35" s="16">
        <f t="shared" si="0"/>
        <v>-3.2588225396528401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93570</v>
      </c>
      <c r="C38" s="41">
        <f>D7</f>
        <v>106629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3375642</v>
      </c>
      <c r="G38" s="42">
        <f>LOOKUP(E38,$A$38:$A$65,$C$38:$C$65)</f>
        <v>3245254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24400</v>
      </c>
      <c r="C39" s="41">
        <f t="shared" ref="C39:C65" si="5">D8</f>
        <v>38669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2182173</v>
      </c>
      <c r="G39" s="42">
        <f t="shared" ref="G39:G65" si="8">LOOKUP(E39,$A$38:$A$65,$C$38:$C$65)</f>
        <v>2209065</v>
      </c>
    </row>
    <row r="40" spans="1:9" x14ac:dyDescent="0.25">
      <c r="A40" s="42" t="str">
        <f t="shared" si="3"/>
        <v>ALMERIA</v>
      </c>
      <c r="B40" s="41">
        <f t="shared" si="4"/>
        <v>117334</v>
      </c>
      <c r="C40" s="41">
        <f t="shared" si="5"/>
        <v>169711</v>
      </c>
      <c r="D40" s="41">
        <f t="shared" si="6"/>
        <v>13</v>
      </c>
      <c r="E40" s="42" t="str">
        <f t="shared" si="2"/>
        <v>BARCELONA</v>
      </c>
      <c r="F40" s="42">
        <f t="shared" si="7"/>
        <v>1184676</v>
      </c>
      <c r="G40" s="42">
        <f t="shared" si="8"/>
        <v>1261416</v>
      </c>
    </row>
    <row r="41" spans="1:9" x14ac:dyDescent="0.25">
      <c r="A41" s="42" t="str">
        <f t="shared" si="3"/>
        <v>AVILES</v>
      </c>
      <c r="B41" s="41">
        <f t="shared" si="4"/>
        <v>35981</v>
      </c>
      <c r="C41" s="41">
        <f t="shared" si="5"/>
        <v>48628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1045156</v>
      </c>
      <c r="G41" s="42">
        <f t="shared" si="8"/>
        <v>1069049</v>
      </c>
    </row>
    <row r="42" spans="1:9" x14ac:dyDescent="0.25">
      <c r="A42" s="42" t="str">
        <f t="shared" si="3"/>
        <v>BAHIA DE ALGECIRAS</v>
      </c>
      <c r="B42" s="41">
        <f t="shared" si="4"/>
        <v>3375642</v>
      </c>
      <c r="C42" s="41">
        <f t="shared" si="5"/>
        <v>3245254</v>
      </c>
      <c r="D42" s="41">
        <f t="shared" si="6"/>
        <v>1</v>
      </c>
      <c r="E42" s="42" t="str">
        <f t="shared" si="2"/>
        <v>CEUTA</v>
      </c>
      <c r="F42" s="42">
        <f t="shared" si="7"/>
        <v>555082</v>
      </c>
      <c r="G42" s="42">
        <f t="shared" si="8"/>
        <v>636796</v>
      </c>
    </row>
    <row r="43" spans="1:9" x14ac:dyDescent="0.25">
      <c r="A43" s="42" t="str">
        <f t="shared" si="3"/>
        <v>BAHIA DE CADIZ</v>
      </c>
      <c r="B43" s="41">
        <f t="shared" si="4"/>
        <v>151767</v>
      </c>
      <c r="C43" s="41">
        <f t="shared" si="5"/>
        <v>109124</v>
      </c>
      <c r="D43" s="41">
        <f t="shared" si="6"/>
        <v>10</v>
      </c>
      <c r="E43" s="42" t="str">
        <f t="shared" si="2"/>
        <v>VIGO</v>
      </c>
      <c r="F43" s="42">
        <f t="shared" si="7"/>
        <v>323339</v>
      </c>
      <c r="G43" s="42">
        <f t="shared" si="8"/>
        <v>355664</v>
      </c>
    </row>
    <row r="44" spans="1:9" x14ac:dyDescent="0.25">
      <c r="A44" s="42" t="str">
        <f t="shared" si="3"/>
        <v>BALEARES</v>
      </c>
      <c r="B44" s="41">
        <f t="shared" si="4"/>
        <v>170166</v>
      </c>
      <c r="C44" s="41">
        <f t="shared" si="5"/>
        <v>240781</v>
      </c>
      <c r="D44" s="41">
        <f t="shared" si="6"/>
        <v>9</v>
      </c>
      <c r="E44" s="42" t="str">
        <f t="shared" si="2"/>
        <v>VALENCIA</v>
      </c>
      <c r="F44" s="42">
        <f t="shared" si="7"/>
        <v>280555</v>
      </c>
      <c r="G44" s="42">
        <f t="shared" si="8"/>
        <v>316867</v>
      </c>
    </row>
    <row r="45" spans="1:9" x14ac:dyDescent="0.25">
      <c r="A45" s="42" t="str">
        <f t="shared" si="3"/>
        <v>BARCELONA</v>
      </c>
      <c r="B45" s="41">
        <f t="shared" si="4"/>
        <v>1184676</v>
      </c>
      <c r="C45" s="41">
        <f t="shared" si="5"/>
        <v>1261416</v>
      </c>
      <c r="D45" s="41">
        <f t="shared" si="6"/>
        <v>3</v>
      </c>
      <c r="E45" s="42" t="str">
        <f t="shared" si="2"/>
        <v>TARRAGONA</v>
      </c>
      <c r="F45" s="42">
        <f t="shared" si="7"/>
        <v>213318</v>
      </c>
      <c r="G45" s="42">
        <f t="shared" si="8"/>
        <v>179577</v>
      </c>
    </row>
    <row r="46" spans="1:9" x14ac:dyDescent="0.25">
      <c r="A46" s="42" t="str">
        <f t="shared" si="3"/>
        <v>BILBAO</v>
      </c>
      <c r="B46" s="41">
        <f t="shared" si="4"/>
        <v>129415</v>
      </c>
      <c r="C46" s="41">
        <f t="shared" si="5"/>
        <v>152353</v>
      </c>
      <c r="D46" s="41">
        <f t="shared" si="6"/>
        <v>11</v>
      </c>
      <c r="E46" s="42" t="str">
        <f t="shared" si="2"/>
        <v>BALEARES</v>
      </c>
      <c r="F46" s="42">
        <f t="shared" si="7"/>
        <v>170166</v>
      </c>
      <c r="G46" s="42">
        <f t="shared" si="8"/>
        <v>240781</v>
      </c>
    </row>
    <row r="47" spans="1:9" x14ac:dyDescent="0.25">
      <c r="A47" s="42" t="str">
        <f t="shared" si="3"/>
        <v>CARTAGENA</v>
      </c>
      <c r="B47" s="41">
        <f t="shared" si="4"/>
        <v>60590</v>
      </c>
      <c r="C47" s="41">
        <f t="shared" si="5"/>
        <v>99653</v>
      </c>
      <c r="D47" s="41">
        <f t="shared" si="6"/>
        <v>16</v>
      </c>
      <c r="E47" s="42" t="str">
        <f t="shared" si="2"/>
        <v>BAHIA DE CADIZ</v>
      </c>
      <c r="F47" s="42">
        <f t="shared" si="7"/>
        <v>151767</v>
      </c>
      <c r="G47" s="42">
        <f t="shared" si="8"/>
        <v>109124</v>
      </c>
    </row>
    <row r="48" spans="1:9" x14ac:dyDescent="0.25">
      <c r="A48" s="42" t="str">
        <f t="shared" si="3"/>
        <v>CASTELLON</v>
      </c>
      <c r="B48" s="41">
        <f t="shared" si="4"/>
        <v>35384</v>
      </c>
      <c r="C48" s="41">
        <f t="shared" si="5"/>
        <v>53728</v>
      </c>
      <c r="D48" s="41">
        <f t="shared" si="6"/>
        <v>22</v>
      </c>
      <c r="E48" s="42" t="str">
        <f t="shared" si="2"/>
        <v>BILBAO</v>
      </c>
      <c r="F48" s="42">
        <f t="shared" si="7"/>
        <v>129415</v>
      </c>
      <c r="G48" s="42">
        <f t="shared" si="8"/>
        <v>152353</v>
      </c>
    </row>
    <row r="49" spans="1:7" x14ac:dyDescent="0.25">
      <c r="A49" s="42" t="str">
        <f t="shared" si="3"/>
        <v>CEUTA</v>
      </c>
      <c r="B49" s="41">
        <f t="shared" si="4"/>
        <v>555082</v>
      </c>
      <c r="C49" s="41">
        <f t="shared" si="5"/>
        <v>636796</v>
      </c>
      <c r="D49" s="41">
        <f t="shared" si="6"/>
        <v>5</v>
      </c>
      <c r="E49" s="42" t="str">
        <f t="shared" si="2"/>
        <v>GIJON</v>
      </c>
      <c r="F49" s="42">
        <f t="shared" si="7"/>
        <v>123437</v>
      </c>
      <c r="G49" s="42">
        <f t="shared" si="8"/>
        <v>119684</v>
      </c>
    </row>
    <row r="50" spans="1:7" x14ac:dyDescent="0.25">
      <c r="A50" s="42" t="str">
        <f t="shared" si="3"/>
        <v>FERROL-SAN CIBRAO</v>
      </c>
      <c r="B50" s="41">
        <f t="shared" si="4"/>
        <v>17578</v>
      </c>
      <c r="C50" s="41">
        <f t="shared" si="5"/>
        <v>26302</v>
      </c>
      <c r="D50" s="41">
        <f t="shared" si="6"/>
        <v>26</v>
      </c>
      <c r="E50" s="42" t="str">
        <f t="shared" si="2"/>
        <v>ALMERIA</v>
      </c>
      <c r="F50" s="42">
        <f t="shared" si="7"/>
        <v>117334</v>
      </c>
      <c r="G50" s="42">
        <f t="shared" si="8"/>
        <v>169711</v>
      </c>
    </row>
    <row r="51" spans="1:7" x14ac:dyDescent="0.25">
      <c r="A51" s="42" t="str">
        <f t="shared" si="3"/>
        <v>GIJON</v>
      </c>
      <c r="B51" s="41">
        <f t="shared" si="4"/>
        <v>123437</v>
      </c>
      <c r="C51" s="41">
        <f t="shared" si="5"/>
        <v>119684</v>
      </c>
      <c r="D51" s="41">
        <f t="shared" si="6"/>
        <v>12</v>
      </c>
      <c r="E51" s="42" t="str">
        <f t="shared" si="2"/>
        <v>MALAGA</v>
      </c>
      <c r="F51" s="42">
        <f t="shared" si="7"/>
        <v>101225</v>
      </c>
      <c r="G51" s="42">
        <f t="shared" si="8"/>
        <v>120713</v>
      </c>
    </row>
    <row r="52" spans="1:7" x14ac:dyDescent="0.25">
      <c r="A52" s="42" t="str">
        <f t="shared" si="3"/>
        <v>HUELVA</v>
      </c>
      <c r="B52" s="41">
        <f t="shared" si="4"/>
        <v>37160</v>
      </c>
      <c r="C52" s="41">
        <f t="shared" si="5"/>
        <v>39675</v>
      </c>
      <c r="D52" s="41">
        <f t="shared" si="6"/>
        <v>20</v>
      </c>
      <c r="E52" s="42" t="str">
        <f t="shared" si="2"/>
        <v>A CORUÑA</v>
      </c>
      <c r="F52" s="42">
        <f t="shared" si="7"/>
        <v>93570</v>
      </c>
      <c r="G52" s="42">
        <f t="shared" si="8"/>
        <v>106629</v>
      </c>
    </row>
    <row r="53" spans="1:7" x14ac:dyDescent="0.25">
      <c r="A53" s="42" t="str">
        <f t="shared" si="3"/>
        <v>LAS PALMAS</v>
      </c>
      <c r="B53" s="41">
        <f t="shared" si="4"/>
        <v>2182173</v>
      </c>
      <c r="C53" s="41">
        <f t="shared" si="5"/>
        <v>2209065</v>
      </c>
      <c r="D53" s="41">
        <f t="shared" si="6"/>
        <v>2</v>
      </c>
      <c r="E53" s="42" t="str">
        <f t="shared" si="2"/>
        <v>CARTAGENA</v>
      </c>
      <c r="F53" s="42">
        <f t="shared" si="7"/>
        <v>60590</v>
      </c>
      <c r="G53" s="42">
        <f t="shared" si="8"/>
        <v>99653</v>
      </c>
    </row>
    <row r="54" spans="1:7" x14ac:dyDescent="0.25">
      <c r="A54" s="42" t="str">
        <f t="shared" si="3"/>
        <v>MALAGA</v>
      </c>
      <c r="B54" s="41">
        <f t="shared" si="4"/>
        <v>101225</v>
      </c>
      <c r="C54" s="41">
        <f t="shared" si="5"/>
        <v>120713</v>
      </c>
      <c r="D54" s="41">
        <f t="shared" si="6"/>
        <v>14</v>
      </c>
      <c r="E54" s="42" t="str">
        <f t="shared" si="2"/>
        <v>SANTANDER</v>
      </c>
      <c r="F54" s="42">
        <f t="shared" si="7"/>
        <v>52510</v>
      </c>
      <c r="G54" s="42">
        <f t="shared" si="8"/>
        <v>59759</v>
      </c>
    </row>
    <row r="55" spans="1:7" x14ac:dyDescent="0.25">
      <c r="A55" s="42" t="str">
        <f t="shared" si="3"/>
        <v>MARIN Y RIA DE PONTEVEDRA</v>
      </c>
      <c r="B55" s="41">
        <f t="shared" si="4"/>
        <v>38873</v>
      </c>
      <c r="C55" s="41">
        <f t="shared" si="5"/>
        <v>40915</v>
      </c>
      <c r="D55" s="41">
        <f t="shared" si="6"/>
        <v>19</v>
      </c>
      <c r="E55" s="42" t="str">
        <f t="shared" si="2"/>
        <v>SEVILLA</v>
      </c>
      <c r="F55" s="42">
        <f t="shared" ref="F55:F65" si="9">LOOKUP(E55,$A$38:$A$65,$B$38:$B$65)</f>
        <v>43449</v>
      </c>
      <c r="G55" s="42">
        <f t="shared" si="8"/>
        <v>44284</v>
      </c>
    </row>
    <row r="56" spans="1:7" x14ac:dyDescent="0.25">
      <c r="A56" s="42" t="str">
        <f t="shared" si="3"/>
        <v>MELILLA</v>
      </c>
      <c r="B56" s="41">
        <f t="shared" si="4"/>
        <v>24025</v>
      </c>
      <c r="C56" s="41">
        <f t="shared" si="5"/>
        <v>23452</v>
      </c>
      <c r="D56" s="41">
        <f t="shared" si="6"/>
        <v>25</v>
      </c>
      <c r="E56" s="42" t="str">
        <f t="shared" si="2"/>
        <v>MARIN Y RIA DE PONTEVEDRA</v>
      </c>
      <c r="F56" s="42">
        <f t="shared" si="9"/>
        <v>38873</v>
      </c>
      <c r="G56" s="42">
        <f t="shared" si="8"/>
        <v>40915</v>
      </c>
    </row>
    <row r="57" spans="1:7" x14ac:dyDescent="0.25">
      <c r="A57" s="42" t="str">
        <f t="shared" si="3"/>
        <v>MOTRIL</v>
      </c>
      <c r="B57" s="41">
        <f t="shared" si="4"/>
        <v>16769</v>
      </c>
      <c r="C57" s="41">
        <f t="shared" si="5"/>
        <v>15917</v>
      </c>
      <c r="D57" s="41">
        <f t="shared" si="6"/>
        <v>27</v>
      </c>
      <c r="E57" s="42" t="str">
        <f t="shared" si="2"/>
        <v>HUELVA</v>
      </c>
      <c r="F57" s="42">
        <f t="shared" si="9"/>
        <v>37160</v>
      </c>
      <c r="G57" s="42">
        <f t="shared" si="8"/>
        <v>39675</v>
      </c>
    </row>
    <row r="58" spans="1:7" x14ac:dyDescent="0.25">
      <c r="A58" s="42" t="str">
        <f t="shared" si="3"/>
        <v>PASAIA</v>
      </c>
      <c r="B58" s="41">
        <f t="shared" si="4"/>
        <v>35065</v>
      </c>
      <c r="C58" s="41">
        <f t="shared" si="5"/>
        <v>40414</v>
      </c>
      <c r="D58" s="41">
        <f t="shared" si="6"/>
        <v>23</v>
      </c>
      <c r="E58" s="42" t="str">
        <f t="shared" si="2"/>
        <v>AVILES</v>
      </c>
      <c r="F58" s="42">
        <f t="shared" si="9"/>
        <v>35981</v>
      </c>
      <c r="G58" s="42">
        <f t="shared" si="8"/>
        <v>48628</v>
      </c>
    </row>
    <row r="59" spans="1:7" x14ac:dyDescent="0.25">
      <c r="A59" s="42" t="str">
        <f t="shared" si="3"/>
        <v>SANTA CRUZ DE TENERIFE</v>
      </c>
      <c r="B59" s="41">
        <f t="shared" si="4"/>
        <v>1045156</v>
      </c>
      <c r="C59" s="41">
        <f t="shared" si="5"/>
        <v>1069049</v>
      </c>
      <c r="D59" s="41">
        <f t="shared" si="6"/>
        <v>4</v>
      </c>
      <c r="E59" s="42" t="str">
        <f t="shared" si="2"/>
        <v>CASTELLON</v>
      </c>
      <c r="F59" s="42">
        <f t="shared" si="9"/>
        <v>35384</v>
      </c>
      <c r="G59" s="42">
        <f t="shared" si="8"/>
        <v>53728</v>
      </c>
    </row>
    <row r="60" spans="1:7" x14ac:dyDescent="0.25">
      <c r="A60" s="42" t="str">
        <f t="shared" si="3"/>
        <v>SANTANDER</v>
      </c>
      <c r="B60" s="41">
        <f t="shared" si="4"/>
        <v>52510</v>
      </c>
      <c r="C60" s="41">
        <f t="shared" si="5"/>
        <v>59759</v>
      </c>
      <c r="D60" s="41">
        <f t="shared" si="6"/>
        <v>17</v>
      </c>
      <c r="E60" s="42" t="str">
        <f t="shared" si="2"/>
        <v>PASAIA</v>
      </c>
      <c r="F60" s="42">
        <f t="shared" si="9"/>
        <v>35065</v>
      </c>
      <c r="G60" s="42">
        <f t="shared" si="8"/>
        <v>40414</v>
      </c>
    </row>
    <row r="61" spans="1:7" x14ac:dyDescent="0.25">
      <c r="A61" s="42" t="str">
        <f t="shared" si="3"/>
        <v>SEVILLA</v>
      </c>
      <c r="B61" s="41">
        <f t="shared" si="4"/>
        <v>43449</v>
      </c>
      <c r="C61" s="41">
        <f t="shared" si="5"/>
        <v>44284</v>
      </c>
      <c r="D61" s="41">
        <f t="shared" si="6"/>
        <v>18</v>
      </c>
      <c r="E61" s="42" t="str">
        <f t="shared" si="2"/>
        <v>ALICANTE</v>
      </c>
      <c r="F61" s="42">
        <f t="shared" si="9"/>
        <v>24400</v>
      </c>
      <c r="G61" s="42">
        <f t="shared" si="8"/>
        <v>38669</v>
      </c>
    </row>
    <row r="62" spans="1:7" x14ac:dyDescent="0.25">
      <c r="A62" s="42" t="str">
        <f t="shared" si="3"/>
        <v>TARRAGONA</v>
      </c>
      <c r="B62" s="41">
        <f t="shared" si="4"/>
        <v>213318</v>
      </c>
      <c r="C62" s="41">
        <f t="shared" si="5"/>
        <v>179577</v>
      </c>
      <c r="D62" s="41">
        <f t="shared" si="6"/>
        <v>8</v>
      </c>
      <c r="E62" s="42" t="str">
        <f t="shared" si="2"/>
        <v>MELILLA</v>
      </c>
      <c r="F62" s="42">
        <f t="shared" si="9"/>
        <v>24025</v>
      </c>
      <c r="G62" s="42">
        <f t="shared" si="8"/>
        <v>23452</v>
      </c>
    </row>
    <row r="63" spans="1:7" x14ac:dyDescent="0.25">
      <c r="A63" s="42" t="str">
        <f t="shared" si="3"/>
        <v>VALENCIA</v>
      </c>
      <c r="B63" s="41">
        <f t="shared" si="4"/>
        <v>280555</v>
      </c>
      <c r="C63" s="41">
        <f t="shared" si="5"/>
        <v>316867</v>
      </c>
      <c r="D63" s="41">
        <f t="shared" si="6"/>
        <v>7</v>
      </c>
      <c r="E63" s="42" t="str">
        <f t="shared" si="2"/>
        <v>FERROL-SAN CIBRAO</v>
      </c>
      <c r="F63" s="42">
        <f t="shared" si="9"/>
        <v>17578</v>
      </c>
      <c r="G63" s="42">
        <f t="shared" si="8"/>
        <v>26302</v>
      </c>
    </row>
    <row r="64" spans="1:7" x14ac:dyDescent="0.25">
      <c r="A64" s="42" t="str">
        <f t="shared" si="3"/>
        <v>VIGO</v>
      </c>
      <c r="B64" s="41">
        <f t="shared" si="4"/>
        <v>323339</v>
      </c>
      <c r="C64" s="41">
        <f t="shared" si="5"/>
        <v>355664</v>
      </c>
      <c r="D64" s="41">
        <f t="shared" si="6"/>
        <v>6</v>
      </c>
      <c r="E64" s="42" t="str">
        <f t="shared" si="2"/>
        <v>MOTRIL</v>
      </c>
      <c r="F64" s="42">
        <f t="shared" si="9"/>
        <v>16769</v>
      </c>
      <c r="G64" s="42">
        <f t="shared" si="8"/>
        <v>15917</v>
      </c>
    </row>
    <row r="65" spans="1:7" x14ac:dyDescent="0.25">
      <c r="A65" s="42" t="str">
        <f t="shared" si="3"/>
        <v>VILAGARCIA</v>
      </c>
      <c r="B65" s="41">
        <f t="shared" si="4"/>
        <v>7021</v>
      </c>
      <c r="C65" s="41">
        <f t="shared" si="5"/>
        <v>4464</v>
      </c>
      <c r="D65" s="41">
        <f t="shared" si="6"/>
        <v>28</v>
      </c>
      <c r="E65" s="42" t="str">
        <f t="shared" si="2"/>
        <v>VILAGARCIA</v>
      </c>
      <c r="F65" s="42">
        <f t="shared" si="9"/>
        <v>7021</v>
      </c>
      <c r="G65" s="42">
        <f t="shared" si="8"/>
        <v>4464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27">
        <v>636</v>
      </c>
      <c r="C7" s="27">
        <v>0</v>
      </c>
      <c r="D7" s="27">
        <v>19895</v>
      </c>
      <c r="E7" s="27">
        <v>3064</v>
      </c>
      <c r="F7" s="10">
        <f>((E7*100)/D7)-100</f>
        <v>-84.59914551394823</v>
      </c>
      <c r="G7" s="1"/>
      <c r="H7" s="1"/>
      <c r="I7" s="1"/>
    </row>
    <row r="8" spans="1:12" x14ac:dyDescent="0.25">
      <c r="A8" s="11" t="s">
        <v>45</v>
      </c>
      <c r="B8" s="28">
        <v>480</v>
      </c>
      <c r="C8" s="28">
        <v>0</v>
      </c>
      <c r="D8" s="28">
        <v>480</v>
      </c>
      <c r="E8" s="28">
        <v>931</v>
      </c>
      <c r="F8" s="13">
        <f t="shared" ref="F8:F35" si="0">((E8*100)/D8)-100</f>
        <v>93.958333333333343</v>
      </c>
      <c r="G8" s="1"/>
      <c r="H8" s="1"/>
      <c r="I8" s="1"/>
    </row>
    <row r="9" spans="1:12" x14ac:dyDescent="0.25">
      <c r="A9" s="8" t="s">
        <v>46</v>
      </c>
      <c r="B9" s="27">
        <v>1388</v>
      </c>
      <c r="C9" s="27">
        <v>0</v>
      </c>
      <c r="D9" s="27">
        <v>27157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3172833</v>
      </c>
      <c r="C11" s="27">
        <v>3173222</v>
      </c>
      <c r="D11" s="27">
        <v>40897326</v>
      </c>
      <c r="E11" s="27">
        <v>37003476</v>
      </c>
      <c r="F11" s="10">
        <f t="shared" si="0"/>
        <v>-9.5210381236171742</v>
      </c>
      <c r="G11" s="1"/>
      <c r="H11" s="1"/>
      <c r="I11" s="1"/>
    </row>
    <row r="12" spans="1:12" x14ac:dyDescent="0.25">
      <c r="A12" s="11" t="s">
        <v>49</v>
      </c>
      <c r="B12" s="28">
        <v>41422</v>
      </c>
      <c r="C12" s="28">
        <v>2002</v>
      </c>
      <c r="D12" s="28">
        <v>182468</v>
      </c>
      <c r="E12" s="28">
        <v>89601</v>
      </c>
      <c r="F12" s="13">
        <f t="shared" si="0"/>
        <v>-50.894951443540783</v>
      </c>
      <c r="G12" s="1"/>
      <c r="H12" s="1"/>
      <c r="I12" s="1"/>
    </row>
    <row r="13" spans="1:12" x14ac:dyDescent="0.25">
      <c r="A13" s="8" t="s">
        <v>50</v>
      </c>
      <c r="B13" s="27">
        <v>1463</v>
      </c>
      <c r="C13" s="27">
        <v>0</v>
      </c>
      <c r="D13" s="27">
        <v>7497</v>
      </c>
      <c r="E13" s="27">
        <v>12320</v>
      </c>
      <c r="F13" s="10">
        <f t="shared" si="0"/>
        <v>64.332399626517287</v>
      </c>
      <c r="G13" s="1"/>
      <c r="H13" s="1"/>
      <c r="I13" s="1"/>
    </row>
    <row r="14" spans="1:12" x14ac:dyDescent="0.25">
      <c r="A14" s="11" t="s">
        <v>51</v>
      </c>
      <c r="B14" s="28">
        <v>658962</v>
      </c>
      <c r="C14" s="28">
        <v>761689</v>
      </c>
      <c r="D14" s="28">
        <v>12257998</v>
      </c>
      <c r="E14" s="28">
        <v>7515805</v>
      </c>
      <c r="F14" s="13">
        <f t="shared" si="0"/>
        <v>-38.686521241070523</v>
      </c>
      <c r="G14" s="1"/>
      <c r="H14" s="1"/>
      <c r="I14" s="1"/>
    </row>
    <row r="15" spans="1:12" x14ac:dyDescent="0.25">
      <c r="A15" s="8" t="s">
        <v>52</v>
      </c>
      <c r="B15" s="27">
        <v>86471</v>
      </c>
      <c r="C15" s="27">
        <v>33465</v>
      </c>
      <c r="D15" s="27">
        <v>708811</v>
      </c>
      <c r="E15" s="27">
        <v>691140</v>
      </c>
      <c r="F15" s="10">
        <f t="shared" si="0"/>
        <v>-2.4930482173668338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128959</v>
      </c>
      <c r="E16" s="28">
        <v>6178</v>
      </c>
      <c r="F16" s="13">
        <f t="shared" si="0"/>
        <v>-95.209330097162663</v>
      </c>
      <c r="G16" s="1"/>
      <c r="H16" s="1"/>
      <c r="I16" s="1"/>
    </row>
    <row r="17" spans="1:9" x14ac:dyDescent="0.25">
      <c r="A17" s="8" t="s">
        <v>54</v>
      </c>
      <c r="B17" s="27">
        <v>250</v>
      </c>
      <c r="C17" s="27">
        <v>0</v>
      </c>
      <c r="D17" s="27">
        <v>8383</v>
      </c>
      <c r="E17" s="27">
        <v>90</v>
      </c>
      <c r="F17" s="10">
        <f t="shared" si="0"/>
        <v>-98.926398663962786</v>
      </c>
      <c r="G17" s="1"/>
      <c r="H17" s="1"/>
      <c r="I17" s="1"/>
    </row>
    <row r="18" spans="1:9" x14ac:dyDescent="0.25">
      <c r="A18" s="11" t="s">
        <v>55</v>
      </c>
      <c r="B18" s="28">
        <v>164484</v>
      </c>
      <c r="C18" s="28">
        <v>38149</v>
      </c>
      <c r="D18" s="28">
        <v>1011186</v>
      </c>
      <c r="E18" s="28">
        <v>688765</v>
      </c>
      <c r="F18" s="13">
        <f t="shared" si="0"/>
        <v>-31.885429584665928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17059</v>
      </c>
      <c r="C20" s="28">
        <v>45554</v>
      </c>
      <c r="D20" s="28">
        <v>458656</v>
      </c>
      <c r="E20" s="28">
        <v>486675</v>
      </c>
      <c r="F20" s="13">
        <f t="shared" si="0"/>
        <v>6.1089356729226267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38262</v>
      </c>
      <c r="D21" s="27">
        <v>66335</v>
      </c>
      <c r="E21" s="27">
        <v>78672</v>
      </c>
      <c r="F21" s="10">
        <f t="shared" si="0"/>
        <v>18.598025175246846</v>
      </c>
      <c r="G21" s="1"/>
      <c r="H21" s="1"/>
      <c r="I21" s="1"/>
    </row>
    <row r="22" spans="1:9" x14ac:dyDescent="0.25">
      <c r="A22" s="11" t="s">
        <v>59</v>
      </c>
      <c r="B22" s="28">
        <v>810744</v>
      </c>
      <c r="C22" s="28">
        <v>681850</v>
      </c>
      <c r="D22" s="28">
        <v>11414050</v>
      </c>
      <c r="E22" s="28">
        <v>8060676</v>
      </c>
      <c r="F22" s="13">
        <f t="shared" si="0"/>
        <v>-29.379352639948138</v>
      </c>
      <c r="G22" s="1"/>
      <c r="H22" s="1"/>
      <c r="I22" s="1"/>
    </row>
    <row r="23" spans="1:9" x14ac:dyDescent="0.25">
      <c r="A23" s="8" t="s">
        <v>60</v>
      </c>
      <c r="B23" s="27">
        <v>105238</v>
      </c>
      <c r="C23" s="27">
        <v>62218</v>
      </c>
      <c r="D23" s="27">
        <v>2563993</v>
      </c>
      <c r="E23" s="27">
        <v>625263</v>
      </c>
      <c r="F23" s="10">
        <f t="shared" si="0"/>
        <v>-75.61370097344259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1618</v>
      </c>
      <c r="E24" s="28">
        <v>336</v>
      </c>
      <c r="F24" s="13">
        <f t="shared" si="0"/>
        <v>-79.233621755253395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24</v>
      </c>
      <c r="D26" s="28">
        <v>2000</v>
      </c>
      <c r="E26" s="28">
        <v>3692</v>
      </c>
      <c r="F26" s="13">
        <f t="shared" si="0"/>
        <v>84.6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6049</v>
      </c>
      <c r="C28" s="28">
        <v>19071</v>
      </c>
      <c r="D28" s="28">
        <v>149606</v>
      </c>
      <c r="E28" s="28">
        <v>296340</v>
      </c>
      <c r="F28" s="13">
        <f t="shared" si="0"/>
        <v>98.080290897423907</v>
      </c>
      <c r="G28" s="1"/>
      <c r="H28" s="1"/>
      <c r="I28" s="1"/>
    </row>
    <row r="29" spans="1:9" x14ac:dyDescent="0.25">
      <c r="A29" s="8" t="s">
        <v>66</v>
      </c>
      <c r="B29" s="27">
        <v>514</v>
      </c>
      <c r="C29" s="27">
        <v>8</v>
      </c>
      <c r="D29" s="27">
        <v>5769</v>
      </c>
      <c r="E29" s="27">
        <v>2354</v>
      </c>
      <c r="F29" s="10">
        <f t="shared" si="0"/>
        <v>-59.195701161379787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7</v>
      </c>
      <c r="D30" s="28">
        <v>0</v>
      </c>
      <c r="E30" s="28">
        <v>5521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358881</v>
      </c>
      <c r="C31" s="27">
        <v>754848</v>
      </c>
      <c r="D31" s="27">
        <v>4276093</v>
      </c>
      <c r="E31" s="27">
        <v>5514392</v>
      </c>
      <c r="F31" s="10">
        <f t="shared" si="0"/>
        <v>28.958654547503983</v>
      </c>
      <c r="G31" s="1"/>
      <c r="H31" s="1"/>
      <c r="I31" s="1"/>
    </row>
    <row r="32" spans="1:9" x14ac:dyDescent="0.25">
      <c r="A32" s="11" t="s">
        <v>69</v>
      </c>
      <c r="B32" s="28">
        <v>1825241</v>
      </c>
      <c r="C32" s="28">
        <v>2313434</v>
      </c>
      <c r="D32" s="28">
        <v>23421705</v>
      </c>
      <c r="E32" s="28">
        <v>27196257</v>
      </c>
      <c r="F32" s="13">
        <f t="shared" si="0"/>
        <v>16.115615835824073</v>
      </c>
      <c r="G32" s="1"/>
      <c r="H32" s="1"/>
      <c r="I32" s="1"/>
    </row>
    <row r="33" spans="1:9" x14ac:dyDescent="0.25">
      <c r="A33" s="8" t="s">
        <v>70</v>
      </c>
      <c r="B33" s="27">
        <v>19864</v>
      </c>
      <c r="C33" s="27">
        <v>15558</v>
      </c>
      <c r="D33" s="27">
        <v>225679</v>
      </c>
      <c r="E33" s="27">
        <v>200659</v>
      </c>
      <c r="F33" s="10">
        <f t="shared" si="0"/>
        <v>-11.086543276069108</v>
      </c>
      <c r="G33" s="1"/>
      <c r="H33" s="1"/>
      <c r="I33" s="1"/>
    </row>
    <row r="34" spans="1:9" x14ac:dyDescent="0.25">
      <c r="A34" s="11" t="s">
        <v>71</v>
      </c>
      <c r="B34" s="28">
        <v>96</v>
      </c>
      <c r="C34" s="28">
        <v>0</v>
      </c>
      <c r="D34" s="28">
        <v>17061</v>
      </c>
      <c r="E34" s="28">
        <v>24768</v>
      </c>
      <c r="F34" s="13">
        <f t="shared" si="0"/>
        <v>45.173202039739749</v>
      </c>
      <c r="G34" s="1"/>
      <c r="H34" s="1"/>
      <c r="I34" s="1"/>
    </row>
    <row r="35" spans="1:9" x14ac:dyDescent="0.25">
      <c r="A35" s="14" t="s">
        <v>72</v>
      </c>
      <c r="B35" s="15">
        <f>SUM(B7:B34)</f>
        <v>7272075</v>
      </c>
      <c r="C35" s="15">
        <f t="shared" ref="C35:E35" si="1">SUM(C7:C34)</f>
        <v>7939361</v>
      </c>
      <c r="D35" s="15">
        <f t="shared" si="1"/>
        <v>97853981</v>
      </c>
      <c r="E35" s="15">
        <f t="shared" si="1"/>
        <v>88506975</v>
      </c>
      <c r="F35" s="16">
        <f t="shared" si="0"/>
        <v>-9.5519935974807169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3064</v>
      </c>
      <c r="C38" s="41">
        <f>D7</f>
        <v>19895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37003476</v>
      </c>
      <c r="G38" s="42">
        <f>LOOKUP(E38,$A$38:$A$65,$C$38:$C$65)</f>
        <v>40897326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480</v>
      </c>
      <c r="D39" s="41">
        <f t="shared" ref="D39:D65" si="6">_xlfn.RANK.EQ(B39,$B$38:$B$65)+COUNTIF($B$38:$B$65,B39)-1</f>
        <v>21</v>
      </c>
      <c r="E39" s="42" t="str">
        <f t="shared" si="2"/>
        <v>VALENCIA</v>
      </c>
      <c r="F39" s="42">
        <f t="shared" ref="F39:F54" si="7">LOOKUP(E39,$A$38:$A$65,$B$38:$B$65)</f>
        <v>27196257</v>
      </c>
      <c r="G39" s="42">
        <f t="shared" ref="G39:G65" si="8">LOOKUP(E39,$A$38:$A$65,$C$38:$C$65)</f>
        <v>23421705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27157</v>
      </c>
      <c r="D40" s="41">
        <f t="shared" si="6"/>
        <v>28</v>
      </c>
      <c r="E40" s="42" t="str">
        <f t="shared" si="2"/>
        <v>LAS PALMAS</v>
      </c>
      <c r="F40" s="42">
        <f t="shared" si="7"/>
        <v>8060676</v>
      </c>
      <c r="G40" s="42">
        <f t="shared" si="8"/>
        <v>11414050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7515805</v>
      </c>
      <c r="G41" s="42">
        <f t="shared" si="8"/>
        <v>12257998</v>
      </c>
    </row>
    <row r="42" spans="1:9" x14ac:dyDescent="0.25">
      <c r="A42" s="42" t="str">
        <f t="shared" si="3"/>
        <v>BAHIA DE ALGECIRAS</v>
      </c>
      <c r="B42" s="41">
        <f t="shared" si="4"/>
        <v>37003476</v>
      </c>
      <c r="C42" s="41">
        <f t="shared" si="5"/>
        <v>40897326</v>
      </c>
      <c r="D42" s="41">
        <f t="shared" si="6"/>
        <v>1</v>
      </c>
      <c r="E42" s="42" t="str">
        <f t="shared" si="2"/>
        <v>TARRAGONA</v>
      </c>
      <c r="F42" s="42">
        <f t="shared" si="7"/>
        <v>5514392</v>
      </c>
      <c r="G42" s="42">
        <f t="shared" si="8"/>
        <v>4276093</v>
      </c>
    </row>
    <row r="43" spans="1:9" x14ac:dyDescent="0.25">
      <c r="A43" s="42" t="str">
        <f t="shared" si="3"/>
        <v>BAHIA DE CADIZ</v>
      </c>
      <c r="B43" s="41">
        <f t="shared" si="4"/>
        <v>89601</v>
      </c>
      <c r="C43" s="41">
        <f t="shared" si="5"/>
        <v>182468</v>
      </c>
      <c r="D43" s="41">
        <f t="shared" si="6"/>
        <v>12</v>
      </c>
      <c r="E43" s="42" t="str">
        <f t="shared" si="2"/>
        <v>BILBAO</v>
      </c>
      <c r="F43" s="42">
        <f t="shared" si="7"/>
        <v>691140</v>
      </c>
      <c r="G43" s="42">
        <f t="shared" si="8"/>
        <v>708811</v>
      </c>
    </row>
    <row r="44" spans="1:9" x14ac:dyDescent="0.25">
      <c r="A44" s="42" t="str">
        <f t="shared" si="3"/>
        <v>BALEARES</v>
      </c>
      <c r="B44" s="41">
        <f t="shared" si="4"/>
        <v>12320</v>
      </c>
      <c r="C44" s="41">
        <f t="shared" si="5"/>
        <v>7497</v>
      </c>
      <c r="D44" s="41">
        <f t="shared" si="6"/>
        <v>15</v>
      </c>
      <c r="E44" s="42" t="str">
        <f t="shared" si="2"/>
        <v>CEUTA</v>
      </c>
      <c r="F44" s="42">
        <f t="shared" si="7"/>
        <v>688765</v>
      </c>
      <c r="G44" s="42">
        <f t="shared" si="8"/>
        <v>1011186</v>
      </c>
    </row>
    <row r="45" spans="1:9" x14ac:dyDescent="0.25">
      <c r="A45" s="42" t="str">
        <f t="shared" si="3"/>
        <v>BARCELONA</v>
      </c>
      <c r="B45" s="41">
        <f t="shared" si="4"/>
        <v>7515805</v>
      </c>
      <c r="C45" s="41">
        <f t="shared" si="5"/>
        <v>12257998</v>
      </c>
      <c r="D45" s="41">
        <f t="shared" si="6"/>
        <v>4</v>
      </c>
      <c r="E45" s="42" t="str">
        <f t="shared" si="2"/>
        <v>MALAGA</v>
      </c>
      <c r="F45" s="42">
        <f t="shared" si="7"/>
        <v>625263</v>
      </c>
      <c r="G45" s="42">
        <f t="shared" si="8"/>
        <v>2563993</v>
      </c>
    </row>
    <row r="46" spans="1:9" x14ac:dyDescent="0.25">
      <c r="A46" s="42" t="str">
        <f t="shared" si="3"/>
        <v>BILBAO</v>
      </c>
      <c r="B46" s="41">
        <f t="shared" si="4"/>
        <v>691140</v>
      </c>
      <c r="C46" s="41">
        <f t="shared" si="5"/>
        <v>708811</v>
      </c>
      <c r="D46" s="41">
        <f t="shared" si="6"/>
        <v>6</v>
      </c>
      <c r="E46" s="42" t="str">
        <f t="shared" si="2"/>
        <v>GIJON</v>
      </c>
      <c r="F46" s="42">
        <f t="shared" si="7"/>
        <v>486675</v>
      </c>
      <c r="G46" s="42">
        <f t="shared" si="8"/>
        <v>458656</v>
      </c>
    </row>
    <row r="47" spans="1:9" x14ac:dyDescent="0.25">
      <c r="A47" s="42" t="str">
        <f t="shared" si="3"/>
        <v>CARTAGENA</v>
      </c>
      <c r="B47" s="41">
        <f t="shared" si="4"/>
        <v>6178</v>
      </c>
      <c r="C47" s="41">
        <f t="shared" si="5"/>
        <v>128959</v>
      </c>
      <c r="D47" s="41">
        <f t="shared" si="6"/>
        <v>16</v>
      </c>
      <c r="E47" s="42" t="str">
        <f t="shared" si="2"/>
        <v>SANTA CRUZ DE TENERIFE</v>
      </c>
      <c r="F47" s="42">
        <f t="shared" si="7"/>
        <v>296340</v>
      </c>
      <c r="G47" s="42">
        <f t="shared" si="8"/>
        <v>149606</v>
      </c>
    </row>
    <row r="48" spans="1:9" x14ac:dyDescent="0.25">
      <c r="A48" s="42" t="str">
        <f t="shared" si="3"/>
        <v>CASTELLON</v>
      </c>
      <c r="B48" s="41">
        <f t="shared" si="4"/>
        <v>90</v>
      </c>
      <c r="C48" s="41">
        <f t="shared" si="5"/>
        <v>8383</v>
      </c>
      <c r="D48" s="41">
        <f t="shared" si="6"/>
        <v>23</v>
      </c>
      <c r="E48" s="42" t="str">
        <f t="shared" si="2"/>
        <v>VIGO</v>
      </c>
      <c r="F48" s="42">
        <f t="shared" si="7"/>
        <v>200659</v>
      </c>
      <c r="G48" s="42">
        <f t="shared" si="8"/>
        <v>225679</v>
      </c>
    </row>
    <row r="49" spans="1:7" x14ac:dyDescent="0.25">
      <c r="A49" s="42" t="str">
        <f t="shared" si="3"/>
        <v>CEUTA</v>
      </c>
      <c r="B49" s="41">
        <f t="shared" si="4"/>
        <v>688765</v>
      </c>
      <c r="C49" s="41">
        <f t="shared" si="5"/>
        <v>1011186</v>
      </c>
      <c r="D49" s="41">
        <f t="shared" si="6"/>
        <v>7</v>
      </c>
      <c r="E49" s="42" t="str">
        <f t="shared" si="2"/>
        <v>BAHIA DE CADIZ</v>
      </c>
      <c r="F49" s="42">
        <f t="shared" si="7"/>
        <v>89601</v>
      </c>
      <c r="G49" s="42">
        <f t="shared" si="8"/>
        <v>182468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HUELVA</v>
      </c>
      <c r="F50" s="42">
        <f t="shared" si="7"/>
        <v>78672</v>
      </c>
      <c r="G50" s="42">
        <f t="shared" si="8"/>
        <v>66335</v>
      </c>
    </row>
    <row r="51" spans="1:7" x14ac:dyDescent="0.25">
      <c r="A51" s="42" t="str">
        <f t="shared" si="3"/>
        <v>GIJON</v>
      </c>
      <c r="B51" s="41">
        <f t="shared" si="4"/>
        <v>486675</v>
      </c>
      <c r="C51" s="41">
        <f t="shared" si="5"/>
        <v>458656</v>
      </c>
      <c r="D51" s="41">
        <f t="shared" si="6"/>
        <v>9</v>
      </c>
      <c r="E51" s="42" t="str">
        <f t="shared" si="2"/>
        <v>VILAGARCIA</v>
      </c>
      <c r="F51" s="42">
        <f t="shared" si="7"/>
        <v>24768</v>
      </c>
      <c r="G51" s="42">
        <f t="shared" si="8"/>
        <v>17061</v>
      </c>
    </row>
    <row r="52" spans="1:7" x14ac:dyDescent="0.25">
      <c r="A52" s="42" t="str">
        <f t="shared" si="3"/>
        <v>HUELVA</v>
      </c>
      <c r="B52" s="41">
        <f t="shared" si="4"/>
        <v>78672</v>
      </c>
      <c r="C52" s="41">
        <f t="shared" si="5"/>
        <v>66335</v>
      </c>
      <c r="D52" s="41">
        <f t="shared" si="6"/>
        <v>13</v>
      </c>
      <c r="E52" s="42" t="str">
        <f t="shared" si="2"/>
        <v>BALEARES</v>
      </c>
      <c r="F52" s="42">
        <f t="shared" si="7"/>
        <v>12320</v>
      </c>
      <c r="G52" s="42">
        <f t="shared" si="8"/>
        <v>7497</v>
      </c>
    </row>
    <row r="53" spans="1:7" x14ac:dyDescent="0.25">
      <c r="A53" s="42" t="str">
        <f t="shared" si="3"/>
        <v>LAS PALMAS</v>
      </c>
      <c r="B53" s="41">
        <f t="shared" si="4"/>
        <v>8060676</v>
      </c>
      <c r="C53" s="41">
        <f t="shared" si="5"/>
        <v>11414050</v>
      </c>
      <c r="D53" s="41">
        <f t="shared" si="6"/>
        <v>3</v>
      </c>
      <c r="E53" s="42" t="str">
        <f t="shared" si="2"/>
        <v>CARTAGENA</v>
      </c>
      <c r="F53" s="42">
        <f t="shared" si="7"/>
        <v>6178</v>
      </c>
      <c r="G53" s="42">
        <f t="shared" si="8"/>
        <v>128959</v>
      </c>
    </row>
    <row r="54" spans="1:7" x14ac:dyDescent="0.25">
      <c r="A54" s="42" t="str">
        <f t="shared" si="3"/>
        <v>MALAGA</v>
      </c>
      <c r="B54" s="41">
        <f t="shared" si="4"/>
        <v>625263</v>
      </c>
      <c r="C54" s="41">
        <f t="shared" si="5"/>
        <v>2563993</v>
      </c>
      <c r="D54" s="41">
        <f t="shared" si="6"/>
        <v>8</v>
      </c>
      <c r="E54" s="42" t="str">
        <f t="shared" si="2"/>
        <v>SEVILLA</v>
      </c>
      <c r="F54" s="42">
        <f t="shared" si="7"/>
        <v>5521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336</v>
      </c>
      <c r="C55" s="41">
        <f t="shared" si="5"/>
        <v>1618</v>
      </c>
      <c r="D55" s="41">
        <f t="shared" si="6"/>
        <v>22</v>
      </c>
      <c r="E55" s="42" t="str">
        <f t="shared" si="2"/>
        <v>MOTRIL</v>
      </c>
      <c r="F55" s="42">
        <f t="shared" ref="F55:F65" si="9">LOOKUP(E55,$A$38:$A$65,$B$38:$B$65)</f>
        <v>3692</v>
      </c>
      <c r="G55" s="42">
        <f t="shared" si="8"/>
        <v>2000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A CORUÑA</v>
      </c>
      <c r="F56" s="42">
        <f t="shared" si="9"/>
        <v>3064</v>
      </c>
      <c r="G56" s="42">
        <f t="shared" si="8"/>
        <v>19895</v>
      </c>
    </row>
    <row r="57" spans="1:7" x14ac:dyDescent="0.25">
      <c r="A57" s="42" t="str">
        <f t="shared" si="3"/>
        <v>MOTRIL</v>
      </c>
      <c r="B57" s="41">
        <f t="shared" si="4"/>
        <v>3692</v>
      </c>
      <c r="C57" s="41">
        <f t="shared" si="5"/>
        <v>2000</v>
      </c>
      <c r="D57" s="41">
        <f t="shared" si="6"/>
        <v>18</v>
      </c>
      <c r="E57" s="42" t="str">
        <f t="shared" si="2"/>
        <v>SANTANDER</v>
      </c>
      <c r="F57" s="42">
        <f t="shared" si="9"/>
        <v>2354</v>
      </c>
      <c r="G57" s="42">
        <f t="shared" si="8"/>
        <v>5769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931</v>
      </c>
      <c r="G58" s="42">
        <f t="shared" si="8"/>
        <v>480</v>
      </c>
    </row>
    <row r="59" spans="1:7" x14ac:dyDescent="0.25">
      <c r="A59" s="42" t="str">
        <f t="shared" si="3"/>
        <v>SANTA CRUZ DE TENERIFE</v>
      </c>
      <c r="B59" s="41">
        <f t="shared" si="4"/>
        <v>296340</v>
      </c>
      <c r="C59" s="41">
        <f t="shared" si="5"/>
        <v>149606</v>
      </c>
      <c r="D59" s="41">
        <f t="shared" si="6"/>
        <v>10</v>
      </c>
      <c r="E59" s="42" t="str">
        <f t="shared" si="2"/>
        <v>MARIN Y RIA DE PONTEVEDRA</v>
      </c>
      <c r="F59" s="42">
        <f t="shared" si="9"/>
        <v>336</v>
      </c>
      <c r="G59" s="42">
        <f t="shared" si="8"/>
        <v>1618</v>
      </c>
    </row>
    <row r="60" spans="1:7" x14ac:dyDescent="0.25">
      <c r="A60" s="42" t="str">
        <f t="shared" si="3"/>
        <v>SANTANDER</v>
      </c>
      <c r="B60" s="41">
        <f t="shared" si="4"/>
        <v>2354</v>
      </c>
      <c r="C60" s="41">
        <f t="shared" si="5"/>
        <v>5769</v>
      </c>
      <c r="D60" s="41">
        <f t="shared" si="6"/>
        <v>20</v>
      </c>
      <c r="E60" s="42" t="str">
        <f t="shared" si="2"/>
        <v>CASTELLON</v>
      </c>
      <c r="F60" s="42">
        <f t="shared" si="9"/>
        <v>90</v>
      </c>
      <c r="G60" s="42">
        <f t="shared" si="8"/>
        <v>8383</v>
      </c>
    </row>
    <row r="61" spans="1:7" x14ac:dyDescent="0.25">
      <c r="A61" s="42" t="str">
        <f t="shared" si="3"/>
        <v>SEVILLA</v>
      </c>
      <c r="B61" s="41">
        <f t="shared" si="4"/>
        <v>5521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5514392</v>
      </c>
      <c r="C62" s="41">
        <f t="shared" si="5"/>
        <v>4276093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27196257</v>
      </c>
      <c r="C63" s="41">
        <f t="shared" si="5"/>
        <v>23421705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200659</v>
      </c>
      <c r="C64" s="41">
        <f t="shared" si="5"/>
        <v>225679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24768</v>
      </c>
      <c r="C65" s="41">
        <f t="shared" si="5"/>
        <v>17061</v>
      </c>
      <c r="D65" s="41">
        <f t="shared" si="6"/>
        <v>14</v>
      </c>
      <c r="E65" s="42" t="str">
        <f t="shared" si="2"/>
        <v>ALMERIA</v>
      </c>
      <c r="F65" s="42">
        <f t="shared" si="9"/>
        <v>0</v>
      </c>
      <c r="G65" s="42">
        <f t="shared" si="8"/>
        <v>27157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480</v>
      </c>
      <c r="C8" s="30">
        <v>0</v>
      </c>
      <c r="D8" s="30">
        <v>480</v>
      </c>
      <c r="E8" s="30">
        <v>931</v>
      </c>
      <c r="F8" s="13">
        <f t="shared" ref="F8:F35" si="0">((E8*100)/D8)-100</f>
        <v>93.958333333333343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3167353</v>
      </c>
      <c r="C11" s="29">
        <v>3153125</v>
      </c>
      <c r="D11" s="29">
        <v>40794097</v>
      </c>
      <c r="E11" s="29">
        <v>35926659</v>
      </c>
      <c r="F11" s="10">
        <f t="shared" si="0"/>
        <v>-11.93172139586764</v>
      </c>
      <c r="G11" s="1"/>
      <c r="H11" s="1"/>
      <c r="I11" s="1"/>
    </row>
    <row r="12" spans="1:12" x14ac:dyDescent="0.25">
      <c r="A12" s="11" t="s">
        <v>49</v>
      </c>
      <c r="B12" s="30">
        <v>598</v>
      </c>
      <c r="C12" s="30">
        <v>70</v>
      </c>
      <c r="D12" s="30">
        <v>7024</v>
      </c>
      <c r="E12" s="30">
        <v>11957</v>
      </c>
      <c r="F12" s="13">
        <f t="shared" si="0"/>
        <v>70.230637813211843</v>
      </c>
      <c r="G12" s="1"/>
      <c r="H12" s="1"/>
      <c r="I12" s="1"/>
    </row>
    <row r="13" spans="1:12" x14ac:dyDescent="0.25">
      <c r="A13" s="8" t="s">
        <v>50</v>
      </c>
      <c r="B13" s="29">
        <v>243</v>
      </c>
      <c r="C13" s="29">
        <v>0</v>
      </c>
      <c r="D13" s="29">
        <v>787</v>
      </c>
      <c r="E13" s="29">
        <v>1324</v>
      </c>
      <c r="F13" s="10">
        <f t="shared" si="0"/>
        <v>68.23379923761118</v>
      </c>
      <c r="G13" s="1"/>
      <c r="H13" s="1"/>
      <c r="I13" s="1"/>
    </row>
    <row r="14" spans="1:12" x14ac:dyDescent="0.25">
      <c r="A14" s="11" t="s">
        <v>51</v>
      </c>
      <c r="B14" s="30">
        <v>636831</v>
      </c>
      <c r="C14" s="30">
        <v>699627</v>
      </c>
      <c r="D14" s="30">
        <v>11647615</v>
      </c>
      <c r="E14" s="30">
        <v>6883673</v>
      </c>
      <c r="F14" s="13">
        <f t="shared" si="0"/>
        <v>-40.900579217290407</v>
      </c>
      <c r="G14" s="1"/>
      <c r="H14" s="1"/>
      <c r="I14" s="1"/>
    </row>
    <row r="15" spans="1:12" x14ac:dyDescent="0.25">
      <c r="A15" s="8" t="s">
        <v>52</v>
      </c>
      <c r="B15" s="29">
        <v>18865</v>
      </c>
      <c r="C15" s="29">
        <v>8995</v>
      </c>
      <c r="D15" s="29">
        <v>228915</v>
      </c>
      <c r="E15" s="29">
        <v>77099</v>
      </c>
      <c r="F15" s="10">
        <f t="shared" si="0"/>
        <v>-66.319813031037711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280</v>
      </c>
      <c r="E16" s="30">
        <v>708</v>
      </c>
      <c r="F16" s="13">
        <f t="shared" si="0"/>
        <v>152.85714285714286</v>
      </c>
      <c r="G16" s="1"/>
      <c r="H16" s="1"/>
      <c r="I16" s="1"/>
    </row>
    <row r="17" spans="1:9" x14ac:dyDescent="0.25">
      <c r="A17" s="8" t="s">
        <v>54</v>
      </c>
      <c r="B17" s="29">
        <v>250</v>
      </c>
      <c r="C17" s="29">
        <v>0</v>
      </c>
      <c r="D17" s="29">
        <v>5294</v>
      </c>
      <c r="E17" s="29">
        <v>75</v>
      </c>
      <c r="F17" s="10">
        <f t="shared" si="0"/>
        <v>-98.583301851152243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18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804830</v>
      </c>
      <c r="C22" s="30">
        <v>648025</v>
      </c>
      <c r="D22" s="30">
        <v>11283660</v>
      </c>
      <c r="E22" s="30">
        <v>7770792</v>
      </c>
      <c r="F22" s="13">
        <f t="shared" si="0"/>
        <v>-31.132345356028097</v>
      </c>
      <c r="G22" s="1"/>
      <c r="H22" s="1"/>
      <c r="I22" s="1"/>
    </row>
    <row r="23" spans="1:9" x14ac:dyDescent="0.25">
      <c r="A23" s="8" t="s">
        <v>60</v>
      </c>
      <c r="B23" s="29">
        <v>105238</v>
      </c>
      <c r="C23" s="29">
        <v>62218</v>
      </c>
      <c r="D23" s="29">
        <v>2562409</v>
      </c>
      <c r="E23" s="29">
        <v>625263</v>
      </c>
      <c r="F23" s="10">
        <f t="shared" si="0"/>
        <v>-75.598626136576939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0</v>
      </c>
      <c r="D24" s="30">
        <v>1618</v>
      </c>
      <c r="E24" s="30">
        <v>336</v>
      </c>
      <c r="F24" s="13">
        <f t="shared" si="0"/>
        <v>-79.233621755253395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24</v>
      </c>
      <c r="D26" s="30">
        <v>0</v>
      </c>
      <c r="E26" s="30">
        <v>24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2446</v>
      </c>
      <c r="C28" s="30">
        <v>15128</v>
      </c>
      <c r="D28" s="30">
        <v>98697</v>
      </c>
      <c r="E28" s="30">
        <v>236378</v>
      </c>
      <c r="F28" s="13">
        <f t="shared" si="0"/>
        <v>139.4986676393406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140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7</v>
      </c>
      <c r="D30" s="30">
        <v>0</v>
      </c>
      <c r="E30" s="30">
        <v>472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0</v>
      </c>
      <c r="C31" s="29">
        <v>169713</v>
      </c>
      <c r="D31" s="29">
        <v>2349</v>
      </c>
      <c r="E31" s="29">
        <v>1558813</v>
      </c>
      <c r="F31" s="10">
        <f t="shared" si="0"/>
        <v>66260.706683695185</v>
      </c>
      <c r="G31" s="1"/>
      <c r="H31" s="1"/>
      <c r="I31" s="1"/>
    </row>
    <row r="32" spans="1:9" x14ac:dyDescent="0.25">
      <c r="A32" s="11" t="s">
        <v>69</v>
      </c>
      <c r="B32" s="30">
        <v>1824022</v>
      </c>
      <c r="C32" s="30">
        <v>2303323</v>
      </c>
      <c r="D32" s="30">
        <v>23370375</v>
      </c>
      <c r="E32" s="30">
        <v>27171697</v>
      </c>
      <c r="F32" s="13">
        <f t="shared" si="0"/>
        <v>16.265558425998734</v>
      </c>
      <c r="G32" s="1"/>
      <c r="H32" s="1"/>
      <c r="I32" s="1"/>
    </row>
    <row r="33" spans="1:9" x14ac:dyDescent="0.25">
      <c r="A33" s="8" t="s">
        <v>70</v>
      </c>
      <c r="B33" s="29">
        <v>5965</v>
      </c>
      <c r="C33" s="29">
        <v>8251</v>
      </c>
      <c r="D33" s="29">
        <v>44046</v>
      </c>
      <c r="E33" s="29">
        <v>110493</v>
      </c>
      <c r="F33" s="10">
        <f t="shared" si="0"/>
        <v>150.8581937065795</v>
      </c>
      <c r="G33" s="1"/>
      <c r="H33" s="1"/>
      <c r="I33" s="1"/>
    </row>
    <row r="34" spans="1:9" x14ac:dyDescent="0.25">
      <c r="A34" s="11" t="s">
        <v>71</v>
      </c>
      <c r="B34" s="30">
        <v>96</v>
      </c>
      <c r="C34" s="30">
        <v>0</v>
      </c>
      <c r="D34" s="30">
        <v>3528</v>
      </c>
      <c r="E34" s="30">
        <v>9689</v>
      </c>
      <c r="F34" s="13">
        <f t="shared" si="0"/>
        <v>174.63151927437644</v>
      </c>
      <c r="G34" s="1"/>
      <c r="H34" s="1"/>
      <c r="I34" s="1"/>
    </row>
    <row r="35" spans="1:9" x14ac:dyDescent="0.25">
      <c r="A35" s="14" t="s">
        <v>72</v>
      </c>
      <c r="B35" s="15">
        <f>SUM(B7:B34)</f>
        <v>6567217</v>
      </c>
      <c r="C35" s="15">
        <f t="shared" ref="C35:E35" si="1">SUM(C7:C34)</f>
        <v>7068506</v>
      </c>
      <c r="D35" s="15">
        <f t="shared" si="1"/>
        <v>90053166</v>
      </c>
      <c r="E35" s="15">
        <f t="shared" si="1"/>
        <v>80386541</v>
      </c>
      <c r="F35" s="16">
        <f t="shared" si="0"/>
        <v>-10.734353304135908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35926659</v>
      </c>
      <c r="G38" s="42">
        <f>LOOKUP(E38,$A$38:$A$65,$C$38:$C$65)</f>
        <v>40794097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480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27171697</v>
      </c>
      <c r="G39" s="42">
        <f t="shared" ref="G39:G65" si="8">LOOKUP(E39,$A$38:$A$65,$C$38:$C$65)</f>
        <v>23370375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7770792</v>
      </c>
      <c r="G40" s="42">
        <f t="shared" si="8"/>
        <v>11283660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6883673</v>
      </c>
      <c r="G41" s="42">
        <f t="shared" si="8"/>
        <v>11647615</v>
      </c>
    </row>
    <row r="42" spans="1:9" x14ac:dyDescent="0.25">
      <c r="A42" s="42" t="str">
        <f t="shared" si="3"/>
        <v>BAHIA DE ALGECIRAS</v>
      </c>
      <c r="B42" s="41">
        <f t="shared" si="4"/>
        <v>35926659</v>
      </c>
      <c r="C42" s="41">
        <f t="shared" si="5"/>
        <v>40794097</v>
      </c>
      <c r="D42" s="41">
        <f t="shared" si="6"/>
        <v>1</v>
      </c>
      <c r="E42" s="42" t="str">
        <f t="shared" si="2"/>
        <v>TARRAGONA</v>
      </c>
      <c r="F42" s="42">
        <f t="shared" si="7"/>
        <v>1558813</v>
      </c>
      <c r="G42" s="42">
        <f t="shared" si="8"/>
        <v>2349</v>
      </c>
    </row>
    <row r="43" spans="1:9" x14ac:dyDescent="0.25">
      <c r="A43" s="42" t="str">
        <f t="shared" si="3"/>
        <v>BAHIA DE CADIZ</v>
      </c>
      <c r="B43" s="41">
        <f t="shared" si="4"/>
        <v>11957</v>
      </c>
      <c r="C43" s="41">
        <f t="shared" si="5"/>
        <v>7024</v>
      </c>
      <c r="D43" s="41">
        <f t="shared" si="6"/>
        <v>10</v>
      </c>
      <c r="E43" s="42" t="str">
        <f t="shared" si="2"/>
        <v>MALAGA</v>
      </c>
      <c r="F43" s="42">
        <f t="shared" si="7"/>
        <v>625263</v>
      </c>
      <c r="G43" s="42">
        <f t="shared" si="8"/>
        <v>2562409</v>
      </c>
    </row>
    <row r="44" spans="1:9" x14ac:dyDescent="0.25">
      <c r="A44" s="42" t="str">
        <f t="shared" si="3"/>
        <v>BALEARES</v>
      </c>
      <c r="B44" s="41">
        <f t="shared" si="4"/>
        <v>1324</v>
      </c>
      <c r="C44" s="41">
        <f t="shared" si="5"/>
        <v>787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236378</v>
      </c>
      <c r="G44" s="42">
        <f t="shared" si="8"/>
        <v>98697</v>
      </c>
    </row>
    <row r="45" spans="1:9" x14ac:dyDescent="0.25">
      <c r="A45" s="42" t="str">
        <f t="shared" si="3"/>
        <v>BARCELONA</v>
      </c>
      <c r="B45" s="41">
        <f t="shared" si="4"/>
        <v>6883673</v>
      </c>
      <c r="C45" s="41">
        <f t="shared" si="5"/>
        <v>11647615</v>
      </c>
      <c r="D45" s="41">
        <f t="shared" si="6"/>
        <v>4</v>
      </c>
      <c r="E45" s="42" t="str">
        <f t="shared" si="2"/>
        <v>VIGO</v>
      </c>
      <c r="F45" s="42">
        <f t="shared" si="7"/>
        <v>110493</v>
      </c>
      <c r="G45" s="42">
        <f t="shared" si="8"/>
        <v>44046</v>
      </c>
    </row>
    <row r="46" spans="1:9" x14ac:dyDescent="0.25">
      <c r="A46" s="42" t="str">
        <f t="shared" si="3"/>
        <v>BILBAO</v>
      </c>
      <c r="B46" s="41">
        <f t="shared" si="4"/>
        <v>77099</v>
      </c>
      <c r="C46" s="41">
        <f t="shared" si="5"/>
        <v>228915</v>
      </c>
      <c r="D46" s="41">
        <f t="shared" si="6"/>
        <v>9</v>
      </c>
      <c r="E46" s="42" t="str">
        <f t="shared" si="2"/>
        <v>BILBAO</v>
      </c>
      <c r="F46" s="42">
        <f t="shared" si="7"/>
        <v>77099</v>
      </c>
      <c r="G46" s="42">
        <f t="shared" si="8"/>
        <v>228915</v>
      </c>
    </row>
    <row r="47" spans="1:9" x14ac:dyDescent="0.25">
      <c r="A47" s="42" t="str">
        <f t="shared" si="3"/>
        <v>CARTAGENA</v>
      </c>
      <c r="B47" s="41">
        <f t="shared" si="4"/>
        <v>708</v>
      </c>
      <c r="C47" s="41">
        <f t="shared" si="5"/>
        <v>280</v>
      </c>
      <c r="D47" s="41">
        <f t="shared" si="6"/>
        <v>14</v>
      </c>
      <c r="E47" s="42" t="str">
        <f t="shared" si="2"/>
        <v>BAHIA DE CADIZ</v>
      </c>
      <c r="F47" s="42">
        <f t="shared" si="7"/>
        <v>11957</v>
      </c>
      <c r="G47" s="42">
        <f t="shared" si="8"/>
        <v>7024</v>
      </c>
    </row>
    <row r="48" spans="1:9" x14ac:dyDescent="0.25">
      <c r="A48" s="42" t="str">
        <f t="shared" si="3"/>
        <v>CASTELLON</v>
      </c>
      <c r="B48" s="41">
        <f t="shared" si="4"/>
        <v>75</v>
      </c>
      <c r="C48" s="41">
        <f t="shared" si="5"/>
        <v>5294</v>
      </c>
      <c r="D48" s="41">
        <f t="shared" si="6"/>
        <v>18</v>
      </c>
      <c r="E48" s="42" t="str">
        <f t="shared" si="2"/>
        <v>VILAGARCIA</v>
      </c>
      <c r="F48" s="42">
        <f t="shared" si="7"/>
        <v>9689</v>
      </c>
      <c r="G48" s="42">
        <f t="shared" si="8"/>
        <v>3528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20</v>
      </c>
      <c r="E49" s="42" t="str">
        <f t="shared" si="2"/>
        <v>BALEARES</v>
      </c>
      <c r="F49" s="42">
        <f t="shared" si="7"/>
        <v>1324</v>
      </c>
      <c r="G49" s="42">
        <f t="shared" si="8"/>
        <v>787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931</v>
      </c>
      <c r="G50" s="42">
        <f t="shared" si="8"/>
        <v>480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CARTAGENA</v>
      </c>
      <c r="F51" s="42">
        <f t="shared" si="7"/>
        <v>708</v>
      </c>
      <c r="G51" s="42">
        <f t="shared" si="8"/>
        <v>280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472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7770792</v>
      </c>
      <c r="C53" s="41">
        <f t="shared" si="5"/>
        <v>11283660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336</v>
      </c>
      <c r="G53" s="42">
        <f t="shared" si="8"/>
        <v>1618</v>
      </c>
    </row>
    <row r="54" spans="1:7" x14ac:dyDescent="0.25">
      <c r="A54" s="42" t="str">
        <f t="shared" si="3"/>
        <v>MALAGA</v>
      </c>
      <c r="B54" s="41">
        <f t="shared" si="4"/>
        <v>625263</v>
      </c>
      <c r="C54" s="41">
        <f t="shared" si="5"/>
        <v>2562409</v>
      </c>
      <c r="D54" s="41">
        <f t="shared" si="6"/>
        <v>6</v>
      </c>
      <c r="E54" s="42" t="str">
        <f t="shared" si="2"/>
        <v>SANTANDER</v>
      </c>
      <c r="F54" s="42">
        <f t="shared" si="7"/>
        <v>140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336</v>
      </c>
      <c r="C55" s="41">
        <f t="shared" si="5"/>
        <v>1618</v>
      </c>
      <c r="D55" s="41">
        <f t="shared" si="6"/>
        <v>16</v>
      </c>
      <c r="E55" s="42" t="str">
        <f t="shared" si="2"/>
        <v>CASTELLON</v>
      </c>
      <c r="F55" s="42">
        <f t="shared" ref="F55:F65" si="9">LOOKUP(E55,$A$38:$A$65,$B$38:$B$65)</f>
        <v>75</v>
      </c>
      <c r="G55" s="42">
        <f t="shared" si="8"/>
        <v>5294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MOTRIL</v>
      </c>
      <c r="F56" s="42">
        <f t="shared" si="9"/>
        <v>24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24</v>
      </c>
      <c r="C57" s="41">
        <f t="shared" si="5"/>
        <v>0</v>
      </c>
      <c r="D57" s="41">
        <f t="shared" si="6"/>
        <v>19</v>
      </c>
      <c r="E57" s="42" t="str">
        <f t="shared" si="2"/>
        <v>CEUTA</v>
      </c>
      <c r="F57" s="42">
        <f t="shared" si="9"/>
        <v>18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236378</v>
      </c>
      <c r="C59" s="41">
        <f t="shared" si="5"/>
        <v>98697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140</v>
      </c>
      <c r="C60" s="41">
        <f t="shared" si="5"/>
        <v>0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472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1558813</v>
      </c>
      <c r="C62" s="41">
        <f t="shared" si="5"/>
        <v>2349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27171697</v>
      </c>
      <c r="C63" s="41">
        <f t="shared" si="5"/>
        <v>23370375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110493</v>
      </c>
      <c r="C64" s="41">
        <f t="shared" si="5"/>
        <v>44046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9689</v>
      </c>
      <c r="C65" s="41">
        <f t="shared" si="5"/>
        <v>3528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31">
        <v>9882</v>
      </c>
      <c r="C7" s="31">
        <v>6781</v>
      </c>
      <c r="D7" s="31">
        <v>123813</v>
      </c>
      <c r="E7" s="31">
        <v>124705</v>
      </c>
      <c r="F7" s="10">
        <f>((E7*100)/D7)-100</f>
        <v>0.72044131068628303</v>
      </c>
      <c r="G7" s="1"/>
      <c r="H7" s="1"/>
      <c r="I7" s="1"/>
    </row>
    <row r="8" spans="1:12" x14ac:dyDescent="0.25">
      <c r="A8" s="11" t="s">
        <v>45</v>
      </c>
      <c r="B8" s="32">
        <v>59732</v>
      </c>
      <c r="C8" s="32">
        <v>82412</v>
      </c>
      <c r="D8" s="32">
        <v>1044763</v>
      </c>
      <c r="E8" s="32">
        <v>958051</v>
      </c>
      <c r="F8" s="13">
        <f t="shared" ref="F8:F35" si="0">((E8*100)/D8)-100</f>
        <v>-8.299681363141687</v>
      </c>
      <c r="G8" s="1"/>
      <c r="H8" s="1"/>
      <c r="I8" s="1"/>
    </row>
    <row r="9" spans="1:12" x14ac:dyDescent="0.25">
      <c r="A9" s="8" t="s">
        <v>46</v>
      </c>
      <c r="B9" s="31">
        <v>1715</v>
      </c>
      <c r="C9" s="31">
        <v>1857</v>
      </c>
      <c r="D9" s="31">
        <v>3314</v>
      </c>
      <c r="E9" s="31">
        <v>13630</v>
      </c>
      <c r="F9" s="10">
        <f t="shared" si="0"/>
        <v>311.28545564272781</v>
      </c>
      <c r="G9" s="1"/>
      <c r="H9" s="1"/>
      <c r="I9" s="1"/>
    </row>
    <row r="10" spans="1:12" x14ac:dyDescent="0.25">
      <c r="A10" s="11" t="s">
        <v>47</v>
      </c>
      <c r="B10" s="32">
        <v>3846</v>
      </c>
      <c r="C10" s="32">
        <v>0</v>
      </c>
      <c r="D10" s="32">
        <v>59662</v>
      </c>
      <c r="E10" s="32">
        <v>21647</v>
      </c>
      <c r="F10" s="17">
        <f t="shared" si="0"/>
        <v>-63.717273976735612</v>
      </c>
      <c r="G10" s="1"/>
      <c r="H10" s="1"/>
      <c r="I10" s="1"/>
    </row>
    <row r="11" spans="1:12" x14ac:dyDescent="0.25">
      <c r="A11" s="8" t="s">
        <v>48</v>
      </c>
      <c r="B11" s="31">
        <v>3312871</v>
      </c>
      <c r="C11" s="31">
        <v>3329087</v>
      </c>
      <c r="D11" s="31">
        <v>42795469</v>
      </c>
      <c r="E11" s="31">
        <v>37841338</v>
      </c>
      <c r="F11" s="10">
        <f t="shared" si="0"/>
        <v>-11.576297948738457</v>
      </c>
      <c r="G11" s="1"/>
      <c r="H11" s="1"/>
      <c r="I11" s="1"/>
    </row>
    <row r="12" spans="1:12" x14ac:dyDescent="0.25">
      <c r="A12" s="11" t="s">
        <v>49</v>
      </c>
      <c r="B12" s="32">
        <v>87273</v>
      </c>
      <c r="C12" s="32">
        <v>86185</v>
      </c>
      <c r="D12" s="32">
        <v>1247334</v>
      </c>
      <c r="E12" s="32">
        <v>1040955</v>
      </c>
      <c r="F12" s="13">
        <f t="shared" si="0"/>
        <v>-16.545608473752822</v>
      </c>
      <c r="G12" s="1"/>
      <c r="H12" s="1"/>
      <c r="I12" s="1"/>
    </row>
    <row r="13" spans="1:12" x14ac:dyDescent="0.25">
      <c r="A13" s="8" t="s">
        <v>50</v>
      </c>
      <c r="B13" s="31">
        <v>32998</v>
      </c>
      <c r="C13" s="31">
        <v>36372</v>
      </c>
      <c r="D13" s="31">
        <v>738434</v>
      </c>
      <c r="E13" s="31">
        <v>596109</v>
      </c>
      <c r="F13" s="10">
        <f t="shared" si="0"/>
        <v>-19.273895839032335</v>
      </c>
      <c r="G13" s="1"/>
      <c r="H13" s="1"/>
      <c r="I13" s="1"/>
    </row>
    <row r="14" spans="1:12" x14ac:dyDescent="0.25">
      <c r="A14" s="11" t="s">
        <v>51</v>
      </c>
      <c r="B14" s="32">
        <v>1508215</v>
      </c>
      <c r="C14" s="32">
        <v>1607240</v>
      </c>
      <c r="D14" s="32">
        <v>25155959</v>
      </c>
      <c r="E14" s="32">
        <v>17547223</v>
      </c>
      <c r="F14" s="13">
        <f t="shared" si="0"/>
        <v>-30.24625696042834</v>
      </c>
      <c r="G14" s="1"/>
      <c r="H14" s="1"/>
      <c r="I14" s="1"/>
    </row>
    <row r="15" spans="1:12" x14ac:dyDescent="0.25">
      <c r="A15" s="8" t="s">
        <v>52</v>
      </c>
      <c r="B15" s="31">
        <v>467183</v>
      </c>
      <c r="C15" s="31">
        <v>478272</v>
      </c>
      <c r="D15" s="31">
        <v>6138927</v>
      </c>
      <c r="E15" s="31">
        <v>4756826</v>
      </c>
      <c r="F15" s="10">
        <f t="shared" si="0"/>
        <v>-22.513722674988642</v>
      </c>
      <c r="G15" s="1"/>
      <c r="H15" s="1"/>
      <c r="I15" s="1"/>
    </row>
    <row r="16" spans="1:12" x14ac:dyDescent="0.25">
      <c r="A16" s="11" t="s">
        <v>53</v>
      </c>
      <c r="B16" s="32">
        <v>34645</v>
      </c>
      <c r="C16" s="32">
        <v>45081</v>
      </c>
      <c r="D16" s="32">
        <v>458166</v>
      </c>
      <c r="E16" s="32">
        <v>587312</v>
      </c>
      <c r="F16" s="13">
        <f t="shared" si="0"/>
        <v>28.187600127464719</v>
      </c>
      <c r="G16" s="1"/>
      <c r="H16" s="1"/>
      <c r="I16" s="1"/>
    </row>
    <row r="17" spans="1:9" x14ac:dyDescent="0.25">
      <c r="A17" s="8" t="s">
        <v>54</v>
      </c>
      <c r="B17" s="31">
        <v>61391</v>
      </c>
      <c r="C17" s="31">
        <v>66167</v>
      </c>
      <c r="D17" s="31">
        <v>1203106</v>
      </c>
      <c r="E17" s="31">
        <v>855884</v>
      </c>
      <c r="F17" s="10">
        <f t="shared" si="0"/>
        <v>-28.860466160088976</v>
      </c>
      <c r="G17" s="1"/>
      <c r="H17" s="1"/>
      <c r="I17" s="1"/>
    </row>
    <row r="18" spans="1:9" x14ac:dyDescent="0.25">
      <c r="A18" s="11" t="s">
        <v>55</v>
      </c>
      <c r="B18" s="32">
        <v>5933</v>
      </c>
      <c r="C18" s="32">
        <v>3538</v>
      </c>
      <c r="D18" s="32">
        <v>76531</v>
      </c>
      <c r="E18" s="32">
        <v>58399</v>
      </c>
      <c r="F18" s="13">
        <f t="shared" si="0"/>
        <v>-23.692359958709545</v>
      </c>
      <c r="G18" s="1"/>
      <c r="H18" s="1"/>
      <c r="I18" s="1"/>
    </row>
    <row r="19" spans="1:9" x14ac:dyDescent="0.25">
      <c r="A19" s="8" t="s">
        <v>56</v>
      </c>
      <c r="B19" s="31">
        <v>91</v>
      </c>
      <c r="C19" s="31">
        <v>355</v>
      </c>
      <c r="D19" s="31">
        <v>788</v>
      </c>
      <c r="E19" s="31">
        <v>4217</v>
      </c>
      <c r="F19" s="10">
        <f t="shared" si="0"/>
        <v>435.15228426395936</v>
      </c>
      <c r="G19" s="1"/>
      <c r="H19" s="1"/>
      <c r="I19" s="1"/>
    </row>
    <row r="20" spans="1:9" x14ac:dyDescent="0.25">
      <c r="A20" s="11" t="s">
        <v>57</v>
      </c>
      <c r="B20" s="32">
        <v>28629</v>
      </c>
      <c r="C20" s="32">
        <v>34664</v>
      </c>
      <c r="D20" s="32">
        <v>329737</v>
      </c>
      <c r="E20" s="32">
        <v>318066</v>
      </c>
      <c r="F20" s="13">
        <f t="shared" si="0"/>
        <v>-3.5394875309716554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1065983</v>
      </c>
      <c r="C22" s="32">
        <v>908198</v>
      </c>
      <c r="D22" s="32">
        <v>14816157</v>
      </c>
      <c r="E22" s="32">
        <v>10888619</v>
      </c>
      <c r="F22" s="13">
        <f t="shared" si="0"/>
        <v>-26.508479897992444</v>
      </c>
      <c r="G22" s="1"/>
      <c r="H22" s="1"/>
      <c r="I22" s="1"/>
    </row>
    <row r="23" spans="1:9" x14ac:dyDescent="0.25">
      <c r="A23" s="8" t="s">
        <v>60</v>
      </c>
      <c r="B23" s="31">
        <v>119177</v>
      </c>
      <c r="C23" s="31">
        <v>73138</v>
      </c>
      <c r="D23" s="31">
        <v>2709450</v>
      </c>
      <c r="E23" s="31">
        <v>758434</v>
      </c>
      <c r="F23" s="10">
        <f t="shared" si="0"/>
        <v>-72.007824466220086</v>
      </c>
      <c r="G23" s="1"/>
      <c r="H23" s="1"/>
      <c r="I23" s="1"/>
    </row>
    <row r="24" spans="1:9" x14ac:dyDescent="0.25">
      <c r="A24" s="11" t="s">
        <v>61</v>
      </c>
      <c r="B24" s="32">
        <v>7360</v>
      </c>
      <c r="C24" s="32">
        <v>38470</v>
      </c>
      <c r="D24" s="32">
        <v>253239</v>
      </c>
      <c r="E24" s="32">
        <v>278843</v>
      </c>
      <c r="F24" s="13">
        <f t="shared" si="0"/>
        <v>10.110606976018701</v>
      </c>
      <c r="G24" s="1"/>
      <c r="H24" s="1"/>
      <c r="I24" s="1"/>
    </row>
    <row r="25" spans="1:9" x14ac:dyDescent="0.25">
      <c r="A25" s="8" t="s">
        <v>62</v>
      </c>
      <c r="B25" s="31">
        <v>11603</v>
      </c>
      <c r="C25" s="31">
        <v>15627</v>
      </c>
      <c r="D25" s="31">
        <v>154558</v>
      </c>
      <c r="E25" s="31">
        <v>177273</v>
      </c>
      <c r="F25" s="10">
        <f t="shared" si="0"/>
        <v>14.696748146326939</v>
      </c>
      <c r="G25" s="1"/>
      <c r="H25" s="1"/>
      <c r="I25" s="1"/>
    </row>
    <row r="26" spans="1:9" x14ac:dyDescent="0.25">
      <c r="A26" s="11" t="s">
        <v>63</v>
      </c>
      <c r="B26" s="32">
        <v>0</v>
      </c>
      <c r="C26" s="32">
        <v>3729</v>
      </c>
      <c r="D26" s="32">
        <v>0</v>
      </c>
      <c r="E26" s="32">
        <v>6143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207278</v>
      </c>
      <c r="C28" s="32">
        <v>228349</v>
      </c>
      <c r="D28" s="32">
        <v>3045724</v>
      </c>
      <c r="E28" s="32">
        <v>2785098</v>
      </c>
      <c r="F28" s="13">
        <f t="shared" si="0"/>
        <v>-8.5571115439219056</v>
      </c>
      <c r="G28" s="1"/>
      <c r="H28" s="1"/>
      <c r="I28" s="1"/>
    </row>
    <row r="29" spans="1:9" x14ac:dyDescent="0.25">
      <c r="A29" s="8" t="s">
        <v>66</v>
      </c>
      <c r="B29" s="31">
        <v>1418</v>
      </c>
      <c r="C29" s="31">
        <v>1656</v>
      </c>
      <c r="D29" s="31">
        <v>16883</v>
      </c>
      <c r="E29" s="31">
        <v>21109</v>
      </c>
      <c r="F29" s="10">
        <f t="shared" si="0"/>
        <v>25.031096369128704</v>
      </c>
      <c r="G29" s="1"/>
      <c r="H29" s="1"/>
      <c r="I29" s="1"/>
    </row>
    <row r="30" spans="1:9" x14ac:dyDescent="0.25">
      <c r="A30" s="11" t="s">
        <v>67</v>
      </c>
      <c r="B30" s="32">
        <v>70909</v>
      </c>
      <c r="C30" s="32">
        <v>78020</v>
      </c>
      <c r="D30" s="32">
        <v>979064</v>
      </c>
      <c r="E30" s="32">
        <v>985237</v>
      </c>
      <c r="F30" s="13">
        <f t="shared" si="0"/>
        <v>0.63050015116478164</v>
      </c>
      <c r="G30" s="1"/>
      <c r="H30" s="1"/>
      <c r="I30" s="1"/>
    </row>
    <row r="31" spans="1:9" x14ac:dyDescent="0.25">
      <c r="A31" s="8" t="s">
        <v>68</v>
      </c>
      <c r="B31" s="31">
        <v>31445</v>
      </c>
      <c r="C31" s="31">
        <v>224308</v>
      </c>
      <c r="D31" s="31">
        <v>429954</v>
      </c>
      <c r="E31" s="31">
        <v>2221638</v>
      </c>
      <c r="F31" s="10">
        <f t="shared" si="0"/>
        <v>416.71527651795304</v>
      </c>
      <c r="G31" s="1"/>
      <c r="H31" s="1"/>
      <c r="I31" s="1"/>
    </row>
    <row r="32" spans="1:9" x14ac:dyDescent="0.25">
      <c r="A32" s="11" t="s">
        <v>69</v>
      </c>
      <c r="B32" s="32">
        <v>3032290</v>
      </c>
      <c r="C32" s="32">
        <v>3552674</v>
      </c>
      <c r="D32" s="32">
        <v>41123599</v>
      </c>
      <c r="E32" s="32">
        <v>42481666</v>
      </c>
      <c r="F32" s="13">
        <f t="shared" si="0"/>
        <v>3.3024030800416995</v>
      </c>
      <c r="G32" s="1"/>
      <c r="H32" s="1"/>
      <c r="I32" s="1"/>
    </row>
    <row r="33" spans="1:9" x14ac:dyDescent="0.25">
      <c r="A33" s="8" t="s">
        <v>70</v>
      </c>
      <c r="B33" s="31">
        <v>160114</v>
      </c>
      <c r="C33" s="31">
        <v>149817</v>
      </c>
      <c r="D33" s="31">
        <v>2364847</v>
      </c>
      <c r="E33" s="31">
        <v>1968975</v>
      </c>
      <c r="F33" s="10">
        <f t="shared" si="0"/>
        <v>-16.739856743374943</v>
      </c>
      <c r="G33" s="1"/>
      <c r="H33" s="1"/>
      <c r="I33" s="1"/>
    </row>
    <row r="34" spans="1:9" x14ac:dyDescent="0.25">
      <c r="A34" s="11" t="s">
        <v>71</v>
      </c>
      <c r="B34" s="32">
        <v>17316</v>
      </c>
      <c r="C34" s="32">
        <v>0</v>
      </c>
      <c r="D34" s="32">
        <v>133657</v>
      </c>
      <c r="E34" s="32">
        <v>123191</v>
      </c>
      <c r="F34" s="13">
        <f t="shared" si="0"/>
        <v>-7.8304914819276235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10339297</v>
      </c>
      <c r="C35" s="15">
        <f t="shared" ref="C35:E35" si="1">SUM(C7:C34)</f>
        <v>11051997</v>
      </c>
      <c r="D35" s="15">
        <f t="shared" si="1"/>
        <v>145403135</v>
      </c>
      <c r="E35" s="15">
        <f t="shared" si="1"/>
        <v>127420588</v>
      </c>
      <c r="F35" s="16">
        <f t="shared" si="0"/>
        <v>-12.367372271581345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124705</v>
      </c>
      <c r="C38" s="41">
        <f>D7</f>
        <v>123813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42481666</v>
      </c>
      <c r="G38" s="42">
        <f>LOOKUP(E38,$A$38:$A$65,$C$38:$C$65)</f>
        <v>41123599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958051</v>
      </c>
      <c r="C39" s="41">
        <f t="shared" ref="C39:C65" si="5">D8</f>
        <v>1044763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37841338</v>
      </c>
      <c r="G39" s="42">
        <f t="shared" ref="G39:G65" si="8">LOOKUP(E39,$A$38:$A$65,$C$38:$C$65)</f>
        <v>42795469</v>
      </c>
    </row>
    <row r="40" spans="1:9" x14ac:dyDescent="0.25">
      <c r="A40" s="42" t="str">
        <f t="shared" si="3"/>
        <v>ALMERIA</v>
      </c>
      <c r="B40" s="41">
        <f t="shared" si="4"/>
        <v>13630</v>
      </c>
      <c r="C40" s="41">
        <f t="shared" si="5"/>
        <v>3314</v>
      </c>
      <c r="D40" s="41">
        <f t="shared" si="6"/>
        <v>24</v>
      </c>
      <c r="E40" s="42" t="str">
        <f t="shared" si="2"/>
        <v>BARCELONA</v>
      </c>
      <c r="F40" s="42">
        <f t="shared" si="7"/>
        <v>17547223</v>
      </c>
      <c r="G40" s="42">
        <f t="shared" si="8"/>
        <v>25155959</v>
      </c>
    </row>
    <row r="41" spans="1:9" x14ac:dyDescent="0.25">
      <c r="A41" s="42" t="str">
        <f t="shared" si="3"/>
        <v>AVILES</v>
      </c>
      <c r="B41" s="41">
        <f t="shared" si="4"/>
        <v>21647</v>
      </c>
      <c r="C41" s="41">
        <f t="shared" si="5"/>
        <v>59662</v>
      </c>
      <c r="D41" s="41">
        <f t="shared" si="6"/>
        <v>22</v>
      </c>
      <c r="E41" s="42" t="str">
        <f t="shared" si="2"/>
        <v>LAS PALMAS</v>
      </c>
      <c r="F41" s="42">
        <f t="shared" si="7"/>
        <v>10888619</v>
      </c>
      <c r="G41" s="42">
        <f t="shared" si="8"/>
        <v>14816157</v>
      </c>
    </row>
    <row r="42" spans="1:9" x14ac:dyDescent="0.25">
      <c r="A42" s="42" t="str">
        <f t="shared" si="3"/>
        <v>BAHIA DE ALGECIRAS</v>
      </c>
      <c r="B42" s="41">
        <f t="shared" si="4"/>
        <v>37841338</v>
      </c>
      <c r="C42" s="41">
        <f t="shared" si="5"/>
        <v>42795469</v>
      </c>
      <c r="D42" s="41">
        <f t="shared" si="6"/>
        <v>2</v>
      </c>
      <c r="E42" s="42" t="str">
        <f t="shared" si="2"/>
        <v>BILBAO</v>
      </c>
      <c r="F42" s="42">
        <f t="shared" si="7"/>
        <v>4756826</v>
      </c>
      <c r="G42" s="42">
        <f t="shared" si="8"/>
        <v>6138927</v>
      </c>
    </row>
    <row r="43" spans="1:9" x14ac:dyDescent="0.25">
      <c r="A43" s="42" t="str">
        <f t="shared" si="3"/>
        <v>BAHIA DE CADIZ</v>
      </c>
      <c r="B43" s="41">
        <f t="shared" si="4"/>
        <v>1040955</v>
      </c>
      <c r="C43" s="41">
        <f t="shared" si="5"/>
        <v>1247334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2785098</v>
      </c>
      <c r="G43" s="42">
        <f t="shared" si="8"/>
        <v>3045724</v>
      </c>
    </row>
    <row r="44" spans="1:9" x14ac:dyDescent="0.25">
      <c r="A44" s="42" t="str">
        <f t="shared" si="3"/>
        <v>BALEARES</v>
      </c>
      <c r="B44" s="41">
        <f t="shared" si="4"/>
        <v>596109</v>
      </c>
      <c r="C44" s="41">
        <f t="shared" si="5"/>
        <v>738434</v>
      </c>
      <c r="D44" s="41">
        <f t="shared" si="6"/>
        <v>14</v>
      </c>
      <c r="E44" s="42" t="str">
        <f t="shared" si="2"/>
        <v>TARRAGONA</v>
      </c>
      <c r="F44" s="42">
        <f t="shared" si="7"/>
        <v>2221638</v>
      </c>
      <c r="G44" s="42">
        <f t="shared" si="8"/>
        <v>429954</v>
      </c>
    </row>
    <row r="45" spans="1:9" x14ac:dyDescent="0.25">
      <c r="A45" s="42" t="str">
        <f t="shared" si="3"/>
        <v>BARCELONA</v>
      </c>
      <c r="B45" s="41">
        <f t="shared" si="4"/>
        <v>17547223</v>
      </c>
      <c r="C45" s="41">
        <f t="shared" si="5"/>
        <v>25155959</v>
      </c>
      <c r="D45" s="41">
        <f t="shared" si="6"/>
        <v>3</v>
      </c>
      <c r="E45" s="42" t="str">
        <f t="shared" si="2"/>
        <v>VIGO</v>
      </c>
      <c r="F45" s="42">
        <f t="shared" si="7"/>
        <v>1968975</v>
      </c>
      <c r="G45" s="42">
        <f t="shared" si="8"/>
        <v>2364847</v>
      </c>
    </row>
    <row r="46" spans="1:9" x14ac:dyDescent="0.25">
      <c r="A46" s="42" t="str">
        <f t="shared" si="3"/>
        <v>BILBAO</v>
      </c>
      <c r="B46" s="41">
        <f t="shared" si="4"/>
        <v>4756826</v>
      </c>
      <c r="C46" s="41">
        <f t="shared" si="5"/>
        <v>6138927</v>
      </c>
      <c r="D46" s="41">
        <f t="shared" si="6"/>
        <v>5</v>
      </c>
      <c r="E46" s="42" t="str">
        <f t="shared" si="2"/>
        <v>BAHIA DE CADIZ</v>
      </c>
      <c r="F46" s="42">
        <f t="shared" si="7"/>
        <v>1040955</v>
      </c>
      <c r="G46" s="42">
        <f t="shared" si="8"/>
        <v>1247334</v>
      </c>
    </row>
    <row r="47" spans="1:9" x14ac:dyDescent="0.25">
      <c r="A47" s="42" t="str">
        <f t="shared" si="3"/>
        <v>CARTAGENA</v>
      </c>
      <c r="B47" s="41">
        <f t="shared" si="4"/>
        <v>587312</v>
      </c>
      <c r="C47" s="41">
        <f t="shared" si="5"/>
        <v>458166</v>
      </c>
      <c r="D47" s="41">
        <f t="shared" si="6"/>
        <v>15</v>
      </c>
      <c r="E47" s="42" t="str">
        <f t="shared" si="2"/>
        <v>SEVILLA</v>
      </c>
      <c r="F47" s="42">
        <f t="shared" si="7"/>
        <v>985237</v>
      </c>
      <c r="G47" s="42">
        <f t="shared" si="8"/>
        <v>979064</v>
      </c>
    </row>
    <row r="48" spans="1:9" x14ac:dyDescent="0.25">
      <c r="A48" s="42" t="str">
        <f t="shared" si="3"/>
        <v>CASTELLON</v>
      </c>
      <c r="B48" s="41">
        <f t="shared" si="4"/>
        <v>855884</v>
      </c>
      <c r="C48" s="41">
        <f t="shared" si="5"/>
        <v>1203106</v>
      </c>
      <c r="D48" s="41">
        <f t="shared" si="6"/>
        <v>12</v>
      </c>
      <c r="E48" s="42" t="str">
        <f t="shared" si="2"/>
        <v>ALICANTE</v>
      </c>
      <c r="F48" s="42">
        <f t="shared" si="7"/>
        <v>958051</v>
      </c>
      <c r="G48" s="42">
        <f t="shared" si="8"/>
        <v>1044763</v>
      </c>
    </row>
    <row r="49" spans="1:7" x14ac:dyDescent="0.25">
      <c r="A49" s="42" t="str">
        <f t="shared" si="3"/>
        <v>CEUTA</v>
      </c>
      <c r="B49" s="41">
        <f t="shared" si="4"/>
        <v>58399</v>
      </c>
      <c r="C49" s="41">
        <f t="shared" si="5"/>
        <v>76531</v>
      </c>
      <c r="D49" s="41">
        <f t="shared" si="6"/>
        <v>21</v>
      </c>
      <c r="E49" s="42" t="str">
        <f t="shared" si="2"/>
        <v>CASTELLON</v>
      </c>
      <c r="F49" s="42">
        <f t="shared" si="7"/>
        <v>855884</v>
      </c>
      <c r="G49" s="42">
        <f t="shared" si="8"/>
        <v>1203106</v>
      </c>
    </row>
    <row r="50" spans="1:7" x14ac:dyDescent="0.25">
      <c r="A50" s="42" t="str">
        <f t="shared" si="3"/>
        <v>FERROL-SAN CIBRAO</v>
      </c>
      <c r="B50" s="41">
        <f t="shared" si="4"/>
        <v>4217</v>
      </c>
      <c r="C50" s="41">
        <f t="shared" si="5"/>
        <v>788</v>
      </c>
      <c r="D50" s="41">
        <f t="shared" si="6"/>
        <v>26</v>
      </c>
      <c r="E50" s="42" t="str">
        <f t="shared" si="2"/>
        <v>MALAGA</v>
      </c>
      <c r="F50" s="42">
        <f t="shared" si="7"/>
        <v>758434</v>
      </c>
      <c r="G50" s="42">
        <f t="shared" si="8"/>
        <v>2709450</v>
      </c>
    </row>
    <row r="51" spans="1:7" x14ac:dyDescent="0.25">
      <c r="A51" s="42" t="str">
        <f t="shared" si="3"/>
        <v>GIJON</v>
      </c>
      <c r="B51" s="41">
        <f t="shared" si="4"/>
        <v>318066</v>
      </c>
      <c r="C51" s="41">
        <f t="shared" si="5"/>
        <v>329737</v>
      </c>
      <c r="D51" s="41">
        <f t="shared" si="6"/>
        <v>16</v>
      </c>
      <c r="E51" s="42" t="str">
        <f t="shared" si="2"/>
        <v>BALEARES</v>
      </c>
      <c r="F51" s="42">
        <f t="shared" si="7"/>
        <v>596109</v>
      </c>
      <c r="G51" s="42">
        <f t="shared" si="8"/>
        <v>738434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587312</v>
      </c>
      <c r="G52" s="42">
        <f t="shared" si="8"/>
        <v>458166</v>
      </c>
    </row>
    <row r="53" spans="1:7" x14ac:dyDescent="0.25">
      <c r="A53" s="42" t="str">
        <f t="shared" si="3"/>
        <v>LAS PALMAS</v>
      </c>
      <c r="B53" s="41">
        <f t="shared" si="4"/>
        <v>10888619</v>
      </c>
      <c r="C53" s="41">
        <f t="shared" si="5"/>
        <v>14816157</v>
      </c>
      <c r="D53" s="41">
        <f t="shared" si="6"/>
        <v>4</v>
      </c>
      <c r="E53" s="42" t="str">
        <f t="shared" si="2"/>
        <v>GIJON</v>
      </c>
      <c r="F53" s="42">
        <f t="shared" si="7"/>
        <v>318066</v>
      </c>
      <c r="G53" s="42">
        <f t="shared" si="8"/>
        <v>329737</v>
      </c>
    </row>
    <row r="54" spans="1:7" x14ac:dyDescent="0.25">
      <c r="A54" s="42" t="str">
        <f t="shared" si="3"/>
        <v>MALAGA</v>
      </c>
      <c r="B54" s="41">
        <f t="shared" si="4"/>
        <v>758434</v>
      </c>
      <c r="C54" s="41">
        <f t="shared" si="5"/>
        <v>2709450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278843</v>
      </c>
      <c r="G54" s="42">
        <f t="shared" si="8"/>
        <v>253239</v>
      </c>
    </row>
    <row r="55" spans="1:7" x14ac:dyDescent="0.25">
      <c r="A55" s="42" t="str">
        <f t="shared" si="3"/>
        <v>MARIN Y RIA DE PONTEVEDRA</v>
      </c>
      <c r="B55" s="41">
        <f t="shared" si="4"/>
        <v>278843</v>
      </c>
      <c r="C55" s="41">
        <f t="shared" si="5"/>
        <v>253239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177273</v>
      </c>
      <c r="G55" s="42">
        <f t="shared" si="8"/>
        <v>154558</v>
      </c>
    </row>
    <row r="56" spans="1:7" x14ac:dyDescent="0.25">
      <c r="A56" s="42" t="str">
        <f t="shared" si="3"/>
        <v>MELILLA</v>
      </c>
      <c r="B56" s="41">
        <f t="shared" si="4"/>
        <v>177273</v>
      </c>
      <c r="C56" s="41">
        <f t="shared" si="5"/>
        <v>154558</v>
      </c>
      <c r="D56" s="41">
        <f t="shared" si="6"/>
        <v>18</v>
      </c>
      <c r="E56" s="42" t="str">
        <f t="shared" si="2"/>
        <v>A CORUÑA</v>
      </c>
      <c r="F56" s="42">
        <f t="shared" si="9"/>
        <v>124705</v>
      </c>
      <c r="G56" s="42">
        <f t="shared" si="8"/>
        <v>123813</v>
      </c>
    </row>
    <row r="57" spans="1:7" x14ac:dyDescent="0.25">
      <c r="A57" s="42" t="str">
        <f t="shared" si="3"/>
        <v>MOTRIL</v>
      </c>
      <c r="B57" s="41">
        <f t="shared" si="4"/>
        <v>6143</v>
      </c>
      <c r="C57" s="41">
        <f t="shared" si="5"/>
        <v>0</v>
      </c>
      <c r="D57" s="41">
        <f t="shared" si="6"/>
        <v>25</v>
      </c>
      <c r="E57" s="42" t="str">
        <f t="shared" si="2"/>
        <v>VILAGARCIA</v>
      </c>
      <c r="F57" s="42">
        <f t="shared" si="9"/>
        <v>123191</v>
      </c>
      <c r="G57" s="42">
        <f t="shared" si="8"/>
        <v>133657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58399</v>
      </c>
      <c r="G58" s="42">
        <f t="shared" si="8"/>
        <v>76531</v>
      </c>
    </row>
    <row r="59" spans="1:7" x14ac:dyDescent="0.25">
      <c r="A59" s="42" t="str">
        <f t="shared" si="3"/>
        <v>SANTA CRUZ DE TENERIFE</v>
      </c>
      <c r="B59" s="41">
        <f t="shared" si="4"/>
        <v>2785098</v>
      </c>
      <c r="C59" s="41">
        <f t="shared" si="5"/>
        <v>3045724</v>
      </c>
      <c r="D59" s="41">
        <f t="shared" si="6"/>
        <v>6</v>
      </c>
      <c r="E59" s="42" t="str">
        <f t="shared" si="2"/>
        <v>AVILES</v>
      </c>
      <c r="F59" s="42">
        <f t="shared" si="9"/>
        <v>21647</v>
      </c>
      <c r="G59" s="42">
        <f t="shared" si="8"/>
        <v>59662</v>
      </c>
    </row>
    <row r="60" spans="1:7" x14ac:dyDescent="0.25">
      <c r="A60" s="42" t="str">
        <f t="shared" si="3"/>
        <v>SANTANDER</v>
      </c>
      <c r="B60" s="41">
        <f t="shared" si="4"/>
        <v>21109</v>
      </c>
      <c r="C60" s="41">
        <f t="shared" si="5"/>
        <v>16883</v>
      </c>
      <c r="D60" s="41">
        <f t="shared" si="6"/>
        <v>23</v>
      </c>
      <c r="E60" s="42" t="str">
        <f t="shared" si="2"/>
        <v>SANTANDER</v>
      </c>
      <c r="F60" s="42">
        <f t="shared" si="9"/>
        <v>21109</v>
      </c>
      <c r="G60" s="42">
        <f t="shared" si="8"/>
        <v>16883</v>
      </c>
    </row>
    <row r="61" spans="1:7" x14ac:dyDescent="0.25">
      <c r="A61" s="42" t="str">
        <f t="shared" si="3"/>
        <v>SEVILLA</v>
      </c>
      <c r="B61" s="41">
        <f t="shared" si="4"/>
        <v>985237</v>
      </c>
      <c r="C61" s="41">
        <f t="shared" si="5"/>
        <v>979064</v>
      </c>
      <c r="D61" s="41">
        <f t="shared" si="6"/>
        <v>10</v>
      </c>
      <c r="E61" s="42" t="str">
        <f t="shared" si="2"/>
        <v>ALMERIA</v>
      </c>
      <c r="F61" s="42">
        <f t="shared" si="9"/>
        <v>13630</v>
      </c>
      <c r="G61" s="42">
        <f t="shared" si="8"/>
        <v>3314</v>
      </c>
    </row>
    <row r="62" spans="1:7" x14ac:dyDescent="0.25">
      <c r="A62" s="42" t="str">
        <f t="shared" si="3"/>
        <v>TARRAGONA</v>
      </c>
      <c r="B62" s="41">
        <f t="shared" si="4"/>
        <v>2221638</v>
      </c>
      <c r="C62" s="41">
        <f t="shared" si="5"/>
        <v>429954</v>
      </c>
      <c r="D62" s="41">
        <f t="shared" si="6"/>
        <v>7</v>
      </c>
      <c r="E62" s="42" t="str">
        <f t="shared" si="2"/>
        <v>MOTRIL</v>
      </c>
      <c r="F62" s="42">
        <f t="shared" si="9"/>
        <v>6143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42481666</v>
      </c>
      <c r="C63" s="41">
        <f t="shared" si="5"/>
        <v>41123599</v>
      </c>
      <c r="D63" s="41">
        <f t="shared" si="6"/>
        <v>1</v>
      </c>
      <c r="E63" s="42" t="str">
        <f t="shared" si="2"/>
        <v>FERROL-SAN CIBRAO</v>
      </c>
      <c r="F63" s="42">
        <f t="shared" si="9"/>
        <v>4217</v>
      </c>
      <c r="G63" s="42">
        <f t="shared" si="8"/>
        <v>788</v>
      </c>
    </row>
    <row r="64" spans="1:7" x14ac:dyDescent="0.25">
      <c r="A64" s="42" t="str">
        <f t="shared" si="3"/>
        <v>VIGO</v>
      </c>
      <c r="B64" s="41">
        <f t="shared" si="4"/>
        <v>1968975</v>
      </c>
      <c r="C64" s="41">
        <f t="shared" si="5"/>
        <v>2364847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123191</v>
      </c>
      <c r="C65" s="41">
        <f t="shared" si="5"/>
        <v>133657</v>
      </c>
      <c r="D65" s="41">
        <f t="shared" si="6"/>
        <v>20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7789</v>
      </c>
      <c r="C8" s="34">
        <v>15973</v>
      </c>
      <c r="D8" s="34">
        <v>312710</v>
      </c>
      <c r="E8" s="34">
        <v>181041</v>
      </c>
      <c r="F8" s="13">
        <f t="shared" ref="F8:F35" si="0">((E8*100)/D8)-100</f>
        <v>-42.105784912538773</v>
      </c>
      <c r="G8" s="1"/>
      <c r="H8" s="1"/>
      <c r="I8" s="1"/>
    </row>
    <row r="9" spans="1:12" x14ac:dyDescent="0.25">
      <c r="A9" s="8" t="s">
        <v>46</v>
      </c>
      <c r="B9" s="33">
        <v>33462</v>
      </c>
      <c r="C9" s="33">
        <v>36936</v>
      </c>
      <c r="D9" s="33">
        <v>405747</v>
      </c>
      <c r="E9" s="33">
        <v>421716</v>
      </c>
      <c r="F9" s="10">
        <f t="shared" si="0"/>
        <v>3.9357037759983484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368831</v>
      </c>
      <c r="C11" s="33">
        <v>359424</v>
      </c>
      <c r="D11" s="33">
        <v>4408259</v>
      </c>
      <c r="E11" s="33">
        <v>4297523</v>
      </c>
      <c r="F11" s="10">
        <f t="shared" si="0"/>
        <v>-2.5120121118110319</v>
      </c>
      <c r="G11" s="1"/>
      <c r="H11" s="1"/>
      <c r="I11" s="1"/>
    </row>
    <row r="12" spans="1:12" x14ac:dyDescent="0.25">
      <c r="A12" s="11" t="s">
        <v>49</v>
      </c>
      <c r="B12" s="34">
        <v>93086</v>
      </c>
      <c r="C12" s="34">
        <v>96035</v>
      </c>
      <c r="D12" s="34">
        <v>1358876</v>
      </c>
      <c r="E12" s="34">
        <v>1194867</v>
      </c>
      <c r="F12" s="13">
        <f t="shared" si="0"/>
        <v>-12.069460348111235</v>
      </c>
      <c r="G12" s="1"/>
      <c r="H12" s="1"/>
      <c r="I12" s="1"/>
    </row>
    <row r="13" spans="1:12" x14ac:dyDescent="0.25">
      <c r="A13" s="8" t="s">
        <v>50</v>
      </c>
      <c r="B13" s="33">
        <v>529990</v>
      </c>
      <c r="C13" s="33">
        <v>550506</v>
      </c>
      <c r="D13" s="33">
        <v>8910184</v>
      </c>
      <c r="E13" s="33">
        <v>7945439</v>
      </c>
      <c r="F13" s="10">
        <f t="shared" si="0"/>
        <v>-10.82744194732679</v>
      </c>
      <c r="G13" s="1"/>
      <c r="H13" s="1"/>
      <c r="I13" s="1"/>
    </row>
    <row r="14" spans="1:12" x14ac:dyDescent="0.25">
      <c r="A14" s="11" t="s">
        <v>51</v>
      </c>
      <c r="B14" s="34">
        <v>562324</v>
      </c>
      <c r="C14" s="34">
        <v>604482</v>
      </c>
      <c r="D14" s="34">
        <v>10070724</v>
      </c>
      <c r="E14" s="34">
        <v>8448071</v>
      </c>
      <c r="F14" s="13">
        <f t="shared" si="0"/>
        <v>-16.11257542158836</v>
      </c>
      <c r="G14" s="1"/>
      <c r="H14" s="1"/>
      <c r="I14" s="1"/>
    </row>
    <row r="15" spans="1:12" x14ac:dyDescent="0.25">
      <c r="A15" s="8" t="s">
        <v>52</v>
      </c>
      <c r="B15" s="33">
        <v>46857</v>
      </c>
      <c r="C15" s="33">
        <v>85136</v>
      </c>
      <c r="D15" s="33">
        <v>616384</v>
      </c>
      <c r="E15" s="33">
        <v>794122</v>
      </c>
      <c r="F15" s="10">
        <f t="shared" si="0"/>
        <v>28.835595992108807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448</v>
      </c>
      <c r="D16" s="34">
        <v>0</v>
      </c>
      <c r="E16" s="34">
        <v>4220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23693</v>
      </c>
      <c r="C17" s="33">
        <v>18465</v>
      </c>
      <c r="D17" s="33">
        <v>182194</v>
      </c>
      <c r="E17" s="33">
        <v>266005</v>
      </c>
      <c r="F17" s="10">
        <f t="shared" si="0"/>
        <v>46.00096600327123</v>
      </c>
      <c r="G17" s="1"/>
      <c r="H17" s="1"/>
      <c r="I17" s="1"/>
    </row>
    <row r="18" spans="1:9" x14ac:dyDescent="0.25">
      <c r="A18" s="11" t="s">
        <v>55</v>
      </c>
      <c r="B18" s="34">
        <v>69553</v>
      </c>
      <c r="C18" s="34">
        <v>69592</v>
      </c>
      <c r="D18" s="34">
        <v>973192</v>
      </c>
      <c r="E18" s="34">
        <v>927847</v>
      </c>
      <c r="F18" s="13">
        <f t="shared" si="0"/>
        <v>-4.6594094484952677</v>
      </c>
      <c r="G18" s="1"/>
      <c r="H18" s="1"/>
      <c r="I18" s="1"/>
    </row>
    <row r="19" spans="1:9" x14ac:dyDescent="0.25">
      <c r="A19" s="8" t="s">
        <v>56</v>
      </c>
      <c r="B19" s="33">
        <v>18058</v>
      </c>
      <c r="C19" s="33">
        <v>11343</v>
      </c>
      <c r="D19" s="33">
        <v>197243</v>
      </c>
      <c r="E19" s="33">
        <v>151059</v>
      </c>
      <c r="F19" s="10">
        <f t="shared" si="0"/>
        <v>-23.414772640854181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0</v>
      </c>
      <c r="D20" s="34">
        <v>0</v>
      </c>
      <c r="E20" s="34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183680</v>
      </c>
      <c r="C22" s="34">
        <v>192944</v>
      </c>
      <c r="D22" s="34">
        <v>2470509</v>
      </c>
      <c r="E22" s="34">
        <v>2164881</v>
      </c>
      <c r="F22" s="13">
        <f t="shared" si="0"/>
        <v>-12.371053900228659</v>
      </c>
      <c r="G22" s="1"/>
      <c r="H22" s="1"/>
      <c r="I22" s="1"/>
    </row>
    <row r="23" spans="1:9" x14ac:dyDescent="0.25">
      <c r="A23" s="8" t="s">
        <v>60</v>
      </c>
      <c r="B23" s="33">
        <v>30342</v>
      </c>
      <c r="C23" s="33">
        <v>34052</v>
      </c>
      <c r="D23" s="33">
        <v>450629</v>
      </c>
      <c r="E23" s="33">
        <v>528389</v>
      </c>
      <c r="F23" s="10">
        <f t="shared" si="0"/>
        <v>17.255880114240313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34914</v>
      </c>
      <c r="C25" s="33">
        <v>43225</v>
      </c>
      <c r="D25" s="33">
        <v>501994</v>
      </c>
      <c r="E25" s="33">
        <v>551157</v>
      </c>
      <c r="F25" s="10">
        <f t="shared" si="0"/>
        <v>9.793543349123695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0</v>
      </c>
      <c r="D26" s="34">
        <v>3064</v>
      </c>
      <c r="E26" s="34">
        <v>26659</v>
      </c>
      <c r="F26" s="13">
        <f t="shared" si="0"/>
        <v>770.07180156657967</v>
      </c>
      <c r="G26" s="1"/>
      <c r="H26" s="1"/>
      <c r="I26" s="1"/>
    </row>
    <row r="27" spans="1:9" x14ac:dyDescent="0.25">
      <c r="A27" s="8" t="s">
        <v>64</v>
      </c>
      <c r="B27" s="33">
        <v>36158</v>
      </c>
      <c r="C27" s="33">
        <v>30347</v>
      </c>
      <c r="D27" s="33">
        <v>608848</v>
      </c>
      <c r="E27" s="33">
        <v>402541</v>
      </c>
      <c r="F27" s="10">
        <f t="shared" si="0"/>
        <v>-33.884811972774813</v>
      </c>
      <c r="G27" s="1"/>
      <c r="H27" s="1"/>
      <c r="I27" s="1"/>
    </row>
    <row r="28" spans="1:9" x14ac:dyDescent="0.25">
      <c r="A28" s="11" t="s">
        <v>65</v>
      </c>
      <c r="B28" s="34">
        <v>253840</v>
      </c>
      <c r="C28" s="34">
        <v>263560</v>
      </c>
      <c r="D28" s="34">
        <v>3483379</v>
      </c>
      <c r="E28" s="34">
        <v>3261841</v>
      </c>
      <c r="F28" s="13">
        <f t="shared" si="0"/>
        <v>-6.3598592056735725</v>
      </c>
      <c r="G28" s="1"/>
      <c r="H28" s="1"/>
      <c r="I28" s="1"/>
    </row>
    <row r="29" spans="1:9" x14ac:dyDescent="0.25">
      <c r="A29" s="8" t="s">
        <v>66</v>
      </c>
      <c r="B29" s="33">
        <v>59907</v>
      </c>
      <c r="C29" s="33">
        <v>82111</v>
      </c>
      <c r="D29" s="33">
        <v>1007864</v>
      </c>
      <c r="E29" s="33">
        <v>777600</v>
      </c>
      <c r="F29" s="10">
        <f t="shared" si="0"/>
        <v>-22.846733289412057</v>
      </c>
      <c r="G29" s="1"/>
      <c r="H29" s="1"/>
      <c r="I29" s="1"/>
    </row>
    <row r="30" spans="1:9" x14ac:dyDescent="0.25">
      <c r="A30" s="11" t="s">
        <v>67</v>
      </c>
      <c r="B30" s="34">
        <v>19958</v>
      </c>
      <c r="C30" s="34">
        <v>16124</v>
      </c>
      <c r="D30" s="34">
        <v>271707</v>
      </c>
      <c r="E30" s="34">
        <v>236216</v>
      </c>
      <c r="F30" s="13">
        <f t="shared" si="0"/>
        <v>-13.062232478368244</v>
      </c>
      <c r="G30" s="1"/>
      <c r="H30" s="1"/>
      <c r="I30" s="1"/>
    </row>
    <row r="31" spans="1:9" x14ac:dyDescent="0.25">
      <c r="A31" s="8" t="s">
        <v>68</v>
      </c>
      <c r="B31" s="33">
        <v>15823</v>
      </c>
      <c r="C31" s="33">
        <v>27137</v>
      </c>
      <c r="D31" s="33">
        <v>357874</v>
      </c>
      <c r="E31" s="33">
        <v>160082</v>
      </c>
      <c r="F31" s="10">
        <f t="shared" si="0"/>
        <v>-55.268614093228344</v>
      </c>
      <c r="G31" s="1"/>
      <c r="H31" s="1"/>
      <c r="I31" s="1"/>
    </row>
    <row r="32" spans="1:9" x14ac:dyDescent="0.25">
      <c r="A32" s="11" t="s">
        <v>69</v>
      </c>
      <c r="B32" s="34">
        <v>313819</v>
      </c>
      <c r="C32" s="34">
        <v>365820</v>
      </c>
      <c r="D32" s="34">
        <v>4821047</v>
      </c>
      <c r="E32" s="34">
        <v>4478028</v>
      </c>
      <c r="F32" s="13">
        <f t="shared" si="0"/>
        <v>-7.1150312369906317</v>
      </c>
      <c r="G32" s="1"/>
      <c r="H32" s="1"/>
      <c r="I32" s="1"/>
    </row>
    <row r="33" spans="1:9" x14ac:dyDescent="0.25">
      <c r="A33" s="8" t="s">
        <v>70</v>
      </c>
      <c r="B33" s="33">
        <v>53376</v>
      </c>
      <c r="C33" s="33">
        <v>77485</v>
      </c>
      <c r="D33" s="33">
        <v>1335234</v>
      </c>
      <c r="E33" s="33">
        <v>903535</v>
      </c>
      <c r="F33" s="10">
        <f t="shared" si="0"/>
        <v>-32.331336679563279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2755460</v>
      </c>
      <c r="C35" s="15">
        <f t="shared" ref="C35:E35" si="1">SUM(C7:C34)</f>
        <v>2981145</v>
      </c>
      <c r="D35" s="15">
        <f t="shared" si="1"/>
        <v>42747662</v>
      </c>
      <c r="E35" s="15">
        <f t="shared" si="1"/>
        <v>38122839</v>
      </c>
      <c r="F35" s="16">
        <f t="shared" si="0"/>
        <v>-10.818891100991678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8448071</v>
      </c>
      <c r="G38" s="42">
        <f>LOOKUP(E38,$A$38:$A$65,$C$38:$C$65)</f>
        <v>10070724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181041</v>
      </c>
      <c r="C39" s="41">
        <f t="shared" ref="C39:C65" si="5">D8</f>
        <v>312710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7945439</v>
      </c>
      <c r="G39" s="42">
        <f t="shared" ref="G39:G65" si="8">LOOKUP(E39,$A$38:$A$65,$C$38:$C$65)</f>
        <v>8910184</v>
      </c>
    </row>
    <row r="40" spans="1:9" x14ac:dyDescent="0.25">
      <c r="A40" s="42" t="str">
        <f t="shared" si="3"/>
        <v>ALMERIA</v>
      </c>
      <c r="B40" s="41">
        <f t="shared" si="4"/>
        <v>421716</v>
      </c>
      <c r="C40" s="41">
        <f t="shared" si="5"/>
        <v>405747</v>
      </c>
      <c r="D40" s="41">
        <f t="shared" si="6"/>
        <v>14</v>
      </c>
      <c r="E40" s="42" t="str">
        <f t="shared" si="2"/>
        <v>VALENCIA</v>
      </c>
      <c r="F40" s="42">
        <f t="shared" si="7"/>
        <v>4478028</v>
      </c>
      <c r="G40" s="42">
        <f t="shared" si="8"/>
        <v>4821047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4297523</v>
      </c>
      <c r="G41" s="42">
        <f t="shared" si="8"/>
        <v>4408259</v>
      </c>
    </row>
    <row r="42" spans="1:9" x14ac:dyDescent="0.25">
      <c r="A42" s="42" t="str">
        <f t="shared" si="3"/>
        <v>BAHIA DE ALGECIRAS</v>
      </c>
      <c r="B42" s="41">
        <f t="shared" si="4"/>
        <v>4297523</v>
      </c>
      <c r="C42" s="41">
        <f t="shared" si="5"/>
        <v>4408259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3261841</v>
      </c>
      <c r="G42" s="42">
        <f t="shared" si="8"/>
        <v>3483379</v>
      </c>
    </row>
    <row r="43" spans="1:9" x14ac:dyDescent="0.25">
      <c r="A43" s="42" t="str">
        <f t="shared" si="3"/>
        <v>BAHIA DE CADIZ</v>
      </c>
      <c r="B43" s="41">
        <f t="shared" si="4"/>
        <v>1194867</v>
      </c>
      <c r="C43" s="41">
        <f t="shared" si="5"/>
        <v>1358876</v>
      </c>
      <c r="D43" s="41">
        <f t="shared" si="6"/>
        <v>7</v>
      </c>
      <c r="E43" s="42" t="str">
        <f t="shared" si="2"/>
        <v>LAS PALMAS</v>
      </c>
      <c r="F43" s="42">
        <f t="shared" si="7"/>
        <v>2164881</v>
      </c>
      <c r="G43" s="42">
        <f t="shared" si="8"/>
        <v>2470509</v>
      </c>
    </row>
    <row r="44" spans="1:9" x14ac:dyDescent="0.25">
      <c r="A44" s="42" t="str">
        <f t="shared" si="3"/>
        <v>BALEARES</v>
      </c>
      <c r="B44" s="41">
        <f t="shared" si="4"/>
        <v>7945439</v>
      </c>
      <c r="C44" s="41">
        <f t="shared" si="5"/>
        <v>8910184</v>
      </c>
      <c r="D44" s="41">
        <f t="shared" si="6"/>
        <v>2</v>
      </c>
      <c r="E44" s="42" t="str">
        <f t="shared" si="2"/>
        <v>BAHIA DE CADIZ</v>
      </c>
      <c r="F44" s="42">
        <f t="shared" si="7"/>
        <v>1194867</v>
      </c>
      <c r="G44" s="42">
        <f t="shared" si="8"/>
        <v>1358876</v>
      </c>
    </row>
    <row r="45" spans="1:9" x14ac:dyDescent="0.25">
      <c r="A45" s="42" t="str">
        <f t="shared" si="3"/>
        <v>BARCELONA</v>
      </c>
      <c r="B45" s="41">
        <f t="shared" si="4"/>
        <v>8448071</v>
      </c>
      <c r="C45" s="41">
        <f t="shared" si="5"/>
        <v>10070724</v>
      </c>
      <c r="D45" s="41">
        <f t="shared" si="6"/>
        <v>1</v>
      </c>
      <c r="E45" s="42" t="str">
        <f t="shared" si="2"/>
        <v>CEUTA</v>
      </c>
      <c r="F45" s="42">
        <f t="shared" si="7"/>
        <v>927847</v>
      </c>
      <c r="G45" s="42">
        <f t="shared" si="8"/>
        <v>973192</v>
      </c>
    </row>
    <row r="46" spans="1:9" x14ac:dyDescent="0.25">
      <c r="A46" s="42" t="str">
        <f t="shared" si="3"/>
        <v>BILBAO</v>
      </c>
      <c r="B46" s="41">
        <f t="shared" si="4"/>
        <v>794122</v>
      </c>
      <c r="C46" s="41">
        <f t="shared" si="5"/>
        <v>616384</v>
      </c>
      <c r="D46" s="41">
        <f t="shared" si="6"/>
        <v>10</v>
      </c>
      <c r="E46" s="42" t="str">
        <f t="shared" si="2"/>
        <v>VIGO</v>
      </c>
      <c r="F46" s="42">
        <f t="shared" si="7"/>
        <v>903535</v>
      </c>
      <c r="G46" s="42">
        <f t="shared" si="8"/>
        <v>1335234</v>
      </c>
    </row>
    <row r="47" spans="1:9" x14ac:dyDescent="0.25">
      <c r="A47" s="42" t="str">
        <f t="shared" si="3"/>
        <v>CARTAGENA</v>
      </c>
      <c r="B47" s="41">
        <f t="shared" si="4"/>
        <v>4220</v>
      </c>
      <c r="C47" s="41">
        <f t="shared" si="5"/>
        <v>0</v>
      </c>
      <c r="D47" s="41">
        <f t="shared" si="6"/>
        <v>22</v>
      </c>
      <c r="E47" s="42" t="str">
        <f t="shared" si="2"/>
        <v>BILBAO</v>
      </c>
      <c r="F47" s="42">
        <f t="shared" si="7"/>
        <v>794122</v>
      </c>
      <c r="G47" s="42">
        <f t="shared" si="8"/>
        <v>616384</v>
      </c>
    </row>
    <row r="48" spans="1:9" x14ac:dyDescent="0.25">
      <c r="A48" s="42" t="str">
        <f t="shared" si="3"/>
        <v>CASTELLON</v>
      </c>
      <c r="B48" s="41">
        <f t="shared" si="4"/>
        <v>266005</v>
      </c>
      <c r="C48" s="41">
        <f t="shared" si="5"/>
        <v>182194</v>
      </c>
      <c r="D48" s="41">
        <f t="shared" si="6"/>
        <v>16</v>
      </c>
      <c r="E48" s="42" t="str">
        <f t="shared" si="2"/>
        <v>SANTANDER</v>
      </c>
      <c r="F48" s="42">
        <f t="shared" si="7"/>
        <v>777600</v>
      </c>
      <c r="G48" s="42">
        <f t="shared" si="8"/>
        <v>1007864</v>
      </c>
    </row>
    <row r="49" spans="1:7" x14ac:dyDescent="0.25">
      <c r="A49" s="42" t="str">
        <f t="shared" si="3"/>
        <v>CEUTA</v>
      </c>
      <c r="B49" s="41">
        <f t="shared" si="4"/>
        <v>927847</v>
      </c>
      <c r="C49" s="41">
        <f t="shared" si="5"/>
        <v>973192</v>
      </c>
      <c r="D49" s="41">
        <f t="shared" si="6"/>
        <v>8</v>
      </c>
      <c r="E49" s="42" t="str">
        <f t="shared" si="2"/>
        <v>MELILLA</v>
      </c>
      <c r="F49" s="42">
        <f t="shared" si="7"/>
        <v>551157</v>
      </c>
      <c r="G49" s="42">
        <f t="shared" si="8"/>
        <v>501994</v>
      </c>
    </row>
    <row r="50" spans="1:7" x14ac:dyDescent="0.25">
      <c r="A50" s="42" t="str">
        <f t="shared" si="3"/>
        <v>FERROL-SAN CIBRAO</v>
      </c>
      <c r="B50" s="41">
        <f t="shared" si="4"/>
        <v>151059</v>
      </c>
      <c r="C50" s="41">
        <f t="shared" si="5"/>
        <v>197243</v>
      </c>
      <c r="D50" s="41">
        <f t="shared" si="6"/>
        <v>20</v>
      </c>
      <c r="E50" s="42" t="str">
        <f t="shared" si="2"/>
        <v>MALAGA</v>
      </c>
      <c r="F50" s="42">
        <f t="shared" si="7"/>
        <v>528389</v>
      </c>
      <c r="G50" s="42">
        <f t="shared" si="8"/>
        <v>450629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421716</v>
      </c>
      <c r="G51" s="42">
        <f t="shared" si="8"/>
        <v>405747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402541</v>
      </c>
      <c r="G52" s="42">
        <f t="shared" si="8"/>
        <v>608848</v>
      </c>
    </row>
    <row r="53" spans="1:7" x14ac:dyDescent="0.25">
      <c r="A53" s="42" t="str">
        <f t="shared" si="3"/>
        <v>LAS PALMAS</v>
      </c>
      <c r="B53" s="41">
        <f t="shared" si="4"/>
        <v>2164881</v>
      </c>
      <c r="C53" s="41">
        <f t="shared" si="5"/>
        <v>2470509</v>
      </c>
      <c r="D53" s="41">
        <f t="shared" si="6"/>
        <v>6</v>
      </c>
      <c r="E53" s="42" t="str">
        <f t="shared" si="2"/>
        <v>CASTELLON</v>
      </c>
      <c r="F53" s="42">
        <f t="shared" si="7"/>
        <v>266005</v>
      </c>
      <c r="G53" s="42">
        <f t="shared" si="8"/>
        <v>182194</v>
      </c>
    </row>
    <row r="54" spans="1:7" x14ac:dyDescent="0.25">
      <c r="A54" s="42" t="str">
        <f t="shared" si="3"/>
        <v>MALAGA</v>
      </c>
      <c r="B54" s="41">
        <f t="shared" si="4"/>
        <v>528389</v>
      </c>
      <c r="C54" s="41">
        <f t="shared" si="5"/>
        <v>450629</v>
      </c>
      <c r="D54" s="41">
        <f t="shared" si="6"/>
        <v>13</v>
      </c>
      <c r="E54" s="42" t="str">
        <f t="shared" si="2"/>
        <v>SEVILLA</v>
      </c>
      <c r="F54" s="42">
        <f t="shared" si="7"/>
        <v>236216</v>
      </c>
      <c r="G54" s="42">
        <f t="shared" si="8"/>
        <v>271707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181041</v>
      </c>
      <c r="G55" s="42">
        <f t="shared" si="8"/>
        <v>312710</v>
      </c>
    </row>
    <row r="56" spans="1:7" x14ac:dyDescent="0.25">
      <c r="A56" s="42" t="str">
        <f t="shared" si="3"/>
        <v>MELILLA</v>
      </c>
      <c r="B56" s="41">
        <f t="shared" si="4"/>
        <v>551157</v>
      </c>
      <c r="C56" s="41">
        <f t="shared" si="5"/>
        <v>501994</v>
      </c>
      <c r="D56" s="41">
        <f t="shared" si="6"/>
        <v>12</v>
      </c>
      <c r="E56" s="42" t="str">
        <f t="shared" si="2"/>
        <v>TARRAGONA</v>
      </c>
      <c r="F56" s="42">
        <f t="shared" si="9"/>
        <v>160082</v>
      </c>
      <c r="G56" s="42">
        <f t="shared" si="8"/>
        <v>357874</v>
      </c>
    </row>
    <row r="57" spans="1:7" x14ac:dyDescent="0.25">
      <c r="A57" s="42" t="str">
        <f t="shared" si="3"/>
        <v>MOTRIL</v>
      </c>
      <c r="B57" s="41">
        <f t="shared" si="4"/>
        <v>26659</v>
      </c>
      <c r="C57" s="41">
        <f t="shared" si="5"/>
        <v>3064</v>
      </c>
      <c r="D57" s="41">
        <f t="shared" si="6"/>
        <v>21</v>
      </c>
      <c r="E57" s="42" t="str">
        <f t="shared" si="2"/>
        <v>FERROL-SAN CIBRAO</v>
      </c>
      <c r="F57" s="42">
        <f t="shared" si="9"/>
        <v>151059</v>
      </c>
      <c r="G57" s="42">
        <f t="shared" si="8"/>
        <v>197243</v>
      </c>
    </row>
    <row r="58" spans="1:7" x14ac:dyDescent="0.25">
      <c r="A58" s="42" t="str">
        <f t="shared" si="3"/>
        <v>PASAIA</v>
      </c>
      <c r="B58" s="41">
        <f t="shared" si="4"/>
        <v>402541</v>
      </c>
      <c r="C58" s="41">
        <f t="shared" si="5"/>
        <v>608848</v>
      </c>
      <c r="D58" s="41">
        <f t="shared" si="6"/>
        <v>15</v>
      </c>
      <c r="E58" s="42" t="str">
        <f t="shared" si="2"/>
        <v>MOTRIL</v>
      </c>
      <c r="F58" s="42">
        <f t="shared" si="9"/>
        <v>26659</v>
      </c>
      <c r="G58" s="42">
        <f t="shared" si="8"/>
        <v>3064</v>
      </c>
    </row>
    <row r="59" spans="1:7" x14ac:dyDescent="0.25">
      <c r="A59" s="42" t="str">
        <f t="shared" si="3"/>
        <v>SANTA CRUZ DE TENERIFE</v>
      </c>
      <c r="B59" s="41">
        <f t="shared" si="4"/>
        <v>3261841</v>
      </c>
      <c r="C59" s="41">
        <f t="shared" si="5"/>
        <v>3483379</v>
      </c>
      <c r="D59" s="41">
        <f t="shared" si="6"/>
        <v>5</v>
      </c>
      <c r="E59" s="42" t="str">
        <f t="shared" si="2"/>
        <v>CARTAGENA</v>
      </c>
      <c r="F59" s="42">
        <f t="shared" si="9"/>
        <v>4220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777600</v>
      </c>
      <c r="C60" s="41">
        <f t="shared" si="5"/>
        <v>1007864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236216</v>
      </c>
      <c r="C61" s="41">
        <f t="shared" si="5"/>
        <v>271707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160082</v>
      </c>
      <c r="C62" s="41">
        <f t="shared" si="5"/>
        <v>357874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4478028</v>
      </c>
      <c r="C63" s="41">
        <f t="shared" si="5"/>
        <v>4821047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903535</v>
      </c>
      <c r="C64" s="41">
        <f t="shared" si="5"/>
        <v>1335234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35">
        <v>582</v>
      </c>
      <c r="C7" s="35">
        <v>382</v>
      </c>
      <c r="D7" s="35">
        <v>7918</v>
      </c>
      <c r="E7" s="35">
        <v>7778</v>
      </c>
      <c r="F7" s="10">
        <f>((E7*100)/D7)-100</f>
        <v>-1.768123263450363</v>
      </c>
      <c r="G7" s="1"/>
      <c r="H7" s="1"/>
      <c r="I7" s="1"/>
    </row>
    <row r="8" spans="1:12" x14ac:dyDescent="0.25">
      <c r="A8" s="11" t="s">
        <v>45</v>
      </c>
      <c r="B8" s="36">
        <v>8225</v>
      </c>
      <c r="C8" s="36">
        <v>11278</v>
      </c>
      <c r="D8" s="36">
        <v>150827</v>
      </c>
      <c r="E8" s="36">
        <v>132059</v>
      </c>
      <c r="F8" s="13">
        <f t="shared" ref="F8:F35" si="0">((E8*100)/D8)-100</f>
        <v>-12.443395413288073</v>
      </c>
      <c r="G8" s="1"/>
      <c r="H8" s="1"/>
      <c r="I8" s="1"/>
    </row>
    <row r="9" spans="1:12" x14ac:dyDescent="0.25">
      <c r="A9" s="8" t="s">
        <v>46</v>
      </c>
      <c r="B9" s="35">
        <v>428</v>
      </c>
      <c r="C9" s="35">
        <v>234</v>
      </c>
      <c r="D9" s="35">
        <v>630</v>
      </c>
      <c r="E9" s="35">
        <v>1425</v>
      </c>
      <c r="F9" s="10">
        <f t="shared" si="0"/>
        <v>126.1904761904762</v>
      </c>
      <c r="G9" s="1"/>
      <c r="H9" s="1"/>
      <c r="I9" s="1"/>
    </row>
    <row r="10" spans="1:12" x14ac:dyDescent="0.25">
      <c r="A10" s="11" t="s">
        <v>47</v>
      </c>
      <c r="B10" s="36">
        <v>567</v>
      </c>
      <c r="C10" s="36">
        <v>0</v>
      </c>
      <c r="D10" s="36">
        <v>7615</v>
      </c>
      <c r="E10" s="36">
        <v>2575</v>
      </c>
      <c r="F10" s="17">
        <f t="shared" si="0"/>
        <v>-66.185160866710447</v>
      </c>
      <c r="G10" s="1"/>
      <c r="H10" s="1"/>
      <c r="I10" s="1"/>
    </row>
    <row r="11" spans="1:12" x14ac:dyDescent="0.25">
      <c r="A11" s="8" t="s">
        <v>48</v>
      </c>
      <c r="B11" s="35">
        <v>273265</v>
      </c>
      <c r="C11" s="35">
        <v>269252</v>
      </c>
      <c r="D11" s="35">
        <v>3327616</v>
      </c>
      <c r="E11" s="35">
        <v>3043268</v>
      </c>
      <c r="F11" s="10">
        <f t="shared" si="0"/>
        <v>-8.5450965496018796</v>
      </c>
      <c r="G11" s="1"/>
      <c r="H11" s="1"/>
      <c r="I11" s="1"/>
    </row>
    <row r="12" spans="1:12" x14ac:dyDescent="0.25">
      <c r="A12" s="11" t="s">
        <v>49</v>
      </c>
      <c r="B12" s="36">
        <v>8945</v>
      </c>
      <c r="C12" s="36">
        <v>8760</v>
      </c>
      <c r="D12" s="36">
        <v>126408</v>
      </c>
      <c r="E12" s="36">
        <v>106399</v>
      </c>
      <c r="F12" s="13">
        <f t="shared" si="0"/>
        <v>-15.82890323397254</v>
      </c>
      <c r="G12" s="1"/>
      <c r="H12" s="1"/>
      <c r="I12" s="1"/>
    </row>
    <row r="13" spans="1:12" x14ac:dyDescent="0.25">
      <c r="A13" s="8" t="s">
        <v>50</v>
      </c>
      <c r="B13" s="35">
        <v>9654</v>
      </c>
      <c r="C13" s="35">
        <v>5797</v>
      </c>
      <c r="D13" s="35">
        <v>176186</v>
      </c>
      <c r="E13" s="35">
        <v>127935</v>
      </c>
      <c r="F13" s="10">
        <f t="shared" si="0"/>
        <v>-27.38639846525831</v>
      </c>
      <c r="G13" s="1"/>
      <c r="H13" s="1"/>
      <c r="I13" s="1"/>
    </row>
    <row r="14" spans="1:12" x14ac:dyDescent="0.25">
      <c r="A14" s="11" t="s">
        <v>51</v>
      </c>
      <c r="B14" s="36">
        <v>160427</v>
      </c>
      <c r="C14" s="36">
        <v>150258</v>
      </c>
      <c r="D14" s="36">
        <v>2569549</v>
      </c>
      <c r="E14" s="36">
        <v>1800214</v>
      </c>
      <c r="F14" s="13">
        <f t="shared" si="0"/>
        <v>-29.940468152193247</v>
      </c>
      <c r="G14" s="1"/>
      <c r="H14" s="1"/>
      <c r="I14" s="1"/>
    </row>
    <row r="15" spans="1:12" x14ac:dyDescent="0.25">
      <c r="A15" s="8" t="s">
        <v>52</v>
      </c>
      <c r="B15" s="35">
        <v>43357</v>
      </c>
      <c r="C15" s="35">
        <v>43636</v>
      </c>
      <c r="D15" s="35">
        <v>557345</v>
      </c>
      <c r="E15" s="35">
        <v>443464</v>
      </c>
      <c r="F15" s="10">
        <f t="shared" si="0"/>
        <v>-20.432766060519072</v>
      </c>
      <c r="G15" s="1"/>
      <c r="H15" s="1"/>
      <c r="I15" s="1"/>
    </row>
    <row r="16" spans="1:12" x14ac:dyDescent="0.25">
      <c r="A16" s="11" t="s">
        <v>53</v>
      </c>
      <c r="B16" s="36">
        <v>3268</v>
      </c>
      <c r="C16" s="36">
        <v>3735</v>
      </c>
      <c r="D16" s="36">
        <v>46755</v>
      </c>
      <c r="E16" s="36">
        <v>58680</v>
      </c>
      <c r="F16" s="13">
        <f t="shared" si="0"/>
        <v>25.505293551491818</v>
      </c>
      <c r="G16" s="1"/>
      <c r="H16" s="1"/>
      <c r="I16" s="1"/>
    </row>
    <row r="17" spans="1:9" x14ac:dyDescent="0.25">
      <c r="A17" s="8" t="s">
        <v>54</v>
      </c>
      <c r="B17" s="35">
        <v>4409</v>
      </c>
      <c r="C17" s="35">
        <v>6189</v>
      </c>
      <c r="D17" s="35">
        <v>88208</v>
      </c>
      <c r="E17" s="35">
        <v>67075</v>
      </c>
      <c r="F17" s="10">
        <f t="shared" si="0"/>
        <v>-23.958144385996732</v>
      </c>
      <c r="G17" s="1"/>
      <c r="H17" s="1"/>
      <c r="I17" s="1"/>
    </row>
    <row r="18" spans="1:9" x14ac:dyDescent="0.25">
      <c r="A18" s="11" t="s">
        <v>55</v>
      </c>
      <c r="B18" s="36">
        <v>1070</v>
      </c>
      <c r="C18" s="36">
        <v>893</v>
      </c>
      <c r="D18" s="36">
        <v>15488</v>
      </c>
      <c r="E18" s="36">
        <v>13464</v>
      </c>
      <c r="F18" s="13">
        <f t="shared" si="0"/>
        <v>-13.068181818181813</v>
      </c>
      <c r="G18" s="1"/>
      <c r="H18" s="1"/>
      <c r="I18" s="1"/>
    </row>
    <row r="19" spans="1:9" x14ac:dyDescent="0.25">
      <c r="A19" s="8" t="s">
        <v>56</v>
      </c>
      <c r="B19" s="35">
        <v>44</v>
      </c>
      <c r="C19" s="35">
        <v>26</v>
      </c>
      <c r="D19" s="35">
        <v>499</v>
      </c>
      <c r="E19" s="35">
        <v>401</v>
      </c>
      <c r="F19" s="10">
        <f t="shared" si="0"/>
        <v>-19.639278557114224</v>
      </c>
      <c r="G19" s="1"/>
      <c r="H19" s="1"/>
      <c r="I19" s="1"/>
    </row>
    <row r="20" spans="1:9" x14ac:dyDescent="0.25">
      <c r="A20" s="11" t="s">
        <v>57</v>
      </c>
      <c r="B20" s="36">
        <v>1969</v>
      </c>
      <c r="C20" s="36">
        <v>2782</v>
      </c>
      <c r="D20" s="36">
        <v>26095</v>
      </c>
      <c r="E20" s="36">
        <v>27465</v>
      </c>
      <c r="F20" s="13">
        <f t="shared" si="0"/>
        <v>5.2500479018969202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94642</v>
      </c>
      <c r="C22" s="36">
        <v>79933</v>
      </c>
      <c r="D22" s="36">
        <v>1312120</v>
      </c>
      <c r="E22" s="36">
        <v>1007207</v>
      </c>
      <c r="F22" s="13">
        <f t="shared" si="0"/>
        <v>-23.238194677316102</v>
      </c>
      <c r="G22" s="1"/>
      <c r="H22" s="1"/>
      <c r="I22" s="1"/>
    </row>
    <row r="23" spans="1:9" x14ac:dyDescent="0.25">
      <c r="A23" s="8" t="s">
        <v>60</v>
      </c>
      <c r="B23" s="35">
        <v>27413</v>
      </c>
      <c r="C23" s="35">
        <v>25062</v>
      </c>
      <c r="D23" s="35">
        <v>428623</v>
      </c>
      <c r="E23" s="35">
        <v>289871</v>
      </c>
      <c r="F23" s="10">
        <f t="shared" si="0"/>
        <v>-32.371571287588395</v>
      </c>
      <c r="G23" s="1"/>
      <c r="H23" s="1"/>
      <c r="I23" s="1"/>
    </row>
    <row r="24" spans="1:9" x14ac:dyDescent="0.25">
      <c r="A24" s="11" t="s">
        <v>61</v>
      </c>
      <c r="B24" s="36">
        <v>822</v>
      </c>
      <c r="C24" s="36">
        <v>3982</v>
      </c>
      <c r="D24" s="36">
        <v>29160</v>
      </c>
      <c r="E24" s="36">
        <v>30590</v>
      </c>
      <c r="F24" s="13">
        <f t="shared" si="0"/>
        <v>4.903978052126206</v>
      </c>
      <c r="G24" s="1"/>
      <c r="H24" s="1"/>
      <c r="I24" s="1"/>
    </row>
    <row r="25" spans="1:9" x14ac:dyDescent="0.25">
      <c r="A25" s="8" t="s">
        <v>62</v>
      </c>
      <c r="B25" s="35">
        <v>1708</v>
      </c>
      <c r="C25" s="35">
        <v>2129</v>
      </c>
      <c r="D25" s="35">
        <v>21688</v>
      </c>
      <c r="E25" s="35">
        <v>25546</v>
      </c>
      <c r="F25" s="10">
        <f t="shared" si="0"/>
        <v>17.788638878642573</v>
      </c>
      <c r="G25" s="1"/>
      <c r="H25" s="1"/>
      <c r="I25" s="1"/>
    </row>
    <row r="26" spans="1:9" x14ac:dyDescent="0.25">
      <c r="A26" s="11" t="s">
        <v>63</v>
      </c>
      <c r="B26" s="36">
        <v>0</v>
      </c>
      <c r="C26" s="36">
        <v>567</v>
      </c>
      <c r="D26" s="36">
        <v>0</v>
      </c>
      <c r="E26" s="36">
        <v>948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27378</v>
      </c>
      <c r="C28" s="36">
        <v>28727</v>
      </c>
      <c r="D28" s="36">
        <v>397788</v>
      </c>
      <c r="E28" s="36">
        <v>346254</v>
      </c>
      <c r="F28" s="13">
        <f t="shared" si="0"/>
        <v>-12.955141934899999</v>
      </c>
      <c r="G28" s="1"/>
      <c r="H28" s="1"/>
      <c r="I28" s="1"/>
    </row>
    <row r="29" spans="1:9" x14ac:dyDescent="0.25">
      <c r="A29" s="8" t="s">
        <v>66</v>
      </c>
      <c r="B29" s="35">
        <v>124</v>
      </c>
      <c r="C29" s="35">
        <v>146</v>
      </c>
      <c r="D29" s="35">
        <v>1435</v>
      </c>
      <c r="E29" s="35">
        <v>1888</v>
      </c>
      <c r="F29" s="10">
        <f t="shared" si="0"/>
        <v>31.567944250871079</v>
      </c>
      <c r="G29" s="1"/>
      <c r="H29" s="1"/>
      <c r="I29" s="1"/>
    </row>
    <row r="30" spans="1:9" x14ac:dyDescent="0.25">
      <c r="A30" s="11" t="s">
        <v>67</v>
      </c>
      <c r="B30" s="36">
        <v>9929</v>
      </c>
      <c r="C30" s="36">
        <v>10564</v>
      </c>
      <c r="D30" s="36">
        <v>130452</v>
      </c>
      <c r="E30" s="36">
        <v>129736</v>
      </c>
      <c r="F30" s="13">
        <f t="shared" si="0"/>
        <v>-0.54886088369669039</v>
      </c>
      <c r="G30" s="1"/>
      <c r="H30" s="1"/>
      <c r="I30" s="1"/>
    </row>
    <row r="31" spans="1:9" x14ac:dyDescent="0.25">
      <c r="A31" s="8" t="s">
        <v>68</v>
      </c>
      <c r="B31" s="35">
        <v>3366</v>
      </c>
      <c r="C31" s="35">
        <v>21309</v>
      </c>
      <c r="D31" s="35">
        <v>45903</v>
      </c>
      <c r="E31" s="35">
        <v>221203</v>
      </c>
      <c r="F31" s="10">
        <f t="shared" si="0"/>
        <v>381.89225105112956</v>
      </c>
      <c r="G31" s="1"/>
      <c r="H31" s="1"/>
      <c r="I31" s="1"/>
    </row>
    <row r="32" spans="1:9" x14ac:dyDescent="0.25">
      <c r="A32" s="11" t="s">
        <v>69</v>
      </c>
      <c r="B32" s="36">
        <v>261149</v>
      </c>
      <c r="C32" s="36">
        <v>304698</v>
      </c>
      <c r="D32" s="36">
        <v>3602112</v>
      </c>
      <c r="E32" s="36">
        <v>3653890</v>
      </c>
      <c r="F32" s="13">
        <f t="shared" si="0"/>
        <v>1.4374344828811587</v>
      </c>
      <c r="G32" s="1"/>
      <c r="H32" s="1"/>
      <c r="I32" s="1"/>
    </row>
    <row r="33" spans="1:9" x14ac:dyDescent="0.25">
      <c r="A33" s="8" t="s">
        <v>70</v>
      </c>
      <c r="B33" s="35">
        <v>15359</v>
      </c>
      <c r="C33" s="35">
        <v>14127</v>
      </c>
      <c r="D33" s="35">
        <v>247873</v>
      </c>
      <c r="E33" s="35">
        <v>193921</v>
      </c>
      <c r="F33" s="10">
        <f t="shared" si="0"/>
        <v>-21.765985000383267</v>
      </c>
      <c r="G33" s="1"/>
      <c r="H33" s="1"/>
      <c r="I33" s="1"/>
    </row>
    <row r="34" spans="1:9" x14ac:dyDescent="0.25">
      <c r="A34" s="11" t="s">
        <v>71</v>
      </c>
      <c r="B34" s="36">
        <v>2007</v>
      </c>
      <c r="C34" s="36">
        <v>0</v>
      </c>
      <c r="D34" s="36">
        <v>16631</v>
      </c>
      <c r="E34" s="36">
        <v>16042</v>
      </c>
      <c r="F34" s="13">
        <f t="shared" si="0"/>
        <v>-3.5415789790150853</v>
      </c>
      <c r="G34" s="1"/>
      <c r="H34" s="1"/>
      <c r="I34" s="1"/>
    </row>
    <row r="35" spans="1:9" x14ac:dyDescent="0.25">
      <c r="A35" s="14" t="s">
        <v>72</v>
      </c>
      <c r="B35" s="15">
        <f>SUM(B7:B34)</f>
        <v>960107</v>
      </c>
      <c r="C35" s="15">
        <f t="shared" ref="C35:E35" si="1">SUM(C7:C34)</f>
        <v>994466</v>
      </c>
      <c r="D35" s="15">
        <f t="shared" si="1"/>
        <v>13334924</v>
      </c>
      <c r="E35" s="15">
        <f t="shared" si="1"/>
        <v>11749298</v>
      </c>
      <c r="F35" s="16">
        <f t="shared" si="0"/>
        <v>-11.890776430371858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7778</v>
      </c>
      <c r="C38" s="41">
        <f>D7</f>
        <v>7918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3653890</v>
      </c>
      <c r="G38" s="42">
        <f>LOOKUP(E38,$A$38:$A$65,$C$38:$C$65)</f>
        <v>3602112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132059</v>
      </c>
      <c r="C39" s="41">
        <f t="shared" ref="C39:C65" si="5">D8</f>
        <v>150827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3043268</v>
      </c>
      <c r="G39" s="42">
        <f t="shared" ref="G39:G65" si="8">LOOKUP(E39,$A$38:$A$65,$C$38:$C$65)</f>
        <v>3327616</v>
      </c>
    </row>
    <row r="40" spans="1:9" x14ac:dyDescent="0.25">
      <c r="A40" s="42" t="str">
        <f t="shared" si="3"/>
        <v>ALMERIA</v>
      </c>
      <c r="B40" s="41">
        <f t="shared" si="4"/>
        <v>1425</v>
      </c>
      <c r="C40" s="41">
        <f t="shared" si="5"/>
        <v>630</v>
      </c>
      <c r="D40" s="41">
        <f t="shared" si="6"/>
        <v>24</v>
      </c>
      <c r="E40" s="42" t="str">
        <f t="shared" si="2"/>
        <v>BARCELONA</v>
      </c>
      <c r="F40" s="42">
        <f t="shared" si="7"/>
        <v>1800214</v>
      </c>
      <c r="G40" s="42">
        <f t="shared" si="8"/>
        <v>2569549</v>
      </c>
    </row>
    <row r="41" spans="1:9" x14ac:dyDescent="0.25">
      <c r="A41" s="42" t="str">
        <f t="shared" si="3"/>
        <v>AVILES</v>
      </c>
      <c r="B41" s="41">
        <f t="shared" si="4"/>
        <v>2575</v>
      </c>
      <c r="C41" s="41">
        <f t="shared" si="5"/>
        <v>7615</v>
      </c>
      <c r="D41" s="41">
        <f t="shared" si="6"/>
        <v>22</v>
      </c>
      <c r="E41" s="42" t="str">
        <f t="shared" si="2"/>
        <v>LAS PALMAS</v>
      </c>
      <c r="F41" s="42">
        <f t="shared" si="7"/>
        <v>1007207</v>
      </c>
      <c r="G41" s="42">
        <f t="shared" si="8"/>
        <v>1312120</v>
      </c>
    </row>
    <row r="42" spans="1:9" x14ac:dyDescent="0.25">
      <c r="A42" s="42" t="str">
        <f t="shared" si="3"/>
        <v>BAHIA DE ALGECIRAS</v>
      </c>
      <c r="B42" s="41">
        <f t="shared" si="4"/>
        <v>3043268</v>
      </c>
      <c r="C42" s="41">
        <f t="shared" si="5"/>
        <v>3327616</v>
      </c>
      <c r="D42" s="41">
        <f t="shared" si="6"/>
        <v>2</v>
      </c>
      <c r="E42" s="42" t="str">
        <f t="shared" si="2"/>
        <v>BILBAO</v>
      </c>
      <c r="F42" s="42">
        <f t="shared" si="7"/>
        <v>443464</v>
      </c>
      <c r="G42" s="42">
        <f t="shared" si="8"/>
        <v>557345</v>
      </c>
    </row>
    <row r="43" spans="1:9" x14ac:dyDescent="0.25">
      <c r="A43" s="42" t="str">
        <f t="shared" si="3"/>
        <v>BAHIA DE CADIZ</v>
      </c>
      <c r="B43" s="41">
        <f t="shared" si="4"/>
        <v>106399</v>
      </c>
      <c r="C43" s="41">
        <f t="shared" si="5"/>
        <v>126408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346254</v>
      </c>
      <c r="G43" s="42">
        <f t="shared" si="8"/>
        <v>397788</v>
      </c>
    </row>
    <row r="44" spans="1:9" x14ac:dyDescent="0.25">
      <c r="A44" s="42" t="str">
        <f t="shared" si="3"/>
        <v>BALEARES</v>
      </c>
      <c r="B44" s="41">
        <f t="shared" si="4"/>
        <v>127935</v>
      </c>
      <c r="C44" s="41">
        <f t="shared" si="5"/>
        <v>176186</v>
      </c>
      <c r="D44" s="41">
        <f t="shared" si="6"/>
        <v>12</v>
      </c>
      <c r="E44" s="42" t="str">
        <f t="shared" si="2"/>
        <v>MALAGA</v>
      </c>
      <c r="F44" s="42">
        <f t="shared" si="7"/>
        <v>289871</v>
      </c>
      <c r="G44" s="42">
        <f t="shared" si="8"/>
        <v>428623</v>
      </c>
    </row>
    <row r="45" spans="1:9" x14ac:dyDescent="0.25">
      <c r="A45" s="42" t="str">
        <f t="shared" si="3"/>
        <v>BARCELONA</v>
      </c>
      <c r="B45" s="41">
        <f t="shared" si="4"/>
        <v>1800214</v>
      </c>
      <c r="C45" s="41">
        <f t="shared" si="5"/>
        <v>2569549</v>
      </c>
      <c r="D45" s="41">
        <f t="shared" si="6"/>
        <v>3</v>
      </c>
      <c r="E45" s="42" t="str">
        <f t="shared" si="2"/>
        <v>TARRAGONA</v>
      </c>
      <c r="F45" s="42">
        <f t="shared" si="7"/>
        <v>221203</v>
      </c>
      <c r="G45" s="42">
        <f t="shared" si="8"/>
        <v>45903</v>
      </c>
    </row>
    <row r="46" spans="1:9" x14ac:dyDescent="0.25">
      <c r="A46" s="42" t="str">
        <f t="shared" si="3"/>
        <v>BILBAO</v>
      </c>
      <c r="B46" s="41">
        <f t="shared" si="4"/>
        <v>443464</v>
      </c>
      <c r="C46" s="41">
        <f t="shared" si="5"/>
        <v>557345</v>
      </c>
      <c r="D46" s="41">
        <f t="shared" si="6"/>
        <v>5</v>
      </c>
      <c r="E46" s="42" t="str">
        <f t="shared" si="2"/>
        <v>VIGO</v>
      </c>
      <c r="F46" s="42">
        <f t="shared" si="7"/>
        <v>193921</v>
      </c>
      <c r="G46" s="42">
        <f t="shared" si="8"/>
        <v>247873</v>
      </c>
    </row>
    <row r="47" spans="1:9" x14ac:dyDescent="0.25">
      <c r="A47" s="42" t="str">
        <f t="shared" si="3"/>
        <v>CARTAGENA</v>
      </c>
      <c r="B47" s="41">
        <f t="shared" si="4"/>
        <v>58680</v>
      </c>
      <c r="C47" s="41">
        <f t="shared" si="5"/>
        <v>46755</v>
      </c>
      <c r="D47" s="41">
        <f t="shared" si="6"/>
        <v>15</v>
      </c>
      <c r="E47" s="42" t="str">
        <f t="shared" si="2"/>
        <v>ALICANTE</v>
      </c>
      <c r="F47" s="42">
        <f t="shared" si="7"/>
        <v>132059</v>
      </c>
      <c r="G47" s="42">
        <f t="shared" si="8"/>
        <v>150827</v>
      </c>
    </row>
    <row r="48" spans="1:9" x14ac:dyDescent="0.25">
      <c r="A48" s="42" t="str">
        <f t="shared" si="3"/>
        <v>CASTELLON</v>
      </c>
      <c r="B48" s="41">
        <f t="shared" si="4"/>
        <v>67075</v>
      </c>
      <c r="C48" s="41">
        <f t="shared" si="5"/>
        <v>88208</v>
      </c>
      <c r="D48" s="41">
        <f t="shared" si="6"/>
        <v>14</v>
      </c>
      <c r="E48" s="42" t="str">
        <f t="shared" si="2"/>
        <v>SEVILLA</v>
      </c>
      <c r="F48" s="42">
        <f t="shared" si="7"/>
        <v>129736</v>
      </c>
      <c r="G48" s="42">
        <f t="shared" si="8"/>
        <v>130452</v>
      </c>
    </row>
    <row r="49" spans="1:7" x14ac:dyDescent="0.25">
      <c r="A49" s="42" t="str">
        <f t="shared" si="3"/>
        <v>CEUTA</v>
      </c>
      <c r="B49" s="41">
        <f t="shared" si="4"/>
        <v>13464</v>
      </c>
      <c r="C49" s="41">
        <f t="shared" si="5"/>
        <v>15488</v>
      </c>
      <c r="D49" s="41">
        <f t="shared" si="6"/>
        <v>20</v>
      </c>
      <c r="E49" s="42" t="str">
        <f t="shared" si="2"/>
        <v>BALEARES</v>
      </c>
      <c r="F49" s="42">
        <f t="shared" si="7"/>
        <v>127935</v>
      </c>
      <c r="G49" s="42">
        <f t="shared" si="8"/>
        <v>176186</v>
      </c>
    </row>
    <row r="50" spans="1:7" x14ac:dyDescent="0.25">
      <c r="A50" s="42" t="str">
        <f t="shared" si="3"/>
        <v>FERROL-SAN CIBRAO</v>
      </c>
      <c r="B50" s="41">
        <f t="shared" si="4"/>
        <v>401</v>
      </c>
      <c r="C50" s="41">
        <f t="shared" si="5"/>
        <v>499</v>
      </c>
      <c r="D50" s="41">
        <f t="shared" si="6"/>
        <v>26</v>
      </c>
      <c r="E50" s="42" t="str">
        <f t="shared" si="2"/>
        <v>BAHIA DE CADIZ</v>
      </c>
      <c r="F50" s="42">
        <f t="shared" si="7"/>
        <v>106399</v>
      </c>
      <c r="G50" s="42">
        <f t="shared" si="8"/>
        <v>126408</v>
      </c>
    </row>
    <row r="51" spans="1:7" x14ac:dyDescent="0.25">
      <c r="A51" s="42" t="str">
        <f t="shared" si="3"/>
        <v>GIJON</v>
      </c>
      <c r="B51" s="41">
        <f t="shared" si="4"/>
        <v>27465</v>
      </c>
      <c r="C51" s="41">
        <f t="shared" si="5"/>
        <v>26095</v>
      </c>
      <c r="D51" s="41">
        <f t="shared" si="6"/>
        <v>17</v>
      </c>
      <c r="E51" s="42" t="str">
        <f t="shared" si="2"/>
        <v>CASTELLON</v>
      </c>
      <c r="F51" s="42">
        <f t="shared" si="7"/>
        <v>67075</v>
      </c>
      <c r="G51" s="42">
        <f t="shared" si="8"/>
        <v>88208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58680</v>
      </c>
      <c r="G52" s="42">
        <f t="shared" si="8"/>
        <v>46755</v>
      </c>
    </row>
    <row r="53" spans="1:7" x14ac:dyDescent="0.25">
      <c r="A53" s="42" t="str">
        <f t="shared" si="3"/>
        <v>LAS PALMAS</v>
      </c>
      <c r="B53" s="41">
        <f t="shared" si="4"/>
        <v>1007207</v>
      </c>
      <c r="C53" s="41">
        <f t="shared" si="5"/>
        <v>1312120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30590</v>
      </c>
      <c r="G53" s="42">
        <f t="shared" si="8"/>
        <v>29160</v>
      </c>
    </row>
    <row r="54" spans="1:7" x14ac:dyDescent="0.25">
      <c r="A54" s="42" t="str">
        <f t="shared" si="3"/>
        <v>MALAGA</v>
      </c>
      <c r="B54" s="41">
        <f t="shared" si="4"/>
        <v>289871</v>
      </c>
      <c r="C54" s="41">
        <f t="shared" si="5"/>
        <v>428623</v>
      </c>
      <c r="D54" s="41">
        <f t="shared" si="6"/>
        <v>7</v>
      </c>
      <c r="E54" s="42" t="str">
        <f t="shared" si="2"/>
        <v>GIJON</v>
      </c>
      <c r="F54" s="42">
        <f t="shared" si="7"/>
        <v>27465</v>
      </c>
      <c r="G54" s="42">
        <f t="shared" si="8"/>
        <v>26095</v>
      </c>
    </row>
    <row r="55" spans="1:7" x14ac:dyDescent="0.25">
      <c r="A55" s="42" t="str">
        <f t="shared" si="3"/>
        <v>MARIN Y RIA DE PONTEVEDRA</v>
      </c>
      <c r="B55" s="41">
        <f t="shared" si="4"/>
        <v>30590</v>
      </c>
      <c r="C55" s="41">
        <f t="shared" si="5"/>
        <v>29160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25546</v>
      </c>
      <c r="G55" s="42">
        <f t="shared" si="8"/>
        <v>21688</v>
      </c>
    </row>
    <row r="56" spans="1:7" x14ac:dyDescent="0.25">
      <c r="A56" s="42" t="str">
        <f t="shared" si="3"/>
        <v>MELILLA</v>
      </c>
      <c r="B56" s="41">
        <f t="shared" si="4"/>
        <v>25546</v>
      </c>
      <c r="C56" s="41">
        <f t="shared" si="5"/>
        <v>21688</v>
      </c>
      <c r="D56" s="41">
        <f t="shared" si="6"/>
        <v>18</v>
      </c>
      <c r="E56" s="42" t="str">
        <f t="shared" si="2"/>
        <v>VILAGARCIA</v>
      </c>
      <c r="F56" s="42">
        <f t="shared" si="9"/>
        <v>16042</v>
      </c>
      <c r="G56" s="42">
        <f t="shared" si="8"/>
        <v>16631</v>
      </c>
    </row>
    <row r="57" spans="1:7" x14ac:dyDescent="0.25">
      <c r="A57" s="42" t="str">
        <f t="shared" si="3"/>
        <v>MOTRIL</v>
      </c>
      <c r="B57" s="41">
        <f t="shared" si="4"/>
        <v>948</v>
      </c>
      <c r="C57" s="41">
        <f t="shared" si="5"/>
        <v>0</v>
      </c>
      <c r="D57" s="41">
        <f t="shared" si="6"/>
        <v>25</v>
      </c>
      <c r="E57" s="42" t="str">
        <f t="shared" si="2"/>
        <v>CEUTA</v>
      </c>
      <c r="F57" s="42">
        <f t="shared" si="9"/>
        <v>13464</v>
      </c>
      <c r="G57" s="42">
        <f t="shared" si="8"/>
        <v>15488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7778</v>
      </c>
      <c r="G58" s="42">
        <f t="shared" si="8"/>
        <v>7918</v>
      </c>
    </row>
    <row r="59" spans="1:7" x14ac:dyDescent="0.25">
      <c r="A59" s="42" t="str">
        <f t="shared" si="3"/>
        <v>SANTA CRUZ DE TENERIFE</v>
      </c>
      <c r="B59" s="41">
        <f t="shared" si="4"/>
        <v>346254</v>
      </c>
      <c r="C59" s="41">
        <f t="shared" si="5"/>
        <v>397788</v>
      </c>
      <c r="D59" s="41">
        <f t="shared" si="6"/>
        <v>6</v>
      </c>
      <c r="E59" s="42" t="str">
        <f t="shared" si="2"/>
        <v>AVILES</v>
      </c>
      <c r="F59" s="42">
        <f t="shared" si="9"/>
        <v>2575</v>
      </c>
      <c r="G59" s="42">
        <f t="shared" si="8"/>
        <v>7615</v>
      </c>
    </row>
    <row r="60" spans="1:7" x14ac:dyDescent="0.25">
      <c r="A60" s="42" t="str">
        <f t="shared" si="3"/>
        <v>SANTANDER</v>
      </c>
      <c r="B60" s="41">
        <f t="shared" si="4"/>
        <v>1888</v>
      </c>
      <c r="C60" s="41">
        <f t="shared" si="5"/>
        <v>1435</v>
      </c>
      <c r="D60" s="41">
        <f t="shared" si="6"/>
        <v>23</v>
      </c>
      <c r="E60" s="42" t="str">
        <f t="shared" si="2"/>
        <v>SANTANDER</v>
      </c>
      <c r="F60" s="42">
        <f t="shared" si="9"/>
        <v>1888</v>
      </c>
      <c r="G60" s="42">
        <f t="shared" si="8"/>
        <v>1435</v>
      </c>
    </row>
    <row r="61" spans="1:7" x14ac:dyDescent="0.25">
      <c r="A61" s="42" t="str">
        <f t="shared" si="3"/>
        <v>SEVILLA</v>
      </c>
      <c r="B61" s="41">
        <f t="shared" si="4"/>
        <v>129736</v>
      </c>
      <c r="C61" s="41">
        <f t="shared" si="5"/>
        <v>130452</v>
      </c>
      <c r="D61" s="41">
        <f t="shared" si="6"/>
        <v>11</v>
      </c>
      <c r="E61" s="42" t="str">
        <f t="shared" si="2"/>
        <v>ALMERIA</v>
      </c>
      <c r="F61" s="42">
        <f t="shared" si="9"/>
        <v>1425</v>
      </c>
      <c r="G61" s="42">
        <f t="shared" si="8"/>
        <v>630</v>
      </c>
    </row>
    <row r="62" spans="1:7" x14ac:dyDescent="0.25">
      <c r="A62" s="42" t="str">
        <f t="shared" si="3"/>
        <v>TARRAGONA</v>
      </c>
      <c r="B62" s="41">
        <f t="shared" si="4"/>
        <v>221203</v>
      </c>
      <c r="C62" s="41">
        <f t="shared" si="5"/>
        <v>45903</v>
      </c>
      <c r="D62" s="41">
        <f t="shared" si="6"/>
        <v>8</v>
      </c>
      <c r="E62" s="42" t="str">
        <f t="shared" si="2"/>
        <v>MOTRIL</v>
      </c>
      <c r="F62" s="42">
        <f t="shared" si="9"/>
        <v>948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3653890</v>
      </c>
      <c r="C63" s="41">
        <f t="shared" si="5"/>
        <v>3602112</v>
      </c>
      <c r="D63" s="41">
        <f t="shared" si="6"/>
        <v>1</v>
      </c>
      <c r="E63" s="42" t="str">
        <f t="shared" si="2"/>
        <v>FERROL-SAN CIBRAO</v>
      </c>
      <c r="F63" s="42">
        <f t="shared" si="9"/>
        <v>401</v>
      </c>
      <c r="G63" s="42">
        <f t="shared" si="8"/>
        <v>499</v>
      </c>
    </row>
    <row r="64" spans="1:7" x14ac:dyDescent="0.25">
      <c r="A64" s="42" t="str">
        <f t="shared" si="3"/>
        <v>VIGO</v>
      </c>
      <c r="B64" s="41">
        <f t="shared" si="4"/>
        <v>193921</v>
      </c>
      <c r="C64" s="41">
        <f t="shared" si="5"/>
        <v>247873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16042</v>
      </c>
      <c r="C65" s="41">
        <f t="shared" si="5"/>
        <v>16631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82</v>
      </c>
      <c r="C8" s="38">
        <v>0</v>
      </c>
      <c r="D8" s="38">
        <v>82</v>
      </c>
      <c r="E8" s="38">
        <v>76</v>
      </c>
      <c r="F8" s="13">
        <f t="shared" ref="F8:F35" si="0">((E8*100)/D8)-100</f>
        <v>-7.3170731707317032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260864</v>
      </c>
      <c r="C11" s="37">
        <v>255035</v>
      </c>
      <c r="D11" s="37">
        <v>3164696</v>
      </c>
      <c r="E11" s="37">
        <v>2890851</v>
      </c>
      <c r="F11" s="10">
        <f t="shared" si="0"/>
        <v>-8.653121816439878</v>
      </c>
      <c r="G11" s="1"/>
      <c r="H11" s="1"/>
      <c r="I11" s="1"/>
    </row>
    <row r="12" spans="1:12" x14ac:dyDescent="0.25">
      <c r="A12" s="11" t="s">
        <v>49</v>
      </c>
      <c r="B12" s="38">
        <v>78</v>
      </c>
      <c r="C12" s="38">
        <v>7</v>
      </c>
      <c r="D12" s="38">
        <v>1097</v>
      </c>
      <c r="E12" s="38">
        <v>1030</v>
      </c>
      <c r="F12" s="13">
        <f t="shared" si="0"/>
        <v>-6.1075660893345542</v>
      </c>
      <c r="G12" s="1"/>
      <c r="H12" s="1"/>
      <c r="I12" s="1"/>
    </row>
    <row r="13" spans="1:12" x14ac:dyDescent="0.25">
      <c r="A13" s="8" t="s">
        <v>50</v>
      </c>
      <c r="B13" s="37">
        <v>59</v>
      </c>
      <c r="C13" s="37">
        <v>0</v>
      </c>
      <c r="D13" s="37">
        <v>238</v>
      </c>
      <c r="E13" s="37">
        <v>335</v>
      </c>
      <c r="F13" s="10">
        <f t="shared" si="0"/>
        <v>40.756302521008394</v>
      </c>
      <c r="G13" s="1"/>
      <c r="H13" s="1"/>
      <c r="I13" s="1"/>
    </row>
    <row r="14" spans="1:12" x14ac:dyDescent="0.25">
      <c r="A14" s="11" t="s">
        <v>51</v>
      </c>
      <c r="B14" s="38">
        <v>55871</v>
      </c>
      <c r="C14" s="38">
        <v>55754</v>
      </c>
      <c r="D14" s="38">
        <v>995913</v>
      </c>
      <c r="E14" s="38">
        <v>606296</v>
      </c>
      <c r="F14" s="13">
        <f t="shared" si="0"/>
        <v>-39.121589938076923</v>
      </c>
      <c r="G14" s="1"/>
      <c r="H14" s="1"/>
      <c r="I14" s="1"/>
    </row>
    <row r="15" spans="1:12" x14ac:dyDescent="0.25">
      <c r="A15" s="8" t="s">
        <v>52</v>
      </c>
      <c r="B15" s="37">
        <v>934</v>
      </c>
      <c r="C15" s="37">
        <v>515</v>
      </c>
      <c r="D15" s="37">
        <v>13850</v>
      </c>
      <c r="E15" s="37">
        <v>4646</v>
      </c>
      <c r="F15" s="10">
        <f t="shared" si="0"/>
        <v>-66.454873646209393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12</v>
      </c>
      <c r="E16" s="38">
        <v>315</v>
      </c>
      <c r="F16" s="13">
        <f t="shared" si="0"/>
        <v>2525</v>
      </c>
      <c r="G16" s="1"/>
      <c r="H16" s="1"/>
      <c r="I16" s="1"/>
    </row>
    <row r="17" spans="1:9" x14ac:dyDescent="0.25">
      <c r="A17" s="8" t="s">
        <v>54</v>
      </c>
      <c r="B17" s="37">
        <v>11</v>
      </c>
      <c r="C17" s="37">
        <v>0</v>
      </c>
      <c r="D17" s="37">
        <v>308</v>
      </c>
      <c r="E17" s="37">
        <v>4</v>
      </c>
      <c r="F17" s="10">
        <f t="shared" si="0"/>
        <v>-98.701298701298697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58797</v>
      </c>
      <c r="C22" s="38">
        <v>44926</v>
      </c>
      <c r="D22" s="38">
        <v>835094</v>
      </c>
      <c r="E22" s="38">
        <v>587662</v>
      </c>
      <c r="F22" s="13">
        <f t="shared" si="0"/>
        <v>-29.62923934311587</v>
      </c>
      <c r="G22" s="1"/>
      <c r="H22" s="1"/>
      <c r="I22" s="1"/>
    </row>
    <row r="23" spans="1:9" x14ac:dyDescent="0.25">
      <c r="A23" s="8" t="s">
        <v>60</v>
      </c>
      <c r="B23" s="37">
        <v>25410</v>
      </c>
      <c r="C23" s="37">
        <v>23773</v>
      </c>
      <c r="D23" s="37">
        <v>409759</v>
      </c>
      <c r="E23" s="37">
        <v>273976</v>
      </c>
      <c r="F23" s="10">
        <f t="shared" si="0"/>
        <v>-33.137283134720647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114</v>
      </c>
      <c r="E24" s="38">
        <v>61</v>
      </c>
      <c r="F24" s="13">
        <f t="shared" si="0"/>
        <v>-46.491228070175438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2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197</v>
      </c>
      <c r="C28" s="38">
        <v>1091</v>
      </c>
      <c r="D28" s="38">
        <v>8050</v>
      </c>
      <c r="E28" s="38">
        <v>16725</v>
      </c>
      <c r="F28" s="13">
        <f t="shared" si="0"/>
        <v>107.7639751552795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70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4</v>
      </c>
      <c r="D30" s="38">
        <v>0</v>
      </c>
      <c r="E30" s="38">
        <v>273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0</v>
      </c>
      <c r="C31" s="37">
        <v>16350</v>
      </c>
      <c r="D31" s="37">
        <v>875</v>
      </c>
      <c r="E31" s="37">
        <v>138707</v>
      </c>
      <c r="F31" s="10">
        <f t="shared" si="0"/>
        <v>15752.228571428572</v>
      </c>
      <c r="G31" s="1"/>
      <c r="H31" s="1"/>
      <c r="I31" s="1"/>
    </row>
    <row r="32" spans="1:9" x14ac:dyDescent="0.25">
      <c r="A32" s="11" t="s">
        <v>69</v>
      </c>
      <c r="B32" s="38">
        <v>125288</v>
      </c>
      <c r="C32" s="38">
        <v>150925</v>
      </c>
      <c r="D32" s="38">
        <v>1582192</v>
      </c>
      <c r="E32" s="38">
        <v>1824636</v>
      </c>
      <c r="F32" s="13">
        <f t="shared" si="0"/>
        <v>15.323298310192442</v>
      </c>
      <c r="G32" s="1"/>
      <c r="H32" s="1"/>
      <c r="I32" s="1"/>
    </row>
    <row r="33" spans="1:9" x14ac:dyDescent="0.25">
      <c r="A33" s="8" t="s">
        <v>70</v>
      </c>
      <c r="B33" s="37">
        <v>383</v>
      </c>
      <c r="C33" s="37">
        <v>544</v>
      </c>
      <c r="D33" s="37">
        <v>3371</v>
      </c>
      <c r="E33" s="37">
        <v>7243</v>
      </c>
      <c r="F33" s="10">
        <f t="shared" si="0"/>
        <v>114.86205873628003</v>
      </c>
      <c r="G33" s="1"/>
      <c r="H33" s="1"/>
      <c r="I33" s="1"/>
    </row>
    <row r="34" spans="1:9" x14ac:dyDescent="0.25">
      <c r="A34" s="11" t="s">
        <v>71</v>
      </c>
      <c r="B34" s="38">
        <v>8</v>
      </c>
      <c r="C34" s="38">
        <v>0</v>
      </c>
      <c r="D34" s="38">
        <v>493</v>
      </c>
      <c r="E34" s="38">
        <v>619</v>
      </c>
      <c r="F34" s="13">
        <f t="shared" si="0"/>
        <v>25.5578093306288</v>
      </c>
      <c r="G34" s="1"/>
      <c r="H34" s="1"/>
      <c r="I34" s="1"/>
    </row>
    <row r="35" spans="1:9" x14ac:dyDescent="0.25">
      <c r="A35" s="14" t="s">
        <v>72</v>
      </c>
      <c r="B35" s="15">
        <f>SUM(B7:B34)</f>
        <v>527982</v>
      </c>
      <c r="C35" s="15">
        <f t="shared" ref="C35:E35" si="1">SUM(C7:C34)</f>
        <v>548926</v>
      </c>
      <c r="D35" s="15">
        <f t="shared" si="1"/>
        <v>7016269</v>
      </c>
      <c r="E35" s="15">
        <f t="shared" si="1"/>
        <v>6353531</v>
      </c>
      <c r="F35" s="16">
        <f t="shared" si="0"/>
        <v>-9.4457324826057771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2890851</v>
      </c>
      <c r="G38" s="42">
        <f>LOOKUP(E38,$A$38:$A$65,$C$38:$C$65)</f>
        <v>3164696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82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1824636</v>
      </c>
      <c r="G39" s="42">
        <f t="shared" ref="G39:G65" si="8">LOOKUP(E39,$A$38:$A$65,$C$38:$C$65)</f>
        <v>1582192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606296</v>
      </c>
      <c r="G40" s="42">
        <f t="shared" si="8"/>
        <v>995913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587662</v>
      </c>
      <c r="G41" s="42">
        <f t="shared" si="8"/>
        <v>835094</v>
      </c>
    </row>
    <row r="42" spans="1:9" x14ac:dyDescent="0.25">
      <c r="A42" s="42" t="str">
        <f t="shared" si="3"/>
        <v>BAHIA DE ALGECIRAS</v>
      </c>
      <c r="B42" s="41">
        <f t="shared" si="4"/>
        <v>2890851</v>
      </c>
      <c r="C42" s="41">
        <f t="shared" si="5"/>
        <v>3164696</v>
      </c>
      <c r="D42" s="41">
        <f t="shared" si="6"/>
        <v>1</v>
      </c>
      <c r="E42" s="42" t="str">
        <f t="shared" si="2"/>
        <v>MALAGA</v>
      </c>
      <c r="F42" s="42">
        <f t="shared" si="7"/>
        <v>273976</v>
      </c>
      <c r="G42" s="42">
        <f t="shared" si="8"/>
        <v>409759</v>
      </c>
    </row>
    <row r="43" spans="1:9" x14ac:dyDescent="0.25">
      <c r="A43" s="42" t="str">
        <f t="shared" si="3"/>
        <v>BAHIA DE CADIZ</v>
      </c>
      <c r="B43" s="41">
        <f t="shared" si="4"/>
        <v>1030</v>
      </c>
      <c r="C43" s="41">
        <f t="shared" si="5"/>
        <v>1097</v>
      </c>
      <c r="D43" s="41">
        <f t="shared" si="6"/>
        <v>10</v>
      </c>
      <c r="E43" s="42" t="str">
        <f t="shared" si="2"/>
        <v>TARRAGONA</v>
      </c>
      <c r="F43" s="42">
        <f t="shared" si="7"/>
        <v>138707</v>
      </c>
      <c r="G43" s="42">
        <f t="shared" si="8"/>
        <v>875</v>
      </c>
    </row>
    <row r="44" spans="1:9" x14ac:dyDescent="0.25">
      <c r="A44" s="42" t="str">
        <f t="shared" si="3"/>
        <v>BALEARES</v>
      </c>
      <c r="B44" s="41">
        <f t="shared" si="4"/>
        <v>335</v>
      </c>
      <c r="C44" s="41">
        <f t="shared" si="5"/>
        <v>238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16725</v>
      </c>
      <c r="G44" s="42">
        <f t="shared" si="8"/>
        <v>8050</v>
      </c>
    </row>
    <row r="45" spans="1:9" x14ac:dyDescent="0.25">
      <c r="A45" s="42" t="str">
        <f t="shared" si="3"/>
        <v>BARCELONA</v>
      </c>
      <c r="B45" s="41">
        <f t="shared" si="4"/>
        <v>606296</v>
      </c>
      <c r="C45" s="41">
        <f t="shared" si="5"/>
        <v>995913</v>
      </c>
      <c r="D45" s="41">
        <f t="shared" si="6"/>
        <v>3</v>
      </c>
      <c r="E45" s="42" t="str">
        <f t="shared" si="2"/>
        <v>VIGO</v>
      </c>
      <c r="F45" s="42">
        <f t="shared" si="7"/>
        <v>7243</v>
      </c>
      <c r="G45" s="42">
        <f t="shared" si="8"/>
        <v>3371</v>
      </c>
    </row>
    <row r="46" spans="1:9" x14ac:dyDescent="0.25">
      <c r="A46" s="42" t="str">
        <f t="shared" si="3"/>
        <v>BILBAO</v>
      </c>
      <c r="B46" s="41">
        <f t="shared" si="4"/>
        <v>4646</v>
      </c>
      <c r="C46" s="41">
        <f t="shared" si="5"/>
        <v>13850</v>
      </c>
      <c r="D46" s="41">
        <f t="shared" si="6"/>
        <v>9</v>
      </c>
      <c r="E46" s="42" t="str">
        <f t="shared" si="2"/>
        <v>BILBAO</v>
      </c>
      <c r="F46" s="42">
        <f t="shared" si="7"/>
        <v>4646</v>
      </c>
      <c r="G46" s="42">
        <f t="shared" si="8"/>
        <v>13850</v>
      </c>
    </row>
    <row r="47" spans="1:9" x14ac:dyDescent="0.25">
      <c r="A47" s="42" t="str">
        <f t="shared" si="3"/>
        <v>CARTAGENA</v>
      </c>
      <c r="B47" s="41">
        <f t="shared" si="4"/>
        <v>315</v>
      </c>
      <c r="C47" s="41">
        <f t="shared" si="5"/>
        <v>12</v>
      </c>
      <c r="D47" s="41">
        <f t="shared" si="6"/>
        <v>13</v>
      </c>
      <c r="E47" s="42" t="str">
        <f t="shared" si="2"/>
        <v>BAHIA DE CADIZ</v>
      </c>
      <c r="F47" s="42">
        <f t="shared" si="7"/>
        <v>1030</v>
      </c>
      <c r="G47" s="42">
        <f t="shared" si="8"/>
        <v>1097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308</v>
      </c>
      <c r="D48" s="41">
        <f t="shared" si="6"/>
        <v>19</v>
      </c>
      <c r="E48" s="42" t="str">
        <f t="shared" si="2"/>
        <v>VILAGARCIA</v>
      </c>
      <c r="F48" s="42">
        <f t="shared" si="7"/>
        <v>619</v>
      </c>
      <c r="G48" s="42">
        <f t="shared" si="8"/>
        <v>493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0</v>
      </c>
      <c r="D49" s="41">
        <f t="shared" si="6"/>
        <v>19</v>
      </c>
      <c r="E49" s="42" t="str">
        <f t="shared" si="2"/>
        <v>BALEARES</v>
      </c>
      <c r="F49" s="42">
        <f t="shared" si="7"/>
        <v>335</v>
      </c>
      <c r="G49" s="42">
        <f t="shared" si="8"/>
        <v>238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315</v>
      </c>
      <c r="G50" s="42">
        <f t="shared" si="8"/>
        <v>12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SEVILLA</v>
      </c>
      <c r="F51" s="42">
        <f t="shared" si="7"/>
        <v>273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76</v>
      </c>
      <c r="G52" s="42">
        <f t="shared" si="8"/>
        <v>82</v>
      </c>
    </row>
    <row r="53" spans="1:7" x14ac:dyDescent="0.25">
      <c r="A53" s="42" t="str">
        <f t="shared" si="3"/>
        <v>LAS PALMAS</v>
      </c>
      <c r="B53" s="41">
        <f t="shared" si="4"/>
        <v>587662</v>
      </c>
      <c r="C53" s="41">
        <f t="shared" si="5"/>
        <v>835094</v>
      </c>
      <c r="D53" s="41">
        <f t="shared" si="6"/>
        <v>4</v>
      </c>
      <c r="E53" s="42" t="str">
        <f t="shared" si="2"/>
        <v>SANTANDER</v>
      </c>
      <c r="F53" s="42">
        <f t="shared" si="7"/>
        <v>70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273976</v>
      </c>
      <c r="C54" s="41">
        <f t="shared" si="5"/>
        <v>409759</v>
      </c>
      <c r="D54" s="41">
        <f t="shared" si="6"/>
        <v>5</v>
      </c>
      <c r="E54" s="42" t="str">
        <f t="shared" si="2"/>
        <v>MARIN Y RIA DE PONTEVEDRA</v>
      </c>
      <c r="F54" s="42">
        <f t="shared" si="7"/>
        <v>61</v>
      </c>
      <c r="G54" s="42">
        <f t="shared" si="8"/>
        <v>114</v>
      </c>
    </row>
    <row r="55" spans="1:7" x14ac:dyDescent="0.25">
      <c r="A55" s="42" t="str">
        <f t="shared" si="3"/>
        <v>MARIN Y RIA DE PONTEVEDRA</v>
      </c>
      <c r="B55" s="41">
        <f t="shared" si="4"/>
        <v>61</v>
      </c>
      <c r="C55" s="41">
        <f t="shared" si="5"/>
        <v>114</v>
      </c>
      <c r="D55" s="41">
        <f t="shared" si="6"/>
        <v>17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str">
        <f t="shared" si="2"/>
        <v>CASTELLON</v>
      </c>
      <c r="F56" s="42">
        <f t="shared" si="9"/>
        <v>4</v>
      </c>
      <c r="G56" s="42">
        <f t="shared" si="8"/>
        <v>308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20</v>
      </c>
      <c r="E57" s="42" t="str">
        <f t="shared" si="2"/>
        <v>MOTRIL</v>
      </c>
      <c r="F57" s="42">
        <f t="shared" si="9"/>
        <v>2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16725</v>
      </c>
      <c r="C59" s="41">
        <f t="shared" si="5"/>
        <v>8050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70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273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138707</v>
      </c>
      <c r="C62" s="41">
        <f t="shared" si="5"/>
        <v>875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1824636</v>
      </c>
      <c r="C63" s="41">
        <f t="shared" si="5"/>
        <v>1582192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7243</v>
      </c>
      <c r="C64" s="41">
        <f t="shared" si="5"/>
        <v>3371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493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16"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">
        <v>40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126</v>
      </c>
      <c r="C7" s="9">
        <v>4</v>
      </c>
      <c r="D7" s="9">
        <v>672</v>
      </c>
      <c r="E7" s="9">
        <v>513</v>
      </c>
      <c r="F7" s="10">
        <f>((E7*100)/D7)-100</f>
        <v>-23.660714285714292</v>
      </c>
      <c r="G7" s="1"/>
      <c r="H7" s="1"/>
      <c r="I7" s="1"/>
    </row>
    <row r="8" spans="1:12" x14ac:dyDescent="0.25">
      <c r="A8" s="11" t="s">
        <v>45</v>
      </c>
      <c r="B8" s="12">
        <v>7455</v>
      </c>
      <c r="C8" s="12">
        <v>10364</v>
      </c>
      <c r="D8" s="12">
        <v>139966</v>
      </c>
      <c r="E8" s="12">
        <v>121159</v>
      </c>
      <c r="F8" s="13">
        <f t="shared" ref="F8:F35" si="0">((E8*100)/D8)-100</f>
        <v>-13.436834659845957</v>
      </c>
      <c r="G8" s="1"/>
      <c r="H8" s="1"/>
      <c r="I8" s="1"/>
    </row>
    <row r="9" spans="1:12" x14ac:dyDescent="0.25">
      <c r="A9" s="8" t="s">
        <v>46</v>
      </c>
      <c r="B9" s="9">
        <v>79</v>
      </c>
      <c r="C9" s="9">
        <v>230</v>
      </c>
      <c r="D9" s="9">
        <v>186</v>
      </c>
      <c r="E9" s="9">
        <v>666</v>
      </c>
      <c r="F9" s="10">
        <f t="shared" si="0"/>
        <v>258.06451612903226</v>
      </c>
      <c r="G9" s="1"/>
      <c r="H9" s="1"/>
      <c r="I9" s="1"/>
    </row>
    <row r="10" spans="1:12" x14ac:dyDescent="0.25">
      <c r="A10" s="11" t="s">
        <v>47</v>
      </c>
      <c r="B10" s="12">
        <v>546</v>
      </c>
      <c r="C10" s="12">
        <v>0</v>
      </c>
      <c r="D10" s="12">
        <v>7354</v>
      </c>
      <c r="E10" s="12">
        <v>2384</v>
      </c>
      <c r="F10" s="17">
        <f t="shared" si="0"/>
        <v>-67.582268153385911</v>
      </c>
      <c r="G10" s="1"/>
      <c r="H10" s="1"/>
      <c r="I10" s="1"/>
    </row>
    <row r="11" spans="1:12" x14ac:dyDescent="0.25">
      <c r="A11" s="8" t="s">
        <v>48</v>
      </c>
      <c r="B11" s="9">
        <v>1110</v>
      </c>
      <c r="C11" s="9">
        <v>715</v>
      </c>
      <c r="D11" s="9">
        <v>13344</v>
      </c>
      <c r="E11" s="9">
        <v>10687</v>
      </c>
      <c r="F11" s="10">
        <f t="shared" si="0"/>
        <v>-19.911570743405278</v>
      </c>
      <c r="G11" s="1"/>
      <c r="H11" s="1"/>
      <c r="I11" s="1"/>
    </row>
    <row r="12" spans="1:12" x14ac:dyDescent="0.25">
      <c r="A12" s="11" t="s">
        <v>49</v>
      </c>
      <c r="B12" s="12">
        <v>4576</v>
      </c>
      <c r="C12" s="12">
        <v>5521</v>
      </c>
      <c r="D12" s="12">
        <v>59886</v>
      </c>
      <c r="E12" s="12">
        <v>60325</v>
      </c>
      <c r="F12" s="13">
        <f t="shared" si="0"/>
        <v>0.73305947967806162</v>
      </c>
      <c r="G12" s="1"/>
      <c r="H12" s="1"/>
      <c r="I12" s="1"/>
    </row>
    <row r="13" spans="1:12" x14ac:dyDescent="0.25">
      <c r="A13" s="8" t="s">
        <v>50</v>
      </c>
      <c r="B13" s="9">
        <v>9595</v>
      </c>
      <c r="C13" s="9">
        <v>5797</v>
      </c>
      <c r="D13" s="9">
        <v>175898</v>
      </c>
      <c r="E13" s="9">
        <v>127092</v>
      </c>
      <c r="F13" s="10">
        <f t="shared" si="0"/>
        <v>-27.746762328167463</v>
      </c>
      <c r="G13" s="1"/>
      <c r="H13" s="1"/>
      <c r="I13" s="1"/>
    </row>
    <row r="14" spans="1:12" x14ac:dyDescent="0.25">
      <c r="A14" s="11" t="s">
        <v>51</v>
      </c>
      <c r="B14" s="12">
        <v>15603</v>
      </c>
      <c r="C14" s="12">
        <v>17839</v>
      </c>
      <c r="D14" s="12">
        <v>300812</v>
      </c>
      <c r="E14" s="12">
        <v>226128</v>
      </c>
      <c r="F14" s="13">
        <f t="shared" si="0"/>
        <v>-24.827466989348835</v>
      </c>
      <c r="G14" s="1"/>
      <c r="H14" s="1"/>
      <c r="I14" s="1"/>
    </row>
    <row r="15" spans="1:12" x14ac:dyDescent="0.25">
      <c r="A15" s="8" t="s">
        <v>52</v>
      </c>
      <c r="B15" s="9">
        <v>5567</v>
      </c>
      <c r="C15" s="9">
        <v>4195</v>
      </c>
      <c r="D15" s="9">
        <v>78073</v>
      </c>
      <c r="E15" s="9">
        <v>54314</v>
      </c>
      <c r="F15" s="10">
        <f t="shared" si="0"/>
        <v>-30.431775389699382</v>
      </c>
      <c r="G15" s="1"/>
      <c r="H15" s="1"/>
      <c r="I15" s="1"/>
    </row>
    <row r="16" spans="1:12" x14ac:dyDescent="0.25">
      <c r="A16" s="11" t="s">
        <v>53</v>
      </c>
      <c r="B16" s="12">
        <v>2029</v>
      </c>
      <c r="C16" s="12">
        <v>2390</v>
      </c>
      <c r="D16" s="12">
        <v>21764</v>
      </c>
      <c r="E16" s="12">
        <v>29403</v>
      </c>
      <c r="F16" s="13">
        <f t="shared" si="0"/>
        <v>35.099246462047404</v>
      </c>
      <c r="G16" s="1"/>
      <c r="H16" s="1"/>
      <c r="I16" s="1"/>
    </row>
    <row r="17" spans="1:9" x14ac:dyDescent="0.25">
      <c r="A17" s="8" t="s">
        <v>54</v>
      </c>
      <c r="B17" s="9">
        <v>4</v>
      </c>
      <c r="C17" s="9">
        <v>0</v>
      </c>
      <c r="D17" s="9">
        <v>1583</v>
      </c>
      <c r="E17" s="9">
        <v>553</v>
      </c>
      <c r="F17" s="10">
        <f t="shared" si="0"/>
        <v>-65.066329753632346</v>
      </c>
      <c r="G17" s="1"/>
      <c r="H17" s="1"/>
      <c r="I17" s="1"/>
    </row>
    <row r="18" spans="1:9" x14ac:dyDescent="0.25">
      <c r="A18" s="11" t="s">
        <v>55</v>
      </c>
      <c r="B18" s="12">
        <v>860</v>
      </c>
      <c r="C18" s="12">
        <v>830</v>
      </c>
      <c r="D18" s="12">
        <v>13957</v>
      </c>
      <c r="E18" s="12">
        <v>12702</v>
      </c>
      <c r="F18" s="13">
        <f t="shared" si="0"/>
        <v>-8.9919037042344314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524</v>
      </c>
      <c r="C20" s="12">
        <v>875</v>
      </c>
      <c r="D20" s="12">
        <v>8108</v>
      </c>
      <c r="E20" s="12">
        <v>10394</v>
      </c>
      <c r="F20" s="13">
        <f t="shared" si="0"/>
        <v>28.194375925012338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28974</v>
      </c>
      <c r="C22" s="12">
        <v>27983</v>
      </c>
      <c r="D22" s="12">
        <v>383958</v>
      </c>
      <c r="E22" s="12">
        <v>330451</v>
      </c>
      <c r="F22" s="13">
        <f t="shared" si="0"/>
        <v>-13.935638793826413</v>
      </c>
      <c r="G22" s="1"/>
      <c r="H22" s="1"/>
      <c r="I22" s="1"/>
    </row>
    <row r="23" spans="1:9" x14ac:dyDescent="0.25">
      <c r="A23" s="8" t="s">
        <v>60</v>
      </c>
      <c r="B23" s="9">
        <v>1470</v>
      </c>
      <c r="C23" s="9">
        <v>829</v>
      </c>
      <c r="D23" s="9">
        <v>10831</v>
      </c>
      <c r="E23" s="9">
        <v>11737</v>
      </c>
      <c r="F23" s="10">
        <f t="shared" si="0"/>
        <v>8.3648785892346069</v>
      </c>
      <c r="G23" s="1"/>
      <c r="H23" s="1"/>
      <c r="I23" s="1"/>
    </row>
    <row r="24" spans="1:9" x14ac:dyDescent="0.25">
      <c r="A24" s="11" t="s">
        <v>61</v>
      </c>
      <c r="B24" s="12">
        <v>372</v>
      </c>
      <c r="C24" s="12">
        <v>1654</v>
      </c>
      <c r="D24" s="12">
        <v>22156</v>
      </c>
      <c r="E24" s="12">
        <v>14965</v>
      </c>
      <c r="F24" s="13">
        <f t="shared" si="0"/>
        <v>-32.456219534211954</v>
      </c>
      <c r="G24" s="1"/>
      <c r="H24" s="1"/>
      <c r="I24" s="1"/>
    </row>
    <row r="25" spans="1:9" x14ac:dyDescent="0.25">
      <c r="A25" s="8" t="s">
        <v>62</v>
      </c>
      <c r="B25" s="9">
        <v>1000</v>
      </c>
      <c r="C25" s="9">
        <v>1025</v>
      </c>
      <c r="D25" s="9">
        <v>15724</v>
      </c>
      <c r="E25" s="9">
        <v>12623</v>
      </c>
      <c r="F25" s="10">
        <f t="shared" si="0"/>
        <v>-19.721444924955478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274</v>
      </c>
      <c r="D26" s="12">
        <v>0</v>
      </c>
      <c r="E26" s="12">
        <v>501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23056</v>
      </c>
      <c r="C28" s="12">
        <v>23754</v>
      </c>
      <c r="D28" s="12">
        <v>341010</v>
      </c>
      <c r="E28" s="12">
        <v>287964</v>
      </c>
      <c r="F28" s="13">
        <f t="shared" si="0"/>
        <v>-15.555555555555557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8559</v>
      </c>
      <c r="C30" s="12">
        <v>8627</v>
      </c>
      <c r="D30" s="12">
        <v>112945</v>
      </c>
      <c r="E30" s="12">
        <v>109290</v>
      </c>
      <c r="F30" s="13">
        <f t="shared" si="0"/>
        <v>-3.2360883615919249</v>
      </c>
      <c r="G30" s="1"/>
      <c r="H30" s="1"/>
      <c r="I30" s="1"/>
    </row>
    <row r="31" spans="1:9" x14ac:dyDescent="0.25">
      <c r="A31" s="8" t="s">
        <v>68</v>
      </c>
      <c r="B31" s="9">
        <v>1193</v>
      </c>
      <c r="C31" s="9">
        <v>1125</v>
      </c>
      <c r="D31" s="9">
        <v>20120</v>
      </c>
      <c r="E31" s="9">
        <v>14749</v>
      </c>
      <c r="F31" s="10">
        <f t="shared" si="0"/>
        <v>-26.694831013916499</v>
      </c>
      <c r="G31" s="1"/>
      <c r="H31" s="1"/>
      <c r="I31" s="1"/>
    </row>
    <row r="32" spans="1:9" x14ac:dyDescent="0.25">
      <c r="A32" s="11" t="s">
        <v>69</v>
      </c>
      <c r="B32" s="12">
        <v>11258</v>
      </c>
      <c r="C32" s="12">
        <v>10364</v>
      </c>
      <c r="D32" s="12">
        <v>177607</v>
      </c>
      <c r="E32" s="12">
        <v>153414</v>
      </c>
      <c r="F32" s="13">
        <f t="shared" si="0"/>
        <v>-13.621647795413466</v>
      </c>
      <c r="G32" s="1"/>
      <c r="H32" s="1"/>
      <c r="I32" s="1"/>
    </row>
    <row r="33" spans="1:9" x14ac:dyDescent="0.25">
      <c r="A33" s="8" t="s">
        <v>70</v>
      </c>
      <c r="B33" s="9">
        <v>3784</v>
      </c>
      <c r="C33" s="9">
        <v>3505</v>
      </c>
      <c r="D33" s="9">
        <v>57031</v>
      </c>
      <c r="E33" s="9">
        <v>47731</v>
      </c>
      <c r="F33" s="10">
        <f t="shared" si="0"/>
        <v>-16.306920797461032</v>
      </c>
      <c r="G33" s="1"/>
      <c r="H33" s="1"/>
      <c r="I33" s="1"/>
    </row>
    <row r="34" spans="1:9" x14ac:dyDescent="0.25">
      <c r="A34" s="11" t="s">
        <v>71</v>
      </c>
      <c r="B34" s="12">
        <v>1521</v>
      </c>
      <c r="C34" s="12">
        <v>0</v>
      </c>
      <c r="D34" s="12">
        <v>12421</v>
      </c>
      <c r="E34" s="12">
        <v>10331</v>
      </c>
      <c r="F34" s="13">
        <f t="shared" si="0"/>
        <v>-16.82634248450205</v>
      </c>
      <c r="G34" s="1"/>
      <c r="H34" s="1"/>
      <c r="I34" s="1"/>
    </row>
    <row r="35" spans="1:9" x14ac:dyDescent="0.25">
      <c r="A35" s="14" t="s">
        <v>72</v>
      </c>
      <c r="B35" s="15">
        <f>SUM(B7:B34)</f>
        <v>129261</v>
      </c>
      <c r="C35" s="15">
        <f t="shared" ref="C35:E35" si="1">SUM(C7:C34)</f>
        <v>127900</v>
      </c>
      <c r="D35" s="15">
        <f t="shared" si="1"/>
        <v>1975627</v>
      </c>
      <c r="E35" s="15">
        <f t="shared" si="1"/>
        <v>1650076</v>
      </c>
      <c r="F35" s="16">
        <f t="shared" si="0"/>
        <v>-16.478363577740126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513</v>
      </c>
      <c r="C38" s="41">
        <f>D7</f>
        <v>672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330451</v>
      </c>
      <c r="G38" s="42">
        <f>LOOKUP(E38,$A$38:$A$65,$C$38:$C$65)</f>
        <v>383958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121159</v>
      </c>
      <c r="C39" s="41">
        <f t="shared" ref="C39:C65" si="5">D8</f>
        <v>139966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287964</v>
      </c>
      <c r="G39" s="42">
        <f t="shared" ref="G39:G65" si="8">LOOKUP(E39,$A$38:$A$65,$C$38:$C$65)</f>
        <v>341010</v>
      </c>
    </row>
    <row r="40" spans="1:9" x14ac:dyDescent="0.25">
      <c r="A40" s="42" t="str">
        <f t="shared" si="3"/>
        <v>ALMERIA</v>
      </c>
      <c r="B40" s="41">
        <f t="shared" si="4"/>
        <v>666</v>
      </c>
      <c r="C40" s="41">
        <f t="shared" si="5"/>
        <v>186</v>
      </c>
      <c r="D40" s="41">
        <f t="shared" si="6"/>
        <v>21</v>
      </c>
      <c r="E40" s="42" t="str">
        <f t="shared" si="2"/>
        <v>BARCELONA</v>
      </c>
      <c r="F40" s="42">
        <f t="shared" si="7"/>
        <v>226128</v>
      </c>
      <c r="G40" s="42">
        <f t="shared" si="8"/>
        <v>300812</v>
      </c>
    </row>
    <row r="41" spans="1:9" x14ac:dyDescent="0.25">
      <c r="A41" s="42" t="str">
        <f t="shared" si="3"/>
        <v>AVILES</v>
      </c>
      <c r="B41" s="41">
        <f t="shared" si="4"/>
        <v>2384</v>
      </c>
      <c r="C41" s="41">
        <f t="shared" si="5"/>
        <v>7354</v>
      </c>
      <c r="D41" s="41">
        <f t="shared" si="6"/>
        <v>20</v>
      </c>
      <c r="E41" s="42" t="str">
        <f t="shared" si="2"/>
        <v>VALENCIA</v>
      </c>
      <c r="F41" s="42">
        <f t="shared" si="7"/>
        <v>153414</v>
      </c>
      <c r="G41" s="42">
        <f t="shared" si="8"/>
        <v>177607</v>
      </c>
    </row>
    <row r="42" spans="1:9" x14ac:dyDescent="0.25">
      <c r="A42" s="42" t="str">
        <f t="shared" si="3"/>
        <v>BAHIA DE ALGECIRAS</v>
      </c>
      <c r="B42" s="41">
        <f t="shared" si="4"/>
        <v>10687</v>
      </c>
      <c r="C42" s="41">
        <f t="shared" si="5"/>
        <v>13344</v>
      </c>
      <c r="D42" s="41">
        <f t="shared" si="6"/>
        <v>17</v>
      </c>
      <c r="E42" s="42" t="str">
        <f t="shared" si="2"/>
        <v>BALEARES</v>
      </c>
      <c r="F42" s="42">
        <f t="shared" si="7"/>
        <v>127092</v>
      </c>
      <c r="G42" s="42">
        <f t="shared" si="8"/>
        <v>175898</v>
      </c>
    </row>
    <row r="43" spans="1:9" x14ac:dyDescent="0.25">
      <c r="A43" s="42" t="str">
        <f t="shared" si="3"/>
        <v>BAHIA DE CADIZ</v>
      </c>
      <c r="B43" s="41">
        <f t="shared" si="4"/>
        <v>60325</v>
      </c>
      <c r="C43" s="41">
        <f t="shared" si="5"/>
        <v>59886</v>
      </c>
      <c r="D43" s="41">
        <f t="shared" si="6"/>
        <v>8</v>
      </c>
      <c r="E43" s="42" t="str">
        <f t="shared" si="2"/>
        <v>ALICANTE</v>
      </c>
      <c r="F43" s="42">
        <f t="shared" si="7"/>
        <v>121159</v>
      </c>
      <c r="G43" s="42">
        <f t="shared" si="8"/>
        <v>139966</v>
      </c>
    </row>
    <row r="44" spans="1:9" x14ac:dyDescent="0.25">
      <c r="A44" s="42" t="str">
        <f t="shared" si="3"/>
        <v>BALEARES</v>
      </c>
      <c r="B44" s="41">
        <f t="shared" si="4"/>
        <v>127092</v>
      </c>
      <c r="C44" s="41">
        <f t="shared" si="5"/>
        <v>175898</v>
      </c>
      <c r="D44" s="41">
        <f t="shared" si="6"/>
        <v>5</v>
      </c>
      <c r="E44" s="42" t="str">
        <f t="shared" si="2"/>
        <v>SEVILLA</v>
      </c>
      <c r="F44" s="42">
        <f t="shared" si="7"/>
        <v>109290</v>
      </c>
      <c r="G44" s="42">
        <f t="shared" si="8"/>
        <v>112945</v>
      </c>
    </row>
    <row r="45" spans="1:9" x14ac:dyDescent="0.25">
      <c r="A45" s="42" t="str">
        <f t="shared" si="3"/>
        <v>BARCELONA</v>
      </c>
      <c r="B45" s="41">
        <f t="shared" si="4"/>
        <v>226128</v>
      </c>
      <c r="C45" s="41">
        <f t="shared" si="5"/>
        <v>300812</v>
      </c>
      <c r="D45" s="41">
        <f t="shared" si="6"/>
        <v>3</v>
      </c>
      <c r="E45" s="42" t="str">
        <f t="shared" si="2"/>
        <v>BAHIA DE CADIZ</v>
      </c>
      <c r="F45" s="42">
        <f t="shared" si="7"/>
        <v>60325</v>
      </c>
      <c r="G45" s="42">
        <f t="shared" si="8"/>
        <v>59886</v>
      </c>
    </row>
    <row r="46" spans="1:9" x14ac:dyDescent="0.25">
      <c r="A46" s="42" t="str">
        <f t="shared" si="3"/>
        <v>BILBAO</v>
      </c>
      <c r="B46" s="41">
        <f t="shared" si="4"/>
        <v>54314</v>
      </c>
      <c r="C46" s="41">
        <f t="shared" si="5"/>
        <v>78073</v>
      </c>
      <c r="D46" s="41">
        <f t="shared" si="6"/>
        <v>9</v>
      </c>
      <c r="E46" s="42" t="str">
        <f t="shared" si="2"/>
        <v>BILBAO</v>
      </c>
      <c r="F46" s="42">
        <f t="shared" si="7"/>
        <v>54314</v>
      </c>
      <c r="G46" s="42">
        <f t="shared" si="8"/>
        <v>78073</v>
      </c>
    </row>
    <row r="47" spans="1:9" x14ac:dyDescent="0.25">
      <c r="A47" s="42" t="str">
        <f t="shared" si="3"/>
        <v>CARTAGENA</v>
      </c>
      <c r="B47" s="41">
        <f t="shared" si="4"/>
        <v>29403</v>
      </c>
      <c r="C47" s="41">
        <f t="shared" si="5"/>
        <v>21764</v>
      </c>
      <c r="D47" s="41">
        <f t="shared" si="6"/>
        <v>11</v>
      </c>
      <c r="E47" s="42" t="str">
        <f t="shared" si="2"/>
        <v>VIGO</v>
      </c>
      <c r="F47" s="42">
        <f t="shared" si="7"/>
        <v>47731</v>
      </c>
      <c r="G47" s="42">
        <f t="shared" si="8"/>
        <v>57031</v>
      </c>
    </row>
    <row r="48" spans="1:9" x14ac:dyDescent="0.25">
      <c r="A48" s="42" t="str">
        <f t="shared" si="3"/>
        <v>CASTELLON</v>
      </c>
      <c r="B48" s="41">
        <f t="shared" si="4"/>
        <v>553</v>
      </c>
      <c r="C48" s="41">
        <f t="shared" si="5"/>
        <v>1583</v>
      </c>
      <c r="D48" s="41">
        <f t="shared" si="6"/>
        <v>22</v>
      </c>
      <c r="E48" s="42" t="str">
        <f t="shared" si="2"/>
        <v>CARTAGENA</v>
      </c>
      <c r="F48" s="42">
        <f t="shared" si="7"/>
        <v>29403</v>
      </c>
      <c r="G48" s="42">
        <f t="shared" si="8"/>
        <v>21764</v>
      </c>
    </row>
    <row r="49" spans="1:7" x14ac:dyDescent="0.25">
      <c r="A49" s="42" t="str">
        <f t="shared" si="3"/>
        <v>CEUTA</v>
      </c>
      <c r="B49" s="41">
        <f t="shared" si="4"/>
        <v>12702</v>
      </c>
      <c r="C49" s="41">
        <f t="shared" si="5"/>
        <v>13957</v>
      </c>
      <c r="D49" s="41">
        <f t="shared" si="6"/>
        <v>14</v>
      </c>
      <c r="E49" s="42" t="str">
        <f t="shared" si="2"/>
        <v>MARIN Y RIA DE PONTEVEDRA</v>
      </c>
      <c r="F49" s="42">
        <f t="shared" si="7"/>
        <v>14965</v>
      </c>
      <c r="G49" s="42">
        <f t="shared" si="8"/>
        <v>22156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TARRAGONA</v>
      </c>
      <c r="F50" s="42">
        <f t="shared" si="7"/>
        <v>14749</v>
      </c>
      <c r="G50" s="42">
        <f t="shared" si="8"/>
        <v>20120</v>
      </c>
    </row>
    <row r="51" spans="1:7" x14ac:dyDescent="0.25">
      <c r="A51" s="42" t="str">
        <f t="shared" si="3"/>
        <v>GIJON</v>
      </c>
      <c r="B51" s="41">
        <f t="shared" si="4"/>
        <v>10394</v>
      </c>
      <c r="C51" s="41">
        <f t="shared" si="5"/>
        <v>8108</v>
      </c>
      <c r="D51" s="41">
        <f t="shared" si="6"/>
        <v>18</v>
      </c>
      <c r="E51" s="42" t="str">
        <f t="shared" si="2"/>
        <v>CEUTA</v>
      </c>
      <c r="F51" s="42">
        <f t="shared" si="7"/>
        <v>12702</v>
      </c>
      <c r="G51" s="42">
        <f t="shared" si="8"/>
        <v>13957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12623</v>
      </c>
      <c r="G52" s="42">
        <f t="shared" si="8"/>
        <v>15724</v>
      </c>
    </row>
    <row r="53" spans="1:7" x14ac:dyDescent="0.25">
      <c r="A53" s="42" t="str">
        <f t="shared" si="3"/>
        <v>LAS PALMAS</v>
      </c>
      <c r="B53" s="41">
        <f t="shared" si="4"/>
        <v>330451</v>
      </c>
      <c r="C53" s="41">
        <f t="shared" si="5"/>
        <v>383958</v>
      </c>
      <c r="D53" s="41">
        <f t="shared" si="6"/>
        <v>1</v>
      </c>
      <c r="E53" s="42" t="str">
        <f t="shared" si="2"/>
        <v>MALAGA</v>
      </c>
      <c r="F53" s="42">
        <f t="shared" si="7"/>
        <v>11737</v>
      </c>
      <c r="G53" s="42">
        <f t="shared" si="8"/>
        <v>10831</v>
      </c>
    </row>
    <row r="54" spans="1:7" x14ac:dyDescent="0.25">
      <c r="A54" s="42" t="str">
        <f t="shared" si="3"/>
        <v>MALAGA</v>
      </c>
      <c r="B54" s="41">
        <f t="shared" si="4"/>
        <v>11737</v>
      </c>
      <c r="C54" s="41">
        <f t="shared" si="5"/>
        <v>10831</v>
      </c>
      <c r="D54" s="41">
        <f t="shared" si="6"/>
        <v>16</v>
      </c>
      <c r="E54" s="42" t="str">
        <f t="shared" si="2"/>
        <v>BAHIA DE ALGECIRAS</v>
      </c>
      <c r="F54" s="42">
        <f t="shared" si="7"/>
        <v>10687</v>
      </c>
      <c r="G54" s="42">
        <f t="shared" si="8"/>
        <v>13344</v>
      </c>
    </row>
    <row r="55" spans="1:7" x14ac:dyDescent="0.25">
      <c r="A55" s="42" t="str">
        <f t="shared" si="3"/>
        <v>MARIN Y RIA DE PONTEVEDRA</v>
      </c>
      <c r="B55" s="41">
        <f t="shared" si="4"/>
        <v>14965</v>
      </c>
      <c r="C55" s="41">
        <f t="shared" si="5"/>
        <v>22156</v>
      </c>
      <c r="D55" s="41">
        <f t="shared" si="6"/>
        <v>12</v>
      </c>
      <c r="E55" s="42" t="str">
        <f t="shared" si="2"/>
        <v>GIJON</v>
      </c>
      <c r="F55" s="42">
        <f t="shared" si="7"/>
        <v>10394</v>
      </c>
      <c r="G55" s="42">
        <f t="shared" si="8"/>
        <v>8108</v>
      </c>
    </row>
    <row r="56" spans="1:7" x14ac:dyDescent="0.25">
      <c r="A56" s="42" t="str">
        <f t="shared" si="3"/>
        <v>MELILLA</v>
      </c>
      <c r="B56" s="41">
        <f t="shared" si="4"/>
        <v>12623</v>
      </c>
      <c r="C56" s="41">
        <f t="shared" si="5"/>
        <v>15724</v>
      </c>
      <c r="D56" s="41">
        <f t="shared" si="6"/>
        <v>15</v>
      </c>
      <c r="E56" s="42" t="str">
        <f t="shared" si="2"/>
        <v>VILAGARCIA</v>
      </c>
      <c r="F56" s="42">
        <f t="shared" si="7"/>
        <v>10331</v>
      </c>
      <c r="G56" s="42">
        <f t="shared" si="8"/>
        <v>12421</v>
      </c>
    </row>
    <row r="57" spans="1:7" x14ac:dyDescent="0.25">
      <c r="A57" s="42" t="str">
        <f t="shared" si="3"/>
        <v>MOTRIL</v>
      </c>
      <c r="B57" s="41">
        <f t="shared" si="4"/>
        <v>501</v>
      </c>
      <c r="C57" s="41">
        <f t="shared" si="5"/>
        <v>0</v>
      </c>
      <c r="D57" s="41">
        <f t="shared" si="6"/>
        <v>24</v>
      </c>
      <c r="E57" s="42" t="str">
        <f t="shared" si="2"/>
        <v>AVILES</v>
      </c>
      <c r="F57" s="42">
        <f t="shared" si="7"/>
        <v>2384</v>
      </c>
      <c r="G57" s="42">
        <f t="shared" si="8"/>
        <v>7354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666</v>
      </c>
      <c r="G58" s="42">
        <f t="shared" si="8"/>
        <v>186</v>
      </c>
    </row>
    <row r="59" spans="1:7" x14ac:dyDescent="0.25">
      <c r="A59" s="42" t="str">
        <f t="shared" si="3"/>
        <v>SANTA CRUZ DE TENERIFE</v>
      </c>
      <c r="B59" s="41">
        <f t="shared" si="4"/>
        <v>287964</v>
      </c>
      <c r="C59" s="41">
        <f t="shared" si="5"/>
        <v>341010</v>
      </c>
      <c r="D59" s="41">
        <f t="shared" si="6"/>
        <v>2</v>
      </c>
      <c r="E59" s="42" t="str">
        <f t="shared" si="2"/>
        <v>CASTELLON</v>
      </c>
      <c r="F59" s="42">
        <f t="shared" si="7"/>
        <v>553</v>
      </c>
      <c r="G59" s="42">
        <f t="shared" si="8"/>
        <v>1583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513</v>
      </c>
      <c r="G60" s="42">
        <f t="shared" si="8"/>
        <v>672</v>
      </c>
    </row>
    <row r="61" spans="1:7" x14ac:dyDescent="0.25">
      <c r="A61" s="42" t="str">
        <f t="shared" si="3"/>
        <v>SEVILLA</v>
      </c>
      <c r="B61" s="41">
        <f t="shared" si="4"/>
        <v>109290</v>
      </c>
      <c r="C61" s="41">
        <f t="shared" si="5"/>
        <v>112945</v>
      </c>
      <c r="D61" s="41">
        <f t="shared" si="6"/>
        <v>7</v>
      </c>
      <c r="E61" s="42" t="str">
        <f t="shared" si="2"/>
        <v>MOTRIL</v>
      </c>
      <c r="F61" s="42">
        <f t="shared" si="7"/>
        <v>501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14749</v>
      </c>
      <c r="C62" s="41">
        <f t="shared" si="5"/>
        <v>20120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153414</v>
      </c>
      <c r="C63" s="41">
        <f t="shared" si="5"/>
        <v>177607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47731</v>
      </c>
      <c r="C64" s="41">
        <f t="shared" si="5"/>
        <v>57031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10331</v>
      </c>
      <c r="C65" s="41">
        <f t="shared" si="5"/>
        <v>12421</v>
      </c>
      <c r="D65" s="41">
        <f t="shared" si="6"/>
        <v>19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30" workbookViewId="0">
      <selection activeCell="E48" sqref="E4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">
        <v>40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456</v>
      </c>
      <c r="C7" s="9">
        <v>378</v>
      </c>
      <c r="D7" s="9">
        <v>7246</v>
      </c>
      <c r="E7" s="9">
        <v>7265</v>
      </c>
      <c r="F7" s="10">
        <f>((E7*100)/D7)-100</f>
        <v>0.26221363510902052</v>
      </c>
      <c r="G7" s="1"/>
      <c r="H7" s="1"/>
      <c r="I7" s="1"/>
    </row>
    <row r="8" spans="1:12" x14ac:dyDescent="0.25">
      <c r="A8" s="11" t="s">
        <v>45</v>
      </c>
      <c r="B8" s="12">
        <v>688</v>
      </c>
      <c r="C8" s="12">
        <v>914</v>
      </c>
      <c r="D8" s="12">
        <v>10779</v>
      </c>
      <c r="E8" s="12">
        <v>10824</v>
      </c>
      <c r="F8" s="13">
        <f t="shared" ref="F8:F35" si="0">((E8*100)/D8)-100</f>
        <v>0.41747843028110765</v>
      </c>
      <c r="G8" s="1"/>
      <c r="H8" s="1"/>
      <c r="I8" s="1"/>
    </row>
    <row r="9" spans="1:12" x14ac:dyDescent="0.25">
      <c r="A9" s="8" t="s">
        <v>46</v>
      </c>
      <c r="B9" s="9">
        <v>349</v>
      </c>
      <c r="C9" s="9">
        <v>4</v>
      </c>
      <c r="D9" s="9">
        <v>444</v>
      </c>
      <c r="E9" s="9">
        <v>759</v>
      </c>
      <c r="F9" s="10">
        <f t="shared" si="0"/>
        <v>70.945945945945937</v>
      </c>
      <c r="G9" s="1"/>
      <c r="H9" s="1"/>
      <c r="I9" s="1"/>
    </row>
    <row r="10" spans="1:12" x14ac:dyDescent="0.25">
      <c r="A10" s="11" t="s">
        <v>47</v>
      </c>
      <c r="B10" s="12">
        <v>21</v>
      </c>
      <c r="C10" s="12">
        <v>0</v>
      </c>
      <c r="D10" s="12">
        <v>261</v>
      </c>
      <c r="E10" s="12">
        <v>191</v>
      </c>
      <c r="F10" s="17">
        <f t="shared" si="0"/>
        <v>-26.819923371647505</v>
      </c>
      <c r="G10" s="1"/>
      <c r="H10" s="1"/>
      <c r="I10" s="1"/>
    </row>
    <row r="11" spans="1:12" x14ac:dyDescent="0.25">
      <c r="A11" s="8" t="s">
        <v>48</v>
      </c>
      <c r="B11" s="9">
        <v>11291</v>
      </c>
      <c r="C11" s="9">
        <v>13502</v>
      </c>
      <c r="D11" s="9">
        <v>146270</v>
      </c>
      <c r="E11" s="9">
        <v>141221</v>
      </c>
      <c r="F11" s="10">
        <f t="shared" si="0"/>
        <v>-3.4518356464073321</v>
      </c>
      <c r="G11" s="1"/>
      <c r="H11" s="1"/>
      <c r="I11" s="1"/>
    </row>
    <row r="12" spans="1:12" x14ac:dyDescent="0.25">
      <c r="A12" s="11" t="s">
        <v>49</v>
      </c>
      <c r="B12" s="12">
        <v>4291</v>
      </c>
      <c r="C12" s="12">
        <v>3232</v>
      </c>
      <c r="D12" s="12">
        <v>65425</v>
      </c>
      <c r="E12" s="12">
        <v>45044</v>
      </c>
      <c r="F12" s="13">
        <f t="shared" si="0"/>
        <v>-31.151700420328623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50</v>
      </c>
      <c r="E13" s="9">
        <v>2</v>
      </c>
      <c r="F13" s="10">
        <f t="shared" si="0"/>
        <v>-96</v>
      </c>
      <c r="G13" s="1"/>
      <c r="H13" s="1"/>
      <c r="I13" s="1"/>
    </row>
    <row r="14" spans="1:12" x14ac:dyDescent="0.25">
      <c r="A14" s="11" t="s">
        <v>51</v>
      </c>
      <c r="B14" s="12">
        <v>88923</v>
      </c>
      <c r="C14" s="12">
        <v>76665</v>
      </c>
      <c r="D14" s="12">
        <v>1274700</v>
      </c>
      <c r="E14" s="12">
        <v>968239</v>
      </c>
      <c r="F14" s="13">
        <f t="shared" si="0"/>
        <v>-24.04181376010041</v>
      </c>
      <c r="G14" s="1"/>
      <c r="H14" s="1"/>
      <c r="I14" s="1"/>
    </row>
    <row r="15" spans="1:12" x14ac:dyDescent="0.25">
      <c r="A15" s="8" t="s">
        <v>52</v>
      </c>
      <c r="B15" s="9">
        <v>36855</v>
      </c>
      <c r="C15" s="9">
        <v>38926</v>
      </c>
      <c r="D15" s="9">
        <v>465423</v>
      </c>
      <c r="E15" s="9">
        <v>384504</v>
      </c>
      <c r="F15" s="10">
        <f t="shared" si="0"/>
        <v>-17.386119723348443</v>
      </c>
      <c r="G15" s="1"/>
      <c r="H15" s="1"/>
      <c r="I15" s="1"/>
    </row>
    <row r="16" spans="1:12" x14ac:dyDescent="0.25">
      <c r="A16" s="11" t="s">
        <v>53</v>
      </c>
      <c r="B16" s="12">
        <v>1239</v>
      </c>
      <c r="C16" s="12">
        <v>1345</v>
      </c>
      <c r="D16" s="12">
        <v>24979</v>
      </c>
      <c r="E16" s="12">
        <v>27793</v>
      </c>
      <c r="F16" s="13">
        <f t="shared" si="0"/>
        <v>11.265462988910684</v>
      </c>
      <c r="G16" s="1"/>
      <c r="H16" s="1"/>
      <c r="I16" s="1"/>
    </row>
    <row r="17" spans="1:9" x14ac:dyDescent="0.25">
      <c r="A17" s="8" t="s">
        <v>54</v>
      </c>
      <c r="B17" s="9">
        <v>4394</v>
      </c>
      <c r="C17" s="9">
        <v>6189</v>
      </c>
      <c r="D17" s="9">
        <v>86317</v>
      </c>
      <c r="E17" s="9">
        <v>66518</v>
      </c>
      <c r="F17" s="10">
        <f t="shared" si="0"/>
        <v>-22.937544168587877</v>
      </c>
      <c r="G17" s="1"/>
      <c r="H17" s="1"/>
      <c r="I17" s="1"/>
    </row>
    <row r="18" spans="1:9" x14ac:dyDescent="0.25">
      <c r="A18" s="11" t="s">
        <v>55</v>
      </c>
      <c r="B18" s="12">
        <v>210</v>
      </c>
      <c r="C18" s="12">
        <v>63</v>
      </c>
      <c r="D18" s="12">
        <v>1490</v>
      </c>
      <c r="E18" s="12">
        <v>764</v>
      </c>
      <c r="F18" s="13">
        <f t="shared" si="0"/>
        <v>-48.724832214765101</v>
      </c>
      <c r="G18" s="1"/>
      <c r="H18" s="1"/>
      <c r="I18" s="1"/>
    </row>
    <row r="19" spans="1:9" x14ac:dyDescent="0.25">
      <c r="A19" s="8" t="s">
        <v>56</v>
      </c>
      <c r="B19" s="9">
        <v>44</v>
      </c>
      <c r="C19" s="9">
        <v>26</v>
      </c>
      <c r="D19" s="9">
        <v>278</v>
      </c>
      <c r="E19" s="9">
        <v>406</v>
      </c>
      <c r="F19" s="10">
        <f t="shared" si="0"/>
        <v>46.043165467625897</v>
      </c>
      <c r="G19" s="1"/>
      <c r="H19" s="1"/>
      <c r="I19" s="1"/>
    </row>
    <row r="20" spans="1:9" x14ac:dyDescent="0.25">
      <c r="A20" s="11" t="s">
        <v>57</v>
      </c>
      <c r="B20" s="12">
        <v>1445</v>
      </c>
      <c r="C20" s="12">
        <v>1907</v>
      </c>
      <c r="D20" s="12">
        <v>17935</v>
      </c>
      <c r="E20" s="12">
        <v>17071</v>
      </c>
      <c r="F20" s="13">
        <f t="shared" si="0"/>
        <v>-4.8173961527739095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6871</v>
      </c>
      <c r="C22" s="12">
        <v>7016</v>
      </c>
      <c r="D22" s="12">
        <v>92693</v>
      </c>
      <c r="E22" s="12">
        <v>87721</v>
      </c>
      <c r="F22" s="13">
        <f t="shared" si="0"/>
        <v>-5.3639433398422796</v>
      </c>
      <c r="G22" s="1"/>
      <c r="H22" s="1"/>
      <c r="I22" s="1"/>
    </row>
    <row r="23" spans="1:9" x14ac:dyDescent="0.25">
      <c r="A23" s="8" t="s">
        <v>60</v>
      </c>
      <c r="B23" s="9">
        <v>533</v>
      </c>
      <c r="C23" s="9">
        <v>460</v>
      </c>
      <c r="D23" s="9">
        <v>8033</v>
      </c>
      <c r="E23" s="9">
        <v>4158</v>
      </c>
      <c r="F23" s="10">
        <f t="shared" si="0"/>
        <v>-48.23851612100087</v>
      </c>
      <c r="G23" s="1"/>
      <c r="H23" s="1"/>
      <c r="I23" s="1"/>
    </row>
    <row r="24" spans="1:9" x14ac:dyDescent="0.25">
      <c r="A24" s="11" t="s">
        <v>61</v>
      </c>
      <c r="B24" s="12">
        <v>450</v>
      </c>
      <c r="C24" s="12">
        <v>2328</v>
      </c>
      <c r="D24" s="12">
        <v>6890</v>
      </c>
      <c r="E24" s="12">
        <v>15564</v>
      </c>
      <c r="F24" s="13">
        <f t="shared" si="0"/>
        <v>125.89259796806968</v>
      </c>
      <c r="G24" s="1"/>
      <c r="H24" s="1"/>
      <c r="I24" s="1"/>
    </row>
    <row r="25" spans="1:9" x14ac:dyDescent="0.25">
      <c r="A25" s="8" t="s">
        <v>62</v>
      </c>
      <c r="B25" s="9">
        <v>708</v>
      </c>
      <c r="C25" s="9">
        <v>1104</v>
      </c>
      <c r="D25" s="9">
        <v>5891</v>
      </c>
      <c r="E25" s="9">
        <v>12923</v>
      </c>
      <c r="F25" s="10">
        <f t="shared" si="0"/>
        <v>119.36852826345273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291</v>
      </c>
      <c r="D26" s="12">
        <v>0</v>
      </c>
      <c r="E26" s="12">
        <v>445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8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12">
        <v>4125</v>
      </c>
      <c r="C28" s="12">
        <v>3882</v>
      </c>
      <c r="D28" s="12">
        <v>48728</v>
      </c>
      <c r="E28" s="12">
        <v>41400</v>
      </c>
      <c r="F28" s="13">
        <f t="shared" si="0"/>
        <v>-15.038581513708749</v>
      </c>
      <c r="G28" s="1"/>
      <c r="H28" s="1"/>
      <c r="I28" s="1"/>
    </row>
    <row r="29" spans="1:9" x14ac:dyDescent="0.25">
      <c r="A29" s="8" t="s">
        <v>66</v>
      </c>
      <c r="B29" s="9">
        <v>124</v>
      </c>
      <c r="C29" s="9">
        <v>146</v>
      </c>
      <c r="D29" s="9">
        <v>1435</v>
      </c>
      <c r="E29" s="9">
        <v>1818</v>
      </c>
      <c r="F29" s="10">
        <f t="shared" si="0"/>
        <v>26.689895470383277</v>
      </c>
      <c r="G29" s="1"/>
      <c r="H29" s="1"/>
      <c r="I29" s="1"/>
    </row>
    <row r="30" spans="1:9" x14ac:dyDescent="0.25">
      <c r="A30" s="11" t="s">
        <v>67</v>
      </c>
      <c r="B30" s="12">
        <v>1370</v>
      </c>
      <c r="C30" s="12">
        <v>1933</v>
      </c>
      <c r="D30" s="12">
        <v>17507</v>
      </c>
      <c r="E30" s="12">
        <v>20173</v>
      </c>
      <c r="F30" s="13">
        <f t="shared" si="0"/>
        <v>15.228194436511103</v>
      </c>
      <c r="G30" s="1"/>
      <c r="H30" s="1"/>
      <c r="I30" s="1"/>
    </row>
    <row r="31" spans="1:9" x14ac:dyDescent="0.25">
      <c r="A31" s="8" t="s">
        <v>68</v>
      </c>
      <c r="B31" s="9">
        <v>2173</v>
      </c>
      <c r="C31" s="9">
        <v>3834</v>
      </c>
      <c r="D31" s="9">
        <v>26420</v>
      </c>
      <c r="E31" s="9">
        <v>50417</v>
      </c>
      <c r="F31" s="10">
        <f t="shared" si="0"/>
        <v>90.828917486752459</v>
      </c>
      <c r="G31" s="1"/>
      <c r="H31" s="1"/>
      <c r="I31" s="1"/>
    </row>
    <row r="32" spans="1:9" x14ac:dyDescent="0.25">
      <c r="A32" s="11" t="s">
        <v>69</v>
      </c>
      <c r="B32" s="12">
        <v>124603</v>
      </c>
      <c r="C32" s="12">
        <v>143409</v>
      </c>
      <c r="D32" s="12">
        <v>1842313</v>
      </c>
      <c r="E32" s="12">
        <v>1675840</v>
      </c>
      <c r="F32" s="13">
        <f t="shared" si="0"/>
        <v>-9.036086701879654</v>
      </c>
      <c r="G32" s="1"/>
      <c r="H32" s="1"/>
      <c r="I32" s="1"/>
    </row>
    <row r="33" spans="1:9" x14ac:dyDescent="0.25">
      <c r="A33" s="8" t="s">
        <v>70</v>
      </c>
      <c r="B33" s="9">
        <v>11192</v>
      </c>
      <c r="C33" s="9">
        <v>10078</v>
      </c>
      <c r="D33" s="9">
        <v>187471</v>
      </c>
      <c r="E33" s="9">
        <v>138947</v>
      </c>
      <c r="F33" s="10">
        <f t="shared" si="0"/>
        <v>-25.883469976689724</v>
      </c>
      <c r="G33" s="1"/>
      <c r="H33" s="1"/>
      <c r="I33" s="1"/>
    </row>
    <row r="34" spans="1:9" x14ac:dyDescent="0.25">
      <c r="A34" s="11" t="s">
        <v>71</v>
      </c>
      <c r="B34" s="12">
        <v>478</v>
      </c>
      <c r="C34" s="12">
        <v>0</v>
      </c>
      <c r="D34" s="12">
        <v>3717</v>
      </c>
      <c r="E34" s="12">
        <v>5092</v>
      </c>
      <c r="F34" s="13">
        <f t="shared" si="0"/>
        <v>36.99219800914716</v>
      </c>
      <c r="G34" s="1"/>
      <c r="H34" s="1"/>
      <c r="I34" s="1"/>
    </row>
    <row r="35" spans="1:9" x14ac:dyDescent="0.25">
      <c r="A35" s="14" t="s">
        <v>72</v>
      </c>
      <c r="B35" s="15">
        <f>SUM(B7:B34)</f>
        <v>302833</v>
      </c>
      <c r="C35" s="15">
        <f t="shared" ref="C35:E35" si="1">SUM(C7:C34)</f>
        <v>317632</v>
      </c>
      <c r="D35" s="15">
        <f t="shared" si="1"/>
        <v>4342703</v>
      </c>
      <c r="E35" s="15">
        <f t="shared" si="1"/>
        <v>3725099</v>
      </c>
      <c r="F35" s="16">
        <f t="shared" si="0"/>
        <v>-14.22164951183629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7265</v>
      </c>
      <c r="C38" s="41">
        <f>D7</f>
        <v>7246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1675840</v>
      </c>
      <c r="G38" s="42">
        <f>LOOKUP(E38,$A$38:$A$65,$C$38:$C$65)</f>
        <v>1842313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10824</v>
      </c>
      <c r="C39" s="41">
        <f t="shared" ref="C39:C65" si="5">D8</f>
        <v>10779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968239</v>
      </c>
      <c r="G39" s="42">
        <f t="shared" ref="G39:G65" si="8">LOOKUP(E39,$A$38:$A$65,$C$38:$C$65)</f>
        <v>1274700</v>
      </c>
    </row>
    <row r="40" spans="1:9" x14ac:dyDescent="0.25">
      <c r="A40" s="42" t="str">
        <f t="shared" si="3"/>
        <v>ALMERIA</v>
      </c>
      <c r="B40" s="41">
        <f t="shared" si="4"/>
        <v>759</v>
      </c>
      <c r="C40" s="41">
        <f t="shared" si="5"/>
        <v>444</v>
      </c>
      <c r="D40" s="41">
        <f t="shared" si="6"/>
        <v>22</v>
      </c>
      <c r="E40" s="42" t="str">
        <f t="shared" si="2"/>
        <v>BILBAO</v>
      </c>
      <c r="F40" s="42">
        <f t="shared" si="7"/>
        <v>384504</v>
      </c>
      <c r="G40" s="42">
        <f t="shared" si="8"/>
        <v>465423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261</v>
      </c>
      <c r="D41" s="41">
        <f t="shared" si="6"/>
        <v>25</v>
      </c>
      <c r="E41" s="42" t="str">
        <f t="shared" si="2"/>
        <v>BAHIA DE ALGECIRAS</v>
      </c>
      <c r="F41" s="42">
        <f t="shared" si="7"/>
        <v>141221</v>
      </c>
      <c r="G41" s="42">
        <f t="shared" si="8"/>
        <v>146270</v>
      </c>
    </row>
    <row r="42" spans="1:9" x14ac:dyDescent="0.25">
      <c r="A42" s="42" t="str">
        <f t="shared" si="3"/>
        <v>BAHIA DE ALGECIRAS</v>
      </c>
      <c r="B42" s="41">
        <f t="shared" si="4"/>
        <v>141221</v>
      </c>
      <c r="C42" s="41">
        <f t="shared" si="5"/>
        <v>146270</v>
      </c>
      <c r="D42" s="41">
        <f t="shared" si="6"/>
        <v>4</v>
      </c>
      <c r="E42" s="42" t="str">
        <f t="shared" si="2"/>
        <v>VIGO</v>
      </c>
      <c r="F42" s="42">
        <f t="shared" si="7"/>
        <v>138947</v>
      </c>
      <c r="G42" s="42">
        <f t="shared" si="8"/>
        <v>187471</v>
      </c>
    </row>
    <row r="43" spans="1:9" x14ac:dyDescent="0.25">
      <c r="A43" s="42" t="str">
        <f t="shared" si="3"/>
        <v>BAHIA DE CADIZ</v>
      </c>
      <c r="B43" s="41">
        <f t="shared" si="4"/>
        <v>45044</v>
      </c>
      <c r="C43" s="41">
        <f t="shared" si="5"/>
        <v>65425</v>
      </c>
      <c r="D43" s="41">
        <f t="shared" si="6"/>
        <v>9</v>
      </c>
      <c r="E43" s="42" t="str">
        <f t="shared" si="2"/>
        <v>LAS PALMAS</v>
      </c>
      <c r="F43" s="42">
        <f t="shared" si="7"/>
        <v>87721</v>
      </c>
      <c r="G43" s="42">
        <f t="shared" si="8"/>
        <v>92693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50</v>
      </c>
      <c r="D44" s="41">
        <f t="shared" si="6"/>
        <v>26</v>
      </c>
      <c r="E44" s="42" t="str">
        <f t="shared" si="2"/>
        <v>CASTELLON</v>
      </c>
      <c r="F44" s="42">
        <f t="shared" si="7"/>
        <v>66518</v>
      </c>
      <c r="G44" s="42">
        <f t="shared" si="8"/>
        <v>86317</v>
      </c>
    </row>
    <row r="45" spans="1:9" x14ac:dyDescent="0.25">
      <c r="A45" s="42" t="str">
        <f t="shared" si="3"/>
        <v>BARCELONA</v>
      </c>
      <c r="B45" s="41">
        <f t="shared" si="4"/>
        <v>968239</v>
      </c>
      <c r="C45" s="41">
        <f t="shared" si="5"/>
        <v>1274700</v>
      </c>
      <c r="D45" s="41">
        <f t="shared" si="6"/>
        <v>2</v>
      </c>
      <c r="E45" s="42" t="str">
        <f t="shared" si="2"/>
        <v>TARRAGONA</v>
      </c>
      <c r="F45" s="42">
        <f t="shared" si="7"/>
        <v>50417</v>
      </c>
      <c r="G45" s="42">
        <f t="shared" si="8"/>
        <v>26420</v>
      </c>
    </row>
    <row r="46" spans="1:9" x14ac:dyDescent="0.25">
      <c r="A46" s="42" t="str">
        <f t="shared" si="3"/>
        <v>BILBAO</v>
      </c>
      <c r="B46" s="41">
        <f t="shared" si="4"/>
        <v>384504</v>
      </c>
      <c r="C46" s="41">
        <f t="shared" si="5"/>
        <v>465423</v>
      </c>
      <c r="D46" s="41">
        <f t="shared" si="6"/>
        <v>3</v>
      </c>
      <c r="E46" s="42" t="str">
        <f t="shared" si="2"/>
        <v>BAHIA DE CADIZ</v>
      </c>
      <c r="F46" s="42">
        <f t="shared" si="7"/>
        <v>45044</v>
      </c>
      <c r="G46" s="42">
        <f t="shared" si="8"/>
        <v>65425</v>
      </c>
    </row>
    <row r="47" spans="1:9" x14ac:dyDescent="0.25">
      <c r="A47" s="42" t="str">
        <f t="shared" si="3"/>
        <v>CARTAGENA</v>
      </c>
      <c r="B47" s="41">
        <f t="shared" si="4"/>
        <v>27793</v>
      </c>
      <c r="C47" s="41">
        <f t="shared" si="5"/>
        <v>24979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41400</v>
      </c>
      <c r="G47" s="42">
        <f t="shared" si="8"/>
        <v>48728</v>
      </c>
    </row>
    <row r="48" spans="1:9" x14ac:dyDescent="0.25">
      <c r="A48" s="42" t="str">
        <f t="shared" si="3"/>
        <v>CASTELLON</v>
      </c>
      <c r="B48" s="41">
        <f t="shared" si="4"/>
        <v>66518</v>
      </c>
      <c r="C48" s="41">
        <f t="shared" si="5"/>
        <v>86317</v>
      </c>
      <c r="D48" s="41">
        <f t="shared" si="6"/>
        <v>7</v>
      </c>
      <c r="E48" s="42" t="str">
        <f t="shared" si="2"/>
        <v>CARTAGENA</v>
      </c>
      <c r="F48" s="42">
        <f t="shared" si="7"/>
        <v>27793</v>
      </c>
      <c r="G48" s="42">
        <f t="shared" si="8"/>
        <v>24979</v>
      </c>
    </row>
    <row r="49" spans="1:7" x14ac:dyDescent="0.25">
      <c r="A49" s="42" t="str">
        <f t="shared" si="3"/>
        <v>CEUTA</v>
      </c>
      <c r="B49" s="41">
        <f t="shared" si="4"/>
        <v>764</v>
      </c>
      <c r="C49" s="41">
        <f t="shared" si="5"/>
        <v>1490</v>
      </c>
      <c r="D49" s="41">
        <f t="shared" si="6"/>
        <v>21</v>
      </c>
      <c r="E49" s="42" t="str">
        <f t="shared" si="2"/>
        <v>SEVILLA</v>
      </c>
      <c r="F49" s="42">
        <f t="shared" si="7"/>
        <v>20173</v>
      </c>
      <c r="G49" s="42">
        <f t="shared" si="8"/>
        <v>17507</v>
      </c>
    </row>
    <row r="50" spans="1:7" x14ac:dyDescent="0.25">
      <c r="A50" s="42" t="str">
        <f t="shared" si="3"/>
        <v>FERROL-SAN CIBRAO</v>
      </c>
      <c r="B50" s="41">
        <f t="shared" si="4"/>
        <v>406</v>
      </c>
      <c r="C50" s="41">
        <f t="shared" si="5"/>
        <v>278</v>
      </c>
      <c r="D50" s="41">
        <f t="shared" si="6"/>
        <v>24</v>
      </c>
      <c r="E50" s="42" t="str">
        <f t="shared" si="2"/>
        <v>GIJON</v>
      </c>
      <c r="F50" s="42">
        <f t="shared" si="7"/>
        <v>17071</v>
      </c>
      <c r="G50" s="42">
        <f t="shared" si="8"/>
        <v>17935</v>
      </c>
    </row>
    <row r="51" spans="1:7" x14ac:dyDescent="0.25">
      <c r="A51" s="42" t="str">
        <f t="shared" si="3"/>
        <v>GIJON</v>
      </c>
      <c r="B51" s="41">
        <f t="shared" si="4"/>
        <v>17071</v>
      </c>
      <c r="C51" s="41">
        <f t="shared" si="5"/>
        <v>17935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15564</v>
      </c>
      <c r="G51" s="42">
        <f t="shared" si="8"/>
        <v>6890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12923</v>
      </c>
      <c r="G52" s="42">
        <f t="shared" si="8"/>
        <v>5891</v>
      </c>
    </row>
    <row r="53" spans="1:7" x14ac:dyDescent="0.25">
      <c r="A53" s="42" t="str">
        <f t="shared" si="3"/>
        <v>LAS PALMAS</v>
      </c>
      <c r="B53" s="41">
        <f t="shared" si="4"/>
        <v>87721</v>
      </c>
      <c r="C53" s="41">
        <f t="shared" si="5"/>
        <v>92693</v>
      </c>
      <c r="D53" s="41">
        <f t="shared" si="6"/>
        <v>6</v>
      </c>
      <c r="E53" s="42" t="str">
        <f t="shared" si="2"/>
        <v>ALICANTE</v>
      </c>
      <c r="F53" s="42">
        <f t="shared" si="7"/>
        <v>10824</v>
      </c>
      <c r="G53" s="42">
        <f t="shared" si="8"/>
        <v>10779</v>
      </c>
    </row>
    <row r="54" spans="1:7" x14ac:dyDescent="0.25">
      <c r="A54" s="42" t="str">
        <f t="shared" si="3"/>
        <v>MALAGA</v>
      </c>
      <c r="B54" s="41">
        <f t="shared" si="4"/>
        <v>4158</v>
      </c>
      <c r="C54" s="41">
        <f t="shared" si="5"/>
        <v>8033</v>
      </c>
      <c r="D54" s="41">
        <f t="shared" si="6"/>
        <v>19</v>
      </c>
      <c r="E54" s="42" t="str">
        <f t="shared" si="2"/>
        <v>A CORUÑA</v>
      </c>
      <c r="F54" s="42">
        <f t="shared" si="7"/>
        <v>7265</v>
      </c>
      <c r="G54" s="42">
        <f t="shared" si="8"/>
        <v>7246</v>
      </c>
    </row>
    <row r="55" spans="1:7" x14ac:dyDescent="0.25">
      <c r="A55" s="42" t="str">
        <f t="shared" si="3"/>
        <v>MARIN Y RIA DE PONTEVEDRA</v>
      </c>
      <c r="B55" s="41">
        <f t="shared" si="4"/>
        <v>15564</v>
      </c>
      <c r="C55" s="41">
        <f t="shared" si="5"/>
        <v>6890</v>
      </c>
      <c r="D55" s="41">
        <f t="shared" si="6"/>
        <v>14</v>
      </c>
      <c r="E55" s="42" t="str">
        <f t="shared" si="2"/>
        <v>VILAGARCIA</v>
      </c>
      <c r="F55" s="42">
        <f t="shared" si="7"/>
        <v>5092</v>
      </c>
      <c r="G55" s="42">
        <f t="shared" si="8"/>
        <v>3717</v>
      </c>
    </row>
    <row r="56" spans="1:7" x14ac:dyDescent="0.25">
      <c r="A56" s="42" t="str">
        <f t="shared" si="3"/>
        <v>MELILLA</v>
      </c>
      <c r="B56" s="41">
        <f t="shared" si="4"/>
        <v>12923</v>
      </c>
      <c r="C56" s="41">
        <f t="shared" si="5"/>
        <v>5891</v>
      </c>
      <c r="D56" s="41">
        <f t="shared" si="6"/>
        <v>15</v>
      </c>
      <c r="E56" s="42" t="str">
        <f t="shared" si="2"/>
        <v>MALAGA</v>
      </c>
      <c r="F56" s="42">
        <f t="shared" si="7"/>
        <v>4158</v>
      </c>
      <c r="G56" s="42">
        <f t="shared" si="8"/>
        <v>8033</v>
      </c>
    </row>
    <row r="57" spans="1:7" x14ac:dyDescent="0.25">
      <c r="A57" s="42" t="str">
        <f t="shared" si="3"/>
        <v>MOTRIL</v>
      </c>
      <c r="B57" s="41">
        <f t="shared" si="4"/>
        <v>445</v>
      </c>
      <c r="C57" s="41">
        <f t="shared" si="5"/>
        <v>0</v>
      </c>
      <c r="D57" s="41">
        <f t="shared" si="6"/>
        <v>23</v>
      </c>
      <c r="E57" s="42" t="str">
        <f t="shared" si="2"/>
        <v>SANTANDER</v>
      </c>
      <c r="F57" s="42">
        <f t="shared" si="7"/>
        <v>1818</v>
      </c>
      <c r="G57" s="42">
        <f t="shared" si="8"/>
        <v>1435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8</v>
      </c>
      <c r="D58" s="41">
        <f t="shared" si="6"/>
        <v>28</v>
      </c>
      <c r="E58" s="42" t="str">
        <f t="shared" si="2"/>
        <v>CEUTA</v>
      </c>
      <c r="F58" s="42">
        <f t="shared" si="7"/>
        <v>764</v>
      </c>
      <c r="G58" s="42">
        <f t="shared" si="8"/>
        <v>1490</v>
      </c>
    </row>
    <row r="59" spans="1:7" x14ac:dyDescent="0.25">
      <c r="A59" s="42" t="str">
        <f t="shared" si="3"/>
        <v>SANTA CRUZ DE TENERIFE</v>
      </c>
      <c r="B59" s="41">
        <f t="shared" si="4"/>
        <v>41400</v>
      </c>
      <c r="C59" s="41">
        <f t="shared" si="5"/>
        <v>48728</v>
      </c>
      <c r="D59" s="41">
        <f t="shared" si="6"/>
        <v>10</v>
      </c>
      <c r="E59" s="42" t="str">
        <f t="shared" si="2"/>
        <v>ALMERIA</v>
      </c>
      <c r="F59" s="42">
        <f t="shared" si="7"/>
        <v>759</v>
      </c>
      <c r="G59" s="42">
        <f t="shared" si="8"/>
        <v>444</v>
      </c>
    </row>
    <row r="60" spans="1:7" x14ac:dyDescent="0.25">
      <c r="A60" s="42" t="str">
        <f t="shared" si="3"/>
        <v>SANTANDER</v>
      </c>
      <c r="B60" s="41">
        <f t="shared" si="4"/>
        <v>1818</v>
      </c>
      <c r="C60" s="41">
        <f t="shared" si="5"/>
        <v>1435</v>
      </c>
      <c r="D60" s="41">
        <f t="shared" si="6"/>
        <v>20</v>
      </c>
      <c r="E60" s="42" t="str">
        <f t="shared" si="2"/>
        <v>MOTRIL</v>
      </c>
      <c r="F60" s="42">
        <f t="shared" si="7"/>
        <v>445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20173</v>
      </c>
      <c r="C61" s="41">
        <f t="shared" si="5"/>
        <v>17507</v>
      </c>
      <c r="D61" s="41">
        <f t="shared" si="6"/>
        <v>12</v>
      </c>
      <c r="E61" s="42" t="str">
        <f t="shared" si="2"/>
        <v>FERROL-SAN CIBRAO</v>
      </c>
      <c r="F61" s="42">
        <f t="shared" si="7"/>
        <v>406</v>
      </c>
      <c r="G61" s="42">
        <f t="shared" si="8"/>
        <v>278</v>
      </c>
    </row>
    <row r="62" spans="1:7" x14ac:dyDescent="0.25">
      <c r="A62" s="42" t="str">
        <f t="shared" si="3"/>
        <v>TARRAGONA</v>
      </c>
      <c r="B62" s="41">
        <f t="shared" si="4"/>
        <v>50417</v>
      </c>
      <c r="C62" s="41">
        <f t="shared" si="5"/>
        <v>26420</v>
      </c>
      <c r="D62" s="41">
        <f t="shared" si="6"/>
        <v>8</v>
      </c>
      <c r="E62" s="42" t="str">
        <f t="shared" si="2"/>
        <v>AVILES</v>
      </c>
      <c r="F62" s="42">
        <f t="shared" si="7"/>
        <v>191</v>
      </c>
      <c r="G62" s="42">
        <f t="shared" si="8"/>
        <v>261</v>
      </c>
    </row>
    <row r="63" spans="1:7" x14ac:dyDescent="0.25">
      <c r="A63" s="42" t="str">
        <f t="shared" si="3"/>
        <v>VALENCIA</v>
      </c>
      <c r="B63" s="41">
        <f t="shared" si="4"/>
        <v>1675840</v>
      </c>
      <c r="C63" s="41">
        <f t="shared" si="5"/>
        <v>1842313</v>
      </c>
      <c r="D63" s="41">
        <f t="shared" si="6"/>
        <v>1</v>
      </c>
      <c r="E63" s="42" t="str">
        <f t="shared" si="2"/>
        <v>BALEARES</v>
      </c>
      <c r="F63" s="42">
        <f t="shared" si="7"/>
        <v>2</v>
      </c>
      <c r="G63" s="42">
        <f t="shared" si="8"/>
        <v>50</v>
      </c>
    </row>
    <row r="64" spans="1:7" x14ac:dyDescent="0.25">
      <c r="A64" s="42" t="str">
        <f t="shared" si="3"/>
        <v>VIGO</v>
      </c>
      <c r="B64" s="41">
        <f t="shared" si="4"/>
        <v>138947</v>
      </c>
      <c r="C64" s="41">
        <f t="shared" si="5"/>
        <v>187471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5092</v>
      </c>
      <c r="C65" s="41">
        <f t="shared" si="5"/>
        <v>3717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2612</v>
      </c>
      <c r="C7" s="9">
        <v>3227</v>
      </c>
      <c r="D7" s="9">
        <v>64731</v>
      </c>
      <c r="E7" s="9">
        <v>53574</v>
      </c>
      <c r="F7" s="10">
        <f>((E7*100)/D7)-100</f>
        <v>-17.235945682903093</v>
      </c>
      <c r="G7" s="1"/>
      <c r="H7" s="1"/>
      <c r="I7" s="1"/>
    </row>
    <row r="8" spans="1:12" x14ac:dyDescent="0.25">
      <c r="A8" s="11" t="s">
        <v>45</v>
      </c>
      <c r="B8" s="12">
        <v>21317</v>
      </c>
      <c r="C8" s="12">
        <v>20290</v>
      </c>
      <c r="D8" s="12">
        <v>350346</v>
      </c>
      <c r="E8" s="12">
        <v>323619</v>
      </c>
      <c r="F8" s="13">
        <f t="shared" ref="F8:F35" si="0">((E8*100)/D8)-100</f>
        <v>-7.6287441557774258</v>
      </c>
      <c r="G8" s="1"/>
      <c r="H8" s="1"/>
      <c r="I8" s="1"/>
    </row>
    <row r="9" spans="1:12" x14ac:dyDescent="0.25">
      <c r="A9" s="8" t="s">
        <v>46</v>
      </c>
      <c r="B9" s="9">
        <v>68928</v>
      </c>
      <c r="C9" s="9">
        <v>60989</v>
      </c>
      <c r="D9" s="9">
        <v>1163227</v>
      </c>
      <c r="E9" s="9">
        <v>1182834</v>
      </c>
      <c r="F9" s="10">
        <f t="shared" si="0"/>
        <v>1.6855695405969726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421614</v>
      </c>
      <c r="C11" s="9">
        <v>396839</v>
      </c>
      <c r="D11" s="9">
        <v>5065808</v>
      </c>
      <c r="E11" s="9">
        <v>4848427</v>
      </c>
      <c r="F11" s="10">
        <f t="shared" si="0"/>
        <v>-4.2911417092791453</v>
      </c>
      <c r="G11" s="1"/>
      <c r="H11" s="1"/>
      <c r="I11" s="1"/>
    </row>
    <row r="12" spans="1:12" x14ac:dyDescent="0.25">
      <c r="A12" s="11" t="s">
        <v>49</v>
      </c>
      <c r="B12" s="12">
        <v>13622</v>
      </c>
      <c r="C12" s="12">
        <v>11992</v>
      </c>
      <c r="D12" s="12">
        <v>253548</v>
      </c>
      <c r="E12" s="12">
        <v>258827</v>
      </c>
      <c r="F12" s="13">
        <f t="shared" si="0"/>
        <v>2.0820515247606011</v>
      </c>
      <c r="G12" s="1"/>
      <c r="H12" s="1"/>
      <c r="I12" s="1"/>
    </row>
    <row r="13" spans="1:12" x14ac:dyDescent="0.25">
      <c r="A13" s="8" t="s">
        <v>50</v>
      </c>
      <c r="B13" s="9">
        <v>146554</v>
      </c>
      <c r="C13" s="9">
        <v>141045</v>
      </c>
      <c r="D13" s="9">
        <v>5415682</v>
      </c>
      <c r="E13" s="9">
        <v>5080634</v>
      </c>
      <c r="F13" s="10">
        <f t="shared" si="0"/>
        <v>-6.1866261719207358</v>
      </c>
      <c r="G13" s="1"/>
      <c r="H13" s="1"/>
      <c r="I13" s="1"/>
    </row>
    <row r="14" spans="1:12" x14ac:dyDescent="0.25">
      <c r="A14" s="11" t="s">
        <v>51</v>
      </c>
      <c r="B14" s="12">
        <v>110235</v>
      </c>
      <c r="C14" s="12">
        <v>110757</v>
      </c>
      <c r="D14" s="12">
        <v>3236976</v>
      </c>
      <c r="E14" s="12">
        <v>3201696</v>
      </c>
      <c r="F14" s="13">
        <f t="shared" si="0"/>
        <v>-1.0899061346145231</v>
      </c>
      <c r="G14" s="1"/>
      <c r="H14" s="1"/>
      <c r="I14" s="1"/>
    </row>
    <row r="15" spans="1:12" x14ac:dyDescent="0.25">
      <c r="A15" s="8" t="s">
        <v>52</v>
      </c>
      <c r="B15" s="9">
        <v>9443</v>
      </c>
      <c r="C15" s="9">
        <v>9201</v>
      </c>
      <c r="D15" s="9">
        <v>179572</v>
      </c>
      <c r="E15" s="9">
        <v>166104</v>
      </c>
      <c r="F15" s="10">
        <f t="shared" si="0"/>
        <v>-7.5000556879691658</v>
      </c>
      <c r="G15" s="1"/>
      <c r="H15" s="1"/>
      <c r="I15" s="1"/>
    </row>
    <row r="16" spans="1:12" x14ac:dyDescent="0.25">
      <c r="A16" s="11" t="s">
        <v>53</v>
      </c>
      <c r="B16" s="12">
        <v>3196</v>
      </c>
      <c r="C16" s="12">
        <v>4686</v>
      </c>
      <c r="D16" s="12">
        <v>35374</v>
      </c>
      <c r="E16" s="12">
        <v>67916</v>
      </c>
      <c r="F16" s="13">
        <f t="shared" si="0"/>
        <v>91.99411997512297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202732</v>
      </c>
      <c r="C18" s="12">
        <v>164633</v>
      </c>
      <c r="D18" s="12">
        <v>2479539</v>
      </c>
      <c r="E18" s="12">
        <v>2152875</v>
      </c>
      <c r="F18" s="13">
        <f t="shared" si="0"/>
        <v>-13.174384431944816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3750</v>
      </c>
      <c r="E19" s="9">
        <v>2445</v>
      </c>
      <c r="F19" s="10">
        <f t="shared" si="0"/>
        <v>-34.799999999999997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6125</v>
      </c>
      <c r="E20" s="12">
        <v>4537</v>
      </c>
      <c r="F20" s="13">
        <f t="shared" si="0"/>
        <v>-25.926530612244903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14027</v>
      </c>
      <c r="E21" s="9">
        <v>525</v>
      </c>
      <c r="F21" s="10">
        <f t="shared" si="0"/>
        <v>-96.257218222000432</v>
      </c>
      <c r="G21" s="1"/>
      <c r="H21" s="1"/>
      <c r="I21" s="1"/>
    </row>
    <row r="22" spans="1:9" x14ac:dyDescent="0.25">
      <c r="A22" s="11" t="s">
        <v>59</v>
      </c>
      <c r="B22" s="12">
        <v>143689</v>
      </c>
      <c r="C22" s="12">
        <v>147713</v>
      </c>
      <c r="D22" s="12">
        <v>1276092</v>
      </c>
      <c r="E22" s="12">
        <v>1404823</v>
      </c>
      <c r="F22" s="13">
        <f t="shared" si="0"/>
        <v>10.087909022233504</v>
      </c>
      <c r="G22" s="1"/>
      <c r="H22" s="1"/>
      <c r="I22" s="1"/>
    </row>
    <row r="23" spans="1:9" x14ac:dyDescent="0.25">
      <c r="A23" s="8" t="s">
        <v>60</v>
      </c>
      <c r="B23" s="9">
        <v>52840</v>
      </c>
      <c r="C23" s="9">
        <v>68187</v>
      </c>
      <c r="D23" s="9">
        <v>642529</v>
      </c>
      <c r="E23" s="9">
        <v>791223</v>
      </c>
      <c r="F23" s="10">
        <f t="shared" si="0"/>
        <v>23.14199047825079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42603</v>
      </c>
      <c r="C25" s="9">
        <v>49348</v>
      </c>
      <c r="D25" s="9">
        <v>537217</v>
      </c>
      <c r="E25" s="9">
        <v>591326</v>
      </c>
      <c r="F25" s="10">
        <f t="shared" si="0"/>
        <v>10.07209377216283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2676</v>
      </c>
      <c r="E26" s="12">
        <v>3460</v>
      </c>
      <c r="F26" s="13">
        <f t="shared" si="0"/>
        <v>29.297458893871436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87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12">
        <v>385444</v>
      </c>
      <c r="C28" s="12">
        <v>431701</v>
      </c>
      <c r="D28" s="12">
        <v>4626599</v>
      </c>
      <c r="E28" s="12">
        <v>4346650</v>
      </c>
      <c r="F28" s="13">
        <f t="shared" si="0"/>
        <v>-6.0508593893700322</v>
      </c>
      <c r="G28" s="1"/>
      <c r="H28" s="1"/>
      <c r="I28" s="1"/>
    </row>
    <row r="29" spans="1:9" x14ac:dyDescent="0.25">
      <c r="A29" s="8" t="s">
        <v>66</v>
      </c>
      <c r="B29" s="9">
        <v>4952</v>
      </c>
      <c r="C29" s="9">
        <v>4594</v>
      </c>
      <c r="D29" s="9">
        <v>169718</v>
      </c>
      <c r="E29" s="9">
        <v>164543</v>
      </c>
      <c r="F29" s="10">
        <f t="shared" si="0"/>
        <v>-3.0491756914410928</v>
      </c>
      <c r="G29" s="1"/>
      <c r="H29" s="1"/>
      <c r="I29" s="1"/>
    </row>
    <row r="30" spans="1:9" x14ac:dyDescent="0.25">
      <c r="A30" s="11" t="s">
        <v>67</v>
      </c>
      <c r="B30" s="12">
        <v>246</v>
      </c>
      <c r="C30" s="12">
        <v>11259</v>
      </c>
      <c r="D30" s="12">
        <v>18089</v>
      </c>
      <c r="E30" s="12">
        <v>21422</v>
      </c>
      <c r="F30" s="13">
        <f t="shared" si="0"/>
        <v>18.425562496544856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2847</v>
      </c>
      <c r="E31" s="9">
        <v>2223</v>
      </c>
      <c r="F31" s="10">
        <f t="shared" si="0"/>
        <v>-21.917808219178085</v>
      </c>
      <c r="G31" s="1"/>
      <c r="H31" s="1"/>
      <c r="I31" s="1"/>
    </row>
    <row r="32" spans="1:9" x14ac:dyDescent="0.25">
      <c r="A32" s="11" t="s">
        <v>69</v>
      </c>
      <c r="B32" s="12">
        <v>14528</v>
      </c>
      <c r="C32" s="12">
        <v>22838</v>
      </c>
      <c r="D32" s="12">
        <v>436012</v>
      </c>
      <c r="E32" s="12">
        <v>431917</v>
      </c>
      <c r="F32" s="13">
        <f t="shared" si="0"/>
        <v>-0.93919433410088971</v>
      </c>
      <c r="G32" s="1"/>
      <c r="H32" s="1"/>
      <c r="I32" s="1"/>
    </row>
    <row r="33" spans="1:9" x14ac:dyDescent="0.25">
      <c r="A33" s="8" t="s">
        <v>70</v>
      </c>
      <c r="B33" s="9">
        <v>61375</v>
      </c>
      <c r="C33" s="9">
        <v>52390</v>
      </c>
      <c r="D33" s="9">
        <v>216333</v>
      </c>
      <c r="E33" s="9">
        <v>222948</v>
      </c>
      <c r="F33" s="10">
        <f t="shared" si="0"/>
        <v>3.0577859133835403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5289</v>
      </c>
      <c r="E34" s="12">
        <v>3549</v>
      </c>
      <c r="F34" s="13">
        <f t="shared" si="0"/>
        <v>-32.898468519568922</v>
      </c>
      <c r="G34" s="1"/>
      <c r="H34" s="1"/>
      <c r="I34" s="1"/>
    </row>
    <row r="35" spans="1:9" x14ac:dyDescent="0.25">
      <c r="A35" s="14" t="s">
        <v>72</v>
      </c>
      <c r="B35" s="15">
        <f>SUM(B7:B34)</f>
        <v>1705930</v>
      </c>
      <c r="C35" s="15">
        <f t="shared" ref="C35:E35" si="1">SUM(C7:C34)</f>
        <v>1711689</v>
      </c>
      <c r="D35" s="15">
        <f t="shared" si="1"/>
        <v>26202193</v>
      </c>
      <c r="E35" s="15">
        <f t="shared" si="1"/>
        <v>25328097</v>
      </c>
      <c r="F35" s="16">
        <f t="shared" si="0"/>
        <v>-3.3359650468951259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53574</v>
      </c>
      <c r="C38" s="41">
        <f>D7</f>
        <v>64731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5080634</v>
      </c>
      <c r="G38" s="42">
        <f>LOOKUP(E38,$A$38:$A$65,$C$38:$C$65)</f>
        <v>5415682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323619</v>
      </c>
      <c r="C39" s="41">
        <f t="shared" ref="C39:C65" si="5">D8</f>
        <v>350346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4848427</v>
      </c>
      <c r="G39" s="42">
        <f t="shared" ref="G39:G65" si="8">LOOKUP(E39,$A$38:$A$65,$C$38:$C$65)</f>
        <v>5065808</v>
      </c>
    </row>
    <row r="40" spans="1:9" x14ac:dyDescent="0.25">
      <c r="A40" s="42" t="str">
        <f t="shared" si="3"/>
        <v>ALMERIA</v>
      </c>
      <c r="B40" s="41">
        <f t="shared" si="4"/>
        <v>1182834</v>
      </c>
      <c r="C40" s="41">
        <f t="shared" si="5"/>
        <v>1163227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4346650</v>
      </c>
      <c r="G40" s="42">
        <f t="shared" si="8"/>
        <v>4626599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3201696</v>
      </c>
      <c r="G41" s="42">
        <f t="shared" si="8"/>
        <v>3236976</v>
      </c>
    </row>
    <row r="42" spans="1:9" x14ac:dyDescent="0.25">
      <c r="A42" s="42" t="str">
        <f t="shared" si="3"/>
        <v>BAHIA DE ALGECIRAS</v>
      </c>
      <c r="B42" s="41">
        <f t="shared" si="4"/>
        <v>4848427</v>
      </c>
      <c r="C42" s="41">
        <f t="shared" si="5"/>
        <v>5065808</v>
      </c>
      <c r="D42" s="41">
        <f t="shared" si="6"/>
        <v>2</v>
      </c>
      <c r="E42" s="42" t="str">
        <f t="shared" si="2"/>
        <v>CEUTA</v>
      </c>
      <c r="F42" s="42">
        <f t="shared" si="7"/>
        <v>2152875</v>
      </c>
      <c r="G42" s="42">
        <f t="shared" si="8"/>
        <v>2479539</v>
      </c>
    </row>
    <row r="43" spans="1:9" x14ac:dyDescent="0.25">
      <c r="A43" s="42" t="str">
        <f t="shared" si="3"/>
        <v>BAHIA DE CADIZ</v>
      </c>
      <c r="B43" s="41">
        <f t="shared" si="4"/>
        <v>258827</v>
      </c>
      <c r="C43" s="41">
        <f t="shared" si="5"/>
        <v>253548</v>
      </c>
      <c r="D43" s="41">
        <f t="shared" si="6"/>
        <v>12</v>
      </c>
      <c r="E43" s="42" t="str">
        <f t="shared" si="2"/>
        <v>LAS PALMAS</v>
      </c>
      <c r="F43" s="42">
        <f t="shared" si="7"/>
        <v>1404823</v>
      </c>
      <c r="G43" s="42">
        <f t="shared" si="8"/>
        <v>1276092</v>
      </c>
    </row>
    <row r="44" spans="1:9" x14ac:dyDescent="0.25">
      <c r="A44" s="42" t="str">
        <f t="shared" si="3"/>
        <v>BALEARES</v>
      </c>
      <c r="B44" s="41">
        <f t="shared" si="4"/>
        <v>5080634</v>
      </c>
      <c r="C44" s="41">
        <f t="shared" si="5"/>
        <v>5415682</v>
      </c>
      <c r="D44" s="41">
        <f t="shared" si="6"/>
        <v>1</v>
      </c>
      <c r="E44" s="42" t="str">
        <f t="shared" si="2"/>
        <v>ALMERIA</v>
      </c>
      <c r="F44" s="42">
        <f t="shared" si="7"/>
        <v>1182834</v>
      </c>
      <c r="G44" s="42">
        <f t="shared" si="8"/>
        <v>1163227</v>
      </c>
    </row>
    <row r="45" spans="1:9" x14ac:dyDescent="0.25">
      <c r="A45" s="42" t="str">
        <f t="shared" si="3"/>
        <v>BARCELONA</v>
      </c>
      <c r="B45" s="41">
        <f t="shared" si="4"/>
        <v>3201696</v>
      </c>
      <c r="C45" s="41">
        <f t="shared" si="5"/>
        <v>3236976</v>
      </c>
      <c r="D45" s="41">
        <f t="shared" si="6"/>
        <v>4</v>
      </c>
      <c r="E45" s="42" t="str">
        <f t="shared" si="2"/>
        <v>MALAGA</v>
      </c>
      <c r="F45" s="42">
        <f t="shared" si="7"/>
        <v>791223</v>
      </c>
      <c r="G45" s="42">
        <f t="shared" si="8"/>
        <v>642529</v>
      </c>
    </row>
    <row r="46" spans="1:9" x14ac:dyDescent="0.25">
      <c r="A46" s="42" t="str">
        <f t="shared" si="3"/>
        <v>BILBAO</v>
      </c>
      <c r="B46" s="41">
        <f t="shared" si="4"/>
        <v>166104</v>
      </c>
      <c r="C46" s="41">
        <f t="shared" si="5"/>
        <v>179572</v>
      </c>
      <c r="D46" s="41">
        <f t="shared" si="6"/>
        <v>14</v>
      </c>
      <c r="E46" s="42" t="str">
        <f t="shared" si="2"/>
        <v>MELILLA</v>
      </c>
      <c r="F46" s="42">
        <f t="shared" si="7"/>
        <v>591326</v>
      </c>
      <c r="G46" s="42">
        <f t="shared" si="8"/>
        <v>537217</v>
      </c>
    </row>
    <row r="47" spans="1:9" x14ac:dyDescent="0.25">
      <c r="A47" s="42" t="str">
        <f t="shared" si="3"/>
        <v>CARTAGENA</v>
      </c>
      <c r="B47" s="41">
        <f t="shared" si="4"/>
        <v>67916</v>
      </c>
      <c r="C47" s="41">
        <f t="shared" si="5"/>
        <v>35374</v>
      </c>
      <c r="D47" s="41">
        <f t="shared" si="6"/>
        <v>16</v>
      </c>
      <c r="E47" s="42" t="str">
        <f t="shared" si="2"/>
        <v>VALENCIA</v>
      </c>
      <c r="F47" s="42">
        <f t="shared" si="7"/>
        <v>431917</v>
      </c>
      <c r="G47" s="42">
        <f t="shared" si="8"/>
        <v>436012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323619</v>
      </c>
      <c r="G48" s="42">
        <f t="shared" si="8"/>
        <v>350346</v>
      </c>
    </row>
    <row r="49" spans="1:7" x14ac:dyDescent="0.25">
      <c r="A49" s="42" t="str">
        <f t="shared" si="3"/>
        <v>CEUTA</v>
      </c>
      <c r="B49" s="41">
        <f t="shared" si="4"/>
        <v>2152875</v>
      </c>
      <c r="C49" s="41">
        <f t="shared" si="5"/>
        <v>2479539</v>
      </c>
      <c r="D49" s="41">
        <f t="shared" si="6"/>
        <v>5</v>
      </c>
      <c r="E49" s="42" t="str">
        <f t="shared" si="2"/>
        <v>BAHIA DE CADIZ</v>
      </c>
      <c r="F49" s="42">
        <f t="shared" si="7"/>
        <v>258827</v>
      </c>
      <c r="G49" s="42">
        <f t="shared" si="8"/>
        <v>253548</v>
      </c>
    </row>
    <row r="50" spans="1:7" x14ac:dyDescent="0.25">
      <c r="A50" s="42" t="str">
        <f t="shared" si="3"/>
        <v>FERROL-SAN CIBRAO</v>
      </c>
      <c r="B50" s="41">
        <f t="shared" si="4"/>
        <v>2445</v>
      </c>
      <c r="C50" s="41">
        <f t="shared" si="5"/>
        <v>3750</v>
      </c>
      <c r="D50" s="41">
        <f t="shared" si="6"/>
        <v>22</v>
      </c>
      <c r="E50" s="42" t="str">
        <f t="shared" si="2"/>
        <v>VIGO</v>
      </c>
      <c r="F50" s="42">
        <f t="shared" si="7"/>
        <v>222948</v>
      </c>
      <c r="G50" s="42">
        <f t="shared" si="8"/>
        <v>216333</v>
      </c>
    </row>
    <row r="51" spans="1:7" x14ac:dyDescent="0.25">
      <c r="A51" s="42" t="str">
        <f t="shared" si="3"/>
        <v>GIJON</v>
      </c>
      <c r="B51" s="41">
        <f t="shared" si="4"/>
        <v>4537</v>
      </c>
      <c r="C51" s="41">
        <f t="shared" si="5"/>
        <v>6125</v>
      </c>
      <c r="D51" s="41">
        <f t="shared" si="6"/>
        <v>19</v>
      </c>
      <c r="E51" s="42" t="str">
        <f t="shared" si="2"/>
        <v>BILBAO</v>
      </c>
      <c r="F51" s="42">
        <f t="shared" si="7"/>
        <v>166104</v>
      </c>
      <c r="G51" s="42">
        <f t="shared" si="8"/>
        <v>179572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14027</v>
      </c>
      <c r="D52" s="41">
        <f t="shared" si="6"/>
        <v>24</v>
      </c>
      <c r="E52" s="42" t="str">
        <f t="shared" si="2"/>
        <v>SANTANDER</v>
      </c>
      <c r="F52" s="42">
        <f t="shared" si="7"/>
        <v>164543</v>
      </c>
      <c r="G52" s="42">
        <f t="shared" si="8"/>
        <v>169718</v>
      </c>
    </row>
    <row r="53" spans="1:7" x14ac:dyDescent="0.25">
      <c r="A53" s="42" t="str">
        <f t="shared" si="3"/>
        <v>LAS PALMAS</v>
      </c>
      <c r="B53" s="41">
        <f t="shared" si="4"/>
        <v>1404823</v>
      </c>
      <c r="C53" s="41">
        <f t="shared" si="5"/>
        <v>1276092</v>
      </c>
      <c r="D53" s="41">
        <f t="shared" si="6"/>
        <v>6</v>
      </c>
      <c r="E53" s="42" t="str">
        <f t="shared" si="2"/>
        <v>CARTAGENA</v>
      </c>
      <c r="F53" s="42">
        <f t="shared" si="7"/>
        <v>67916</v>
      </c>
      <c r="G53" s="42">
        <f t="shared" si="8"/>
        <v>35374</v>
      </c>
    </row>
    <row r="54" spans="1:7" x14ac:dyDescent="0.25">
      <c r="A54" s="42" t="str">
        <f t="shared" si="3"/>
        <v>MALAGA</v>
      </c>
      <c r="B54" s="41">
        <f t="shared" si="4"/>
        <v>791223</v>
      </c>
      <c r="C54" s="41">
        <f t="shared" si="5"/>
        <v>642529</v>
      </c>
      <c r="D54" s="41">
        <f t="shared" si="6"/>
        <v>8</v>
      </c>
      <c r="E54" s="42" t="str">
        <f t="shared" si="2"/>
        <v>A CORUÑA</v>
      </c>
      <c r="F54" s="42">
        <f t="shared" si="7"/>
        <v>53574</v>
      </c>
      <c r="G54" s="42">
        <f t="shared" si="8"/>
        <v>64731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21422</v>
      </c>
      <c r="G55" s="42">
        <f t="shared" si="8"/>
        <v>18089</v>
      </c>
    </row>
    <row r="56" spans="1:7" x14ac:dyDescent="0.25">
      <c r="A56" s="42" t="str">
        <f t="shared" si="3"/>
        <v>MELILLA</v>
      </c>
      <c r="B56" s="41">
        <f t="shared" si="4"/>
        <v>591326</v>
      </c>
      <c r="C56" s="41">
        <f t="shared" si="5"/>
        <v>537217</v>
      </c>
      <c r="D56" s="41">
        <f t="shared" si="6"/>
        <v>9</v>
      </c>
      <c r="E56" s="42" t="str">
        <f t="shared" si="2"/>
        <v>GIJON</v>
      </c>
      <c r="F56" s="42">
        <f t="shared" si="9"/>
        <v>4537</v>
      </c>
      <c r="G56" s="42">
        <f t="shared" si="8"/>
        <v>6125</v>
      </c>
    </row>
    <row r="57" spans="1:7" x14ac:dyDescent="0.25">
      <c r="A57" s="42" t="str">
        <f t="shared" si="3"/>
        <v>MOTRIL</v>
      </c>
      <c r="B57" s="41">
        <f t="shared" si="4"/>
        <v>3460</v>
      </c>
      <c r="C57" s="41">
        <f t="shared" si="5"/>
        <v>2676</v>
      </c>
      <c r="D57" s="41">
        <f t="shared" si="6"/>
        <v>21</v>
      </c>
      <c r="E57" s="42" t="str">
        <f t="shared" si="2"/>
        <v>VILAGARCIA</v>
      </c>
      <c r="F57" s="42">
        <f t="shared" si="9"/>
        <v>3549</v>
      </c>
      <c r="G57" s="42">
        <f t="shared" si="8"/>
        <v>5289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87</v>
      </c>
      <c r="D58" s="41">
        <f t="shared" si="6"/>
        <v>28</v>
      </c>
      <c r="E58" s="42" t="str">
        <f t="shared" si="2"/>
        <v>MOTRIL</v>
      </c>
      <c r="F58" s="42">
        <f t="shared" si="9"/>
        <v>3460</v>
      </c>
      <c r="G58" s="42">
        <f t="shared" si="8"/>
        <v>2676</v>
      </c>
    </row>
    <row r="59" spans="1:7" x14ac:dyDescent="0.25">
      <c r="A59" s="42" t="str">
        <f t="shared" si="3"/>
        <v>SANTA CRUZ DE TENERIFE</v>
      </c>
      <c r="B59" s="41">
        <f t="shared" si="4"/>
        <v>4346650</v>
      </c>
      <c r="C59" s="41">
        <f t="shared" si="5"/>
        <v>4626599</v>
      </c>
      <c r="D59" s="41">
        <f t="shared" si="6"/>
        <v>3</v>
      </c>
      <c r="E59" s="42" t="str">
        <f t="shared" si="2"/>
        <v>FERROL-SAN CIBRAO</v>
      </c>
      <c r="F59" s="42">
        <f t="shared" si="9"/>
        <v>2445</v>
      </c>
      <c r="G59" s="42">
        <f t="shared" si="8"/>
        <v>3750</v>
      </c>
    </row>
    <row r="60" spans="1:7" x14ac:dyDescent="0.25">
      <c r="A60" s="42" t="str">
        <f t="shared" si="3"/>
        <v>SANTANDER</v>
      </c>
      <c r="B60" s="41">
        <f t="shared" si="4"/>
        <v>164543</v>
      </c>
      <c r="C60" s="41">
        <f t="shared" si="5"/>
        <v>169718</v>
      </c>
      <c r="D60" s="41">
        <f t="shared" si="6"/>
        <v>15</v>
      </c>
      <c r="E60" s="42" t="str">
        <f t="shared" si="2"/>
        <v>TARRAGONA</v>
      </c>
      <c r="F60" s="42">
        <f t="shared" si="9"/>
        <v>2223</v>
      </c>
      <c r="G60" s="42">
        <f t="shared" si="8"/>
        <v>2847</v>
      </c>
    </row>
    <row r="61" spans="1:7" x14ac:dyDescent="0.25">
      <c r="A61" s="42" t="str">
        <f t="shared" si="3"/>
        <v>SEVILLA</v>
      </c>
      <c r="B61" s="41">
        <f t="shared" si="4"/>
        <v>21422</v>
      </c>
      <c r="C61" s="41">
        <f t="shared" si="5"/>
        <v>18089</v>
      </c>
      <c r="D61" s="41">
        <f t="shared" si="6"/>
        <v>18</v>
      </c>
      <c r="E61" s="42" t="str">
        <f t="shared" si="2"/>
        <v>HUELVA</v>
      </c>
      <c r="F61" s="42">
        <f t="shared" si="9"/>
        <v>525</v>
      </c>
      <c r="G61" s="42">
        <f t="shared" si="8"/>
        <v>14027</v>
      </c>
    </row>
    <row r="62" spans="1:7" x14ac:dyDescent="0.25">
      <c r="A62" s="42" t="str">
        <f t="shared" si="3"/>
        <v>TARRAGONA</v>
      </c>
      <c r="B62" s="41">
        <f t="shared" si="4"/>
        <v>2223</v>
      </c>
      <c r="C62" s="41">
        <f t="shared" si="5"/>
        <v>2847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431917</v>
      </c>
      <c r="C63" s="41">
        <f t="shared" si="5"/>
        <v>436012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222948</v>
      </c>
      <c r="C64" s="41">
        <f t="shared" si="5"/>
        <v>216333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3549</v>
      </c>
      <c r="C65" s="41">
        <f t="shared" si="5"/>
        <v>5289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2612</v>
      </c>
      <c r="C7" s="9">
        <v>3227</v>
      </c>
      <c r="D7" s="9">
        <v>57517</v>
      </c>
      <c r="E7" s="9">
        <v>53574</v>
      </c>
      <c r="F7" s="10">
        <f>((E7*100)/D7)-100</f>
        <v>-6.8553645009301647</v>
      </c>
      <c r="G7" s="1"/>
      <c r="H7" s="1"/>
      <c r="I7" s="1"/>
    </row>
    <row r="8" spans="1:12" x14ac:dyDescent="0.25">
      <c r="A8" s="11" t="s">
        <v>45</v>
      </c>
      <c r="B8" s="12">
        <v>5733</v>
      </c>
      <c r="C8" s="12">
        <v>5758</v>
      </c>
      <c r="D8" s="12">
        <v>82487</v>
      </c>
      <c r="E8" s="12">
        <v>96615</v>
      </c>
      <c r="F8" s="13">
        <f t="shared" ref="F8:F35" si="0">((E8*100)/D8)-100</f>
        <v>17.127547371100903</v>
      </c>
      <c r="G8" s="1"/>
      <c r="H8" s="1"/>
      <c r="I8" s="1"/>
    </row>
    <row r="9" spans="1:12" x14ac:dyDescent="0.25">
      <c r="A9" s="8" t="s">
        <v>46</v>
      </c>
      <c r="B9" s="9">
        <v>2546</v>
      </c>
      <c r="C9" s="9">
        <v>4320</v>
      </c>
      <c r="D9" s="9">
        <v>60695</v>
      </c>
      <c r="E9" s="9">
        <v>38903</v>
      </c>
      <c r="F9" s="10">
        <f t="shared" si="0"/>
        <v>-35.90411071752203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19</v>
      </c>
      <c r="C11" s="9">
        <v>0</v>
      </c>
      <c r="D11" s="9">
        <v>53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11991</v>
      </c>
      <c r="C12" s="12">
        <v>10404</v>
      </c>
      <c r="D12" s="12">
        <v>224905</v>
      </c>
      <c r="E12" s="12">
        <v>237066</v>
      </c>
      <c r="F12" s="13">
        <f t="shared" si="0"/>
        <v>5.4071719170316328</v>
      </c>
      <c r="G12" s="1"/>
      <c r="H12" s="1"/>
      <c r="I12" s="1"/>
    </row>
    <row r="13" spans="1:12" x14ac:dyDescent="0.25">
      <c r="A13" s="8" t="s">
        <v>50</v>
      </c>
      <c r="B13" s="9">
        <v>7525</v>
      </c>
      <c r="C13" s="9">
        <v>9110</v>
      </c>
      <c r="D13" s="9">
        <v>1314074</v>
      </c>
      <c r="E13" s="9">
        <v>1237362</v>
      </c>
      <c r="F13" s="10">
        <f t="shared" si="0"/>
        <v>-5.83772298972508</v>
      </c>
      <c r="G13" s="1"/>
      <c r="H13" s="1"/>
      <c r="I13" s="1"/>
    </row>
    <row r="14" spans="1:12" x14ac:dyDescent="0.25">
      <c r="A14" s="11" t="s">
        <v>51</v>
      </c>
      <c r="B14" s="12">
        <v>60413</v>
      </c>
      <c r="C14" s="12">
        <v>66200</v>
      </c>
      <c r="D14" s="12">
        <v>2074554</v>
      </c>
      <c r="E14" s="12">
        <v>2151465</v>
      </c>
      <c r="F14" s="13">
        <f t="shared" si="0"/>
        <v>3.7073510740139852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549</v>
      </c>
      <c r="D15" s="9">
        <v>37126</v>
      </c>
      <c r="E15" s="9">
        <v>28995</v>
      </c>
      <c r="F15" s="10">
        <f t="shared" si="0"/>
        <v>-21.901093573237091</v>
      </c>
      <c r="G15" s="1"/>
      <c r="H15" s="1"/>
      <c r="I15" s="1"/>
    </row>
    <row r="16" spans="1:12" x14ac:dyDescent="0.25">
      <c r="A16" s="11" t="s">
        <v>53</v>
      </c>
      <c r="B16" s="12">
        <v>3196</v>
      </c>
      <c r="C16" s="12">
        <v>4686</v>
      </c>
      <c r="D16" s="12">
        <v>35374</v>
      </c>
      <c r="E16" s="12">
        <v>67916</v>
      </c>
      <c r="F16" s="13">
        <f t="shared" si="0"/>
        <v>91.99411997512297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1006</v>
      </c>
      <c r="C18" s="12">
        <v>1094</v>
      </c>
      <c r="D18" s="12">
        <v>32606</v>
      </c>
      <c r="E18" s="12">
        <v>9654</v>
      </c>
      <c r="F18" s="13">
        <f t="shared" si="0"/>
        <v>-70.391952401398513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3722</v>
      </c>
      <c r="E19" s="9">
        <v>2445</v>
      </c>
      <c r="F19" s="10">
        <f t="shared" si="0"/>
        <v>-34.309511015583027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6125</v>
      </c>
      <c r="E20" s="12">
        <v>4537</v>
      </c>
      <c r="F20" s="13">
        <f t="shared" si="0"/>
        <v>-25.926530612244903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201</v>
      </c>
      <c r="E21" s="9">
        <v>525</v>
      </c>
      <c r="F21" s="18">
        <f t="shared" si="0"/>
        <v>161.19402985074629</v>
      </c>
      <c r="G21" s="1"/>
      <c r="H21" s="1"/>
      <c r="I21" s="1"/>
    </row>
    <row r="22" spans="1:9" x14ac:dyDescent="0.25">
      <c r="A22" s="11" t="s">
        <v>59</v>
      </c>
      <c r="B22" s="12">
        <v>92203</v>
      </c>
      <c r="C22" s="12">
        <v>78256</v>
      </c>
      <c r="D22" s="12">
        <v>576412</v>
      </c>
      <c r="E22" s="12">
        <v>611249</v>
      </c>
      <c r="F22" s="13">
        <f t="shared" si="0"/>
        <v>6.0437673053302206</v>
      </c>
      <c r="G22" s="1"/>
      <c r="H22" s="1"/>
      <c r="I22" s="1"/>
    </row>
    <row r="23" spans="1:9" x14ac:dyDescent="0.25">
      <c r="A23" s="8" t="s">
        <v>60</v>
      </c>
      <c r="B23" s="9">
        <v>32336</v>
      </c>
      <c r="C23" s="9">
        <v>43187</v>
      </c>
      <c r="D23" s="9">
        <v>352993</v>
      </c>
      <c r="E23" s="9">
        <v>487955</v>
      </c>
      <c r="F23" s="10">
        <f t="shared" si="0"/>
        <v>38.233619363556784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1390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2676</v>
      </c>
      <c r="E26" s="12">
        <v>3460</v>
      </c>
      <c r="F26" s="13">
        <f t="shared" si="0"/>
        <v>29.297458893871436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87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12">
        <v>91816</v>
      </c>
      <c r="C28" s="12">
        <v>98150</v>
      </c>
      <c r="D28" s="12">
        <v>557371</v>
      </c>
      <c r="E28" s="12">
        <v>582115</v>
      </c>
      <c r="F28" s="13">
        <f t="shared" si="0"/>
        <v>4.4394128865692721</v>
      </c>
      <c r="G28" s="1"/>
      <c r="H28" s="1"/>
      <c r="I28" s="1"/>
    </row>
    <row r="29" spans="1:9" x14ac:dyDescent="0.25">
      <c r="A29" s="8" t="s">
        <v>66</v>
      </c>
      <c r="B29" s="9">
        <v>1325</v>
      </c>
      <c r="C29" s="9">
        <v>893</v>
      </c>
      <c r="D29" s="9">
        <v>21291</v>
      </c>
      <c r="E29" s="9">
        <v>14557</v>
      </c>
      <c r="F29" s="10">
        <f t="shared" si="0"/>
        <v>-31.628387581607257</v>
      </c>
      <c r="G29" s="1"/>
      <c r="H29" s="1"/>
      <c r="I29" s="1"/>
    </row>
    <row r="30" spans="1:9" x14ac:dyDescent="0.25">
      <c r="A30" s="11" t="s">
        <v>67</v>
      </c>
      <c r="B30" s="12">
        <v>246</v>
      </c>
      <c r="C30" s="12">
        <v>419</v>
      </c>
      <c r="D30" s="12">
        <v>18089</v>
      </c>
      <c r="E30" s="12">
        <v>21422</v>
      </c>
      <c r="F30" s="13">
        <f t="shared" si="0"/>
        <v>18.425562496544856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2847</v>
      </c>
      <c r="E31" s="9">
        <v>2223</v>
      </c>
      <c r="F31" s="10">
        <f t="shared" si="0"/>
        <v>-21.917808219178085</v>
      </c>
      <c r="G31" s="1"/>
      <c r="H31" s="1"/>
      <c r="I31" s="1"/>
    </row>
    <row r="32" spans="1:9" x14ac:dyDescent="0.25">
      <c r="A32" s="11" t="s">
        <v>69</v>
      </c>
      <c r="B32" s="12">
        <v>1185</v>
      </c>
      <c r="C32" s="12">
        <v>7255</v>
      </c>
      <c r="D32" s="12">
        <v>199335</v>
      </c>
      <c r="E32" s="12">
        <v>184909</v>
      </c>
      <c r="F32" s="13">
        <f t="shared" si="0"/>
        <v>-7.2370632352572244</v>
      </c>
      <c r="G32" s="1"/>
      <c r="H32" s="1"/>
      <c r="I32" s="1"/>
    </row>
    <row r="33" spans="1:9" x14ac:dyDescent="0.25">
      <c r="A33" s="8" t="s">
        <v>70</v>
      </c>
      <c r="B33" s="9">
        <v>6520</v>
      </c>
      <c r="C33" s="9">
        <v>7554</v>
      </c>
      <c r="D33" s="9">
        <v>216333</v>
      </c>
      <c r="E33" s="9">
        <v>222948</v>
      </c>
      <c r="F33" s="10">
        <f t="shared" si="0"/>
        <v>3.0577859133835403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5289</v>
      </c>
      <c r="E34" s="12">
        <v>3549</v>
      </c>
      <c r="F34" s="13">
        <f t="shared" si="0"/>
        <v>-32.898468519568922</v>
      </c>
      <c r="G34" s="1"/>
      <c r="H34" s="1"/>
      <c r="I34" s="1"/>
    </row>
    <row r="35" spans="1:9" x14ac:dyDescent="0.25">
      <c r="A35" s="14" t="s">
        <v>72</v>
      </c>
      <c r="B35" s="15">
        <f>SUM(B7:B34)</f>
        <v>320672</v>
      </c>
      <c r="C35" s="15">
        <f t="shared" ref="C35:E35" si="1">SUM(C7:C34)</f>
        <v>341062</v>
      </c>
      <c r="D35" s="15">
        <f t="shared" si="1"/>
        <v>5883552</v>
      </c>
      <c r="E35" s="15">
        <f t="shared" si="1"/>
        <v>6063444</v>
      </c>
      <c r="F35" s="16">
        <f t="shared" si="0"/>
        <v>3.0575407508933381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53574</v>
      </c>
      <c r="C38" s="41">
        <f>D7</f>
        <v>57517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2151465</v>
      </c>
      <c r="G38" s="42">
        <f>LOOKUP(E38,$A$38:$A$65,$C$38:$C$65)</f>
        <v>2074554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96615</v>
      </c>
      <c r="C39" s="41">
        <f t="shared" ref="C39:C65" si="5">D8</f>
        <v>82487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1237362</v>
      </c>
      <c r="G39" s="42">
        <f t="shared" ref="G39:G65" si="8">LOOKUP(E39,$A$38:$A$65,$C$38:$C$65)</f>
        <v>1314074</v>
      </c>
    </row>
    <row r="40" spans="1:9" x14ac:dyDescent="0.25">
      <c r="A40" s="42" t="str">
        <f t="shared" si="3"/>
        <v>ALMERIA</v>
      </c>
      <c r="B40" s="41">
        <f t="shared" si="4"/>
        <v>38903</v>
      </c>
      <c r="C40" s="41">
        <f t="shared" si="5"/>
        <v>60695</v>
      </c>
      <c r="D40" s="41">
        <f t="shared" si="6"/>
        <v>12</v>
      </c>
      <c r="E40" s="42" t="str">
        <f t="shared" si="2"/>
        <v>LAS PALMAS</v>
      </c>
      <c r="F40" s="42">
        <f t="shared" si="7"/>
        <v>611249</v>
      </c>
      <c r="G40" s="42">
        <f t="shared" si="8"/>
        <v>576412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582115</v>
      </c>
      <c r="G41" s="42">
        <f t="shared" si="8"/>
        <v>557371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53</v>
      </c>
      <c r="D42" s="41">
        <f t="shared" si="6"/>
        <v>28</v>
      </c>
      <c r="E42" s="42" t="str">
        <f t="shared" si="2"/>
        <v>MALAGA</v>
      </c>
      <c r="F42" s="42">
        <f t="shared" si="7"/>
        <v>487955</v>
      </c>
      <c r="G42" s="42">
        <f t="shared" si="8"/>
        <v>352993</v>
      </c>
    </row>
    <row r="43" spans="1:9" x14ac:dyDescent="0.25">
      <c r="A43" s="42" t="str">
        <f t="shared" si="3"/>
        <v>BAHIA DE CADIZ</v>
      </c>
      <c r="B43" s="41">
        <f t="shared" si="4"/>
        <v>237066</v>
      </c>
      <c r="C43" s="41">
        <f t="shared" si="5"/>
        <v>224905</v>
      </c>
      <c r="D43" s="41">
        <f t="shared" si="6"/>
        <v>6</v>
      </c>
      <c r="E43" s="42" t="str">
        <f t="shared" si="2"/>
        <v>BAHIA DE CADIZ</v>
      </c>
      <c r="F43" s="42">
        <f t="shared" si="7"/>
        <v>237066</v>
      </c>
      <c r="G43" s="42">
        <f t="shared" si="8"/>
        <v>224905</v>
      </c>
    </row>
    <row r="44" spans="1:9" x14ac:dyDescent="0.25">
      <c r="A44" s="42" t="str">
        <f t="shared" si="3"/>
        <v>BALEARES</v>
      </c>
      <c r="B44" s="41">
        <f t="shared" si="4"/>
        <v>1237362</v>
      </c>
      <c r="C44" s="41">
        <f t="shared" si="5"/>
        <v>1314074</v>
      </c>
      <c r="D44" s="41">
        <f t="shared" si="6"/>
        <v>2</v>
      </c>
      <c r="E44" s="42" t="str">
        <f t="shared" si="2"/>
        <v>VIGO</v>
      </c>
      <c r="F44" s="42">
        <f t="shared" si="7"/>
        <v>222948</v>
      </c>
      <c r="G44" s="42">
        <f t="shared" si="8"/>
        <v>216333</v>
      </c>
    </row>
    <row r="45" spans="1:9" x14ac:dyDescent="0.25">
      <c r="A45" s="42" t="str">
        <f t="shared" si="3"/>
        <v>BARCELONA</v>
      </c>
      <c r="B45" s="41">
        <f t="shared" si="4"/>
        <v>2151465</v>
      </c>
      <c r="C45" s="41">
        <f t="shared" si="5"/>
        <v>2074554</v>
      </c>
      <c r="D45" s="41">
        <f t="shared" si="6"/>
        <v>1</v>
      </c>
      <c r="E45" s="42" t="str">
        <f t="shared" si="2"/>
        <v>VALENCIA</v>
      </c>
      <c r="F45" s="42">
        <f t="shared" si="7"/>
        <v>184909</v>
      </c>
      <c r="G45" s="42">
        <f t="shared" si="8"/>
        <v>199335</v>
      </c>
    </row>
    <row r="46" spans="1:9" x14ac:dyDescent="0.25">
      <c r="A46" s="42" t="str">
        <f t="shared" si="3"/>
        <v>BILBAO</v>
      </c>
      <c r="B46" s="41">
        <f t="shared" si="4"/>
        <v>28995</v>
      </c>
      <c r="C46" s="41">
        <f t="shared" si="5"/>
        <v>37126</v>
      </c>
      <c r="D46" s="41">
        <f t="shared" si="6"/>
        <v>13</v>
      </c>
      <c r="E46" s="42" t="str">
        <f t="shared" si="2"/>
        <v>ALICANTE</v>
      </c>
      <c r="F46" s="42">
        <f t="shared" si="7"/>
        <v>96615</v>
      </c>
      <c r="G46" s="42">
        <f t="shared" si="8"/>
        <v>82487</v>
      </c>
    </row>
    <row r="47" spans="1:9" x14ac:dyDescent="0.25">
      <c r="A47" s="42" t="str">
        <f t="shared" si="3"/>
        <v>CARTAGENA</v>
      </c>
      <c r="B47" s="41">
        <f t="shared" si="4"/>
        <v>67916</v>
      </c>
      <c r="C47" s="41">
        <f t="shared" si="5"/>
        <v>35374</v>
      </c>
      <c r="D47" s="41">
        <f t="shared" si="6"/>
        <v>10</v>
      </c>
      <c r="E47" s="42" t="str">
        <f t="shared" si="2"/>
        <v>CARTAGENA</v>
      </c>
      <c r="F47" s="42">
        <f t="shared" si="7"/>
        <v>67916</v>
      </c>
      <c r="G47" s="42">
        <f t="shared" si="8"/>
        <v>35374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53574</v>
      </c>
      <c r="G48" s="42">
        <f t="shared" si="8"/>
        <v>57517</v>
      </c>
    </row>
    <row r="49" spans="1:7" x14ac:dyDescent="0.25">
      <c r="A49" s="42" t="str">
        <f t="shared" si="3"/>
        <v>CEUTA</v>
      </c>
      <c r="B49" s="41">
        <f t="shared" si="4"/>
        <v>9654</v>
      </c>
      <c r="C49" s="41">
        <f t="shared" si="5"/>
        <v>32606</v>
      </c>
      <c r="D49" s="41">
        <f t="shared" si="6"/>
        <v>16</v>
      </c>
      <c r="E49" s="42" t="str">
        <f t="shared" si="2"/>
        <v>ALMERIA</v>
      </c>
      <c r="F49" s="42">
        <f t="shared" si="7"/>
        <v>38903</v>
      </c>
      <c r="G49" s="42">
        <f t="shared" si="8"/>
        <v>60695</v>
      </c>
    </row>
    <row r="50" spans="1:7" x14ac:dyDescent="0.25">
      <c r="A50" s="42" t="str">
        <f t="shared" si="3"/>
        <v>FERROL-SAN CIBRAO</v>
      </c>
      <c r="B50" s="41">
        <f t="shared" si="4"/>
        <v>2445</v>
      </c>
      <c r="C50" s="41">
        <f t="shared" si="5"/>
        <v>3722</v>
      </c>
      <c r="D50" s="41">
        <f t="shared" si="6"/>
        <v>20</v>
      </c>
      <c r="E50" s="42" t="str">
        <f t="shared" si="2"/>
        <v>BILBAO</v>
      </c>
      <c r="F50" s="42">
        <f t="shared" si="7"/>
        <v>28995</v>
      </c>
      <c r="G50" s="42">
        <f t="shared" si="8"/>
        <v>37126</v>
      </c>
    </row>
    <row r="51" spans="1:7" x14ac:dyDescent="0.25">
      <c r="A51" s="42" t="str">
        <f t="shared" si="3"/>
        <v>GIJON</v>
      </c>
      <c r="B51" s="41">
        <f t="shared" si="4"/>
        <v>4537</v>
      </c>
      <c r="C51" s="41">
        <f t="shared" si="5"/>
        <v>6125</v>
      </c>
      <c r="D51" s="41">
        <f t="shared" si="6"/>
        <v>17</v>
      </c>
      <c r="E51" s="42" t="str">
        <f t="shared" si="2"/>
        <v>SEVILLA</v>
      </c>
      <c r="F51" s="42">
        <f t="shared" si="7"/>
        <v>21422</v>
      </c>
      <c r="G51" s="42">
        <f t="shared" si="8"/>
        <v>18089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22</v>
      </c>
      <c r="E52" s="42" t="str">
        <f t="shared" si="2"/>
        <v>SANTANDER</v>
      </c>
      <c r="F52" s="42">
        <f t="shared" si="7"/>
        <v>14557</v>
      </c>
      <c r="G52" s="42">
        <f t="shared" si="8"/>
        <v>21291</v>
      </c>
    </row>
    <row r="53" spans="1:7" x14ac:dyDescent="0.25">
      <c r="A53" s="42" t="str">
        <f t="shared" si="3"/>
        <v>LAS PALMAS</v>
      </c>
      <c r="B53" s="41">
        <f t="shared" si="4"/>
        <v>611249</v>
      </c>
      <c r="C53" s="41">
        <f t="shared" si="5"/>
        <v>576412</v>
      </c>
      <c r="D53" s="41">
        <f t="shared" si="6"/>
        <v>3</v>
      </c>
      <c r="E53" s="42" t="str">
        <f t="shared" si="2"/>
        <v>CEUTA</v>
      </c>
      <c r="F53" s="42">
        <f t="shared" si="7"/>
        <v>9654</v>
      </c>
      <c r="G53" s="42">
        <f t="shared" si="8"/>
        <v>32606</v>
      </c>
    </row>
    <row r="54" spans="1:7" x14ac:dyDescent="0.25">
      <c r="A54" s="42" t="str">
        <f t="shared" si="3"/>
        <v>MALAGA</v>
      </c>
      <c r="B54" s="41">
        <f t="shared" si="4"/>
        <v>487955</v>
      </c>
      <c r="C54" s="41">
        <f t="shared" si="5"/>
        <v>352993</v>
      </c>
      <c r="D54" s="41">
        <f t="shared" si="6"/>
        <v>5</v>
      </c>
      <c r="E54" s="42" t="str">
        <f t="shared" si="2"/>
        <v>GIJON</v>
      </c>
      <c r="F54" s="42">
        <f t="shared" si="7"/>
        <v>4537</v>
      </c>
      <c r="G54" s="42">
        <f t="shared" si="8"/>
        <v>6125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3549</v>
      </c>
      <c r="G55" s="42">
        <f t="shared" si="8"/>
        <v>5289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1390</v>
      </c>
      <c r="D56" s="41">
        <f t="shared" si="6"/>
        <v>28</v>
      </c>
      <c r="E56" s="42" t="str">
        <f t="shared" si="2"/>
        <v>MOTRIL</v>
      </c>
      <c r="F56" s="42">
        <f t="shared" si="9"/>
        <v>3460</v>
      </c>
      <c r="G56" s="42">
        <f t="shared" si="8"/>
        <v>2676</v>
      </c>
    </row>
    <row r="57" spans="1:7" x14ac:dyDescent="0.25">
      <c r="A57" s="42" t="str">
        <f t="shared" si="3"/>
        <v>MOTRIL</v>
      </c>
      <c r="B57" s="41">
        <f t="shared" si="4"/>
        <v>3460</v>
      </c>
      <c r="C57" s="41">
        <f t="shared" si="5"/>
        <v>2676</v>
      </c>
      <c r="D57" s="41">
        <f t="shared" si="6"/>
        <v>19</v>
      </c>
      <c r="E57" s="42" t="str">
        <f t="shared" si="2"/>
        <v>FERROL-SAN CIBRAO</v>
      </c>
      <c r="F57" s="42">
        <f t="shared" si="9"/>
        <v>2445</v>
      </c>
      <c r="G57" s="42">
        <f t="shared" si="8"/>
        <v>3722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87</v>
      </c>
      <c r="D58" s="41">
        <f t="shared" si="6"/>
        <v>28</v>
      </c>
      <c r="E58" s="42" t="str">
        <f t="shared" si="2"/>
        <v>TARRAGONA</v>
      </c>
      <c r="F58" s="42">
        <f t="shared" si="9"/>
        <v>2223</v>
      </c>
      <c r="G58" s="42">
        <f t="shared" si="8"/>
        <v>2847</v>
      </c>
    </row>
    <row r="59" spans="1:7" x14ac:dyDescent="0.25">
      <c r="A59" s="42" t="str">
        <f t="shared" si="3"/>
        <v>SANTA CRUZ DE TENERIFE</v>
      </c>
      <c r="B59" s="41">
        <f t="shared" si="4"/>
        <v>582115</v>
      </c>
      <c r="C59" s="41">
        <f t="shared" si="5"/>
        <v>557371</v>
      </c>
      <c r="D59" s="41">
        <f t="shared" si="6"/>
        <v>4</v>
      </c>
      <c r="E59" s="42" t="str">
        <f t="shared" si="2"/>
        <v>HUELVA</v>
      </c>
      <c r="F59" s="42">
        <f t="shared" si="9"/>
        <v>525</v>
      </c>
      <c r="G59" s="42">
        <f t="shared" si="8"/>
        <v>201</v>
      </c>
    </row>
    <row r="60" spans="1:7" x14ac:dyDescent="0.25">
      <c r="A60" s="42" t="str">
        <f t="shared" si="3"/>
        <v>SANTANDER</v>
      </c>
      <c r="B60" s="41">
        <f t="shared" si="4"/>
        <v>14557</v>
      </c>
      <c r="C60" s="41">
        <f t="shared" si="5"/>
        <v>21291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21422</v>
      </c>
      <c r="C61" s="41">
        <f t="shared" si="5"/>
        <v>18089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2223</v>
      </c>
      <c r="C62" s="41">
        <f t="shared" si="5"/>
        <v>2847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184909</v>
      </c>
      <c r="C63" s="41">
        <f t="shared" si="5"/>
        <v>199335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222948</v>
      </c>
      <c r="C64" s="41">
        <f t="shared" si="5"/>
        <v>216333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3549</v>
      </c>
      <c r="C65" s="41">
        <f t="shared" si="5"/>
        <v>5289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3442</v>
      </c>
      <c r="C8" s="12">
        <v>3543</v>
      </c>
      <c r="D8" s="12">
        <v>60805</v>
      </c>
      <c r="E8" s="12">
        <v>52735</v>
      </c>
      <c r="F8" s="13">
        <f t="shared" ref="F8:F35" si="0">((E8*100)/D8)-100</f>
        <v>-13.271934873776829</v>
      </c>
      <c r="G8" s="1"/>
      <c r="H8" s="1"/>
      <c r="I8" s="1"/>
    </row>
    <row r="9" spans="1:12" x14ac:dyDescent="0.25">
      <c r="A9" s="8" t="s">
        <v>46</v>
      </c>
      <c r="B9" s="9">
        <v>13427</v>
      </c>
      <c r="C9" s="9">
        <v>9887</v>
      </c>
      <c r="D9" s="9">
        <v>241423</v>
      </c>
      <c r="E9" s="9">
        <v>246647</v>
      </c>
      <c r="F9" s="10">
        <f t="shared" si="0"/>
        <v>2.1638369169466074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93557</v>
      </c>
      <c r="C11" s="9">
        <v>85363</v>
      </c>
      <c r="D11" s="9">
        <v>1294681</v>
      </c>
      <c r="E11" s="9">
        <v>1197669</v>
      </c>
      <c r="F11" s="10">
        <f t="shared" si="0"/>
        <v>-7.493119926839114</v>
      </c>
      <c r="G11" s="1"/>
      <c r="H11" s="1"/>
      <c r="I11" s="1"/>
    </row>
    <row r="12" spans="1:12" x14ac:dyDescent="0.25">
      <c r="A12" s="11" t="s">
        <v>49</v>
      </c>
      <c r="B12" s="12">
        <v>978</v>
      </c>
      <c r="C12" s="12">
        <v>848</v>
      </c>
      <c r="D12" s="12">
        <v>17847</v>
      </c>
      <c r="E12" s="12">
        <v>13093</v>
      </c>
      <c r="F12" s="13">
        <f t="shared" si="0"/>
        <v>-26.637530117106522</v>
      </c>
      <c r="G12" s="1"/>
      <c r="H12" s="1"/>
      <c r="I12" s="1"/>
    </row>
    <row r="13" spans="1:12" x14ac:dyDescent="0.25">
      <c r="A13" s="8" t="s">
        <v>50</v>
      </c>
      <c r="B13" s="9">
        <v>25892</v>
      </c>
      <c r="C13" s="9">
        <v>24298</v>
      </c>
      <c r="D13" s="9">
        <v>493046</v>
      </c>
      <c r="E13" s="9">
        <v>433221</v>
      </c>
      <c r="F13" s="10">
        <f t="shared" si="0"/>
        <v>-12.133756282375273</v>
      </c>
      <c r="G13" s="1"/>
      <c r="H13" s="1"/>
      <c r="I13" s="1"/>
    </row>
    <row r="14" spans="1:12" x14ac:dyDescent="0.25">
      <c r="A14" s="11" t="s">
        <v>51</v>
      </c>
      <c r="B14" s="12">
        <v>12896</v>
      </c>
      <c r="C14" s="12">
        <v>13055</v>
      </c>
      <c r="D14" s="12">
        <v>269237</v>
      </c>
      <c r="E14" s="12">
        <v>267549</v>
      </c>
      <c r="F14" s="13">
        <f t="shared" si="0"/>
        <v>-0.6269569189970241</v>
      </c>
      <c r="G14" s="1"/>
      <c r="H14" s="1"/>
      <c r="I14" s="1"/>
    </row>
    <row r="15" spans="1:12" x14ac:dyDescent="0.25">
      <c r="A15" s="8" t="s">
        <v>52</v>
      </c>
      <c r="B15" s="9">
        <v>2552</v>
      </c>
      <c r="C15" s="9">
        <v>2706</v>
      </c>
      <c r="D15" s="9">
        <v>36327</v>
      </c>
      <c r="E15" s="9">
        <v>37933</v>
      </c>
      <c r="F15" s="10">
        <f t="shared" si="0"/>
        <v>4.4209541112671076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43359</v>
      </c>
      <c r="C18" s="12">
        <v>36321</v>
      </c>
      <c r="D18" s="12">
        <v>616924</v>
      </c>
      <c r="E18" s="12">
        <v>460514</v>
      </c>
      <c r="F18" s="13">
        <f t="shared" si="0"/>
        <v>-25.353203960293328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15592</v>
      </c>
      <c r="C22" s="12">
        <v>18294</v>
      </c>
      <c r="D22" s="12">
        <v>212675</v>
      </c>
      <c r="E22" s="12">
        <v>212567</v>
      </c>
      <c r="F22" s="13">
        <f t="shared" si="0"/>
        <v>-5.0781709180668599E-2</v>
      </c>
      <c r="G22" s="1"/>
      <c r="H22" s="1"/>
      <c r="I22" s="1"/>
    </row>
    <row r="23" spans="1:9" x14ac:dyDescent="0.25">
      <c r="A23" s="8" t="s">
        <v>60</v>
      </c>
      <c r="B23" s="9">
        <v>2804</v>
      </c>
      <c r="C23" s="9">
        <v>3010</v>
      </c>
      <c r="D23" s="9">
        <v>39859</v>
      </c>
      <c r="E23" s="9">
        <v>37348</v>
      </c>
      <c r="F23" s="10">
        <f t="shared" si="0"/>
        <v>-6.2997064652901429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6952</v>
      </c>
      <c r="C25" s="9">
        <v>7255</v>
      </c>
      <c r="D25" s="9">
        <v>89493</v>
      </c>
      <c r="E25" s="9">
        <v>93100</v>
      </c>
      <c r="F25" s="10">
        <f t="shared" si="0"/>
        <v>4.0304828310594161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55833</v>
      </c>
      <c r="C28" s="12">
        <v>68390</v>
      </c>
      <c r="D28" s="12">
        <v>709761</v>
      </c>
      <c r="E28" s="12">
        <v>738220</v>
      </c>
      <c r="F28" s="13">
        <f t="shared" si="0"/>
        <v>4.009659589636513</v>
      </c>
      <c r="G28" s="1"/>
      <c r="H28" s="1"/>
      <c r="I28" s="1"/>
    </row>
    <row r="29" spans="1:9" x14ac:dyDescent="0.25">
      <c r="A29" s="8" t="s">
        <v>66</v>
      </c>
      <c r="B29" s="9">
        <v>1482</v>
      </c>
      <c r="C29" s="9">
        <v>1356</v>
      </c>
      <c r="D29" s="9">
        <v>54046</v>
      </c>
      <c r="E29" s="9">
        <v>56546</v>
      </c>
      <c r="F29" s="10">
        <f t="shared" si="0"/>
        <v>4.6256892276949202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1084</v>
      </c>
      <c r="E30" s="12">
        <v>958</v>
      </c>
      <c r="F30" s="17">
        <f t="shared" si="0"/>
        <v>-11.623616236162363</v>
      </c>
      <c r="G30" s="1"/>
      <c r="H30" s="1"/>
      <c r="I30" s="1"/>
    </row>
    <row r="31" spans="1:9" x14ac:dyDescent="0.25">
      <c r="A31" s="8" t="s">
        <v>68</v>
      </c>
      <c r="B31" s="9">
        <v>1</v>
      </c>
      <c r="C31" s="9">
        <v>59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4758</v>
      </c>
      <c r="C32" s="12">
        <v>7917</v>
      </c>
      <c r="D32" s="12">
        <v>72043</v>
      </c>
      <c r="E32" s="12">
        <v>75553</v>
      </c>
      <c r="F32" s="13">
        <f t="shared" si="0"/>
        <v>4.8720902794164545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283525</v>
      </c>
      <c r="C35" s="15">
        <f t="shared" ref="C35:E35" si="1">SUM(C7:C34)</f>
        <v>282302</v>
      </c>
      <c r="D35" s="15">
        <f t="shared" si="1"/>
        <v>4209251</v>
      </c>
      <c r="E35" s="15">
        <f t="shared" si="1"/>
        <v>3923653</v>
      </c>
      <c r="F35" s="16">
        <f t="shared" si="0"/>
        <v>-6.7850075939876291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1197669</v>
      </c>
      <c r="G38" s="42">
        <f>LOOKUP(E38,$A$38:$A$65,$C$38:$C$65)</f>
        <v>1294681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52735</v>
      </c>
      <c r="C39" s="41">
        <f t="shared" ref="C39:C65" si="5">D8</f>
        <v>60805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738220</v>
      </c>
      <c r="G39" s="42">
        <f t="shared" ref="G39:G65" si="8">LOOKUP(E39,$A$38:$A$65,$C$38:$C$65)</f>
        <v>709761</v>
      </c>
    </row>
    <row r="40" spans="1:9" x14ac:dyDescent="0.25">
      <c r="A40" s="42" t="str">
        <f t="shared" si="3"/>
        <v>ALMERIA</v>
      </c>
      <c r="B40" s="41">
        <f t="shared" si="4"/>
        <v>246647</v>
      </c>
      <c r="C40" s="41">
        <f t="shared" si="5"/>
        <v>241423</v>
      </c>
      <c r="D40" s="41">
        <f t="shared" si="6"/>
        <v>6</v>
      </c>
      <c r="E40" s="42" t="str">
        <f t="shared" si="2"/>
        <v>CEUTA</v>
      </c>
      <c r="F40" s="42">
        <f t="shared" si="7"/>
        <v>460514</v>
      </c>
      <c r="G40" s="42">
        <f t="shared" si="8"/>
        <v>616924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433221</v>
      </c>
      <c r="G41" s="42">
        <f t="shared" si="8"/>
        <v>493046</v>
      </c>
    </row>
    <row r="42" spans="1:9" x14ac:dyDescent="0.25">
      <c r="A42" s="42" t="str">
        <f t="shared" si="3"/>
        <v>BAHIA DE ALGECIRAS</v>
      </c>
      <c r="B42" s="41">
        <f t="shared" si="4"/>
        <v>1197669</v>
      </c>
      <c r="C42" s="41">
        <f t="shared" si="5"/>
        <v>1294681</v>
      </c>
      <c r="D42" s="41">
        <f t="shared" si="6"/>
        <v>1</v>
      </c>
      <c r="E42" s="42" t="str">
        <f t="shared" si="2"/>
        <v>BARCELONA</v>
      </c>
      <c r="F42" s="42">
        <f t="shared" si="7"/>
        <v>267549</v>
      </c>
      <c r="G42" s="42">
        <f t="shared" si="8"/>
        <v>269237</v>
      </c>
    </row>
    <row r="43" spans="1:9" x14ac:dyDescent="0.25">
      <c r="A43" s="42" t="str">
        <f t="shared" si="3"/>
        <v>BAHIA DE CADIZ</v>
      </c>
      <c r="B43" s="41">
        <f t="shared" si="4"/>
        <v>13093</v>
      </c>
      <c r="C43" s="41">
        <f t="shared" si="5"/>
        <v>17847</v>
      </c>
      <c r="D43" s="41">
        <f t="shared" si="6"/>
        <v>14</v>
      </c>
      <c r="E43" s="42" t="str">
        <f t="shared" si="2"/>
        <v>ALMERIA</v>
      </c>
      <c r="F43" s="42">
        <f t="shared" si="7"/>
        <v>246647</v>
      </c>
      <c r="G43" s="42">
        <f t="shared" si="8"/>
        <v>241423</v>
      </c>
    </row>
    <row r="44" spans="1:9" x14ac:dyDescent="0.25">
      <c r="A44" s="42" t="str">
        <f t="shared" si="3"/>
        <v>BALEARES</v>
      </c>
      <c r="B44" s="41">
        <f t="shared" si="4"/>
        <v>433221</v>
      </c>
      <c r="C44" s="41">
        <f t="shared" si="5"/>
        <v>493046</v>
      </c>
      <c r="D44" s="41">
        <f t="shared" si="6"/>
        <v>4</v>
      </c>
      <c r="E44" s="42" t="str">
        <f t="shared" si="2"/>
        <v>LAS PALMAS</v>
      </c>
      <c r="F44" s="42">
        <f t="shared" si="7"/>
        <v>212567</v>
      </c>
      <c r="G44" s="42">
        <f t="shared" si="8"/>
        <v>212675</v>
      </c>
    </row>
    <row r="45" spans="1:9" x14ac:dyDescent="0.25">
      <c r="A45" s="42" t="str">
        <f t="shared" si="3"/>
        <v>BARCELONA</v>
      </c>
      <c r="B45" s="41">
        <f t="shared" si="4"/>
        <v>267549</v>
      </c>
      <c r="C45" s="41">
        <f t="shared" si="5"/>
        <v>269237</v>
      </c>
      <c r="D45" s="41">
        <f t="shared" si="6"/>
        <v>5</v>
      </c>
      <c r="E45" s="42" t="str">
        <f t="shared" si="2"/>
        <v>MELILLA</v>
      </c>
      <c r="F45" s="42">
        <f t="shared" si="7"/>
        <v>93100</v>
      </c>
      <c r="G45" s="42">
        <f t="shared" si="8"/>
        <v>89493</v>
      </c>
    </row>
    <row r="46" spans="1:9" x14ac:dyDescent="0.25">
      <c r="A46" s="42" t="str">
        <f t="shared" si="3"/>
        <v>BILBAO</v>
      </c>
      <c r="B46" s="41">
        <f t="shared" si="4"/>
        <v>37933</v>
      </c>
      <c r="C46" s="41">
        <f t="shared" si="5"/>
        <v>36327</v>
      </c>
      <c r="D46" s="41">
        <f t="shared" si="6"/>
        <v>12</v>
      </c>
      <c r="E46" s="42" t="str">
        <f t="shared" si="2"/>
        <v>VALENCIA</v>
      </c>
      <c r="F46" s="42">
        <f t="shared" si="7"/>
        <v>75553</v>
      </c>
      <c r="G46" s="42">
        <f t="shared" si="8"/>
        <v>72043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56546</v>
      </c>
      <c r="G47" s="42">
        <f t="shared" si="8"/>
        <v>54046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52735</v>
      </c>
      <c r="G48" s="42">
        <f t="shared" si="8"/>
        <v>60805</v>
      </c>
    </row>
    <row r="49" spans="1:7" x14ac:dyDescent="0.25">
      <c r="A49" s="42" t="str">
        <f t="shared" si="3"/>
        <v>CEUTA</v>
      </c>
      <c r="B49" s="41">
        <f t="shared" si="4"/>
        <v>460514</v>
      </c>
      <c r="C49" s="41">
        <f t="shared" si="5"/>
        <v>616924</v>
      </c>
      <c r="D49" s="41">
        <f t="shared" si="6"/>
        <v>3</v>
      </c>
      <c r="E49" s="42" t="str">
        <f t="shared" si="2"/>
        <v>BILBAO</v>
      </c>
      <c r="F49" s="42">
        <f t="shared" si="7"/>
        <v>37933</v>
      </c>
      <c r="G49" s="42">
        <f t="shared" si="8"/>
        <v>36327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37348</v>
      </c>
      <c r="G50" s="42">
        <f t="shared" si="8"/>
        <v>39859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13093</v>
      </c>
      <c r="G51" s="42">
        <f t="shared" si="8"/>
        <v>17847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958</v>
      </c>
      <c r="G52" s="42">
        <f t="shared" si="8"/>
        <v>1084</v>
      </c>
    </row>
    <row r="53" spans="1:7" x14ac:dyDescent="0.25">
      <c r="A53" s="42" t="str">
        <f t="shared" si="3"/>
        <v>LAS PALMAS</v>
      </c>
      <c r="B53" s="41">
        <f t="shared" si="4"/>
        <v>212567</v>
      </c>
      <c r="C53" s="41">
        <f t="shared" si="5"/>
        <v>212675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37348</v>
      </c>
      <c r="C54" s="41">
        <f t="shared" si="5"/>
        <v>39859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93100</v>
      </c>
      <c r="C56" s="41">
        <f t="shared" si="5"/>
        <v>89493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738220</v>
      </c>
      <c r="C59" s="41">
        <f t="shared" si="5"/>
        <v>709761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56546</v>
      </c>
      <c r="C60" s="41">
        <f t="shared" si="5"/>
        <v>54046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958</v>
      </c>
      <c r="C61" s="41">
        <f t="shared" si="5"/>
        <v>1084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75553</v>
      </c>
      <c r="C63" s="41">
        <f t="shared" si="5"/>
        <v>72043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7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131</v>
      </c>
      <c r="C7" s="9">
        <v>106</v>
      </c>
      <c r="D7" s="9">
        <v>1303</v>
      </c>
      <c r="E7" s="9">
        <v>1231</v>
      </c>
      <c r="F7" s="10">
        <f>((E7*100)/D7)-100</f>
        <v>-5.5257099002302397</v>
      </c>
      <c r="G7" s="1"/>
      <c r="H7" s="1"/>
      <c r="I7" s="1"/>
    </row>
    <row r="8" spans="1:12" x14ac:dyDescent="0.25">
      <c r="A8" s="11" t="s">
        <v>45</v>
      </c>
      <c r="B8" s="12">
        <v>103</v>
      </c>
      <c r="C8" s="12">
        <v>70</v>
      </c>
      <c r="D8" s="12">
        <v>1175</v>
      </c>
      <c r="E8" s="12">
        <v>935</v>
      </c>
      <c r="F8" s="13">
        <f t="shared" ref="F8:F35" si="0">((E8*100)/D8)-100</f>
        <v>-20.425531914893611</v>
      </c>
      <c r="G8" s="1"/>
      <c r="H8" s="1"/>
      <c r="I8" s="1"/>
    </row>
    <row r="9" spans="1:12" x14ac:dyDescent="0.25">
      <c r="A9" s="8" t="s">
        <v>46</v>
      </c>
      <c r="B9" s="9">
        <v>162</v>
      </c>
      <c r="C9" s="9">
        <v>117</v>
      </c>
      <c r="D9" s="9">
        <v>2419</v>
      </c>
      <c r="E9" s="9">
        <v>1999</v>
      </c>
      <c r="F9" s="10">
        <f t="shared" si="0"/>
        <v>-17.362546506821005</v>
      </c>
      <c r="G9" s="1"/>
      <c r="H9" s="1"/>
      <c r="I9" s="1"/>
    </row>
    <row r="10" spans="1:12" x14ac:dyDescent="0.25">
      <c r="A10" s="11" t="s">
        <v>47</v>
      </c>
      <c r="B10" s="12">
        <v>51</v>
      </c>
      <c r="C10" s="12">
        <v>69</v>
      </c>
      <c r="D10" s="12">
        <v>914</v>
      </c>
      <c r="E10" s="12">
        <v>700</v>
      </c>
      <c r="F10" s="13">
        <f t="shared" si="0"/>
        <v>-23.413566739606125</v>
      </c>
      <c r="G10" s="1"/>
      <c r="H10" s="1"/>
      <c r="I10" s="1"/>
    </row>
    <row r="11" spans="1:12" x14ac:dyDescent="0.25">
      <c r="A11" s="8" t="s">
        <v>48</v>
      </c>
      <c r="B11" s="9">
        <v>2159</v>
      </c>
      <c r="C11" s="9">
        <v>2039</v>
      </c>
      <c r="D11" s="9">
        <v>24535</v>
      </c>
      <c r="E11" s="9">
        <v>24852</v>
      </c>
      <c r="F11" s="10">
        <f t="shared" si="0"/>
        <v>1.2920317913185215</v>
      </c>
      <c r="G11" s="1"/>
      <c r="H11" s="1"/>
      <c r="I11" s="1"/>
    </row>
    <row r="12" spans="1:12" x14ac:dyDescent="0.25">
      <c r="A12" s="11" t="s">
        <v>49</v>
      </c>
      <c r="B12" s="12">
        <v>162</v>
      </c>
      <c r="C12" s="12">
        <v>143</v>
      </c>
      <c r="D12" s="12">
        <v>1709</v>
      </c>
      <c r="E12" s="12">
        <v>1644</v>
      </c>
      <c r="F12" s="13">
        <f t="shared" si="0"/>
        <v>-3.8033937975424266</v>
      </c>
      <c r="G12" s="1"/>
      <c r="H12" s="1"/>
      <c r="I12" s="1"/>
    </row>
    <row r="13" spans="1:12" x14ac:dyDescent="0.25">
      <c r="A13" s="8" t="s">
        <v>50</v>
      </c>
      <c r="B13" s="9">
        <v>579</v>
      </c>
      <c r="C13" s="9">
        <v>533</v>
      </c>
      <c r="D13" s="9">
        <v>9620</v>
      </c>
      <c r="E13" s="9">
        <v>7855</v>
      </c>
      <c r="F13" s="10">
        <f t="shared" si="0"/>
        <v>-18.347193347193354</v>
      </c>
      <c r="G13" s="1"/>
      <c r="H13" s="1"/>
      <c r="I13" s="1"/>
    </row>
    <row r="14" spans="1:12" x14ac:dyDescent="0.25">
      <c r="A14" s="11" t="s">
        <v>51</v>
      </c>
      <c r="B14" s="12">
        <v>628</v>
      </c>
      <c r="C14" s="12">
        <v>605</v>
      </c>
      <c r="D14" s="12">
        <v>9582</v>
      </c>
      <c r="E14" s="12">
        <v>8417</v>
      </c>
      <c r="F14" s="13">
        <f t="shared" si="0"/>
        <v>-12.158213316635354</v>
      </c>
      <c r="G14" s="1"/>
      <c r="H14" s="1"/>
      <c r="I14" s="1"/>
    </row>
    <row r="15" spans="1:12" x14ac:dyDescent="0.25">
      <c r="A15" s="8" t="s">
        <v>52</v>
      </c>
      <c r="B15" s="9">
        <v>279</v>
      </c>
      <c r="C15" s="9">
        <v>264</v>
      </c>
      <c r="D15" s="9">
        <v>3585</v>
      </c>
      <c r="E15" s="9">
        <v>3042</v>
      </c>
      <c r="F15" s="10">
        <f t="shared" si="0"/>
        <v>-15.146443514644346</v>
      </c>
      <c r="G15" s="1"/>
      <c r="H15" s="1"/>
      <c r="I15" s="1"/>
    </row>
    <row r="16" spans="1:12" x14ac:dyDescent="0.25">
      <c r="A16" s="11" t="s">
        <v>53</v>
      </c>
      <c r="B16" s="12">
        <v>112</v>
      </c>
      <c r="C16" s="12">
        <v>99</v>
      </c>
      <c r="D16" s="12">
        <v>1330</v>
      </c>
      <c r="E16" s="12">
        <v>1387</v>
      </c>
      <c r="F16" s="13">
        <f t="shared" si="0"/>
        <v>4.2857142857142918</v>
      </c>
      <c r="G16" s="1"/>
      <c r="H16" s="1"/>
      <c r="I16" s="1"/>
    </row>
    <row r="17" spans="1:9" x14ac:dyDescent="0.25">
      <c r="A17" s="8" t="s">
        <v>54</v>
      </c>
      <c r="B17" s="9">
        <v>95</v>
      </c>
      <c r="C17" s="9">
        <v>109</v>
      </c>
      <c r="D17" s="9">
        <v>1393</v>
      </c>
      <c r="E17" s="9">
        <v>1231</v>
      </c>
      <c r="F17" s="10">
        <f t="shared" si="0"/>
        <v>-11.629576453697055</v>
      </c>
      <c r="G17" s="1"/>
      <c r="H17" s="1"/>
      <c r="I17" s="1"/>
    </row>
    <row r="18" spans="1:9" x14ac:dyDescent="0.25">
      <c r="A18" s="11" t="s">
        <v>55</v>
      </c>
      <c r="B18" s="12">
        <v>1290</v>
      </c>
      <c r="C18" s="12">
        <v>1037</v>
      </c>
      <c r="D18" s="12">
        <v>12788</v>
      </c>
      <c r="E18" s="12">
        <v>12287</v>
      </c>
      <c r="F18" s="13">
        <f t="shared" si="0"/>
        <v>-3.9177353769158572</v>
      </c>
      <c r="G18" s="1"/>
      <c r="H18" s="1"/>
      <c r="I18" s="1"/>
    </row>
    <row r="19" spans="1:9" x14ac:dyDescent="0.25">
      <c r="A19" s="8" t="s">
        <v>56</v>
      </c>
      <c r="B19" s="9">
        <v>128</v>
      </c>
      <c r="C19" s="9">
        <v>103</v>
      </c>
      <c r="D19" s="9">
        <v>1260</v>
      </c>
      <c r="E19" s="9">
        <v>1088</v>
      </c>
      <c r="F19" s="10">
        <f t="shared" si="0"/>
        <v>-13.650793650793645</v>
      </c>
      <c r="G19" s="1"/>
      <c r="H19" s="1"/>
      <c r="I19" s="1"/>
    </row>
    <row r="20" spans="1:9" x14ac:dyDescent="0.25">
      <c r="A20" s="11" t="s">
        <v>57</v>
      </c>
      <c r="B20" s="12">
        <v>92</v>
      </c>
      <c r="C20" s="12">
        <v>100</v>
      </c>
      <c r="D20" s="12">
        <v>1176</v>
      </c>
      <c r="E20" s="12">
        <v>997</v>
      </c>
      <c r="F20" s="13">
        <f t="shared" si="0"/>
        <v>-15.221088435374156</v>
      </c>
      <c r="G20" s="1"/>
      <c r="H20" s="1"/>
      <c r="I20" s="1"/>
    </row>
    <row r="21" spans="1:9" x14ac:dyDescent="0.25">
      <c r="A21" s="8" t="s">
        <v>58</v>
      </c>
      <c r="B21" s="9">
        <v>179</v>
      </c>
      <c r="C21" s="9">
        <v>171</v>
      </c>
      <c r="D21" s="9">
        <v>1784</v>
      </c>
      <c r="E21" s="9">
        <v>1547</v>
      </c>
      <c r="F21" s="10">
        <f t="shared" si="0"/>
        <v>-13.284753363228702</v>
      </c>
      <c r="G21" s="1"/>
      <c r="H21" s="1"/>
      <c r="I21" s="1"/>
    </row>
    <row r="22" spans="1:9" x14ac:dyDescent="0.25">
      <c r="A22" s="11" t="s">
        <v>59</v>
      </c>
      <c r="B22" s="12">
        <v>952</v>
      </c>
      <c r="C22" s="12">
        <v>959</v>
      </c>
      <c r="D22" s="12">
        <v>9727</v>
      </c>
      <c r="E22" s="12">
        <v>9679</v>
      </c>
      <c r="F22" s="13">
        <f t="shared" si="0"/>
        <v>-0.49347177958260602</v>
      </c>
      <c r="G22" s="1"/>
      <c r="H22" s="1"/>
      <c r="I22" s="1"/>
    </row>
    <row r="23" spans="1:9" x14ac:dyDescent="0.25">
      <c r="A23" s="8" t="s">
        <v>60</v>
      </c>
      <c r="B23" s="9">
        <v>118</v>
      </c>
      <c r="C23" s="9">
        <v>121</v>
      </c>
      <c r="D23" s="9">
        <v>1821</v>
      </c>
      <c r="E23" s="9">
        <v>1714</v>
      </c>
      <c r="F23" s="10">
        <f t="shared" si="0"/>
        <v>-5.8758923668314083</v>
      </c>
      <c r="G23" s="1"/>
      <c r="H23" s="1"/>
      <c r="I23" s="1"/>
    </row>
    <row r="24" spans="1:9" x14ac:dyDescent="0.25">
      <c r="A24" s="11" t="s">
        <v>61</v>
      </c>
      <c r="B24" s="12">
        <v>98</v>
      </c>
      <c r="C24" s="12">
        <v>102</v>
      </c>
      <c r="D24" s="12">
        <v>476</v>
      </c>
      <c r="E24" s="12">
        <v>542</v>
      </c>
      <c r="F24" s="13">
        <f t="shared" si="0"/>
        <v>13.865546218487395</v>
      </c>
      <c r="G24" s="1"/>
      <c r="H24" s="1"/>
      <c r="I24" s="1"/>
    </row>
    <row r="25" spans="1:9" x14ac:dyDescent="0.25">
      <c r="A25" s="8" t="s">
        <v>62</v>
      </c>
      <c r="B25" s="9">
        <v>91</v>
      </c>
      <c r="C25" s="9">
        <v>84</v>
      </c>
      <c r="D25" s="9">
        <v>1245</v>
      </c>
      <c r="E25" s="9">
        <v>1244</v>
      </c>
      <c r="F25" s="10">
        <f t="shared" si="0"/>
        <v>-8.0321285140556142E-2</v>
      </c>
      <c r="G25" s="1"/>
      <c r="H25" s="1"/>
      <c r="I25" s="1"/>
    </row>
    <row r="26" spans="1:9" x14ac:dyDescent="0.25">
      <c r="A26" s="11" t="s">
        <v>63</v>
      </c>
      <c r="B26" s="12">
        <v>18</v>
      </c>
      <c r="C26" s="12">
        <v>32</v>
      </c>
      <c r="D26" s="12">
        <v>376</v>
      </c>
      <c r="E26" s="12">
        <v>328</v>
      </c>
      <c r="F26" s="13">
        <f t="shared" si="0"/>
        <v>-12.765957446808514</v>
      </c>
      <c r="G26" s="1"/>
      <c r="H26" s="1"/>
      <c r="I26" s="1"/>
    </row>
    <row r="27" spans="1:9" x14ac:dyDescent="0.25">
      <c r="A27" s="8" t="s">
        <v>64</v>
      </c>
      <c r="B27" s="9">
        <v>89</v>
      </c>
      <c r="C27" s="9">
        <v>87</v>
      </c>
      <c r="D27" s="9">
        <v>1320</v>
      </c>
      <c r="E27" s="9">
        <v>943</v>
      </c>
      <c r="F27" s="10">
        <f t="shared" si="0"/>
        <v>-28.560606060606062</v>
      </c>
      <c r="G27" s="1"/>
      <c r="H27" s="1"/>
      <c r="I27" s="1"/>
    </row>
    <row r="28" spans="1:9" x14ac:dyDescent="0.25">
      <c r="A28" s="11" t="s">
        <v>65</v>
      </c>
      <c r="B28" s="12">
        <v>1146</v>
      </c>
      <c r="C28" s="12">
        <v>1369</v>
      </c>
      <c r="D28" s="12">
        <v>17199</v>
      </c>
      <c r="E28" s="12">
        <v>15479</v>
      </c>
      <c r="F28" s="13">
        <f t="shared" si="0"/>
        <v>-10.000581429152859</v>
      </c>
      <c r="G28" s="1"/>
      <c r="H28" s="1"/>
      <c r="I28" s="1"/>
    </row>
    <row r="29" spans="1:9" x14ac:dyDescent="0.25">
      <c r="A29" s="8" t="s">
        <v>66</v>
      </c>
      <c r="B29" s="9">
        <v>100</v>
      </c>
      <c r="C29" s="9">
        <v>113</v>
      </c>
      <c r="D29" s="9">
        <v>1376</v>
      </c>
      <c r="E29" s="9">
        <v>1241</v>
      </c>
      <c r="F29" s="10">
        <f t="shared" si="0"/>
        <v>-9.8110465116279073</v>
      </c>
      <c r="G29" s="1"/>
      <c r="H29" s="1"/>
      <c r="I29" s="1"/>
    </row>
    <row r="30" spans="1:9" x14ac:dyDescent="0.25">
      <c r="A30" s="11" t="s">
        <v>67</v>
      </c>
      <c r="B30" s="12">
        <v>104</v>
      </c>
      <c r="C30" s="12">
        <v>88</v>
      </c>
      <c r="D30" s="12">
        <v>1277</v>
      </c>
      <c r="E30" s="12">
        <v>1243</v>
      </c>
      <c r="F30" s="13">
        <f t="shared" si="0"/>
        <v>-2.6624902114330524</v>
      </c>
      <c r="G30" s="1"/>
      <c r="H30" s="1"/>
      <c r="I30" s="1"/>
    </row>
    <row r="31" spans="1:9" x14ac:dyDescent="0.25">
      <c r="A31" s="8" t="s">
        <v>68</v>
      </c>
      <c r="B31" s="9">
        <v>214</v>
      </c>
      <c r="C31" s="9">
        <v>286</v>
      </c>
      <c r="D31" s="9">
        <v>2707</v>
      </c>
      <c r="E31" s="9">
        <v>3012</v>
      </c>
      <c r="F31" s="10">
        <f t="shared" si="0"/>
        <v>11.267085334318438</v>
      </c>
      <c r="G31" s="1"/>
      <c r="H31" s="1"/>
      <c r="I31" s="1"/>
    </row>
    <row r="32" spans="1:9" x14ac:dyDescent="0.25">
      <c r="A32" s="11" t="s">
        <v>69</v>
      </c>
      <c r="B32" s="12">
        <v>513</v>
      </c>
      <c r="C32" s="12">
        <v>662</v>
      </c>
      <c r="D32" s="12">
        <v>6988</v>
      </c>
      <c r="E32" s="12">
        <v>6806</v>
      </c>
      <c r="F32" s="13">
        <f t="shared" si="0"/>
        <v>-2.6044647967945025</v>
      </c>
      <c r="G32" s="1"/>
      <c r="H32" s="1"/>
      <c r="I32" s="1"/>
    </row>
    <row r="33" spans="1:9" x14ac:dyDescent="0.25">
      <c r="A33" s="8" t="s">
        <v>70</v>
      </c>
      <c r="B33" s="9">
        <v>174</v>
      </c>
      <c r="C33" s="9">
        <v>147</v>
      </c>
      <c r="D33" s="9">
        <v>2341</v>
      </c>
      <c r="E33" s="9">
        <v>1995</v>
      </c>
      <c r="F33" s="10">
        <f t="shared" si="0"/>
        <v>-14.780008543357539</v>
      </c>
      <c r="G33" s="1"/>
      <c r="H33" s="1"/>
      <c r="I33" s="1"/>
    </row>
    <row r="34" spans="1:9" x14ac:dyDescent="0.25">
      <c r="A34" s="11" t="s">
        <v>71</v>
      </c>
      <c r="B34" s="12">
        <v>24</v>
      </c>
      <c r="C34" s="12">
        <v>30</v>
      </c>
      <c r="D34" s="12">
        <v>287</v>
      </c>
      <c r="E34" s="12">
        <v>279</v>
      </c>
      <c r="F34" s="13">
        <f t="shared" si="0"/>
        <v>-2.7874564459930298</v>
      </c>
      <c r="G34" s="1"/>
      <c r="H34" s="1"/>
      <c r="I34" s="1"/>
    </row>
    <row r="35" spans="1:9" x14ac:dyDescent="0.25">
      <c r="A35" s="14" t="s">
        <v>72</v>
      </c>
      <c r="B35" s="15">
        <f>SUM(B7:B34)</f>
        <v>9791</v>
      </c>
      <c r="C35" s="15">
        <f t="shared" ref="C35:E35" si="1">SUM(C7:C34)</f>
        <v>9645</v>
      </c>
      <c r="D35" s="15">
        <f t="shared" si="1"/>
        <v>121713</v>
      </c>
      <c r="E35" s="15">
        <f t="shared" si="1"/>
        <v>113717</v>
      </c>
      <c r="F35" s="16">
        <f t="shared" si="0"/>
        <v>-6.5695529647613711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1231</v>
      </c>
      <c r="C38" s="41">
        <f>D7</f>
        <v>1303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24852</v>
      </c>
      <c r="G38" s="42">
        <f>LOOKUP(E38,$A$38:$A$65,$C$38:$C$65)</f>
        <v>24535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935</v>
      </c>
      <c r="C39" s="41">
        <f t="shared" ref="C39:C65" si="5">D8</f>
        <v>1175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15479</v>
      </c>
      <c r="G39" s="42">
        <f t="shared" ref="G39:G65" si="8">LOOKUP(E39,$A$38:$A$65,$C$38:$C$65)</f>
        <v>17199</v>
      </c>
    </row>
    <row r="40" spans="1:9" x14ac:dyDescent="0.25">
      <c r="A40" s="42" t="str">
        <f t="shared" si="3"/>
        <v>ALMERIA</v>
      </c>
      <c r="B40" s="41">
        <f t="shared" si="4"/>
        <v>1999</v>
      </c>
      <c r="C40" s="41">
        <f t="shared" si="5"/>
        <v>2419</v>
      </c>
      <c r="D40" s="41">
        <f t="shared" si="6"/>
        <v>10</v>
      </c>
      <c r="E40" s="42" t="str">
        <f t="shared" si="2"/>
        <v>CEUTA</v>
      </c>
      <c r="F40" s="42">
        <f t="shared" si="7"/>
        <v>12287</v>
      </c>
      <c r="G40" s="42">
        <f t="shared" si="8"/>
        <v>12788</v>
      </c>
    </row>
    <row r="41" spans="1:9" x14ac:dyDescent="0.25">
      <c r="A41" s="42" t="str">
        <f t="shared" si="3"/>
        <v>AVILES</v>
      </c>
      <c r="B41" s="41">
        <f t="shared" si="4"/>
        <v>700</v>
      </c>
      <c r="C41" s="41">
        <f t="shared" si="5"/>
        <v>914</v>
      </c>
      <c r="D41" s="41">
        <f t="shared" si="6"/>
        <v>25</v>
      </c>
      <c r="E41" s="42" t="str">
        <f t="shared" si="2"/>
        <v>LAS PALMAS</v>
      </c>
      <c r="F41" s="42">
        <f t="shared" si="7"/>
        <v>9679</v>
      </c>
      <c r="G41" s="42">
        <f t="shared" si="8"/>
        <v>9727</v>
      </c>
    </row>
    <row r="42" spans="1:9" x14ac:dyDescent="0.25">
      <c r="A42" s="42" t="str">
        <f t="shared" si="3"/>
        <v>BAHIA DE ALGECIRAS</v>
      </c>
      <c r="B42" s="41">
        <f t="shared" si="4"/>
        <v>24852</v>
      </c>
      <c r="C42" s="41">
        <f t="shared" si="5"/>
        <v>24535</v>
      </c>
      <c r="D42" s="41">
        <f t="shared" si="6"/>
        <v>1</v>
      </c>
      <c r="E42" s="42" t="str">
        <f t="shared" si="2"/>
        <v>BARCELONA</v>
      </c>
      <c r="F42" s="42">
        <f t="shared" si="7"/>
        <v>8417</v>
      </c>
      <c r="G42" s="42">
        <f t="shared" si="8"/>
        <v>9582</v>
      </c>
    </row>
    <row r="43" spans="1:9" x14ac:dyDescent="0.25">
      <c r="A43" s="42" t="str">
        <f t="shared" si="3"/>
        <v>BAHIA DE CADIZ</v>
      </c>
      <c r="B43" s="41">
        <f t="shared" si="4"/>
        <v>1644</v>
      </c>
      <c r="C43" s="41">
        <f t="shared" si="5"/>
        <v>1709</v>
      </c>
      <c r="D43" s="41">
        <f t="shared" si="6"/>
        <v>13</v>
      </c>
      <c r="E43" s="42" t="str">
        <f t="shared" si="2"/>
        <v>BALEARES</v>
      </c>
      <c r="F43" s="42">
        <f t="shared" si="7"/>
        <v>7855</v>
      </c>
      <c r="G43" s="42">
        <f t="shared" si="8"/>
        <v>9620</v>
      </c>
    </row>
    <row r="44" spans="1:9" x14ac:dyDescent="0.25">
      <c r="A44" s="42" t="str">
        <f t="shared" si="3"/>
        <v>BALEARES</v>
      </c>
      <c r="B44" s="41">
        <f t="shared" si="4"/>
        <v>7855</v>
      </c>
      <c r="C44" s="41">
        <f t="shared" si="5"/>
        <v>9620</v>
      </c>
      <c r="D44" s="41">
        <f t="shared" si="6"/>
        <v>6</v>
      </c>
      <c r="E44" s="42" t="str">
        <f t="shared" si="2"/>
        <v>VALENCIA</v>
      </c>
      <c r="F44" s="42">
        <f t="shared" si="7"/>
        <v>6806</v>
      </c>
      <c r="G44" s="42">
        <f t="shared" si="8"/>
        <v>6988</v>
      </c>
    </row>
    <row r="45" spans="1:9" x14ac:dyDescent="0.25">
      <c r="A45" s="42" t="str">
        <f t="shared" si="3"/>
        <v>BARCELONA</v>
      </c>
      <c r="B45" s="41">
        <f t="shared" si="4"/>
        <v>8417</v>
      </c>
      <c r="C45" s="41">
        <f t="shared" si="5"/>
        <v>9582</v>
      </c>
      <c r="D45" s="41">
        <f t="shared" si="6"/>
        <v>5</v>
      </c>
      <c r="E45" s="42" t="str">
        <f t="shared" si="2"/>
        <v>BILBAO</v>
      </c>
      <c r="F45" s="42">
        <f t="shared" si="7"/>
        <v>3042</v>
      </c>
      <c r="G45" s="42">
        <f t="shared" si="8"/>
        <v>3585</v>
      </c>
    </row>
    <row r="46" spans="1:9" x14ac:dyDescent="0.25">
      <c r="A46" s="42" t="str">
        <f t="shared" si="3"/>
        <v>BILBAO</v>
      </c>
      <c r="B46" s="41">
        <f t="shared" si="4"/>
        <v>3042</v>
      </c>
      <c r="C46" s="41">
        <f t="shared" si="5"/>
        <v>3585</v>
      </c>
      <c r="D46" s="41">
        <f t="shared" si="6"/>
        <v>8</v>
      </c>
      <c r="E46" s="42" t="str">
        <f t="shared" si="2"/>
        <v>TARRAGONA</v>
      </c>
      <c r="F46" s="42">
        <f t="shared" si="7"/>
        <v>3012</v>
      </c>
      <c r="G46" s="42">
        <f t="shared" si="8"/>
        <v>2707</v>
      </c>
    </row>
    <row r="47" spans="1:9" x14ac:dyDescent="0.25">
      <c r="A47" s="42" t="str">
        <f t="shared" si="3"/>
        <v>CARTAGENA</v>
      </c>
      <c r="B47" s="41">
        <f t="shared" si="4"/>
        <v>1387</v>
      </c>
      <c r="C47" s="41">
        <f t="shared" si="5"/>
        <v>1330</v>
      </c>
      <c r="D47" s="41">
        <f t="shared" si="6"/>
        <v>15</v>
      </c>
      <c r="E47" s="42" t="str">
        <f t="shared" si="2"/>
        <v>ALMERIA</v>
      </c>
      <c r="F47" s="42">
        <f t="shared" si="7"/>
        <v>1999</v>
      </c>
      <c r="G47" s="42">
        <f t="shared" si="8"/>
        <v>2419</v>
      </c>
    </row>
    <row r="48" spans="1:9" x14ac:dyDescent="0.25">
      <c r="A48" s="42" t="str">
        <f t="shared" si="3"/>
        <v>CASTELLON</v>
      </c>
      <c r="B48" s="41">
        <f t="shared" si="4"/>
        <v>1231</v>
      </c>
      <c r="C48" s="41">
        <f t="shared" si="5"/>
        <v>1393</v>
      </c>
      <c r="D48" s="41">
        <f t="shared" si="6"/>
        <v>20</v>
      </c>
      <c r="E48" s="42" t="str">
        <f t="shared" si="2"/>
        <v>VIGO</v>
      </c>
      <c r="F48" s="42">
        <f t="shared" si="7"/>
        <v>1995</v>
      </c>
      <c r="G48" s="42">
        <f t="shared" si="8"/>
        <v>2341</v>
      </c>
    </row>
    <row r="49" spans="1:7" x14ac:dyDescent="0.25">
      <c r="A49" s="42" t="str">
        <f t="shared" si="3"/>
        <v>CEUTA</v>
      </c>
      <c r="B49" s="41">
        <f t="shared" si="4"/>
        <v>12287</v>
      </c>
      <c r="C49" s="41">
        <f t="shared" si="5"/>
        <v>12788</v>
      </c>
      <c r="D49" s="41">
        <f t="shared" si="6"/>
        <v>3</v>
      </c>
      <c r="E49" s="42" t="str">
        <f t="shared" si="2"/>
        <v>MALAGA</v>
      </c>
      <c r="F49" s="42">
        <f t="shared" si="7"/>
        <v>1714</v>
      </c>
      <c r="G49" s="42">
        <f t="shared" si="8"/>
        <v>1821</v>
      </c>
    </row>
    <row r="50" spans="1:7" x14ac:dyDescent="0.25">
      <c r="A50" s="42" t="str">
        <f t="shared" si="3"/>
        <v>FERROL-SAN CIBRAO</v>
      </c>
      <c r="B50" s="41">
        <f t="shared" si="4"/>
        <v>1088</v>
      </c>
      <c r="C50" s="41">
        <f t="shared" si="5"/>
        <v>1260</v>
      </c>
      <c r="D50" s="41">
        <f t="shared" si="6"/>
        <v>21</v>
      </c>
      <c r="E50" s="42" t="str">
        <f t="shared" si="2"/>
        <v>BAHIA DE CADIZ</v>
      </c>
      <c r="F50" s="42">
        <f t="shared" si="7"/>
        <v>1644</v>
      </c>
      <c r="G50" s="42">
        <f t="shared" si="8"/>
        <v>1709</v>
      </c>
    </row>
    <row r="51" spans="1:7" x14ac:dyDescent="0.25">
      <c r="A51" s="42" t="str">
        <f t="shared" si="3"/>
        <v>GIJON</v>
      </c>
      <c r="B51" s="41">
        <f t="shared" si="4"/>
        <v>997</v>
      </c>
      <c r="C51" s="41">
        <f t="shared" si="5"/>
        <v>1176</v>
      </c>
      <c r="D51" s="41">
        <f t="shared" si="6"/>
        <v>22</v>
      </c>
      <c r="E51" s="42" t="str">
        <f t="shared" si="2"/>
        <v>HUELVA</v>
      </c>
      <c r="F51" s="42">
        <f t="shared" si="7"/>
        <v>1547</v>
      </c>
      <c r="G51" s="42">
        <f t="shared" si="8"/>
        <v>1784</v>
      </c>
    </row>
    <row r="52" spans="1:7" x14ac:dyDescent="0.25">
      <c r="A52" s="42" t="str">
        <f t="shared" si="3"/>
        <v>HUELVA</v>
      </c>
      <c r="B52" s="41">
        <f t="shared" si="4"/>
        <v>1547</v>
      </c>
      <c r="C52" s="41">
        <f t="shared" si="5"/>
        <v>1784</v>
      </c>
      <c r="D52" s="41">
        <f t="shared" si="6"/>
        <v>14</v>
      </c>
      <c r="E52" s="42" t="str">
        <f t="shared" si="2"/>
        <v>CARTAGENA</v>
      </c>
      <c r="F52" s="42">
        <f t="shared" si="7"/>
        <v>1387</v>
      </c>
      <c r="G52" s="42">
        <f t="shared" si="8"/>
        <v>1330</v>
      </c>
    </row>
    <row r="53" spans="1:7" x14ac:dyDescent="0.25">
      <c r="A53" s="42" t="str">
        <f t="shared" si="3"/>
        <v>LAS PALMAS</v>
      </c>
      <c r="B53" s="41">
        <f t="shared" si="4"/>
        <v>9679</v>
      </c>
      <c r="C53" s="41">
        <f t="shared" si="5"/>
        <v>9727</v>
      </c>
      <c r="D53" s="41">
        <f t="shared" si="6"/>
        <v>4</v>
      </c>
      <c r="E53" s="42" t="str">
        <f t="shared" si="2"/>
        <v>MELILLA</v>
      </c>
      <c r="F53" s="42">
        <f t="shared" si="7"/>
        <v>1244</v>
      </c>
      <c r="G53" s="42">
        <f t="shared" si="8"/>
        <v>1245</v>
      </c>
    </row>
    <row r="54" spans="1:7" x14ac:dyDescent="0.25">
      <c r="A54" s="42" t="str">
        <f t="shared" si="3"/>
        <v>MALAGA</v>
      </c>
      <c r="B54" s="41">
        <f t="shared" si="4"/>
        <v>1714</v>
      </c>
      <c r="C54" s="41">
        <f t="shared" si="5"/>
        <v>1821</v>
      </c>
      <c r="D54" s="41">
        <f t="shared" si="6"/>
        <v>12</v>
      </c>
      <c r="E54" s="42" t="str">
        <f t="shared" si="2"/>
        <v>SEVILLA</v>
      </c>
      <c r="F54" s="42">
        <f t="shared" si="7"/>
        <v>1243</v>
      </c>
      <c r="G54" s="42">
        <f t="shared" si="8"/>
        <v>1277</v>
      </c>
    </row>
    <row r="55" spans="1:7" x14ac:dyDescent="0.25">
      <c r="A55" s="42" t="str">
        <f t="shared" si="3"/>
        <v>MARIN Y RIA DE PONTEVEDRA</v>
      </c>
      <c r="B55" s="41">
        <f t="shared" si="4"/>
        <v>542</v>
      </c>
      <c r="C55" s="41">
        <f t="shared" si="5"/>
        <v>476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1241</v>
      </c>
      <c r="G55" s="42">
        <f t="shared" si="8"/>
        <v>1376</v>
      </c>
    </row>
    <row r="56" spans="1:7" x14ac:dyDescent="0.25">
      <c r="A56" s="42" t="str">
        <f t="shared" si="3"/>
        <v>MELILLA</v>
      </c>
      <c r="B56" s="41">
        <f t="shared" si="4"/>
        <v>1244</v>
      </c>
      <c r="C56" s="41">
        <f t="shared" si="5"/>
        <v>1245</v>
      </c>
      <c r="D56" s="41">
        <f t="shared" si="6"/>
        <v>16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328</v>
      </c>
      <c r="C57" s="41">
        <f t="shared" si="5"/>
        <v>376</v>
      </c>
      <c r="D57" s="41">
        <f t="shared" si="6"/>
        <v>27</v>
      </c>
      <c r="E57" s="42" t="str">
        <f t="shared" si="2"/>
        <v>A CORUÑA</v>
      </c>
      <c r="F57" s="42">
        <f t="shared" si="9"/>
        <v>1231</v>
      </c>
      <c r="G57" s="42">
        <f t="shared" si="8"/>
        <v>1303</v>
      </c>
    </row>
    <row r="58" spans="1:7" x14ac:dyDescent="0.25">
      <c r="A58" s="42" t="str">
        <f t="shared" si="3"/>
        <v>PASAIA</v>
      </c>
      <c r="B58" s="41">
        <f t="shared" si="4"/>
        <v>943</v>
      </c>
      <c r="C58" s="41">
        <f t="shared" si="5"/>
        <v>1320</v>
      </c>
      <c r="D58" s="41">
        <f t="shared" si="6"/>
        <v>23</v>
      </c>
      <c r="E58" s="42" t="str">
        <f t="shared" si="2"/>
        <v>FERROL-SAN CIBRAO</v>
      </c>
      <c r="F58" s="42">
        <f t="shared" si="9"/>
        <v>1088</v>
      </c>
      <c r="G58" s="42">
        <f t="shared" si="8"/>
        <v>1260</v>
      </c>
    </row>
    <row r="59" spans="1:7" x14ac:dyDescent="0.25">
      <c r="A59" s="42" t="str">
        <f t="shared" si="3"/>
        <v>SANTA CRUZ DE TENERIFE</v>
      </c>
      <c r="B59" s="41">
        <f t="shared" si="4"/>
        <v>15479</v>
      </c>
      <c r="C59" s="41">
        <f t="shared" si="5"/>
        <v>17199</v>
      </c>
      <c r="D59" s="41">
        <f t="shared" si="6"/>
        <v>2</v>
      </c>
      <c r="E59" s="42" t="str">
        <f t="shared" si="2"/>
        <v>GIJON</v>
      </c>
      <c r="F59" s="42">
        <f t="shared" si="9"/>
        <v>997</v>
      </c>
      <c r="G59" s="42">
        <f t="shared" si="8"/>
        <v>1176</v>
      </c>
    </row>
    <row r="60" spans="1:7" x14ac:dyDescent="0.25">
      <c r="A60" s="42" t="str">
        <f t="shared" si="3"/>
        <v>SANTANDER</v>
      </c>
      <c r="B60" s="41">
        <f t="shared" si="4"/>
        <v>1241</v>
      </c>
      <c r="C60" s="41">
        <f t="shared" si="5"/>
        <v>1376</v>
      </c>
      <c r="D60" s="41">
        <f t="shared" si="6"/>
        <v>18</v>
      </c>
      <c r="E60" s="42" t="str">
        <f t="shared" si="2"/>
        <v>PASAIA</v>
      </c>
      <c r="F60" s="42">
        <f t="shared" si="9"/>
        <v>943</v>
      </c>
      <c r="G60" s="42">
        <f t="shared" si="8"/>
        <v>1320</v>
      </c>
    </row>
    <row r="61" spans="1:7" x14ac:dyDescent="0.25">
      <c r="A61" s="42" t="str">
        <f t="shared" si="3"/>
        <v>SEVILLA</v>
      </c>
      <c r="B61" s="41">
        <f t="shared" si="4"/>
        <v>1243</v>
      </c>
      <c r="C61" s="41">
        <f t="shared" si="5"/>
        <v>1277</v>
      </c>
      <c r="D61" s="41">
        <f t="shared" si="6"/>
        <v>17</v>
      </c>
      <c r="E61" s="42" t="str">
        <f t="shared" si="2"/>
        <v>ALICANTE</v>
      </c>
      <c r="F61" s="42">
        <f t="shared" si="9"/>
        <v>935</v>
      </c>
      <c r="G61" s="42">
        <f t="shared" si="8"/>
        <v>1175</v>
      </c>
    </row>
    <row r="62" spans="1:7" x14ac:dyDescent="0.25">
      <c r="A62" s="42" t="str">
        <f t="shared" si="3"/>
        <v>TARRAGONA</v>
      </c>
      <c r="B62" s="41">
        <f t="shared" si="4"/>
        <v>3012</v>
      </c>
      <c r="C62" s="41">
        <f t="shared" si="5"/>
        <v>2707</v>
      </c>
      <c r="D62" s="41">
        <f t="shared" si="6"/>
        <v>9</v>
      </c>
      <c r="E62" s="42" t="str">
        <f t="shared" si="2"/>
        <v>AVILES</v>
      </c>
      <c r="F62" s="42">
        <f t="shared" si="9"/>
        <v>700</v>
      </c>
      <c r="G62" s="42">
        <f t="shared" si="8"/>
        <v>914</v>
      </c>
    </row>
    <row r="63" spans="1:7" x14ac:dyDescent="0.25">
      <c r="A63" s="42" t="str">
        <f t="shared" si="3"/>
        <v>VALENCIA</v>
      </c>
      <c r="B63" s="41">
        <f t="shared" si="4"/>
        <v>6806</v>
      </c>
      <c r="C63" s="41">
        <f t="shared" si="5"/>
        <v>6988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542</v>
      </c>
      <c r="G63" s="42">
        <f t="shared" si="8"/>
        <v>476</v>
      </c>
    </row>
    <row r="64" spans="1:7" x14ac:dyDescent="0.25">
      <c r="A64" s="42" t="str">
        <f t="shared" si="3"/>
        <v>VIGO</v>
      </c>
      <c r="B64" s="41">
        <f t="shared" si="4"/>
        <v>1995</v>
      </c>
      <c r="C64" s="41">
        <f t="shared" si="5"/>
        <v>2341</v>
      </c>
      <c r="D64" s="41">
        <f t="shared" si="6"/>
        <v>11</v>
      </c>
      <c r="E64" s="42" t="str">
        <f t="shared" si="2"/>
        <v>MOTRIL</v>
      </c>
      <c r="F64" s="42">
        <f t="shared" si="9"/>
        <v>328</v>
      </c>
      <c r="G64" s="42">
        <f t="shared" si="8"/>
        <v>376</v>
      </c>
    </row>
    <row r="65" spans="1:7" x14ac:dyDescent="0.25">
      <c r="A65" s="42" t="str">
        <f t="shared" si="3"/>
        <v>VILAGARCIA</v>
      </c>
      <c r="B65" s="41">
        <f t="shared" si="4"/>
        <v>279</v>
      </c>
      <c r="C65" s="41">
        <f t="shared" si="5"/>
        <v>287</v>
      </c>
      <c r="D65" s="41">
        <f t="shared" si="6"/>
        <v>28</v>
      </c>
      <c r="E65" s="42" t="str">
        <f t="shared" si="2"/>
        <v>VILAGARCIA</v>
      </c>
      <c r="F65" s="42">
        <f t="shared" si="9"/>
        <v>279</v>
      </c>
      <c r="G65" s="42">
        <f t="shared" si="8"/>
        <v>287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1165921</v>
      </c>
      <c r="C7" s="9">
        <v>1116370</v>
      </c>
      <c r="D7" s="9">
        <v>14012010</v>
      </c>
      <c r="E7" s="9">
        <v>12897657</v>
      </c>
      <c r="F7" s="10">
        <f>((E7*100)/D7)-100</f>
        <v>-7.9528418834985075</v>
      </c>
      <c r="G7" s="1"/>
      <c r="H7" s="1"/>
      <c r="I7" s="1"/>
    </row>
    <row r="8" spans="1:12" x14ac:dyDescent="0.25">
      <c r="A8" s="11" t="s">
        <v>45</v>
      </c>
      <c r="B8" s="12">
        <v>1099376</v>
      </c>
      <c r="C8" s="12">
        <v>914755</v>
      </c>
      <c r="D8" s="12">
        <v>14815162</v>
      </c>
      <c r="E8" s="12">
        <v>14095052</v>
      </c>
      <c r="F8" s="13">
        <f t="shared" ref="F8:F35" si="0">((E8*100)/D8)-100</f>
        <v>-4.8606285911689611</v>
      </c>
      <c r="G8" s="1"/>
      <c r="H8" s="1"/>
      <c r="I8" s="1"/>
    </row>
    <row r="9" spans="1:12" x14ac:dyDescent="0.25">
      <c r="A9" s="8" t="s">
        <v>46</v>
      </c>
      <c r="B9" s="9">
        <v>2426361</v>
      </c>
      <c r="C9" s="9">
        <v>1655410</v>
      </c>
      <c r="D9" s="9">
        <v>32891313</v>
      </c>
      <c r="E9" s="9">
        <v>27595552</v>
      </c>
      <c r="F9" s="10">
        <f t="shared" si="0"/>
        <v>-16.100789287432818</v>
      </c>
      <c r="G9" s="1"/>
      <c r="H9" s="1"/>
      <c r="I9" s="1"/>
    </row>
    <row r="10" spans="1:12" x14ac:dyDescent="0.25">
      <c r="A10" s="11" t="s">
        <v>47</v>
      </c>
      <c r="B10" s="12">
        <v>401782</v>
      </c>
      <c r="C10" s="12">
        <v>288645</v>
      </c>
      <c r="D10" s="12">
        <v>5372382</v>
      </c>
      <c r="E10" s="12">
        <v>4345449</v>
      </c>
      <c r="F10" s="13">
        <f t="shared" si="0"/>
        <v>-19.115040590933404</v>
      </c>
      <c r="G10" s="1"/>
      <c r="H10" s="1"/>
      <c r="I10" s="1"/>
    </row>
    <row r="11" spans="1:12" x14ac:dyDescent="0.25">
      <c r="A11" s="8" t="s">
        <v>48</v>
      </c>
      <c r="B11" s="9">
        <v>24720816</v>
      </c>
      <c r="C11" s="9">
        <v>23231745</v>
      </c>
      <c r="D11" s="9">
        <v>263686596</v>
      </c>
      <c r="E11" s="9">
        <v>274917623</v>
      </c>
      <c r="F11" s="10">
        <f t="shared" si="0"/>
        <v>4.2592331845339544</v>
      </c>
      <c r="G11" s="1"/>
      <c r="H11" s="1"/>
      <c r="I11" s="1"/>
    </row>
    <row r="12" spans="1:12" x14ac:dyDescent="0.25">
      <c r="A12" s="11" t="s">
        <v>49</v>
      </c>
      <c r="B12" s="12">
        <v>1901761</v>
      </c>
      <c r="C12" s="12">
        <v>2032988</v>
      </c>
      <c r="D12" s="12">
        <v>24974276</v>
      </c>
      <c r="E12" s="12">
        <v>25365901</v>
      </c>
      <c r="F12" s="13">
        <f t="shared" si="0"/>
        <v>1.5681135260938106</v>
      </c>
      <c r="G12" s="1"/>
      <c r="H12" s="1"/>
      <c r="I12" s="1"/>
    </row>
    <row r="13" spans="1:12" x14ac:dyDescent="0.25">
      <c r="A13" s="8" t="s">
        <v>50</v>
      </c>
      <c r="B13" s="9">
        <v>7974738</v>
      </c>
      <c r="C13" s="9">
        <v>7460365</v>
      </c>
      <c r="D13" s="9">
        <v>137723771</v>
      </c>
      <c r="E13" s="9">
        <v>134291951</v>
      </c>
      <c r="F13" s="10">
        <f t="shared" si="0"/>
        <v>-2.4918138496222326</v>
      </c>
      <c r="G13" s="1"/>
      <c r="H13" s="1"/>
      <c r="I13" s="1"/>
    </row>
    <row r="14" spans="1:12" x14ac:dyDescent="0.25">
      <c r="A14" s="11" t="s">
        <v>51</v>
      </c>
      <c r="B14" s="12">
        <v>18068505</v>
      </c>
      <c r="C14" s="12">
        <v>16437699</v>
      </c>
      <c r="D14" s="12">
        <v>258341040</v>
      </c>
      <c r="E14" s="12">
        <v>245192663</v>
      </c>
      <c r="F14" s="13">
        <f t="shared" si="0"/>
        <v>-5.0895424900356545</v>
      </c>
      <c r="G14" s="1"/>
      <c r="H14" s="1"/>
      <c r="I14" s="1"/>
    </row>
    <row r="15" spans="1:12" x14ac:dyDescent="0.25">
      <c r="A15" s="8" t="s">
        <v>52</v>
      </c>
      <c r="B15" s="9">
        <v>4028973</v>
      </c>
      <c r="C15" s="9">
        <v>3321094</v>
      </c>
      <c r="D15" s="9">
        <v>48822105</v>
      </c>
      <c r="E15" s="9">
        <v>42780820</v>
      </c>
      <c r="F15" s="10">
        <f t="shared" si="0"/>
        <v>-12.374077275037607</v>
      </c>
      <c r="G15" s="1"/>
      <c r="H15" s="1"/>
      <c r="I15" s="1"/>
    </row>
    <row r="16" spans="1:12" x14ac:dyDescent="0.25">
      <c r="A16" s="11" t="s">
        <v>53</v>
      </c>
      <c r="B16" s="12">
        <v>2472770</v>
      </c>
      <c r="C16" s="12">
        <v>1694124</v>
      </c>
      <c r="D16" s="12">
        <v>28310018</v>
      </c>
      <c r="E16" s="12">
        <v>26006611</v>
      </c>
      <c r="F16" s="13">
        <f t="shared" si="0"/>
        <v>-8.1363671333589451</v>
      </c>
      <c r="G16" s="1"/>
      <c r="H16" s="1"/>
      <c r="I16" s="1"/>
    </row>
    <row r="17" spans="1:9" x14ac:dyDescent="0.25">
      <c r="A17" s="8" t="s">
        <v>54</v>
      </c>
      <c r="B17" s="9">
        <v>1172865</v>
      </c>
      <c r="C17" s="9">
        <v>1036409</v>
      </c>
      <c r="D17" s="9">
        <v>14329174</v>
      </c>
      <c r="E17" s="9">
        <v>13151069</v>
      </c>
      <c r="F17" s="10">
        <f t="shared" si="0"/>
        <v>-8.2217230386064131</v>
      </c>
      <c r="G17" s="1"/>
      <c r="H17" s="1"/>
      <c r="I17" s="1"/>
    </row>
    <row r="18" spans="1:9" x14ac:dyDescent="0.25">
      <c r="A18" s="11" t="s">
        <v>55</v>
      </c>
      <c r="B18" s="12">
        <v>6443256</v>
      </c>
      <c r="C18" s="12">
        <v>5396119</v>
      </c>
      <c r="D18" s="12">
        <v>69030454</v>
      </c>
      <c r="E18" s="12">
        <v>63298711</v>
      </c>
      <c r="F18" s="13">
        <f t="shared" si="0"/>
        <v>-8.3032091893818318</v>
      </c>
      <c r="G18" s="1"/>
      <c r="H18" s="1"/>
      <c r="I18" s="1"/>
    </row>
    <row r="19" spans="1:9" x14ac:dyDescent="0.25">
      <c r="A19" s="8" t="s">
        <v>56</v>
      </c>
      <c r="B19" s="9">
        <v>1195078</v>
      </c>
      <c r="C19" s="9">
        <v>1538960</v>
      </c>
      <c r="D19" s="9">
        <v>14988979</v>
      </c>
      <c r="E19" s="9">
        <v>14482776</v>
      </c>
      <c r="F19" s="10">
        <f t="shared" si="0"/>
        <v>-3.3771679845571896</v>
      </c>
      <c r="G19" s="1"/>
      <c r="H19" s="1"/>
      <c r="I19" s="1"/>
    </row>
    <row r="20" spans="1:9" x14ac:dyDescent="0.25">
      <c r="A20" s="11" t="s">
        <v>57</v>
      </c>
      <c r="B20" s="12">
        <v>1133709</v>
      </c>
      <c r="C20" s="12">
        <v>1155249</v>
      </c>
      <c r="D20" s="12">
        <v>15398876</v>
      </c>
      <c r="E20" s="12">
        <v>11909184</v>
      </c>
      <c r="F20" s="13">
        <f t="shared" si="0"/>
        <v>-22.661991693419708</v>
      </c>
      <c r="G20" s="1"/>
      <c r="H20" s="1"/>
      <c r="I20" s="1"/>
    </row>
    <row r="21" spans="1:9" x14ac:dyDescent="0.25">
      <c r="A21" s="8" t="s">
        <v>58</v>
      </c>
      <c r="B21" s="9">
        <v>2767506</v>
      </c>
      <c r="C21" s="9">
        <v>2101311</v>
      </c>
      <c r="D21" s="9">
        <v>23579108</v>
      </c>
      <c r="E21" s="9">
        <v>20619212</v>
      </c>
      <c r="F21" s="10">
        <f t="shared" si="0"/>
        <v>-12.553044839524887</v>
      </c>
      <c r="G21" s="1"/>
      <c r="H21" s="1"/>
      <c r="I21" s="1"/>
    </row>
    <row r="22" spans="1:9" x14ac:dyDescent="0.25">
      <c r="A22" s="11" t="s">
        <v>59</v>
      </c>
      <c r="B22" s="12">
        <v>14960635</v>
      </c>
      <c r="C22" s="12">
        <v>15164539</v>
      </c>
      <c r="D22" s="12">
        <v>157259757</v>
      </c>
      <c r="E22" s="12">
        <v>164189885</v>
      </c>
      <c r="F22" s="13">
        <f t="shared" si="0"/>
        <v>4.4068031975911026</v>
      </c>
      <c r="G22" s="1"/>
      <c r="H22" s="1"/>
      <c r="I22" s="1"/>
    </row>
    <row r="23" spans="1:9" x14ac:dyDescent="0.25">
      <c r="A23" s="8" t="s">
        <v>60</v>
      </c>
      <c r="B23" s="9">
        <v>3303681</v>
      </c>
      <c r="C23" s="9">
        <v>3247377</v>
      </c>
      <c r="D23" s="9">
        <v>39358896</v>
      </c>
      <c r="E23" s="9">
        <v>37073453</v>
      </c>
      <c r="F23" s="10">
        <f t="shared" si="0"/>
        <v>-5.8066745571318847</v>
      </c>
      <c r="G23" s="1"/>
      <c r="H23" s="1"/>
      <c r="I23" s="1"/>
    </row>
    <row r="24" spans="1:9" x14ac:dyDescent="0.25">
      <c r="A24" s="11" t="s">
        <v>61</v>
      </c>
      <c r="B24" s="12">
        <v>260171</v>
      </c>
      <c r="C24" s="12">
        <v>411195</v>
      </c>
      <c r="D24" s="12">
        <v>2822579</v>
      </c>
      <c r="E24" s="12">
        <v>3719515</v>
      </c>
      <c r="F24" s="13">
        <f t="shared" si="0"/>
        <v>31.777179664413296</v>
      </c>
      <c r="G24" s="1"/>
      <c r="H24" s="1"/>
      <c r="I24" s="1"/>
    </row>
    <row r="25" spans="1:9" x14ac:dyDescent="0.25">
      <c r="A25" s="8" t="s">
        <v>62</v>
      </c>
      <c r="B25" s="9">
        <v>1251844</v>
      </c>
      <c r="C25" s="9">
        <v>1179638</v>
      </c>
      <c r="D25" s="9">
        <v>14910658</v>
      </c>
      <c r="E25" s="9">
        <v>14749044</v>
      </c>
      <c r="F25" s="10">
        <f t="shared" si="0"/>
        <v>-1.0838824148471531</v>
      </c>
      <c r="G25" s="1"/>
      <c r="H25" s="1"/>
      <c r="I25" s="1"/>
    </row>
    <row r="26" spans="1:9" x14ac:dyDescent="0.25">
      <c r="A26" s="11" t="s">
        <v>63</v>
      </c>
      <c r="B26" s="12">
        <v>181878</v>
      </c>
      <c r="C26" s="12">
        <v>211984</v>
      </c>
      <c r="D26" s="12">
        <v>3302799</v>
      </c>
      <c r="E26" s="12">
        <v>2720258</v>
      </c>
      <c r="F26" s="13">
        <f t="shared" si="0"/>
        <v>-17.637797516591235</v>
      </c>
      <c r="G26" s="1"/>
      <c r="H26" s="1"/>
      <c r="I26" s="1"/>
    </row>
    <row r="27" spans="1:9" x14ac:dyDescent="0.25">
      <c r="A27" s="8" t="s">
        <v>64</v>
      </c>
      <c r="B27" s="9">
        <v>492421</v>
      </c>
      <c r="C27" s="9">
        <v>476085</v>
      </c>
      <c r="D27" s="9">
        <v>7527478</v>
      </c>
      <c r="E27" s="9">
        <v>5874990</v>
      </c>
      <c r="F27" s="10">
        <f t="shared" si="0"/>
        <v>-21.952744332165437</v>
      </c>
      <c r="G27" s="1"/>
      <c r="H27" s="1"/>
      <c r="I27" s="1"/>
    </row>
    <row r="28" spans="1:9" x14ac:dyDescent="0.25">
      <c r="A28" s="11" t="s">
        <v>65</v>
      </c>
      <c r="B28" s="12">
        <v>17381841</v>
      </c>
      <c r="C28" s="12">
        <v>17802055</v>
      </c>
      <c r="D28" s="12">
        <v>182484591</v>
      </c>
      <c r="E28" s="12">
        <v>182979483</v>
      </c>
      <c r="F28" s="13">
        <f t="shared" si="0"/>
        <v>0.27119659653894246</v>
      </c>
      <c r="G28" s="1"/>
      <c r="H28" s="1"/>
      <c r="I28" s="1"/>
    </row>
    <row r="29" spans="1:9" x14ac:dyDescent="0.25">
      <c r="A29" s="8" t="s">
        <v>66</v>
      </c>
      <c r="B29" s="9">
        <v>1242653</v>
      </c>
      <c r="C29" s="9">
        <v>1474256</v>
      </c>
      <c r="D29" s="9">
        <v>20679600</v>
      </c>
      <c r="E29" s="9">
        <v>16611147</v>
      </c>
      <c r="F29" s="10">
        <f t="shared" si="0"/>
        <v>-19.673750942958279</v>
      </c>
      <c r="G29" s="1"/>
      <c r="H29" s="1"/>
      <c r="I29" s="1"/>
    </row>
    <row r="30" spans="1:9" x14ac:dyDescent="0.25">
      <c r="A30" s="11" t="s">
        <v>67</v>
      </c>
      <c r="B30" s="12">
        <v>458407</v>
      </c>
      <c r="C30" s="12">
        <v>398242</v>
      </c>
      <c r="D30" s="12">
        <v>5434013</v>
      </c>
      <c r="E30" s="12">
        <v>5503504</v>
      </c>
      <c r="F30" s="13">
        <f t="shared" si="0"/>
        <v>1.2788154905039733</v>
      </c>
      <c r="G30" s="1"/>
      <c r="H30" s="1"/>
      <c r="I30" s="1"/>
    </row>
    <row r="31" spans="1:9" x14ac:dyDescent="0.25">
      <c r="A31" s="8" t="s">
        <v>68</v>
      </c>
      <c r="B31" s="9">
        <v>3134053</v>
      </c>
      <c r="C31" s="9">
        <v>4037015</v>
      </c>
      <c r="D31" s="9">
        <v>37479793</v>
      </c>
      <c r="E31" s="9">
        <v>43183219</v>
      </c>
      <c r="F31" s="10">
        <f t="shared" si="0"/>
        <v>15.217335912180729</v>
      </c>
      <c r="G31" s="1"/>
      <c r="H31" s="1"/>
      <c r="I31" s="1"/>
    </row>
    <row r="32" spans="1:9" x14ac:dyDescent="0.25">
      <c r="A32" s="11" t="s">
        <v>69</v>
      </c>
      <c r="B32" s="12">
        <v>12819127</v>
      </c>
      <c r="C32" s="12">
        <v>19871660</v>
      </c>
      <c r="D32" s="12">
        <v>163521591</v>
      </c>
      <c r="E32" s="12">
        <v>177481599</v>
      </c>
      <c r="F32" s="13">
        <f t="shared" si="0"/>
        <v>8.5371038250233227</v>
      </c>
      <c r="G32" s="1"/>
      <c r="H32" s="1"/>
      <c r="I32" s="1"/>
    </row>
    <row r="33" spans="1:9" x14ac:dyDescent="0.25">
      <c r="A33" s="8" t="s">
        <v>70</v>
      </c>
      <c r="B33" s="9">
        <v>2243740</v>
      </c>
      <c r="C33" s="9">
        <v>2166191</v>
      </c>
      <c r="D33" s="9">
        <v>37736679</v>
      </c>
      <c r="E33" s="9">
        <v>32596655</v>
      </c>
      <c r="F33" s="10">
        <f t="shared" si="0"/>
        <v>-13.620764031726267</v>
      </c>
      <c r="G33" s="1"/>
      <c r="H33" s="1"/>
      <c r="I33" s="1"/>
    </row>
    <row r="34" spans="1:9" x14ac:dyDescent="0.25">
      <c r="A34" s="11" t="s">
        <v>71</v>
      </c>
      <c r="B34" s="12">
        <v>170054</v>
      </c>
      <c r="C34" s="12">
        <v>80799</v>
      </c>
      <c r="D34" s="12">
        <v>2048772</v>
      </c>
      <c r="E34" s="12">
        <v>1703866</v>
      </c>
      <c r="F34" s="13">
        <f t="shared" si="0"/>
        <v>-16.834767363083841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134873922</v>
      </c>
      <c r="C35" s="15">
        <f t="shared" ref="C35:E35" si="1">SUM(C7:C34)</f>
        <v>135902279</v>
      </c>
      <c r="D35" s="15">
        <f t="shared" si="1"/>
        <v>1640842470</v>
      </c>
      <c r="E35" s="15">
        <f t="shared" si="1"/>
        <v>1619336849</v>
      </c>
      <c r="F35" s="16">
        <f t="shared" si="0"/>
        <v>-1.3106450736858335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12897657</v>
      </c>
      <c r="C38" s="41">
        <f>D7</f>
        <v>14012010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274917623</v>
      </c>
      <c r="G38" s="42">
        <f>LOOKUP(E38,$A$38:$A$65,$C$38:$C$65)</f>
        <v>263686596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14095052</v>
      </c>
      <c r="C39" s="41">
        <f t="shared" ref="C39:C65" si="5">D8</f>
        <v>14815162</v>
      </c>
      <c r="D39" s="41">
        <f t="shared" ref="D39:D65" si="6">_xlfn.RANK.EQ(B39,$B$38:$B$65)+COUNTIF($B$38:$B$65,B39)-1</f>
        <v>19</v>
      </c>
      <c r="E39" s="42" t="str">
        <f t="shared" si="2"/>
        <v>BARCELONA</v>
      </c>
      <c r="F39" s="42">
        <f t="shared" ref="F39:F54" si="7">LOOKUP(E39,$A$38:$A$65,$B$38:$B$65)</f>
        <v>245192663</v>
      </c>
      <c r="G39" s="42">
        <f t="shared" ref="G39:G65" si="8">LOOKUP(E39,$A$38:$A$65,$C$38:$C$65)</f>
        <v>258341040</v>
      </c>
    </row>
    <row r="40" spans="1:9" x14ac:dyDescent="0.25">
      <c r="A40" s="42" t="str">
        <f t="shared" si="3"/>
        <v>ALMERIA</v>
      </c>
      <c r="B40" s="41">
        <f t="shared" si="4"/>
        <v>27595552</v>
      </c>
      <c r="C40" s="41">
        <f t="shared" si="5"/>
        <v>32891313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182979483</v>
      </c>
      <c r="G40" s="42">
        <f t="shared" si="8"/>
        <v>182484591</v>
      </c>
    </row>
    <row r="41" spans="1:9" x14ac:dyDescent="0.25">
      <c r="A41" s="42" t="str">
        <f t="shared" si="3"/>
        <v>AVILES</v>
      </c>
      <c r="B41" s="41">
        <f t="shared" si="4"/>
        <v>4345449</v>
      </c>
      <c r="C41" s="41">
        <f t="shared" si="5"/>
        <v>5372382</v>
      </c>
      <c r="D41" s="41">
        <f t="shared" si="6"/>
        <v>25</v>
      </c>
      <c r="E41" s="42" t="str">
        <f t="shared" si="2"/>
        <v>VALENCIA</v>
      </c>
      <c r="F41" s="42">
        <f t="shared" si="7"/>
        <v>177481599</v>
      </c>
      <c r="G41" s="42">
        <f t="shared" si="8"/>
        <v>163521591</v>
      </c>
    </row>
    <row r="42" spans="1:9" x14ac:dyDescent="0.25">
      <c r="A42" s="42" t="str">
        <f t="shared" si="3"/>
        <v>BAHIA DE ALGECIRAS</v>
      </c>
      <c r="B42" s="41">
        <f t="shared" si="4"/>
        <v>274917623</v>
      </c>
      <c r="C42" s="41">
        <f t="shared" si="5"/>
        <v>263686596</v>
      </c>
      <c r="D42" s="41">
        <f t="shared" si="6"/>
        <v>1</v>
      </c>
      <c r="E42" s="42" t="str">
        <f t="shared" si="2"/>
        <v>LAS PALMAS</v>
      </c>
      <c r="F42" s="42">
        <f t="shared" si="7"/>
        <v>164189885</v>
      </c>
      <c r="G42" s="42">
        <f t="shared" si="8"/>
        <v>157259757</v>
      </c>
    </row>
    <row r="43" spans="1:9" x14ac:dyDescent="0.25">
      <c r="A43" s="42" t="str">
        <f t="shared" si="3"/>
        <v>BAHIA DE CADIZ</v>
      </c>
      <c r="B43" s="41">
        <f t="shared" si="4"/>
        <v>25365901</v>
      </c>
      <c r="C43" s="41">
        <f t="shared" si="5"/>
        <v>24974276</v>
      </c>
      <c r="D43" s="41">
        <f t="shared" si="6"/>
        <v>14</v>
      </c>
      <c r="E43" s="42" t="str">
        <f t="shared" si="2"/>
        <v>BALEARES</v>
      </c>
      <c r="F43" s="42">
        <f t="shared" si="7"/>
        <v>134291951</v>
      </c>
      <c r="G43" s="42">
        <f t="shared" si="8"/>
        <v>137723771</v>
      </c>
    </row>
    <row r="44" spans="1:9" x14ac:dyDescent="0.25">
      <c r="A44" s="42" t="str">
        <f t="shared" si="3"/>
        <v>BALEARES</v>
      </c>
      <c r="B44" s="41">
        <f t="shared" si="4"/>
        <v>134291951</v>
      </c>
      <c r="C44" s="41">
        <f t="shared" si="5"/>
        <v>137723771</v>
      </c>
      <c r="D44" s="41">
        <f t="shared" si="6"/>
        <v>6</v>
      </c>
      <c r="E44" s="42" t="str">
        <f t="shared" si="2"/>
        <v>CEUTA</v>
      </c>
      <c r="F44" s="42">
        <f t="shared" si="7"/>
        <v>63298711</v>
      </c>
      <c r="G44" s="42">
        <f t="shared" si="8"/>
        <v>69030454</v>
      </c>
    </row>
    <row r="45" spans="1:9" x14ac:dyDescent="0.25">
      <c r="A45" s="42" t="str">
        <f t="shared" si="3"/>
        <v>BARCELONA</v>
      </c>
      <c r="B45" s="41">
        <f t="shared" si="4"/>
        <v>245192663</v>
      </c>
      <c r="C45" s="41">
        <f t="shared" si="5"/>
        <v>258341040</v>
      </c>
      <c r="D45" s="41">
        <f t="shared" si="6"/>
        <v>2</v>
      </c>
      <c r="E45" s="42" t="str">
        <f t="shared" si="2"/>
        <v>TARRAGONA</v>
      </c>
      <c r="F45" s="42">
        <f t="shared" si="7"/>
        <v>43183219</v>
      </c>
      <c r="G45" s="42">
        <f t="shared" si="8"/>
        <v>37479793</v>
      </c>
    </row>
    <row r="46" spans="1:9" x14ac:dyDescent="0.25">
      <c r="A46" s="42" t="str">
        <f t="shared" si="3"/>
        <v>BILBAO</v>
      </c>
      <c r="B46" s="41">
        <f t="shared" si="4"/>
        <v>42780820</v>
      </c>
      <c r="C46" s="41">
        <f t="shared" si="5"/>
        <v>48822105</v>
      </c>
      <c r="D46" s="41">
        <f t="shared" si="6"/>
        <v>9</v>
      </c>
      <c r="E46" s="42" t="str">
        <f t="shared" si="2"/>
        <v>BILBAO</v>
      </c>
      <c r="F46" s="42">
        <f t="shared" si="7"/>
        <v>42780820</v>
      </c>
      <c r="G46" s="42">
        <f t="shared" si="8"/>
        <v>48822105</v>
      </c>
    </row>
    <row r="47" spans="1:9" x14ac:dyDescent="0.25">
      <c r="A47" s="42" t="str">
        <f t="shared" si="3"/>
        <v>CARTAGENA</v>
      </c>
      <c r="B47" s="41">
        <f t="shared" si="4"/>
        <v>26006611</v>
      </c>
      <c r="C47" s="41">
        <f t="shared" si="5"/>
        <v>28310018</v>
      </c>
      <c r="D47" s="41">
        <f t="shared" si="6"/>
        <v>13</v>
      </c>
      <c r="E47" s="42" t="str">
        <f t="shared" si="2"/>
        <v>MALAGA</v>
      </c>
      <c r="F47" s="42">
        <f t="shared" si="7"/>
        <v>37073453</v>
      </c>
      <c r="G47" s="42">
        <f t="shared" si="8"/>
        <v>39358896</v>
      </c>
    </row>
    <row r="48" spans="1:9" x14ac:dyDescent="0.25">
      <c r="A48" s="42" t="str">
        <f t="shared" si="3"/>
        <v>CASTELLON</v>
      </c>
      <c r="B48" s="41">
        <f t="shared" si="4"/>
        <v>13151069</v>
      </c>
      <c r="C48" s="41">
        <f t="shared" si="5"/>
        <v>14329174</v>
      </c>
      <c r="D48" s="41">
        <f t="shared" si="6"/>
        <v>20</v>
      </c>
      <c r="E48" s="42" t="str">
        <f t="shared" si="2"/>
        <v>VIGO</v>
      </c>
      <c r="F48" s="42">
        <f t="shared" si="7"/>
        <v>32596655</v>
      </c>
      <c r="G48" s="42">
        <f t="shared" si="8"/>
        <v>37736679</v>
      </c>
    </row>
    <row r="49" spans="1:7" x14ac:dyDescent="0.25">
      <c r="A49" s="42" t="str">
        <f t="shared" si="3"/>
        <v>CEUTA</v>
      </c>
      <c r="B49" s="41">
        <f t="shared" si="4"/>
        <v>63298711</v>
      </c>
      <c r="C49" s="41">
        <f t="shared" si="5"/>
        <v>69030454</v>
      </c>
      <c r="D49" s="41">
        <f t="shared" si="6"/>
        <v>7</v>
      </c>
      <c r="E49" s="42" t="str">
        <f t="shared" si="2"/>
        <v>ALMERIA</v>
      </c>
      <c r="F49" s="42">
        <f t="shared" si="7"/>
        <v>27595552</v>
      </c>
      <c r="G49" s="42">
        <f t="shared" si="8"/>
        <v>32891313</v>
      </c>
    </row>
    <row r="50" spans="1:7" x14ac:dyDescent="0.25">
      <c r="A50" s="42" t="str">
        <f t="shared" si="3"/>
        <v>FERROL-SAN CIBRAO</v>
      </c>
      <c r="B50" s="41">
        <f t="shared" si="4"/>
        <v>14482776</v>
      </c>
      <c r="C50" s="41">
        <f t="shared" si="5"/>
        <v>14988979</v>
      </c>
      <c r="D50" s="41">
        <f t="shared" si="6"/>
        <v>18</v>
      </c>
      <c r="E50" s="42" t="str">
        <f t="shared" si="2"/>
        <v>CARTAGENA</v>
      </c>
      <c r="F50" s="42">
        <f t="shared" si="7"/>
        <v>26006611</v>
      </c>
      <c r="G50" s="42">
        <f t="shared" si="8"/>
        <v>28310018</v>
      </c>
    </row>
    <row r="51" spans="1:7" x14ac:dyDescent="0.25">
      <c r="A51" s="42" t="str">
        <f t="shared" si="3"/>
        <v>GIJON</v>
      </c>
      <c r="B51" s="41">
        <f t="shared" si="4"/>
        <v>11909184</v>
      </c>
      <c r="C51" s="41">
        <f t="shared" si="5"/>
        <v>15398876</v>
      </c>
      <c r="D51" s="41">
        <f t="shared" si="6"/>
        <v>22</v>
      </c>
      <c r="E51" s="42" t="str">
        <f t="shared" si="2"/>
        <v>BAHIA DE CADIZ</v>
      </c>
      <c r="F51" s="42">
        <f t="shared" si="7"/>
        <v>25365901</v>
      </c>
      <c r="G51" s="42">
        <f t="shared" si="8"/>
        <v>24974276</v>
      </c>
    </row>
    <row r="52" spans="1:7" x14ac:dyDescent="0.25">
      <c r="A52" s="42" t="str">
        <f t="shared" si="3"/>
        <v>HUELVA</v>
      </c>
      <c r="B52" s="41">
        <f t="shared" si="4"/>
        <v>20619212</v>
      </c>
      <c r="C52" s="41">
        <f t="shared" si="5"/>
        <v>23579108</v>
      </c>
      <c r="D52" s="41">
        <f t="shared" si="6"/>
        <v>15</v>
      </c>
      <c r="E52" s="42" t="str">
        <f t="shared" si="2"/>
        <v>HUELVA</v>
      </c>
      <c r="F52" s="42">
        <f t="shared" si="7"/>
        <v>20619212</v>
      </c>
      <c r="G52" s="42">
        <f t="shared" si="8"/>
        <v>23579108</v>
      </c>
    </row>
    <row r="53" spans="1:7" x14ac:dyDescent="0.25">
      <c r="A53" s="42" t="str">
        <f t="shared" si="3"/>
        <v>LAS PALMAS</v>
      </c>
      <c r="B53" s="41">
        <f t="shared" si="4"/>
        <v>164189885</v>
      </c>
      <c r="C53" s="41">
        <f t="shared" si="5"/>
        <v>157259757</v>
      </c>
      <c r="D53" s="41">
        <f t="shared" si="6"/>
        <v>5</v>
      </c>
      <c r="E53" s="42" t="str">
        <f t="shared" si="2"/>
        <v>SANTANDER</v>
      </c>
      <c r="F53" s="42">
        <f t="shared" si="7"/>
        <v>16611147</v>
      </c>
      <c r="G53" s="42">
        <f t="shared" si="8"/>
        <v>20679600</v>
      </c>
    </row>
    <row r="54" spans="1:7" x14ac:dyDescent="0.25">
      <c r="A54" s="42" t="str">
        <f t="shared" si="3"/>
        <v>MALAGA</v>
      </c>
      <c r="B54" s="41">
        <f t="shared" si="4"/>
        <v>37073453</v>
      </c>
      <c r="C54" s="41">
        <f t="shared" si="5"/>
        <v>39358896</v>
      </c>
      <c r="D54" s="41">
        <f t="shared" si="6"/>
        <v>10</v>
      </c>
      <c r="E54" s="42" t="str">
        <f t="shared" si="2"/>
        <v>MELILLA</v>
      </c>
      <c r="F54" s="42">
        <f t="shared" si="7"/>
        <v>14749044</v>
      </c>
      <c r="G54" s="42">
        <f t="shared" si="8"/>
        <v>14910658</v>
      </c>
    </row>
    <row r="55" spans="1:7" x14ac:dyDescent="0.25">
      <c r="A55" s="42" t="str">
        <f t="shared" si="3"/>
        <v>MARIN Y RIA DE PONTEVEDRA</v>
      </c>
      <c r="B55" s="41">
        <f t="shared" si="4"/>
        <v>3719515</v>
      </c>
      <c r="C55" s="41">
        <f t="shared" si="5"/>
        <v>2822579</v>
      </c>
      <c r="D55" s="41">
        <f t="shared" si="6"/>
        <v>26</v>
      </c>
      <c r="E55" s="42" t="str">
        <f t="shared" si="2"/>
        <v>FERROL-SAN CIBRAO</v>
      </c>
      <c r="F55" s="42">
        <f t="shared" ref="F55:F65" si="9">LOOKUP(E55,$A$38:$A$65,$B$38:$B$65)</f>
        <v>14482776</v>
      </c>
      <c r="G55" s="42">
        <f t="shared" si="8"/>
        <v>14988979</v>
      </c>
    </row>
    <row r="56" spans="1:7" x14ac:dyDescent="0.25">
      <c r="A56" s="42" t="str">
        <f t="shared" si="3"/>
        <v>MELILLA</v>
      </c>
      <c r="B56" s="41">
        <f t="shared" si="4"/>
        <v>14749044</v>
      </c>
      <c r="C56" s="41">
        <f t="shared" si="5"/>
        <v>14910658</v>
      </c>
      <c r="D56" s="41">
        <f t="shared" si="6"/>
        <v>17</v>
      </c>
      <c r="E56" s="42" t="str">
        <f t="shared" si="2"/>
        <v>ALICANTE</v>
      </c>
      <c r="F56" s="42">
        <f t="shared" si="9"/>
        <v>14095052</v>
      </c>
      <c r="G56" s="42">
        <f t="shared" si="8"/>
        <v>14815162</v>
      </c>
    </row>
    <row r="57" spans="1:7" x14ac:dyDescent="0.25">
      <c r="A57" s="42" t="str">
        <f t="shared" si="3"/>
        <v>MOTRIL</v>
      </c>
      <c r="B57" s="41">
        <f t="shared" si="4"/>
        <v>2720258</v>
      </c>
      <c r="C57" s="41">
        <f t="shared" si="5"/>
        <v>3302799</v>
      </c>
      <c r="D57" s="41">
        <f t="shared" si="6"/>
        <v>27</v>
      </c>
      <c r="E57" s="42" t="str">
        <f t="shared" si="2"/>
        <v>CASTELLON</v>
      </c>
      <c r="F57" s="42">
        <f t="shared" si="9"/>
        <v>13151069</v>
      </c>
      <c r="G57" s="42">
        <f t="shared" si="8"/>
        <v>14329174</v>
      </c>
    </row>
    <row r="58" spans="1:7" x14ac:dyDescent="0.25">
      <c r="A58" s="42" t="str">
        <f t="shared" si="3"/>
        <v>PASAIA</v>
      </c>
      <c r="B58" s="41">
        <f t="shared" si="4"/>
        <v>5874990</v>
      </c>
      <c r="C58" s="41">
        <f t="shared" si="5"/>
        <v>7527478</v>
      </c>
      <c r="D58" s="41">
        <f t="shared" si="6"/>
        <v>23</v>
      </c>
      <c r="E58" s="42" t="str">
        <f t="shared" si="2"/>
        <v>A CORUÑA</v>
      </c>
      <c r="F58" s="42">
        <f t="shared" si="9"/>
        <v>12897657</v>
      </c>
      <c r="G58" s="42">
        <f t="shared" si="8"/>
        <v>14012010</v>
      </c>
    </row>
    <row r="59" spans="1:7" x14ac:dyDescent="0.25">
      <c r="A59" s="42" t="str">
        <f t="shared" si="3"/>
        <v>SANTA CRUZ DE TENERIFE</v>
      </c>
      <c r="B59" s="41">
        <f t="shared" si="4"/>
        <v>182979483</v>
      </c>
      <c r="C59" s="41">
        <f t="shared" si="5"/>
        <v>182484591</v>
      </c>
      <c r="D59" s="41">
        <f t="shared" si="6"/>
        <v>3</v>
      </c>
      <c r="E59" s="42" t="str">
        <f t="shared" si="2"/>
        <v>GIJON</v>
      </c>
      <c r="F59" s="42">
        <f t="shared" si="9"/>
        <v>11909184</v>
      </c>
      <c r="G59" s="42">
        <f t="shared" si="8"/>
        <v>15398876</v>
      </c>
    </row>
    <row r="60" spans="1:7" x14ac:dyDescent="0.25">
      <c r="A60" s="42" t="str">
        <f t="shared" si="3"/>
        <v>SANTANDER</v>
      </c>
      <c r="B60" s="41">
        <f t="shared" si="4"/>
        <v>16611147</v>
      </c>
      <c r="C60" s="41">
        <f t="shared" si="5"/>
        <v>20679600</v>
      </c>
      <c r="D60" s="41">
        <f t="shared" si="6"/>
        <v>16</v>
      </c>
      <c r="E60" s="42" t="str">
        <f t="shared" si="2"/>
        <v>PASAIA</v>
      </c>
      <c r="F60" s="42">
        <f t="shared" si="9"/>
        <v>5874990</v>
      </c>
      <c r="G60" s="42">
        <f t="shared" si="8"/>
        <v>7527478</v>
      </c>
    </row>
    <row r="61" spans="1:7" x14ac:dyDescent="0.25">
      <c r="A61" s="42" t="str">
        <f t="shared" si="3"/>
        <v>SEVILLA</v>
      </c>
      <c r="B61" s="41">
        <f t="shared" si="4"/>
        <v>5503504</v>
      </c>
      <c r="C61" s="41">
        <f t="shared" si="5"/>
        <v>5434013</v>
      </c>
      <c r="D61" s="41">
        <f t="shared" si="6"/>
        <v>24</v>
      </c>
      <c r="E61" s="42" t="str">
        <f t="shared" si="2"/>
        <v>SEVILLA</v>
      </c>
      <c r="F61" s="42">
        <f t="shared" si="9"/>
        <v>5503504</v>
      </c>
      <c r="G61" s="42">
        <f t="shared" si="8"/>
        <v>5434013</v>
      </c>
    </row>
    <row r="62" spans="1:7" x14ac:dyDescent="0.25">
      <c r="A62" s="42" t="str">
        <f t="shared" si="3"/>
        <v>TARRAGONA</v>
      </c>
      <c r="B62" s="41">
        <f t="shared" si="4"/>
        <v>43183219</v>
      </c>
      <c r="C62" s="41">
        <f t="shared" si="5"/>
        <v>37479793</v>
      </c>
      <c r="D62" s="41">
        <f t="shared" si="6"/>
        <v>8</v>
      </c>
      <c r="E62" s="42" t="str">
        <f t="shared" si="2"/>
        <v>AVILES</v>
      </c>
      <c r="F62" s="42">
        <f t="shared" si="9"/>
        <v>4345449</v>
      </c>
      <c r="G62" s="42">
        <f t="shared" si="8"/>
        <v>5372382</v>
      </c>
    </row>
    <row r="63" spans="1:7" x14ac:dyDescent="0.25">
      <c r="A63" s="42" t="str">
        <f t="shared" si="3"/>
        <v>VALENCIA</v>
      </c>
      <c r="B63" s="41">
        <f t="shared" si="4"/>
        <v>177481599</v>
      </c>
      <c r="C63" s="41">
        <f t="shared" si="5"/>
        <v>163521591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3719515</v>
      </c>
      <c r="G63" s="42">
        <f t="shared" si="8"/>
        <v>2822579</v>
      </c>
    </row>
    <row r="64" spans="1:7" x14ac:dyDescent="0.25">
      <c r="A64" s="42" t="str">
        <f t="shared" si="3"/>
        <v>VIGO</v>
      </c>
      <c r="B64" s="41">
        <f t="shared" si="4"/>
        <v>32596655</v>
      </c>
      <c r="C64" s="41">
        <f t="shared" si="5"/>
        <v>37736679</v>
      </c>
      <c r="D64" s="41">
        <f t="shared" si="6"/>
        <v>11</v>
      </c>
      <c r="E64" s="42" t="str">
        <f t="shared" si="2"/>
        <v>MOTRIL</v>
      </c>
      <c r="F64" s="42">
        <f t="shared" si="9"/>
        <v>2720258</v>
      </c>
      <c r="G64" s="42">
        <f t="shared" si="8"/>
        <v>3302799</v>
      </c>
    </row>
    <row r="65" spans="1:7" x14ac:dyDescent="0.25">
      <c r="A65" s="42" t="str">
        <f t="shared" si="3"/>
        <v>VILAGARCIA</v>
      </c>
      <c r="B65" s="41">
        <f t="shared" si="4"/>
        <v>1703866</v>
      </c>
      <c r="C65" s="41">
        <f t="shared" si="5"/>
        <v>2048772</v>
      </c>
      <c r="D65" s="41">
        <f t="shared" si="6"/>
        <v>28</v>
      </c>
      <c r="E65" s="42" t="str">
        <f t="shared" si="2"/>
        <v>VILAGARCIA</v>
      </c>
      <c r="F65" s="42">
        <f t="shared" si="9"/>
        <v>1703866</v>
      </c>
      <c r="G65" s="42">
        <f t="shared" si="8"/>
        <v>2048772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43</v>
      </c>
    </row>
    <row r="7" spans="1:12" x14ac:dyDescent="0.25">
      <c r="A7" s="8" t="s">
        <v>44</v>
      </c>
      <c r="B7" s="9">
        <v>3</v>
      </c>
      <c r="C7" s="9">
        <v>4</v>
      </c>
      <c r="D7" s="9">
        <v>55</v>
      </c>
      <c r="E7" s="9">
        <v>58</v>
      </c>
      <c r="F7" s="10">
        <f>((E7*100)/D7)-100</f>
        <v>5.4545454545454533</v>
      </c>
      <c r="G7" s="1"/>
      <c r="H7" s="1"/>
      <c r="I7" s="1"/>
    </row>
    <row r="8" spans="1:12" x14ac:dyDescent="0.25">
      <c r="A8" s="11" t="s">
        <v>45</v>
      </c>
      <c r="B8" s="12">
        <v>5</v>
      </c>
      <c r="C8" s="12">
        <v>5</v>
      </c>
      <c r="D8" s="12">
        <v>60</v>
      </c>
      <c r="E8" s="12">
        <v>61</v>
      </c>
      <c r="F8" s="13">
        <f t="shared" ref="F8:F35" si="0">((E8*100)/D8)-100</f>
        <v>1.6666666666666714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4</v>
      </c>
      <c r="D9" s="9">
        <v>72</v>
      </c>
      <c r="E9" s="9">
        <v>55</v>
      </c>
      <c r="F9" s="10">
        <f t="shared" si="0"/>
        <v>-23.611111111111114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</v>
      </c>
      <c r="C11" s="9">
        <v>0</v>
      </c>
      <c r="D11" s="9">
        <v>3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9</v>
      </c>
      <c r="C12" s="12">
        <v>7</v>
      </c>
      <c r="D12" s="12">
        <v>253</v>
      </c>
      <c r="E12" s="12">
        <v>225</v>
      </c>
      <c r="F12" s="13">
        <f t="shared" si="0"/>
        <v>-11.067193675889328</v>
      </c>
      <c r="G12" s="1"/>
      <c r="H12" s="1"/>
      <c r="I12" s="1"/>
    </row>
    <row r="13" spans="1:12" x14ac:dyDescent="0.25">
      <c r="A13" s="8" t="s">
        <v>50</v>
      </c>
      <c r="B13" s="9">
        <v>5</v>
      </c>
      <c r="C13" s="9">
        <v>3</v>
      </c>
      <c r="D13" s="9">
        <v>718</v>
      </c>
      <c r="E13" s="9">
        <v>641</v>
      </c>
      <c r="F13" s="10">
        <f t="shared" si="0"/>
        <v>-10.724233983286908</v>
      </c>
      <c r="G13" s="1"/>
      <c r="H13" s="1"/>
      <c r="I13" s="1"/>
    </row>
    <row r="14" spans="1:12" x14ac:dyDescent="0.25">
      <c r="A14" s="11" t="s">
        <v>51</v>
      </c>
      <c r="B14" s="12">
        <v>26</v>
      </c>
      <c r="C14" s="12">
        <v>28</v>
      </c>
      <c r="D14" s="12">
        <v>889</v>
      </c>
      <c r="E14" s="12">
        <v>796</v>
      </c>
      <c r="F14" s="13">
        <f t="shared" si="0"/>
        <v>-10.461192350956125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1</v>
      </c>
      <c r="D15" s="9">
        <v>38</v>
      </c>
      <c r="E15" s="9">
        <v>30</v>
      </c>
      <c r="F15" s="10">
        <f t="shared" si="0"/>
        <v>-21.05263157894737</v>
      </c>
      <c r="G15" s="1"/>
      <c r="H15" s="1"/>
      <c r="I15" s="1"/>
    </row>
    <row r="16" spans="1:12" x14ac:dyDescent="0.25">
      <c r="A16" s="11" t="s">
        <v>53</v>
      </c>
      <c r="B16" s="12">
        <v>2</v>
      </c>
      <c r="C16" s="12">
        <v>2</v>
      </c>
      <c r="D16" s="12">
        <v>41</v>
      </c>
      <c r="E16" s="12">
        <v>49</v>
      </c>
      <c r="F16" s="13">
        <f t="shared" si="0"/>
        <v>19.512195121951223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1</v>
      </c>
      <c r="D18" s="12">
        <v>17</v>
      </c>
      <c r="E18" s="12">
        <v>10</v>
      </c>
      <c r="F18" s="13">
        <f t="shared" si="0"/>
        <v>-41.176470588235297</v>
      </c>
      <c r="G18" s="1"/>
      <c r="H18" s="1"/>
      <c r="I18" s="1"/>
    </row>
    <row r="19" spans="1:9" x14ac:dyDescent="0.25">
      <c r="A19" s="8" t="s">
        <v>56</v>
      </c>
      <c r="B19" s="9">
        <v>1</v>
      </c>
      <c r="C19" s="9">
        <v>0</v>
      </c>
      <c r="D19" s="9">
        <v>6</v>
      </c>
      <c r="E19" s="9">
        <v>3</v>
      </c>
      <c r="F19" s="10">
        <f t="shared" si="0"/>
        <v>-50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5</v>
      </c>
      <c r="E20" s="12">
        <v>7</v>
      </c>
      <c r="F20" s="13">
        <f t="shared" si="0"/>
        <v>40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</v>
      </c>
      <c r="E21" s="9">
        <v>2</v>
      </c>
      <c r="F21" s="18">
        <f t="shared" si="0"/>
        <v>100</v>
      </c>
      <c r="G21" s="1"/>
      <c r="H21" s="1"/>
      <c r="I21" s="1"/>
    </row>
    <row r="22" spans="1:9" x14ac:dyDescent="0.25">
      <c r="A22" s="11" t="s">
        <v>59</v>
      </c>
      <c r="B22" s="12">
        <v>81</v>
      </c>
      <c r="C22" s="12">
        <v>49</v>
      </c>
      <c r="D22" s="12">
        <v>425</v>
      </c>
      <c r="E22" s="12">
        <v>381</v>
      </c>
      <c r="F22" s="13">
        <f t="shared" si="0"/>
        <v>-10.352941176470594</v>
      </c>
      <c r="G22" s="1"/>
      <c r="H22" s="1"/>
      <c r="I22" s="1"/>
    </row>
    <row r="23" spans="1:9" x14ac:dyDescent="0.25">
      <c r="A23" s="8" t="s">
        <v>60</v>
      </c>
      <c r="B23" s="9">
        <v>21</v>
      </c>
      <c r="C23" s="9">
        <v>23</v>
      </c>
      <c r="D23" s="9">
        <v>271</v>
      </c>
      <c r="E23" s="9">
        <v>302</v>
      </c>
      <c r="F23" s="10">
        <f t="shared" si="0"/>
        <v>11.439114391143917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1</v>
      </c>
      <c r="D24" s="12">
        <v>1</v>
      </c>
      <c r="E24" s="12">
        <v>1</v>
      </c>
      <c r="F24" s="17">
        <f t="shared" si="0"/>
        <v>0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4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21</v>
      </c>
      <c r="E26" s="12">
        <v>17</v>
      </c>
      <c r="F26" s="13">
        <f t="shared" si="0"/>
        <v>-19.047619047619051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68</v>
      </c>
      <c r="C28" s="12">
        <v>57</v>
      </c>
      <c r="D28" s="12">
        <v>333</v>
      </c>
      <c r="E28" s="12">
        <v>349</v>
      </c>
      <c r="F28" s="13">
        <f t="shared" si="0"/>
        <v>4.8048048048048031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8</v>
      </c>
      <c r="E29" s="9">
        <v>8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3</v>
      </c>
      <c r="C30" s="12">
        <v>1</v>
      </c>
      <c r="D30" s="12">
        <v>86</v>
      </c>
      <c r="E30" s="12">
        <v>99</v>
      </c>
      <c r="F30" s="13">
        <f t="shared" si="0"/>
        <v>15.116279069767444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14</v>
      </c>
      <c r="E31" s="9">
        <v>11</v>
      </c>
      <c r="F31" s="10">
        <f t="shared" si="0"/>
        <v>-21.428571428571431</v>
      </c>
      <c r="G31" s="1"/>
      <c r="H31" s="1"/>
      <c r="I31" s="1"/>
    </row>
    <row r="32" spans="1:9" x14ac:dyDescent="0.25">
      <c r="A32" s="11" t="s">
        <v>69</v>
      </c>
      <c r="B32" s="12">
        <v>1</v>
      </c>
      <c r="C32" s="12">
        <v>6</v>
      </c>
      <c r="D32" s="12">
        <v>164</v>
      </c>
      <c r="E32" s="12">
        <v>143</v>
      </c>
      <c r="F32" s="13">
        <f t="shared" si="0"/>
        <v>-12.804878048780495</v>
      </c>
      <c r="G32" s="1"/>
      <c r="H32" s="1"/>
      <c r="I32" s="1"/>
    </row>
    <row r="33" spans="1:9" x14ac:dyDescent="0.25">
      <c r="A33" s="8" t="s">
        <v>70</v>
      </c>
      <c r="B33" s="9">
        <v>5</v>
      </c>
      <c r="C33" s="9">
        <v>4</v>
      </c>
      <c r="D33" s="9">
        <v>110</v>
      </c>
      <c r="E33" s="9">
        <v>102</v>
      </c>
      <c r="F33" s="10">
        <f t="shared" si="0"/>
        <v>-7.2727272727272663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15</v>
      </c>
      <c r="E34" s="12">
        <v>14</v>
      </c>
      <c r="F34" s="13">
        <f t="shared" si="0"/>
        <v>-6.6666666666666714</v>
      </c>
      <c r="G34" s="1"/>
      <c r="H34" s="1"/>
      <c r="I34" s="1"/>
    </row>
    <row r="35" spans="1:9" x14ac:dyDescent="0.25">
      <c r="A35" s="14" t="s">
        <v>72</v>
      </c>
      <c r="B35" s="15">
        <f>SUM(B7:B34)</f>
        <v>236</v>
      </c>
      <c r="C35" s="15">
        <f t="shared" ref="C35:E35" si="1">SUM(C7:C34)</f>
        <v>196</v>
      </c>
      <c r="D35" s="15">
        <f t="shared" si="1"/>
        <v>3610</v>
      </c>
      <c r="E35" s="15">
        <f t="shared" si="1"/>
        <v>3364</v>
      </c>
      <c r="F35" s="16">
        <f t="shared" si="0"/>
        <v>-6.8144044321329602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58</v>
      </c>
      <c r="C38" s="41">
        <f>D7</f>
        <v>55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796</v>
      </c>
      <c r="G38" s="42">
        <f>LOOKUP(E38,$A$38:$A$65,$C$38:$C$65)</f>
        <v>889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</v>
      </c>
      <c r="C39" s="41">
        <f t="shared" ref="C39:C65" si="5">D8</f>
        <v>60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641</v>
      </c>
      <c r="G39" s="42">
        <f t="shared" ref="G39:G65" si="8">LOOKUP(E39,$A$38:$A$65,$C$38:$C$65)</f>
        <v>718</v>
      </c>
    </row>
    <row r="40" spans="1:9" x14ac:dyDescent="0.25">
      <c r="A40" s="42" t="str">
        <f t="shared" si="3"/>
        <v>ALMERIA</v>
      </c>
      <c r="B40" s="41">
        <f t="shared" si="4"/>
        <v>55</v>
      </c>
      <c r="C40" s="41">
        <f t="shared" si="5"/>
        <v>72</v>
      </c>
      <c r="D40" s="41">
        <f t="shared" si="6"/>
        <v>12</v>
      </c>
      <c r="E40" s="42" t="str">
        <f t="shared" si="2"/>
        <v>LAS PALMAS</v>
      </c>
      <c r="F40" s="42">
        <f t="shared" si="7"/>
        <v>381</v>
      </c>
      <c r="G40" s="42">
        <f t="shared" si="8"/>
        <v>425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349</v>
      </c>
      <c r="G41" s="42">
        <f t="shared" si="8"/>
        <v>333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3</v>
      </c>
      <c r="D42" s="41">
        <f t="shared" si="6"/>
        <v>28</v>
      </c>
      <c r="E42" s="42" t="str">
        <f t="shared" si="2"/>
        <v>MALAGA</v>
      </c>
      <c r="F42" s="42">
        <f t="shared" si="7"/>
        <v>302</v>
      </c>
      <c r="G42" s="42">
        <f t="shared" si="8"/>
        <v>271</v>
      </c>
    </row>
    <row r="43" spans="1:9" x14ac:dyDescent="0.25">
      <c r="A43" s="42" t="str">
        <f t="shared" si="3"/>
        <v>BAHIA DE CADIZ</v>
      </c>
      <c r="B43" s="41">
        <f t="shared" si="4"/>
        <v>225</v>
      </c>
      <c r="C43" s="41">
        <f t="shared" si="5"/>
        <v>253</v>
      </c>
      <c r="D43" s="41">
        <f t="shared" si="6"/>
        <v>6</v>
      </c>
      <c r="E43" s="42" t="str">
        <f t="shared" si="2"/>
        <v>BAHIA DE CADIZ</v>
      </c>
      <c r="F43" s="42">
        <f t="shared" si="7"/>
        <v>225</v>
      </c>
      <c r="G43" s="42">
        <f t="shared" si="8"/>
        <v>253</v>
      </c>
    </row>
    <row r="44" spans="1:9" x14ac:dyDescent="0.25">
      <c r="A44" s="42" t="str">
        <f t="shared" si="3"/>
        <v>BALEARES</v>
      </c>
      <c r="B44" s="41">
        <f t="shared" si="4"/>
        <v>641</v>
      </c>
      <c r="C44" s="41">
        <f t="shared" si="5"/>
        <v>718</v>
      </c>
      <c r="D44" s="41">
        <f t="shared" si="6"/>
        <v>2</v>
      </c>
      <c r="E44" s="42" t="str">
        <f t="shared" si="2"/>
        <v>VALENCIA</v>
      </c>
      <c r="F44" s="42">
        <f t="shared" si="7"/>
        <v>143</v>
      </c>
      <c r="G44" s="42">
        <f t="shared" si="8"/>
        <v>164</v>
      </c>
    </row>
    <row r="45" spans="1:9" x14ac:dyDescent="0.25">
      <c r="A45" s="42" t="str">
        <f t="shared" si="3"/>
        <v>BARCELONA</v>
      </c>
      <c r="B45" s="41">
        <f t="shared" si="4"/>
        <v>796</v>
      </c>
      <c r="C45" s="41">
        <f t="shared" si="5"/>
        <v>889</v>
      </c>
      <c r="D45" s="41">
        <f t="shared" si="6"/>
        <v>1</v>
      </c>
      <c r="E45" s="42" t="str">
        <f t="shared" si="2"/>
        <v>VIGO</v>
      </c>
      <c r="F45" s="42">
        <f t="shared" si="7"/>
        <v>102</v>
      </c>
      <c r="G45" s="42">
        <f t="shared" si="8"/>
        <v>110</v>
      </c>
    </row>
    <row r="46" spans="1:9" x14ac:dyDescent="0.25">
      <c r="A46" s="42" t="str">
        <f t="shared" si="3"/>
        <v>BILBAO</v>
      </c>
      <c r="B46" s="41">
        <f t="shared" si="4"/>
        <v>30</v>
      </c>
      <c r="C46" s="41">
        <f t="shared" si="5"/>
        <v>38</v>
      </c>
      <c r="D46" s="41">
        <f t="shared" si="6"/>
        <v>14</v>
      </c>
      <c r="E46" s="42" t="str">
        <f t="shared" si="2"/>
        <v>SEVILLA</v>
      </c>
      <c r="F46" s="42">
        <f t="shared" si="7"/>
        <v>99</v>
      </c>
      <c r="G46" s="42">
        <f t="shared" si="8"/>
        <v>86</v>
      </c>
    </row>
    <row r="47" spans="1:9" x14ac:dyDescent="0.25">
      <c r="A47" s="42" t="str">
        <f t="shared" si="3"/>
        <v>CARTAGENA</v>
      </c>
      <c r="B47" s="41">
        <f t="shared" si="4"/>
        <v>49</v>
      </c>
      <c r="C47" s="41">
        <f t="shared" si="5"/>
        <v>41</v>
      </c>
      <c r="D47" s="41">
        <f t="shared" si="6"/>
        <v>13</v>
      </c>
      <c r="E47" s="42" t="str">
        <f t="shared" si="2"/>
        <v>ALICANTE</v>
      </c>
      <c r="F47" s="42">
        <f t="shared" si="7"/>
        <v>61</v>
      </c>
      <c r="G47" s="42">
        <f t="shared" si="8"/>
        <v>60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58</v>
      </c>
      <c r="G48" s="42">
        <f t="shared" si="8"/>
        <v>55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17</v>
      </c>
      <c r="D49" s="41">
        <f t="shared" si="6"/>
        <v>18</v>
      </c>
      <c r="E49" s="42" t="str">
        <f t="shared" si="2"/>
        <v>ALMERIA</v>
      </c>
      <c r="F49" s="42">
        <f t="shared" si="7"/>
        <v>55</v>
      </c>
      <c r="G49" s="42">
        <f t="shared" si="8"/>
        <v>72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6</v>
      </c>
      <c r="D50" s="41">
        <f t="shared" si="6"/>
        <v>21</v>
      </c>
      <c r="E50" s="42" t="str">
        <f t="shared" si="2"/>
        <v>CARTAGENA</v>
      </c>
      <c r="F50" s="42">
        <f t="shared" si="7"/>
        <v>49</v>
      </c>
      <c r="G50" s="42">
        <f t="shared" si="8"/>
        <v>41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5</v>
      </c>
      <c r="D51" s="41">
        <f t="shared" si="6"/>
        <v>20</v>
      </c>
      <c r="E51" s="42" t="str">
        <f t="shared" si="2"/>
        <v>BILBAO</v>
      </c>
      <c r="F51" s="42">
        <f t="shared" si="7"/>
        <v>30</v>
      </c>
      <c r="G51" s="42">
        <f t="shared" si="8"/>
        <v>38</v>
      </c>
    </row>
    <row r="52" spans="1:7" x14ac:dyDescent="0.25">
      <c r="A52" s="42" t="str">
        <f t="shared" si="3"/>
        <v>HUELVA</v>
      </c>
      <c r="B52" s="41">
        <f t="shared" si="4"/>
        <v>2</v>
      </c>
      <c r="C52" s="41">
        <f t="shared" si="5"/>
        <v>1</v>
      </c>
      <c r="D52" s="41">
        <f t="shared" si="6"/>
        <v>22</v>
      </c>
      <c r="E52" s="42" t="str">
        <f t="shared" si="2"/>
        <v>MOTRIL</v>
      </c>
      <c r="F52" s="42">
        <f t="shared" si="7"/>
        <v>17</v>
      </c>
      <c r="G52" s="42">
        <f t="shared" si="8"/>
        <v>21</v>
      </c>
    </row>
    <row r="53" spans="1:7" x14ac:dyDescent="0.25">
      <c r="A53" s="42" t="str">
        <f t="shared" si="3"/>
        <v>LAS PALMAS</v>
      </c>
      <c r="B53" s="41">
        <f t="shared" si="4"/>
        <v>381</v>
      </c>
      <c r="C53" s="41">
        <f t="shared" si="5"/>
        <v>425</v>
      </c>
      <c r="D53" s="41">
        <f t="shared" si="6"/>
        <v>3</v>
      </c>
      <c r="E53" s="42" t="str">
        <f t="shared" si="2"/>
        <v>VILAGARCIA</v>
      </c>
      <c r="F53" s="42">
        <f t="shared" si="7"/>
        <v>14</v>
      </c>
      <c r="G53" s="42">
        <f t="shared" si="8"/>
        <v>15</v>
      </c>
    </row>
    <row r="54" spans="1:7" x14ac:dyDescent="0.25">
      <c r="A54" s="42" t="str">
        <f t="shared" si="3"/>
        <v>MALAGA</v>
      </c>
      <c r="B54" s="41">
        <f t="shared" si="4"/>
        <v>302</v>
      </c>
      <c r="C54" s="41">
        <f t="shared" si="5"/>
        <v>271</v>
      </c>
      <c r="D54" s="41">
        <f t="shared" si="6"/>
        <v>5</v>
      </c>
      <c r="E54" s="42" t="str">
        <f t="shared" si="2"/>
        <v>TARRAGONA</v>
      </c>
      <c r="F54" s="42">
        <f t="shared" si="7"/>
        <v>11</v>
      </c>
      <c r="G54" s="42">
        <f t="shared" si="8"/>
        <v>14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1</v>
      </c>
      <c r="D55" s="41">
        <f t="shared" si="6"/>
        <v>23</v>
      </c>
      <c r="E55" s="42" t="str">
        <f t="shared" si="2"/>
        <v>CEUTA</v>
      </c>
      <c r="F55" s="42">
        <f t="shared" ref="F55:F65" si="9">LOOKUP(E55,$A$38:$A$65,$B$38:$B$65)</f>
        <v>10</v>
      </c>
      <c r="G55" s="42">
        <f t="shared" si="8"/>
        <v>17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4</v>
      </c>
      <c r="D56" s="41">
        <f t="shared" si="6"/>
        <v>28</v>
      </c>
      <c r="E56" s="42" t="str">
        <f t="shared" si="2"/>
        <v>SANTANDER</v>
      </c>
      <c r="F56" s="42">
        <f t="shared" si="9"/>
        <v>8</v>
      </c>
      <c r="G56" s="42">
        <f t="shared" si="8"/>
        <v>8</v>
      </c>
    </row>
    <row r="57" spans="1:7" x14ac:dyDescent="0.25">
      <c r="A57" s="42" t="str">
        <f t="shared" si="3"/>
        <v>MOTRIL</v>
      </c>
      <c r="B57" s="41">
        <f t="shared" si="4"/>
        <v>17</v>
      </c>
      <c r="C57" s="41">
        <f t="shared" si="5"/>
        <v>21</v>
      </c>
      <c r="D57" s="41">
        <f t="shared" si="6"/>
        <v>15</v>
      </c>
      <c r="E57" s="42" t="str">
        <f t="shared" si="2"/>
        <v>GIJON</v>
      </c>
      <c r="F57" s="42">
        <f t="shared" si="9"/>
        <v>7</v>
      </c>
      <c r="G57" s="42">
        <f t="shared" si="8"/>
        <v>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3</v>
      </c>
      <c r="G58" s="42">
        <f t="shared" si="8"/>
        <v>6</v>
      </c>
    </row>
    <row r="59" spans="1:7" x14ac:dyDescent="0.25">
      <c r="A59" s="42" t="str">
        <f t="shared" si="3"/>
        <v>SANTA CRUZ DE TENERIFE</v>
      </c>
      <c r="B59" s="41">
        <f t="shared" si="4"/>
        <v>349</v>
      </c>
      <c r="C59" s="41">
        <f t="shared" si="5"/>
        <v>333</v>
      </c>
      <c r="D59" s="41">
        <f t="shared" si="6"/>
        <v>4</v>
      </c>
      <c r="E59" s="42" t="str">
        <f t="shared" si="2"/>
        <v>HUELVA</v>
      </c>
      <c r="F59" s="42">
        <f t="shared" si="9"/>
        <v>2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8</v>
      </c>
      <c r="D60" s="41">
        <f t="shared" si="6"/>
        <v>19</v>
      </c>
      <c r="E60" s="42" t="str">
        <f t="shared" si="2"/>
        <v>MARIN Y RIA DE PONTEVEDRA</v>
      </c>
      <c r="F60" s="42">
        <f t="shared" si="9"/>
        <v>1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99</v>
      </c>
      <c r="C61" s="41">
        <f t="shared" si="5"/>
        <v>86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</v>
      </c>
      <c r="C62" s="41">
        <f t="shared" si="5"/>
        <v>14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</v>
      </c>
      <c r="C63" s="41">
        <f t="shared" si="5"/>
        <v>164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102</v>
      </c>
      <c r="C64" s="41">
        <f t="shared" si="5"/>
        <v>110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</v>
      </c>
      <c r="C65" s="41">
        <f t="shared" si="5"/>
        <v>15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0BA6FF5C-B454-4E2C-AB78-204F28A4E8FA}"/>
</file>

<file path=customXml/itemProps2.xml><?xml version="1.0" encoding="utf-8"?>
<ds:datastoreItem xmlns:ds="http://schemas.openxmlformats.org/officeDocument/2006/customXml" ds:itemID="{025195A5-767D-4FBC-BB7B-5B66A647193E}"/>
</file>

<file path=customXml/itemProps3.xml><?xml version="1.0" encoding="utf-8"?>
<ds:datastoreItem xmlns:ds="http://schemas.openxmlformats.org/officeDocument/2006/customXml" ds:itemID="{AC7991F1-B988-4CBB-A120-8D061B49AE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