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0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8" l="1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E65" i="28"/>
  <c r="G65" i="28" s="1"/>
  <c r="E55" i="27"/>
  <c r="F55" i="27" s="1"/>
  <c r="E63" i="27"/>
  <c r="G63" i="27" s="1"/>
  <c r="E46" i="27"/>
  <c r="G46" i="27" s="1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63" i="27"/>
  <c r="F46" i="27"/>
  <c r="E57" i="27"/>
  <c r="E44" i="27"/>
  <c r="E40" i="27"/>
  <c r="E50" i="27"/>
  <c r="E60" i="27"/>
  <c r="E48" i="27"/>
  <c r="E58" i="27"/>
  <c r="E41" i="27"/>
  <c r="E61" i="27"/>
  <c r="E51" i="27"/>
  <c r="G65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55" i="27" l="1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3" i="26"/>
  <c r="F32" i="26"/>
  <c r="F30" i="26"/>
  <c r="F28" i="26"/>
  <c r="F23" i="26"/>
  <c r="F22" i="26"/>
  <c r="F16" i="26"/>
  <c r="F15" i="26"/>
  <c r="F14" i="26"/>
  <c r="F13" i="26"/>
  <c r="F12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<sst xmlns="http://schemas.openxmlformats.org/spreadsheetml/2006/main" count="721" uniqueCount="96">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</sst>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5491312</c:v>
                </c:pt>
                <c:pt idx="1">
                  <c:v>4578990</c:v>
                </c:pt>
                <c:pt idx="2">
                  <c:v>3356858</c:v>
                </c:pt>
                <c:pt idx="3">
                  <c:v>2994279</c:v>
                </c:pt>
                <c:pt idx="4">
                  <c:v>2354172</c:v>
                </c:pt>
                <c:pt idx="5">
                  <c:v>1849250</c:v>
                </c:pt>
                <c:pt idx="6">
                  <c:v>1523050</c:v>
                </c:pt>
                <c:pt idx="7">
                  <c:v>1449967</c:v>
                </c:pt>
                <c:pt idx="8">
                  <c:v>1154894</c:v>
                </c:pt>
                <c:pt idx="9">
                  <c:v>1128801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5443527</c:v>
                </c:pt>
                <c:pt idx="1">
                  <c:v>4392559</c:v>
                </c:pt>
                <c:pt idx="2">
                  <c:v>3363189</c:v>
                </c:pt>
                <c:pt idx="3">
                  <c:v>2153445</c:v>
                </c:pt>
                <c:pt idx="4">
                  <c:v>2174448</c:v>
                </c:pt>
                <c:pt idx="5">
                  <c:v>1744121</c:v>
                </c:pt>
                <c:pt idx="6">
                  <c:v>1919150</c:v>
                </c:pt>
                <c:pt idx="7">
                  <c:v>1292566</c:v>
                </c:pt>
                <c:pt idx="8">
                  <c:v>1549478</c:v>
                </c:pt>
                <c:pt idx="9">
                  <c:v>1046943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5146529</c:v>
                </c:pt>
                <c:pt idx="1">
                  <c:v>4561679</c:v>
                </c:pt>
                <c:pt idx="2">
                  <c:v>3303780</c:v>
                </c:pt>
                <c:pt idx="3">
                  <c:v>2984477</c:v>
                </c:pt>
                <c:pt idx="4">
                  <c:v>2344422</c:v>
                </c:pt>
                <c:pt idx="5">
                  <c:v>1673457</c:v>
                </c:pt>
                <c:pt idx="6">
                  <c:v>1519580</c:v>
                </c:pt>
                <c:pt idx="7">
                  <c:v>1323206</c:v>
                </c:pt>
                <c:pt idx="8">
                  <c:v>1144577</c:v>
                </c:pt>
                <c:pt idx="9">
                  <c:v>1125610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4989436</c:v>
                </c:pt>
                <c:pt idx="1">
                  <c:v>4375816</c:v>
                </c:pt>
                <c:pt idx="2">
                  <c:v>3259926</c:v>
                </c:pt>
                <c:pt idx="3">
                  <c:v>2141041</c:v>
                </c:pt>
                <c:pt idx="4">
                  <c:v>2165423</c:v>
                </c:pt>
                <c:pt idx="5">
                  <c:v>1559932</c:v>
                </c:pt>
                <c:pt idx="6">
                  <c:v>1915907</c:v>
                </c:pt>
                <c:pt idx="7">
                  <c:v>1196815</c:v>
                </c:pt>
                <c:pt idx="8">
                  <c:v>1537704</c:v>
                </c:pt>
                <c:pt idx="9">
                  <c:v>1039979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BILBAO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VALENCIA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1966170</c:v>
                </c:pt>
                <c:pt idx="1">
                  <c:v>1704211</c:v>
                </c:pt>
                <c:pt idx="2">
                  <c:v>1531186</c:v>
                </c:pt>
                <c:pt idx="3">
                  <c:v>1183027</c:v>
                </c:pt>
                <c:pt idx="4">
                  <c:v>932908</c:v>
                </c:pt>
                <c:pt idx="5">
                  <c:v>909769</c:v>
                </c:pt>
                <c:pt idx="6">
                  <c:v>791014</c:v>
                </c:pt>
                <c:pt idx="7">
                  <c:v>670052</c:v>
                </c:pt>
                <c:pt idx="8">
                  <c:v>514490</c:v>
                </c:pt>
                <c:pt idx="9">
                  <c:v>492240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BILBAO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VALENCIA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1341912</c:v>
                </c:pt>
                <c:pt idx="1">
                  <c:v>1612723</c:v>
                </c:pt>
                <c:pt idx="2">
                  <c:v>1791421</c:v>
                </c:pt>
                <c:pt idx="3">
                  <c:v>1587043</c:v>
                </c:pt>
                <c:pt idx="4">
                  <c:v>1088524</c:v>
                </c:pt>
                <c:pt idx="5">
                  <c:v>841671</c:v>
                </c:pt>
                <c:pt idx="6">
                  <c:v>696788</c:v>
                </c:pt>
                <c:pt idx="7">
                  <c:v>587689</c:v>
                </c:pt>
                <c:pt idx="8">
                  <c:v>592020</c:v>
                </c:pt>
                <c:pt idx="9">
                  <c:v>461960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BARCELONA</c:v>
                </c:pt>
                <c:pt idx="5">
                  <c:v>BAHIA DE CADIZ</c:v>
                </c:pt>
                <c:pt idx="6">
                  <c:v>CARTAGENA</c:v>
                </c:pt>
                <c:pt idx="7">
                  <c:v>A CORUÑA</c:v>
                </c:pt>
                <c:pt idx="8">
                  <c:v>SANTANDER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910751</c:v>
                </c:pt>
                <c:pt idx="1">
                  <c:v>714618</c:v>
                </c:pt>
                <c:pt idx="2">
                  <c:v>713656</c:v>
                </c:pt>
                <c:pt idx="3">
                  <c:v>482131</c:v>
                </c:pt>
                <c:pt idx="4">
                  <c:v>319371</c:v>
                </c:pt>
                <c:pt idx="5">
                  <c:v>279248</c:v>
                </c:pt>
                <c:pt idx="6">
                  <c:v>266805</c:v>
                </c:pt>
                <c:pt idx="7">
                  <c:v>255827</c:v>
                </c:pt>
                <c:pt idx="8">
                  <c:v>240617</c:v>
                </c:pt>
                <c:pt idx="9">
                  <c:v>214161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BARCELONA</c:v>
                </c:pt>
                <c:pt idx="5">
                  <c:v>BAHIA DE CADIZ</c:v>
                </c:pt>
                <c:pt idx="6">
                  <c:v>CARTAGENA</c:v>
                </c:pt>
                <c:pt idx="7">
                  <c:v>A CORUÑA</c:v>
                </c:pt>
                <c:pt idx="8">
                  <c:v>SANTANDER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1381409</c:v>
                </c:pt>
                <c:pt idx="1">
                  <c:v>599238</c:v>
                </c:pt>
                <c:pt idx="2">
                  <c:v>742636</c:v>
                </c:pt>
                <c:pt idx="3">
                  <c:v>228010</c:v>
                </c:pt>
                <c:pt idx="4">
                  <c:v>302427</c:v>
                </c:pt>
                <c:pt idx="5">
                  <c:v>65999</c:v>
                </c:pt>
                <c:pt idx="6">
                  <c:v>280432</c:v>
                </c:pt>
                <c:pt idx="7">
                  <c:v>124792</c:v>
                </c:pt>
                <c:pt idx="8">
                  <c:v>186592</c:v>
                </c:pt>
                <c:pt idx="9">
                  <c:v>198745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3843091</c:v>
                </c:pt>
                <c:pt idx="1">
                  <c:v>3487010</c:v>
                </c:pt>
                <c:pt idx="2">
                  <c:v>2051501</c:v>
                </c:pt>
                <c:pt idx="3">
                  <c:v>1109499</c:v>
                </c:pt>
                <c:pt idx="4">
                  <c:v>493825</c:v>
                </c:pt>
                <c:pt idx="5">
                  <c:v>449275</c:v>
                </c:pt>
                <c:pt idx="6">
                  <c:v>446859</c:v>
                </c:pt>
                <c:pt idx="7">
                  <c:v>304651</c:v>
                </c:pt>
                <c:pt idx="8">
                  <c:v>222575</c:v>
                </c:pt>
                <c:pt idx="9">
                  <c:v>166804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3508797</c:v>
                </c:pt>
                <c:pt idx="1">
                  <c:v>3017233</c:v>
                </c:pt>
                <c:pt idx="2">
                  <c:v>1868975</c:v>
                </c:pt>
                <c:pt idx="3">
                  <c:v>1021562</c:v>
                </c:pt>
                <c:pt idx="4">
                  <c:v>510953</c:v>
                </c:pt>
                <c:pt idx="5">
                  <c:v>426603</c:v>
                </c:pt>
                <c:pt idx="6">
                  <c:v>355036</c:v>
                </c:pt>
                <c:pt idx="7">
                  <c:v>56493</c:v>
                </c:pt>
                <c:pt idx="8">
                  <c:v>197433</c:v>
                </c:pt>
                <c:pt idx="9">
                  <c:v>152675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AVILES</c:v>
                </c:pt>
                <c:pt idx="3">
                  <c:v>PASAIA</c:v>
                </c:pt>
                <c:pt idx="4">
                  <c:v>BAHIA DE CADIZ</c:v>
                </c:pt>
                <c:pt idx="5">
                  <c:v>GIJON</c:v>
                </c:pt>
                <c:pt idx="6">
                  <c:v>ALMERIA</c:v>
                </c:pt>
                <c:pt idx="7">
                  <c:v>SANTANDER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3776</c:v>
                </c:pt>
                <c:pt idx="1">
                  <c:v>2676</c:v>
                </c:pt>
                <c:pt idx="2">
                  <c:v>1031</c:v>
                </c:pt>
                <c:pt idx="3">
                  <c:v>1030</c:v>
                </c:pt>
                <c:pt idx="4">
                  <c:v>962</c:v>
                </c:pt>
                <c:pt idx="5">
                  <c:v>647</c:v>
                </c:pt>
                <c:pt idx="6">
                  <c:v>335</c:v>
                </c:pt>
                <c:pt idx="7">
                  <c:v>238</c:v>
                </c:pt>
                <c:pt idx="8">
                  <c:v>225</c:v>
                </c:pt>
                <c:pt idx="9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AVILES</c:v>
                </c:pt>
                <c:pt idx="3">
                  <c:v>PASAIA</c:v>
                </c:pt>
                <c:pt idx="4">
                  <c:v>BAHIA DE CADIZ</c:v>
                </c:pt>
                <c:pt idx="5">
                  <c:v>GIJON</c:v>
                </c:pt>
                <c:pt idx="6">
                  <c:v>ALMERIA</c:v>
                </c:pt>
                <c:pt idx="7">
                  <c:v>SANTANDER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3855</c:v>
                </c:pt>
                <c:pt idx="1">
                  <c:v>1830</c:v>
                </c:pt>
                <c:pt idx="2">
                  <c:v>506</c:v>
                </c:pt>
                <c:pt idx="3">
                  <c:v>679</c:v>
                </c:pt>
                <c:pt idx="4">
                  <c:v>1035</c:v>
                </c:pt>
                <c:pt idx="5">
                  <c:v>546</c:v>
                </c:pt>
                <c:pt idx="6">
                  <c:v>101</c:v>
                </c:pt>
                <c:pt idx="7">
                  <c:v>233</c:v>
                </c:pt>
                <c:pt idx="8">
                  <c:v>200</c:v>
                </c:pt>
                <c:pt idx="9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GIJON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246854</c:v>
                </c:pt>
                <c:pt idx="1">
                  <c:v>175571</c:v>
                </c:pt>
                <c:pt idx="2">
                  <c:v>126439</c:v>
                </c:pt>
                <c:pt idx="3">
                  <c:v>58111</c:v>
                </c:pt>
                <c:pt idx="4">
                  <c:v>52998</c:v>
                </c:pt>
                <c:pt idx="5">
                  <c:v>28398</c:v>
                </c:pt>
                <c:pt idx="6">
                  <c:v>17229</c:v>
                </c:pt>
                <c:pt idx="7">
                  <c:v>9750</c:v>
                </c:pt>
                <c:pt idx="8">
                  <c:v>9695</c:v>
                </c:pt>
                <c:pt idx="9">
                  <c:v>9670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GIJON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315652</c:v>
                </c:pt>
                <c:pt idx="1">
                  <c:v>184042</c:v>
                </c:pt>
                <c:pt idx="2">
                  <c:v>95371</c:v>
                </c:pt>
                <c:pt idx="3">
                  <c:v>49092</c:v>
                </c:pt>
                <c:pt idx="4">
                  <c:v>103182</c:v>
                </c:pt>
                <c:pt idx="5">
                  <c:v>30494</c:v>
                </c:pt>
                <c:pt idx="6">
                  <c:v>16666</c:v>
                </c:pt>
                <c:pt idx="7">
                  <c:v>9025</c:v>
                </c:pt>
                <c:pt idx="8">
                  <c:v>12293</c:v>
                </c:pt>
                <c:pt idx="9">
                  <c:v>11228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BAHIA DE CADIZ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2959419</c:v>
                </c:pt>
                <c:pt idx="1">
                  <c:v>2212457</c:v>
                </c:pt>
                <c:pt idx="2">
                  <c:v>665023</c:v>
                </c:pt>
                <c:pt idx="3">
                  <c:v>596901</c:v>
                </c:pt>
                <c:pt idx="4">
                  <c:v>499915</c:v>
                </c:pt>
                <c:pt idx="5">
                  <c:v>103081</c:v>
                </c:pt>
                <c:pt idx="6">
                  <c:v>80067</c:v>
                </c:pt>
                <c:pt idx="7">
                  <c:v>60357</c:v>
                </c:pt>
                <c:pt idx="8">
                  <c:v>25892</c:v>
                </c:pt>
                <c:pt idx="9">
                  <c:v>16783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BAHIA DE CADIZ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2510771</c:v>
                </c:pt>
                <c:pt idx="1">
                  <c:v>2036686</c:v>
                </c:pt>
                <c:pt idx="2">
                  <c:v>605478</c:v>
                </c:pt>
                <c:pt idx="3">
                  <c:v>579680</c:v>
                </c:pt>
                <c:pt idx="4">
                  <c:v>342027</c:v>
                </c:pt>
                <c:pt idx="5">
                  <c:v>123601</c:v>
                </c:pt>
                <c:pt idx="6">
                  <c:v>99624</c:v>
                </c:pt>
                <c:pt idx="7">
                  <c:v>18990</c:v>
                </c:pt>
                <c:pt idx="8">
                  <c:v>18623</c:v>
                </c:pt>
                <c:pt idx="9">
                  <c:v>8845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2937410</c:v>
                </c:pt>
                <c:pt idx="1">
                  <c:v>2212164</c:v>
                </c:pt>
                <c:pt idx="2">
                  <c:v>632016</c:v>
                </c:pt>
                <c:pt idx="3">
                  <c:v>581818</c:v>
                </c:pt>
                <c:pt idx="4">
                  <c:v>183943</c:v>
                </c:pt>
                <c:pt idx="5">
                  <c:v>80067</c:v>
                </c:pt>
                <c:pt idx="6">
                  <c:v>12331</c:v>
                </c:pt>
                <c:pt idx="7">
                  <c:v>9600</c:v>
                </c:pt>
                <c:pt idx="8">
                  <c:v>4630</c:v>
                </c:pt>
                <c:pt idx="9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2508883</c:v>
                </c:pt>
                <c:pt idx="1">
                  <c:v>2036209</c:v>
                </c:pt>
                <c:pt idx="2">
                  <c:v>593190</c:v>
                </c:pt>
                <c:pt idx="3">
                  <c:v>550674</c:v>
                </c:pt>
                <c:pt idx="4">
                  <c:v>0</c:v>
                </c:pt>
                <c:pt idx="5">
                  <c:v>99624</c:v>
                </c:pt>
                <c:pt idx="6">
                  <c:v>7372</c:v>
                </c:pt>
                <c:pt idx="7">
                  <c:v>5165</c:v>
                </c:pt>
                <c:pt idx="8">
                  <c:v>2582</c:v>
                </c:pt>
                <c:pt idx="9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SEVILLA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3373422</c:v>
                </c:pt>
                <c:pt idx="1">
                  <c:v>3085123</c:v>
                </c:pt>
                <c:pt idx="2">
                  <c:v>1450139</c:v>
                </c:pt>
                <c:pt idx="3">
                  <c:v>872528</c:v>
                </c:pt>
                <c:pt idx="4">
                  <c:v>290707</c:v>
                </c:pt>
                <c:pt idx="5">
                  <c:v>250188</c:v>
                </c:pt>
                <c:pt idx="6">
                  <c:v>215980</c:v>
                </c:pt>
                <c:pt idx="7">
                  <c:v>149634</c:v>
                </c:pt>
                <c:pt idx="8">
                  <c:v>88925</c:v>
                </c:pt>
                <c:pt idx="9">
                  <c:v>88171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SEVILLA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3155747</c:v>
                </c:pt>
                <c:pt idx="1">
                  <c:v>2616803</c:v>
                </c:pt>
                <c:pt idx="2">
                  <c:v>1324157</c:v>
                </c:pt>
                <c:pt idx="3">
                  <c:v>802038</c:v>
                </c:pt>
                <c:pt idx="4">
                  <c:v>245354</c:v>
                </c:pt>
                <c:pt idx="5">
                  <c:v>28412</c:v>
                </c:pt>
                <c:pt idx="6">
                  <c:v>186638</c:v>
                </c:pt>
                <c:pt idx="7">
                  <c:v>129413</c:v>
                </c:pt>
                <c:pt idx="8">
                  <c:v>69305</c:v>
                </c:pt>
                <c:pt idx="9">
                  <c:v>108744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587285</c:v>
                </c:pt>
                <c:pt idx="1">
                  <c:v>486470</c:v>
                </c:pt>
                <c:pt idx="2">
                  <c:v>361821</c:v>
                </c:pt>
                <c:pt idx="3">
                  <c:v>326816</c:v>
                </c:pt>
                <c:pt idx="4">
                  <c:v>259968</c:v>
                </c:pt>
                <c:pt idx="5">
                  <c:v>187135</c:v>
                </c:pt>
                <c:pt idx="6">
                  <c:v>110097</c:v>
                </c:pt>
                <c:pt idx="7">
                  <c:v>78255</c:v>
                </c:pt>
                <c:pt idx="8">
                  <c:v>63424</c:v>
                </c:pt>
                <c:pt idx="9">
                  <c:v>59197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553626</c:v>
                </c:pt>
                <c:pt idx="1">
                  <c:v>500000</c:v>
                </c:pt>
                <c:pt idx="2">
                  <c:v>393505</c:v>
                </c:pt>
                <c:pt idx="3">
                  <c:v>299069</c:v>
                </c:pt>
                <c:pt idx="4">
                  <c:v>257606</c:v>
                </c:pt>
                <c:pt idx="5">
                  <c:v>173616</c:v>
                </c:pt>
                <c:pt idx="6">
                  <c:v>96641</c:v>
                </c:pt>
                <c:pt idx="7">
                  <c:v>63682</c:v>
                </c:pt>
                <c:pt idx="8">
                  <c:v>70514</c:v>
                </c:pt>
                <c:pt idx="9">
                  <c:v>34893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289247</c:v>
                </c:pt>
                <c:pt idx="1">
                  <c:v>251709</c:v>
                </c:pt>
                <c:pt idx="2">
                  <c:v>145193.5</c:v>
                </c:pt>
                <c:pt idx="3">
                  <c:v>78484</c:v>
                </c:pt>
                <c:pt idx="4">
                  <c:v>33189</c:v>
                </c:pt>
                <c:pt idx="5">
                  <c:v>27038</c:v>
                </c:pt>
                <c:pt idx="6">
                  <c:v>26946</c:v>
                </c:pt>
                <c:pt idx="7">
                  <c:v>22394</c:v>
                </c:pt>
                <c:pt idx="8">
                  <c:v>15376.5</c:v>
                </c:pt>
                <c:pt idx="9">
                  <c:v>11337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287559</c:v>
                </c:pt>
                <c:pt idx="1">
                  <c:v>228667</c:v>
                </c:pt>
                <c:pt idx="2">
                  <c:v>146454.5</c:v>
                </c:pt>
                <c:pt idx="3">
                  <c:v>71247</c:v>
                </c:pt>
                <c:pt idx="4">
                  <c:v>30050</c:v>
                </c:pt>
                <c:pt idx="5">
                  <c:v>21419.5</c:v>
                </c:pt>
                <c:pt idx="6">
                  <c:v>23236</c:v>
                </c:pt>
                <c:pt idx="7">
                  <c:v>3813</c:v>
                </c:pt>
                <c:pt idx="8">
                  <c:v>13444</c:v>
                </c:pt>
                <c:pt idx="9">
                  <c:v>9053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#N/A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237100</c:v>
                </c:pt>
                <c:pt idx="1">
                  <c:v>142830</c:v>
                </c:pt>
                <c:pt idx="2">
                  <c:v>49623.5</c:v>
                </c:pt>
                <c:pt idx="3">
                  <c:v>45774</c:v>
                </c:pt>
                <c:pt idx="4">
                  <c:v>32256</c:v>
                </c:pt>
                <c:pt idx="5">
                  <c:v>16471</c:v>
                </c:pt>
                <c:pt idx="6">
                  <c:v>879</c:v>
                </c:pt>
                <c:pt idx="7">
                  <c:v>656</c:v>
                </c:pt>
                <c:pt idx="8">
                  <c:v>283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#N/A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219800</c:v>
                </c:pt>
                <c:pt idx="1">
                  <c:v>140414</c:v>
                </c:pt>
                <c:pt idx="2">
                  <c:v>48385</c:v>
                </c:pt>
                <c:pt idx="3">
                  <c:v>44204</c:v>
                </c:pt>
                <c:pt idx="4">
                  <c:v>28870</c:v>
                </c:pt>
                <c:pt idx="5">
                  <c:v>0</c:v>
                </c:pt>
                <c:pt idx="6">
                  <c:v>550</c:v>
                </c:pt>
                <c:pt idx="7">
                  <c:v>365</c:v>
                </c:pt>
                <c:pt idx="8">
                  <c:v>162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ALICANTE</c:v>
                </c:pt>
                <c:pt idx="4">
                  <c:v>VALENCIA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24757</c:v>
                </c:pt>
                <c:pt idx="1">
                  <c:v>22907</c:v>
                </c:pt>
                <c:pt idx="2">
                  <c:v>13414</c:v>
                </c:pt>
                <c:pt idx="3">
                  <c:v>10505</c:v>
                </c:pt>
                <c:pt idx="4">
                  <c:v>10104</c:v>
                </c:pt>
                <c:pt idx="5">
                  <c:v>9741</c:v>
                </c:pt>
                <c:pt idx="6">
                  <c:v>5248</c:v>
                </c:pt>
                <c:pt idx="7">
                  <c:v>5173</c:v>
                </c:pt>
                <c:pt idx="8">
                  <c:v>3570</c:v>
                </c:pt>
                <c:pt idx="9">
                  <c:v>2726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ALICANTE</c:v>
                </c:pt>
                <c:pt idx="4">
                  <c:v>VALENCIA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21127</c:v>
                </c:pt>
                <c:pt idx="1">
                  <c:v>19887</c:v>
                </c:pt>
                <c:pt idx="2">
                  <c:v>15874.5</c:v>
                </c:pt>
                <c:pt idx="3">
                  <c:v>8002</c:v>
                </c:pt>
                <c:pt idx="4">
                  <c:v>11072</c:v>
                </c:pt>
                <c:pt idx="5">
                  <c:v>8163</c:v>
                </c:pt>
                <c:pt idx="6">
                  <c:v>9262</c:v>
                </c:pt>
                <c:pt idx="7">
                  <c:v>3600.5</c:v>
                </c:pt>
                <c:pt idx="8">
                  <c:v>2325</c:v>
                </c:pt>
                <c:pt idx="9">
                  <c:v>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136313</c:v>
                </c:pt>
                <c:pt idx="1">
                  <c:v>82156</c:v>
                </c:pt>
                <c:pt idx="2">
                  <c:v>24376.25</c:v>
                </c:pt>
                <c:pt idx="3">
                  <c:v>13872</c:v>
                </c:pt>
                <c:pt idx="4">
                  <c:v>11150.5</c:v>
                </c:pt>
                <c:pt idx="5">
                  <c:v>7935</c:v>
                </c:pt>
                <c:pt idx="6">
                  <c:v>5820</c:v>
                </c:pt>
                <c:pt idx="7">
                  <c:v>4990</c:v>
                </c:pt>
                <c:pt idx="8">
                  <c:v>3462</c:v>
                </c:pt>
                <c:pt idx="9">
                  <c:v>3160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136073</c:v>
                </c:pt>
                <c:pt idx="1">
                  <c:v>82195</c:v>
                </c:pt>
                <c:pt idx="2">
                  <c:v>18416</c:v>
                </c:pt>
                <c:pt idx="3">
                  <c:v>8086</c:v>
                </c:pt>
                <c:pt idx="4">
                  <c:v>10754</c:v>
                </c:pt>
                <c:pt idx="5">
                  <c:v>5916</c:v>
                </c:pt>
                <c:pt idx="6">
                  <c:v>3275</c:v>
                </c:pt>
                <c:pt idx="7">
                  <c:v>2262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603439</c:v>
                </c:pt>
                <c:pt idx="1">
                  <c:v>348585</c:v>
                </c:pt>
                <c:pt idx="2">
                  <c:v>134406</c:v>
                </c:pt>
                <c:pt idx="3">
                  <c:v>120039</c:v>
                </c:pt>
                <c:pt idx="4">
                  <c:v>109569</c:v>
                </c:pt>
                <c:pt idx="5">
                  <c:v>83510</c:v>
                </c:pt>
                <c:pt idx="6">
                  <c:v>50233</c:v>
                </c:pt>
                <c:pt idx="7">
                  <c:v>47722</c:v>
                </c:pt>
                <c:pt idx="8">
                  <c:v>43878</c:v>
                </c:pt>
                <c:pt idx="9">
                  <c:v>36297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307951</c:v>
                </c:pt>
                <c:pt idx="1">
                  <c:v>309732</c:v>
                </c:pt>
                <c:pt idx="2">
                  <c:v>153848</c:v>
                </c:pt>
                <c:pt idx="3">
                  <c:v>119944</c:v>
                </c:pt>
                <c:pt idx="4">
                  <c:v>113880</c:v>
                </c:pt>
                <c:pt idx="5">
                  <c:v>90125</c:v>
                </c:pt>
                <c:pt idx="6">
                  <c:v>50912</c:v>
                </c:pt>
                <c:pt idx="7">
                  <c:v>47767</c:v>
                </c:pt>
                <c:pt idx="8">
                  <c:v>50280</c:v>
                </c:pt>
                <c:pt idx="9">
                  <c:v>32491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VALENCIA</c:v>
                </c:pt>
                <c:pt idx="6">
                  <c:v>CARTAGENA</c:v>
                </c:pt>
                <c:pt idx="7">
                  <c:v>VIGO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77529</c:v>
                </c:pt>
                <c:pt idx="1">
                  <c:v>60630</c:v>
                </c:pt>
                <c:pt idx="2">
                  <c:v>49327</c:v>
                </c:pt>
                <c:pt idx="3">
                  <c:v>27089</c:v>
                </c:pt>
                <c:pt idx="4">
                  <c:v>14421</c:v>
                </c:pt>
                <c:pt idx="5">
                  <c:v>5596</c:v>
                </c:pt>
                <c:pt idx="6">
                  <c:v>5009</c:v>
                </c:pt>
                <c:pt idx="7">
                  <c:v>3760</c:v>
                </c:pt>
                <c:pt idx="8">
                  <c:v>1659</c:v>
                </c:pt>
                <c:pt idx="9">
                  <c:v>1639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VALENCIA</c:v>
                </c:pt>
                <c:pt idx="6">
                  <c:v>CARTAGENA</c:v>
                </c:pt>
                <c:pt idx="7">
                  <c:v>VIGO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60798</c:v>
                </c:pt>
                <c:pt idx="1">
                  <c:v>74628</c:v>
                </c:pt>
                <c:pt idx="2">
                  <c:v>48455</c:v>
                </c:pt>
                <c:pt idx="3">
                  <c:v>30332</c:v>
                </c:pt>
                <c:pt idx="4">
                  <c:v>11910</c:v>
                </c:pt>
                <c:pt idx="5">
                  <c:v>2836</c:v>
                </c:pt>
                <c:pt idx="6">
                  <c:v>2129</c:v>
                </c:pt>
                <c:pt idx="7">
                  <c:v>1835</c:v>
                </c:pt>
                <c:pt idx="8">
                  <c:v>2890</c:v>
                </c:pt>
                <c:pt idx="9">
                  <c:v>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76772</c:v>
                </c:pt>
                <c:pt idx="1">
                  <c:v>49533</c:v>
                </c:pt>
                <c:pt idx="2">
                  <c:v>30355</c:v>
                </c:pt>
                <c:pt idx="3">
                  <c:v>18533</c:v>
                </c:pt>
                <c:pt idx="4">
                  <c:v>13204</c:v>
                </c:pt>
                <c:pt idx="5">
                  <c:v>10691</c:v>
                </c:pt>
                <c:pt idx="6">
                  <c:v>7554</c:v>
                </c:pt>
                <c:pt idx="7">
                  <c:v>5107</c:v>
                </c:pt>
                <c:pt idx="8">
                  <c:v>5106</c:v>
                </c:pt>
                <c:pt idx="9">
                  <c:v>2497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79093</c:v>
                </c:pt>
                <c:pt idx="1">
                  <c:v>40373</c:v>
                </c:pt>
                <c:pt idx="2">
                  <c:v>37487</c:v>
                </c:pt>
                <c:pt idx="3">
                  <c:v>20425</c:v>
                </c:pt>
                <c:pt idx="4">
                  <c:v>12177</c:v>
                </c:pt>
                <c:pt idx="5">
                  <c:v>10402</c:v>
                </c:pt>
                <c:pt idx="6">
                  <c:v>9907</c:v>
                </c:pt>
                <c:pt idx="7">
                  <c:v>5169</c:v>
                </c:pt>
                <c:pt idx="8">
                  <c:v>3784</c:v>
                </c:pt>
                <c:pt idx="9">
                  <c:v>2841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VALENCIA</c:v>
                </c:pt>
                <c:pt idx="6">
                  <c:v>BALEARES</c:v>
                </c:pt>
                <c:pt idx="7">
                  <c:v>TARRAGONA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2061</c:v>
                </c:pt>
                <c:pt idx="1">
                  <c:v>1460</c:v>
                </c:pt>
                <c:pt idx="2">
                  <c:v>1079</c:v>
                </c:pt>
                <c:pt idx="3">
                  <c:v>915</c:v>
                </c:pt>
                <c:pt idx="4">
                  <c:v>553</c:v>
                </c:pt>
                <c:pt idx="5">
                  <c:v>537</c:v>
                </c:pt>
                <c:pt idx="6">
                  <c:v>495</c:v>
                </c:pt>
                <c:pt idx="7">
                  <c:v>250</c:v>
                </c:pt>
                <c:pt idx="8">
                  <c:v>229</c:v>
                </c:pt>
                <c:pt idx="9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VALENCIA</c:v>
                </c:pt>
                <c:pt idx="6">
                  <c:v>BALEARES</c:v>
                </c:pt>
                <c:pt idx="7">
                  <c:v>TARRAGONA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2060</c:v>
                </c:pt>
                <c:pt idx="1">
                  <c:v>1067</c:v>
                </c:pt>
                <c:pt idx="2">
                  <c:v>1062</c:v>
                </c:pt>
                <c:pt idx="3">
                  <c:v>859</c:v>
                </c:pt>
                <c:pt idx="4">
                  <c:v>582</c:v>
                </c:pt>
                <c:pt idx="5">
                  <c:v>410</c:v>
                </c:pt>
                <c:pt idx="6">
                  <c:v>520</c:v>
                </c:pt>
                <c:pt idx="7">
                  <c:v>188</c:v>
                </c:pt>
                <c:pt idx="8">
                  <c:v>207</c:v>
                </c:pt>
                <c:pt idx="9">
                  <c:v>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22692808</c:v>
                </c:pt>
                <c:pt idx="1">
                  <c:v>18983387</c:v>
                </c:pt>
                <c:pt idx="2">
                  <c:v>15715061</c:v>
                </c:pt>
                <c:pt idx="3">
                  <c:v>15692950</c:v>
                </c:pt>
                <c:pt idx="4">
                  <c:v>14688246</c:v>
                </c:pt>
                <c:pt idx="5">
                  <c:v>7454915</c:v>
                </c:pt>
                <c:pt idx="6">
                  <c:v>5459969</c:v>
                </c:pt>
                <c:pt idx="7">
                  <c:v>4043401</c:v>
                </c:pt>
                <c:pt idx="8">
                  <c:v>3178743</c:v>
                </c:pt>
                <c:pt idx="9">
                  <c:v>3041566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23683937</c:v>
                </c:pt>
                <c:pt idx="1">
                  <c:v>15623213</c:v>
                </c:pt>
                <c:pt idx="2">
                  <c:v>16467845</c:v>
                </c:pt>
                <c:pt idx="3">
                  <c:v>15101567</c:v>
                </c:pt>
                <c:pt idx="4">
                  <c:v>11126705</c:v>
                </c:pt>
                <c:pt idx="5">
                  <c:v>8041936</c:v>
                </c:pt>
                <c:pt idx="6">
                  <c:v>5573739</c:v>
                </c:pt>
                <c:pt idx="7">
                  <c:v>2457166</c:v>
                </c:pt>
                <c:pt idx="8">
                  <c:v>3227642</c:v>
                </c:pt>
                <c:pt idx="9">
                  <c:v>3206131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#N/A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VALENCIA</c:v>
                </c:pt>
                <c:pt idx="6">
                  <c:v>CARTAGENA</c:v>
                </c:pt>
                <c:pt idx="7">
                  <c:v>#N/A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#N/A</c:v>
                </c:pt>
                <c:pt idx="1">
                  <c:v>38</c:v>
                </c:pt>
                <c:pt idx="2">
                  <c:v>18</c:v>
                </c:pt>
                <c:pt idx="3">
                  <c:v>11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#N/A</c:v>
                </c:pt>
                <c:pt idx="8">
                  <c:v>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#N/A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VALENCIA</c:v>
                </c:pt>
                <c:pt idx="6">
                  <c:v>CARTAGENA</c:v>
                </c:pt>
                <c:pt idx="7">
                  <c:v>#N/A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#N/A</c:v>
                </c:pt>
                <c:pt idx="1">
                  <c:v>42</c:v>
                </c:pt>
                <c:pt idx="2">
                  <c:v>16</c:v>
                </c:pt>
                <c:pt idx="3">
                  <c:v>15</c:v>
                </c:pt>
                <c:pt idx="4">
                  <c:v>6</c:v>
                </c:pt>
                <c:pt idx="5">
                  <c:v>2</c:v>
                </c:pt>
                <c:pt idx="6">
                  <c:v>2</c:v>
                </c:pt>
                <c:pt idx="7">
                  <c:v>#N/A</c:v>
                </c:pt>
                <c:pt idx="8">
                  <c:v>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32565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4" workbookViewId="0">
      <selection activeCell="D21" sqref="D21:H33"/>
    </sheetView>
  </sheetViews>
  <sheetFormatPr baseColWidth="10" defaultRowHeight="15" x14ac:dyDescent="0.25"/>
  <cols>
    <col min="1" max="1" width="28.28515625" style="49" bestFit="1" customWidth="1"/>
    <col min="2" max="2" width="17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40246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12239746</v>
      </c>
      <c r="E8" s="61">
        <v>11874714</v>
      </c>
      <c r="F8" s="61">
        <v>12239746</v>
      </c>
      <c r="G8" s="61">
        <v>11874714</v>
      </c>
      <c r="H8" s="61">
        <v>-365032</v>
      </c>
      <c r="I8" s="62">
        <f>((G8*100/F8)-100)</f>
        <v>-2.9823494703239817</v>
      </c>
    </row>
    <row r="9" spans="1:9" x14ac:dyDescent="0.25">
      <c r="A9" s="63"/>
      <c r="B9" s="64"/>
      <c r="C9" s="60" t="s">
        <v>15</v>
      </c>
      <c r="D9" s="61">
        <v>5948607</v>
      </c>
      <c r="E9" s="61">
        <v>6189517</v>
      </c>
      <c r="F9" s="61">
        <v>5948607</v>
      </c>
      <c r="G9" s="61">
        <v>6189517</v>
      </c>
      <c r="H9" s="61">
        <v>240910</v>
      </c>
      <c r="I9" s="62">
        <f t="shared" ref="I9:I19" si="0">((G9*100/F9)-100)</f>
        <v>4.0498557057139664</v>
      </c>
    </row>
    <row r="10" spans="1:9" x14ac:dyDescent="0.25">
      <c r="A10" s="63"/>
      <c r="B10" s="59" t="s">
        <v>16</v>
      </c>
      <c r="C10" s="60" t="s">
        <v>17</v>
      </c>
      <c r="D10" s="61">
        <v>3296378</v>
      </c>
      <c r="E10" s="61">
        <v>3597022</v>
      </c>
      <c r="F10" s="61">
        <v>3296378</v>
      </c>
      <c r="G10" s="61">
        <v>3597022</v>
      </c>
      <c r="H10" s="61">
        <v>300644</v>
      </c>
      <c r="I10" s="62">
        <f t="shared" si="0"/>
        <v>9.1204346103511256</v>
      </c>
    </row>
    <row r="11" spans="1:9" x14ac:dyDescent="0.25">
      <c r="A11" s="63"/>
      <c r="B11" s="63"/>
      <c r="C11" s="60" t="s">
        <v>18</v>
      </c>
      <c r="D11" s="61">
        <v>8991920</v>
      </c>
      <c r="E11" s="61">
        <v>10284597</v>
      </c>
      <c r="F11" s="61">
        <v>8991920</v>
      </c>
      <c r="G11" s="61">
        <v>10284597</v>
      </c>
      <c r="H11" s="61">
        <v>1292677</v>
      </c>
      <c r="I11" s="62">
        <f t="shared" si="0"/>
        <v>14.375984216941433</v>
      </c>
    </row>
    <row r="12" spans="1:9" x14ac:dyDescent="0.25">
      <c r="A12" s="64"/>
      <c r="B12" s="64"/>
      <c r="C12" s="60" t="s">
        <v>2</v>
      </c>
      <c r="D12" s="61">
        <v>12288298</v>
      </c>
      <c r="E12" s="61">
        <v>13881619</v>
      </c>
      <c r="F12" s="61">
        <v>12288298</v>
      </c>
      <c r="G12" s="61">
        <v>13881619</v>
      </c>
      <c r="H12" s="61">
        <v>1593321</v>
      </c>
      <c r="I12" s="62">
        <f t="shared" si="0"/>
        <v>12.966165045802114</v>
      </c>
    </row>
    <row r="13" spans="1:9" x14ac:dyDescent="0.25">
      <c r="A13" s="65"/>
      <c r="B13" s="65"/>
      <c r="C13" s="66" t="s">
        <v>2</v>
      </c>
      <c r="D13" s="67">
        <v>30476651</v>
      </c>
      <c r="E13" s="67">
        <v>31945850</v>
      </c>
      <c r="F13" s="67">
        <v>30476651</v>
      </c>
      <c r="G13" s="67">
        <v>31945850</v>
      </c>
      <c r="H13" s="67">
        <v>1469199</v>
      </c>
      <c r="I13" s="68">
        <f t="shared" si="0"/>
        <v>4.8207363729039656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10353</v>
      </c>
      <c r="E14" s="61">
        <v>12656</v>
      </c>
      <c r="F14" s="61">
        <v>10353</v>
      </c>
      <c r="G14" s="61">
        <v>12656</v>
      </c>
      <c r="H14" s="61">
        <v>2303</v>
      </c>
      <c r="I14" s="62">
        <f t="shared" si="0"/>
        <v>22.244759972954697</v>
      </c>
    </row>
    <row r="15" spans="1:9" x14ac:dyDescent="0.25">
      <c r="A15" s="63"/>
      <c r="B15" s="59" t="s">
        <v>7</v>
      </c>
      <c r="C15" s="60" t="s">
        <v>8</v>
      </c>
      <c r="D15" s="61">
        <v>682359</v>
      </c>
      <c r="E15" s="61">
        <v>602047</v>
      </c>
      <c r="F15" s="61">
        <v>682359</v>
      </c>
      <c r="G15" s="61">
        <v>602047</v>
      </c>
      <c r="H15" s="61">
        <v>-80312</v>
      </c>
      <c r="I15" s="62">
        <f t="shared" si="0"/>
        <v>-11.769757561635444</v>
      </c>
    </row>
    <row r="16" spans="1:9" x14ac:dyDescent="0.25">
      <c r="A16" s="63"/>
      <c r="B16" s="64"/>
      <c r="C16" s="60" t="s">
        <v>9</v>
      </c>
      <c r="D16" s="61">
        <v>212831</v>
      </c>
      <c r="E16" s="61">
        <v>173259</v>
      </c>
      <c r="F16" s="61">
        <v>212831</v>
      </c>
      <c r="G16" s="61">
        <v>173259</v>
      </c>
      <c r="H16" s="61">
        <v>-39572</v>
      </c>
      <c r="I16" s="62">
        <f t="shared" si="0"/>
        <v>-18.593156072188734</v>
      </c>
    </row>
    <row r="17" spans="1:9" x14ac:dyDescent="0.25">
      <c r="A17" s="64"/>
      <c r="B17" s="69" t="s">
        <v>10</v>
      </c>
      <c r="C17" s="60" t="s">
        <v>11</v>
      </c>
      <c r="D17" s="61">
        <v>168822</v>
      </c>
      <c r="E17" s="61">
        <v>120551</v>
      </c>
      <c r="F17" s="61">
        <v>168822</v>
      </c>
      <c r="G17" s="61">
        <v>120551</v>
      </c>
      <c r="H17" s="61">
        <v>-48271</v>
      </c>
      <c r="I17" s="62">
        <f t="shared" si="0"/>
        <v>-28.592837426401772</v>
      </c>
    </row>
    <row r="18" spans="1:9" x14ac:dyDescent="0.25">
      <c r="A18" s="70"/>
      <c r="B18" s="70"/>
      <c r="C18" s="66" t="s">
        <v>2</v>
      </c>
      <c r="D18" s="67">
        <v>1074365</v>
      </c>
      <c r="E18" s="67">
        <v>908513</v>
      </c>
      <c r="F18" s="67">
        <v>1074365</v>
      </c>
      <c r="G18" s="67">
        <v>908513</v>
      </c>
      <c r="H18" s="67">
        <v>-165852</v>
      </c>
      <c r="I18" s="68">
        <f t="shared" si="0"/>
        <v>-15.437211748335059</v>
      </c>
    </row>
    <row r="19" spans="1:9" x14ac:dyDescent="0.25">
      <c r="A19" s="71"/>
      <c r="B19" s="71"/>
      <c r="C19" s="72" t="s">
        <v>1</v>
      </c>
      <c r="D19" s="73">
        <f>+D13+D18</f>
        <v>31551016</v>
      </c>
      <c r="E19" s="73">
        <f t="shared" ref="E19:G19" si="1">+E13+E18</f>
        <v>32854363</v>
      </c>
      <c r="F19" s="73">
        <f t="shared" si="1"/>
        <v>31551016</v>
      </c>
      <c r="G19" s="73">
        <f t="shared" si="1"/>
        <v>32854363</v>
      </c>
      <c r="H19" s="73">
        <f t="shared" ref="H19" si="2">G19-F19</f>
        <v>1303347</v>
      </c>
      <c r="I19" s="74">
        <f t="shared" si="0"/>
        <v>4.1309192705553386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6477924</v>
      </c>
      <c r="E21" s="61">
        <v>7248766</v>
      </c>
      <c r="F21" s="61">
        <v>6477924</v>
      </c>
      <c r="G21" s="61">
        <v>7248766</v>
      </c>
      <c r="H21" s="61">
        <v>770842</v>
      </c>
      <c r="I21" s="62">
        <f t="shared" ref="I21:I33" si="3">((G21*100/F21)-100)</f>
        <v>11.899522130855502</v>
      </c>
    </row>
    <row r="22" spans="1:9" x14ac:dyDescent="0.25">
      <c r="A22" s="63"/>
      <c r="B22" s="64"/>
      <c r="C22" s="60" t="s">
        <v>22</v>
      </c>
      <c r="D22" s="61">
        <v>5808236</v>
      </c>
      <c r="E22" s="61">
        <v>6654085</v>
      </c>
      <c r="F22" s="61">
        <v>5808236</v>
      </c>
      <c r="G22" s="61">
        <v>6654085</v>
      </c>
      <c r="H22" s="61">
        <v>845849</v>
      </c>
      <c r="I22" s="62">
        <f t="shared" si="3"/>
        <v>14.562924096059461</v>
      </c>
    </row>
    <row r="23" spans="1:9" x14ac:dyDescent="0.25">
      <c r="A23" s="63"/>
      <c r="B23" s="69" t="s">
        <v>23</v>
      </c>
      <c r="C23" s="60" t="s">
        <v>24</v>
      </c>
      <c r="D23" s="61">
        <v>2673779</v>
      </c>
      <c r="E23" s="61">
        <v>2796838</v>
      </c>
      <c r="F23" s="61">
        <v>2673779</v>
      </c>
      <c r="G23" s="61">
        <v>2796838</v>
      </c>
      <c r="H23" s="61">
        <v>123059</v>
      </c>
      <c r="I23" s="62">
        <f t="shared" si="3"/>
        <v>4.6024372246172902</v>
      </c>
    </row>
    <row r="24" spans="1:9" x14ac:dyDescent="0.25">
      <c r="A24" s="63"/>
      <c r="B24" s="59" t="s">
        <v>25</v>
      </c>
      <c r="C24" s="60" t="s">
        <v>26</v>
      </c>
      <c r="D24" s="61">
        <v>875575.5</v>
      </c>
      <c r="E24" s="61">
        <v>946337</v>
      </c>
      <c r="F24" s="61">
        <v>875575.5</v>
      </c>
      <c r="G24" s="61">
        <v>946337</v>
      </c>
      <c r="H24" s="61">
        <v>70761.5</v>
      </c>
      <c r="I24" s="62">
        <f t="shared" si="3"/>
        <v>8.0817131132609319</v>
      </c>
    </row>
    <row r="25" spans="1:9" x14ac:dyDescent="0.25">
      <c r="A25" s="63"/>
      <c r="B25" s="78"/>
      <c r="C25" s="60" t="s">
        <v>21</v>
      </c>
      <c r="D25" s="61">
        <v>483017</v>
      </c>
      <c r="E25" s="61">
        <v>525880.5</v>
      </c>
      <c r="F25" s="61">
        <v>483017</v>
      </c>
      <c r="G25" s="61">
        <v>525880.5</v>
      </c>
      <c r="H25" s="61">
        <v>42863.5</v>
      </c>
      <c r="I25" s="62">
        <f t="shared" si="3"/>
        <v>8.8741183022543737</v>
      </c>
    </row>
    <row r="26" spans="1:9" x14ac:dyDescent="0.25">
      <c r="A26" s="63"/>
      <c r="B26" s="78"/>
      <c r="C26" s="60" t="s">
        <v>27</v>
      </c>
      <c r="D26" s="61">
        <v>110980.5</v>
      </c>
      <c r="E26" s="61">
        <v>118017.75</v>
      </c>
      <c r="F26" s="61">
        <v>110980.5</v>
      </c>
      <c r="G26" s="61">
        <v>118017.75</v>
      </c>
      <c r="H26" s="61">
        <v>7037.25</v>
      </c>
      <c r="I26" s="62">
        <f t="shared" si="3"/>
        <v>6.3409788206036239</v>
      </c>
    </row>
    <row r="27" spans="1:9" x14ac:dyDescent="0.25">
      <c r="A27" s="63"/>
      <c r="B27" s="79"/>
      <c r="C27" s="60" t="s">
        <v>28</v>
      </c>
      <c r="D27" s="61">
        <v>281578</v>
      </c>
      <c r="E27" s="61">
        <v>302420.75</v>
      </c>
      <c r="F27" s="61">
        <v>281578</v>
      </c>
      <c r="G27" s="61">
        <v>302420.75</v>
      </c>
      <c r="H27" s="61">
        <v>20842.75</v>
      </c>
      <c r="I27" s="62">
        <f t="shared" si="3"/>
        <v>7.4021230351803098</v>
      </c>
    </row>
    <row r="28" spans="1:9" x14ac:dyDescent="0.25">
      <c r="A28" s="63"/>
      <c r="B28" s="59" t="s">
        <v>29</v>
      </c>
      <c r="C28" s="60" t="s">
        <v>30</v>
      </c>
      <c r="D28" s="61">
        <v>1319550</v>
      </c>
      <c r="E28" s="61">
        <v>1623000</v>
      </c>
      <c r="F28" s="61">
        <v>1319550</v>
      </c>
      <c r="G28" s="61">
        <v>1623000</v>
      </c>
      <c r="H28" s="61">
        <v>303450</v>
      </c>
      <c r="I28" s="62">
        <f t="shared" si="3"/>
        <v>22.996476071387974</v>
      </c>
    </row>
    <row r="29" spans="1:9" x14ac:dyDescent="0.25">
      <c r="A29" s="63"/>
      <c r="B29" s="64"/>
      <c r="C29" s="60" t="s">
        <v>31</v>
      </c>
      <c r="D29" s="61">
        <v>242158</v>
      </c>
      <c r="E29" s="61">
        <v>247913</v>
      </c>
      <c r="F29" s="61">
        <v>242158</v>
      </c>
      <c r="G29" s="61">
        <v>247913</v>
      </c>
      <c r="H29" s="61">
        <v>5755</v>
      </c>
      <c r="I29" s="62">
        <f t="shared" si="3"/>
        <v>2.3765475433394698</v>
      </c>
    </row>
    <row r="30" spans="1:9" x14ac:dyDescent="0.25">
      <c r="A30" s="63"/>
      <c r="B30" s="69" t="s">
        <v>32</v>
      </c>
      <c r="C30" s="60" t="s">
        <v>33</v>
      </c>
      <c r="D30" s="61">
        <v>225329</v>
      </c>
      <c r="E30" s="61">
        <v>223141</v>
      </c>
      <c r="F30" s="61">
        <v>225329</v>
      </c>
      <c r="G30" s="61">
        <v>223141</v>
      </c>
      <c r="H30" s="61">
        <v>-2188</v>
      </c>
      <c r="I30" s="62">
        <f t="shared" si="3"/>
        <v>-0.97102459070958957</v>
      </c>
    </row>
    <row r="31" spans="1:9" x14ac:dyDescent="0.25">
      <c r="A31" s="63"/>
      <c r="B31" s="59" t="s">
        <v>34</v>
      </c>
      <c r="C31" s="60" t="s">
        <v>35</v>
      </c>
      <c r="D31" s="61">
        <v>8524</v>
      </c>
      <c r="E31" s="61">
        <v>9268</v>
      </c>
      <c r="F31" s="61">
        <v>8524</v>
      </c>
      <c r="G31" s="61">
        <v>9268</v>
      </c>
      <c r="H31" s="61">
        <v>744</v>
      </c>
      <c r="I31" s="62">
        <f t="shared" si="3"/>
        <v>8.7282965743782199</v>
      </c>
    </row>
    <row r="32" spans="1:9" x14ac:dyDescent="0.25">
      <c r="A32" s="63"/>
      <c r="B32" s="63"/>
      <c r="C32" s="60" t="s">
        <v>36</v>
      </c>
      <c r="D32" s="61">
        <v>121702914</v>
      </c>
      <c r="E32" s="61">
        <v>127970266</v>
      </c>
      <c r="F32" s="61">
        <v>121702914</v>
      </c>
      <c r="G32" s="61">
        <v>127970266</v>
      </c>
      <c r="H32" s="61">
        <v>6267352</v>
      </c>
      <c r="I32" s="62">
        <f t="shared" si="3"/>
        <v>5.1497139994527998</v>
      </c>
    </row>
    <row r="33" spans="1:9" x14ac:dyDescent="0.25">
      <c r="A33" s="76"/>
      <c r="B33" s="77"/>
      <c r="C33" s="60" t="s">
        <v>37</v>
      </c>
      <c r="D33" s="61">
        <v>126</v>
      </c>
      <c r="E33" s="61">
        <v>122</v>
      </c>
      <c r="F33" s="61">
        <v>126</v>
      </c>
      <c r="G33" s="61">
        <v>122</v>
      </c>
      <c r="H33" s="61">
        <v>-4</v>
      </c>
      <c r="I33" s="62">
        <f t="shared" si="3"/>
        <v>-3.1746031746031775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3"/>
    <mergeCell ref="B21:B22"/>
    <mergeCell ref="B28:B29"/>
    <mergeCell ref="B31:B33"/>
    <mergeCell ref="B24:B27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835532</v>
      </c>
      <c r="C7" s="37">
        <v>1043345</v>
      </c>
      <c r="D7" s="37">
        <v>835532</v>
      </c>
      <c r="E7" s="37">
        <v>1043345</v>
      </c>
      <c r="F7" s="10">
        <f>((E7*100)/D7)-100</f>
        <v>24.871937879099789</v>
      </c>
      <c r="G7" s="1"/>
      <c r="H7" s="1"/>
      <c r="I7" s="1"/>
    </row>
    <row r="8" spans="1:12" x14ac:dyDescent="0.25">
      <c r="A8" s="11" t="s">
        <v>44</v>
      </c>
      <c r="B8" s="38">
        <v>191094</v>
      </c>
      <c r="C8" s="38">
        <v>160072</v>
      </c>
      <c r="D8" s="38">
        <v>191094</v>
      </c>
      <c r="E8" s="38">
        <v>160072</v>
      </c>
      <c r="F8" s="13">
        <f t="shared" ref="F8:F35" si="0">((E8*100)/D8)-100</f>
        <v>-16.233895360398549</v>
      </c>
      <c r="G8" s="1"/>
      <c r="H8" s="1"/>
      <c r="I8" s="1"/>
    </row>
    <row r="9" spans="1:12" x14ac:dyDescent="0.25">
      <c r="A9" s="8" t="s">
        <v>45</v>
      </c>
      <c r="B9" s="37">
        <v>276126</v>
      </c>
      <c r="C9" s="37">
        <v>530284</v>
      </c>
      <c r="D9" s="37">
        <v>276126</v>
      </c>
      <c r="E9" s="37">
        <v>530284</v>
      </c>
      <c r="F9" s="10">
        <f t="shared" si="0"/>
        <v>92.044211700455577</v>
      </c>
      <c r="G9" s="1"/>
      <c r="H9" s="1"/>
      <c r="I9" s="1"/>
    </row>
    <row r="10" spans="1:12" x14ac:dyDescent="0.25">
      <c r="A10" s="11" t="s">
        <v>46</v>
      </c>
      <c r="B10" s="38">
        <v>286645</v>
      </c>
      <c r="C10" s="38">
        <v>373500</v>
      </c>
      <c r="D10" s="38">
        <v>286645</v>
      </c>
      <c r="E10" s="38">
        <v>373500</v>
      </c>
      <c r="F10" s="13">
        <f t="shared" si="0"/>
        <v>30.300545971497854</v>
      </c>
      <c r="G10" s="1"/>
      <c r="H10" s="1"/>
      <c r="I10" s="1"/>
    </row>
    <row r="11" spans="1:12" x14ac:dyDescent="0.25">
      <c r="A11" s="8" t="s">
        <v>47</v>
      </c>
      <c r="B11" s="37">
        <v>5443527</v>
      </c>
      <c r="C11" s="37">
        <v>5491312</v>
      </c>
      <c r="D11" s="37">
        <v>5443527</v>
      </c>
      <c r="E11" s="37">
        <v>5491312</v>
      </c>
      <c r="F11" s="10">
        <f t="shared" si="0"/>
        <v>0.8778315970509567</v>
      </c>
      <c r="G11" s="1"/>
      <c r="H11" s="1"/>
      <c r="I11" s="1"/>
    </row>
    <row r="12" spans="1:12" x14ac:dyDescent="0.25">
      <c r="A12" s="11" t="s">
        <v>48</v>
      </c>
      <c r="B12" s="38">
        <v>241989</v>
      </c>
      <c r="C12" s="38">
        <v>453427</v>
      </c>
      <c r="D12" s="38">
        <v>241989</v>
      </c>
      <c r="E12" s="38">
        <v>453427</v>
      </c>
      <c r="F12" s="13">
        <f t="shared" si="0"/>
        <v>87.375045973164077</v>
      </c>
      <c r="G12" s="1"/>
      <c r="H12" s="1"/>
      <c r="I12" s="1"/>
    </row>
    <row r="13" spans="1:12" x14ac:dyDescent="0.25">
      <c r="A13" s="8" t="s">
        <v>49</v>
      </c>
      <c r="B13" s="37">
        <v>802486</v>
      </c>
      <c r="C13" s="37">
        <v>752521</v>
      </c>
      <c r="D13" s="37">
        <v>802486</v>
      </c>
      <c r="E13" s="37">
        <v>752521</v>
      </c>
      <c r="F13" s="10">
        <f t="shared" si="0"/>
        <v>-6.2262768447050831</v>
      </c>
      <c r="G13" s="1"/>
      <c r="H13" s="1"/>
      <c r="I13" s="1"/>
    </row>
    <row r="14" spans="1:12" x14ac:dyDescent="0.25">
      <c r="A14" s="11" t="s">
        <v>50</v>
      </c>
      <c r="B14" s="38">
        <v>3363189</v>
      </c>
      <c r="C14" s="38">
        <v>3356858</v>
      </c>
      <c r="D14" s="38">
        <v>3363189</v>
      </c>
      <c r="E14" s="38">
        <v>3356858</v>
      </c>
      <c r="F14" s="13">
        <f t="shared" si="0"/>
        <v>-0.18824395536498173</v>
      </c>
      <c r="G14" s="1"/>
      <c r="H14" s="1"/>
      <c r="I14" s="1"/>
    </row>
    <row r="15" spans="1:12" x14ac:dyDescent="0.25">
      <c r="A15" s="8" t="s">
        <v>51</v>
      </c>
      <c r="B15" s="37">
        <v>2174448</v>
      </c>
      <c r="C15" s="37">
        <v>2354172</v>
      </c>
      <c r="D15" s="37">
        <v>2174448</v>
      </c>
      <c r="E15" s="37">
        <v>2354172</v>
      </c>
      <c r="F15" s="10">
        <f t="shared" si="0"/>
        <v>8.2652700823381338</v>
      </c>
      <c r="G15" s="1"/>
      <c r="H15" s="1"/>
      <c r="I15" s="1"/>
    </row>
    <row r="16" spans="1:12" x14ac:dyDescent="0.25">
      <c r="A16" s="11" t="s">
        <v>52</v>
      </c>
      <c r="B16" s="38">
        <v>1919150</v>
      </c>
      <c r="C16" s="38">
        <v>1523050</v>
      </c>
      <c r="D16" s="38">
        <v>1919150</v>
      </c>
      <c r="E16" s="38">
        <v>1523050</v>
      </c>
      <c r="F16" s="13">
        <f t="shared" si="0"/>
        <v>-20.639345543600029</v>
      </c>
      <c r="G16" s="1"/>
      <c r="H16" s="1"/>
      <c r="I16" s="1"/>
    </row>
    <row r="17" spans="1:9" x14ac:dyDescent="0.25">
      <c r="A17" s="8" t="s">
        <v>53</v>
      </c>
      <c r="B17" s="37">
        <v>978429</v>
      </c>
      <c r="C17" s="37">
        <v>702519</v>
      </c>
      <c r="D17" s="37">
        <v>978429</v>
      </c>
      <c r="E17" s="37">
        <v>702519</v>
      </c>
      <c r="F17" s="10">
        <f t="shared" si="0"/>
        <v>-28.199286815905907</v>
      </c>
      <c r="G17" s="1"/>
      <c r="H17" s="1"/>
      <c r="I17" s="1"/>
    </row>
    <row r="18" spans="1:9" x14ac:dyDescent="0.25">
      <c r="A18" s="11" t="s">
        <v>54</v>
      </c>
      <c r="B18" s="38">
        <v>249295</v>
      </c>
      <c r="C18" s="38">
        <v>236196</v>
      </c>
      <c r="D18" s="38">
        <v>249295</v>
      </c>
      <c r="E18" s="38">
        <v>236196</v>
      </c>
      <c r="F18" s="13">
        <f t="shared" si="0"/>
        <v>-5.2544174572293798</v>
      </c>
      <c r="G18" s="1"/>
      <c r="H18" s="1"/>
      <c r="I18" s="1"/>
    </row>
    <row r="19" spans="1:9" x14ac:dyDescent="0.25">
      <c r="A19" s="8" t="s">
        <v>55</v>
      </c>
      <c r="B19" s="37">
        <v>925684</v>
      </c>
      <c r="C19" s="37">
        <v>893926</v>
      </c>
      <c r="D19" s="37">
        <v>925684</v>
      </c>
      <c r="E19" s="37">
        <v>893926</v>
      </c>
      <c r="F19" s="10">
        <f t="shared" si="0"/>
        <v>-3.4307603890744645</v>
      </c>
      <c r="G19" s="1"/>
      <c r="H19" s="1"/>
      <c r="I19" s="1"/>
    </row>
    <row r="20" spans="1:9" x14ac:dyDescent="0.25">
      <c r="A20" s="11" t="s">
        <v>56</v>
      </c>
      <c r="B20" s="38">
        <v>1549478</v>
      </c>
      <c r="C20" s="38">
        <v>1154894</v>
      </c>
      <c r="D20" s="38">
        <v>1549478</v>
      </c>
      <c r="E20" s="38">
        <v>1154894</v>
      </c>
      <c r="F20" s="13">
        <f t="shared" si="0"/>
        <v>-25.465608417802642</v>
      </c>
      <c r="G20" s="1"/>
      <c r="H20" s="1"/>
      <c r="I20" s="1"/>
    </row>
    <row r="21" spans="1:9" x14ac:dyDescent="0.25">
      <c r="A21" s="8" t="s">
        <v>57</v>
      </c>
      <c r="B21" s="37">
        <v>1046943</v>
      </c>
      <c r="C21" s="37">
        <v>1128801</v>
      </c>
      <c r="D21" s="37">
        <v>1046943</v>
      </c>
      <c r="E21" s="37">
        <v>1128801</v>
      </c>
      <c r="F21" s="10">
        <f t="shared" si="0"/>
        <v>7.8187637722397483</v>
      </c>
      <c r="G21" s="1"/>
      <c r="H21" s="1"/>
      <c r="I21" s="1"/>
    </row>
    <row r="22" spans="1:9" x14ac:dyDescent="0.25">
      <c r="A22" s="11" t="s">
        <v>58</v>
      </c>
      <c r="B22" s="38">
        <v>1744121</v>
      </c>
      <c r="C22" s="38">
        <v>1849250</v>
      </c>
      <c r="D22" s="38">
        <v>1744121</v>
      </c>
      <c r="E22" s="38">
        <v>1849250</v>
      </c>
      <c r="F22" s="13">
        <f t="shared" si="0"/>
        <v>6.0276207900713246</v>
      </c>
      <c r="G22" s="1"/>
      <c r="H22" s="1"/>
      <c r="I22" s="1"/>
    </row>
    <row r="23" spans="1:9" x14ac:dyDescent="0.25">
      <c r="A23" s="8" t="s">
        <v>59</v>
      </c>
      <c r="B23" s="37">
        <v>241715</v>
      </c>
      <c r="C23" s="37">
        <v>188388</v>
      </c>
      <c r="D23" s="37">
        <v>241715</v>
      </c>
      <c r="E23" s="37">
        <v>188388</v>
      </c>
      <c r="F23" s="10">
        <f t="shared" si="0"/>
        <v>-22.061932441097994</v>
      </c>
      <c r="G23" s="1"/>
      <c r="H23" s="1"/>
      <c r="I23" s="1"/>
    </row>
    <row r="24" spans="1:9" x14ac:dyDescent="0.25">
      <c r="A24" s="11" t="s">
        <v>60</v>
      </c>
      <c r="B24" s="38">
        <v>84468</v>
      </c>
      <c r="C24" s="38">
        <v>193792</v>
      </c>
      <c r="D24" s="38">
        <v>84468</v>
      </c>
      <c r="E24" s="38">
        <v>193792</v>
      </c>
      <c r="F24" s="13">
        <f t="shared" si="0"/>
        <v>129.42652838944926</v>
      </c>
      <c r="G24" s="1"/>
      <c r="H24" s="1"/>
      <c r="I24" s="1"/>
    </row>
    <row r="25" spans="1:9" x14ac:dyDescent="0.25">
      <c r="A25" s="8" t="s">
        <v>61</v>
      </c>
      <c r="B25" s="37">
        <v>62564</v>
      </c>
      <c r="C25" s="37">
        <v>59384</v>
      </c>
      <c r="D25" s="37">
        <v>62564</v>
      </c>
      <c r="E25" s="37">
        <v>59384</v>
      </c>
      <c r="F25" s="10">
        <f t="shared" si="0"/>
        <v>-5.0827952176970825</v>
      </c>
      <c r="G25" s="1"/>
      <c r="H25" s="1"/>
      <c r="I25" s="1"/>
    </row>
    <row r="26" spans="1:9" x14ac:dyDescent="0.25">
      <c r="A26" s="11" t="s">
        <v>62</v>
      </c>
      <c r="B26" s="38">
        <v>169597</v>
      </c>
      <c r="C26" s="38">
        <v>130651</v>
      </c>
      <c r="D26" s="38">
        <v>169597</v>
      </c>
      <c r="E26" s="38">
        <v>130651</v>
      </c>
      <c r="F26" s="13">
        <f t="shared" si="0"/>
        <v>-22.963849596396159</v>
      </c>
      <c r="G26" s="1"/>
      <c r="H26" s="1"/>
      <c r="I26" s="1"/>
    </row>
    <row r="27" spans="1:9" x14ac:dyDescent="0.25">
      <c r="A27" s="8" t="s">
        <v>63</v>
      </c>
      <c r="B27" s="37">
        <v>248371</v>
      </c>
      <c r="C27" s="37">
        <v>214572</v>
      </c>
      <c r="D27" s="37">
        <v>248371</v>
      </c>
      <c r="E27" s="37">
        <v>214572</v>
      </c>
      <c r="F27" s="10">
        <f t="shared" si="0"/>
        <v>-13.608271497074938</v>
      </c>
      <c r="G27" s="1"/>
      <c r="H27" s="1"/>
      <c r="I27" s="1"/>
    </row>
    <row r="28" spans="1:9" x14ac:dyDescent="0.25">
      <c r="A28" s="11" t="s">
        <v>64</v>
      </c>
      <c r="B28" s="38">
        <v>1292566</v>
      </c>
      <c r="C28" s="38">
        <v>1449967</v>
      </c>
      <c r="D28" s="38">
        <v>1292566</v>
      </c>
      <c r="E28" s="38">
        <v>1449967</v>
      </c>
      <c r="F28" s="13">
        <f t="shared" si="0"/>
        <v>12.177405254354511</v>
      </c>
      <c r="G28" s="1"/>
      <c r="H28" s="1"/>
      <c r="I28" s="1"/>
    </row>
    <row r="29" spans="1:9" x14ac:dyDescent="0.25">
      <c r="A29" s="8" t="s">
        <v>65</v>
      </c>
      <c r="B29" s="37">
        <v>266640</v>
      </c>
      <c r="C29" s="37">
        <v>351842</v>
      </c>
      <c r="D29" s="37">
        <v>266640</v>
      </c>
      <c r="E29" s="37">
        <v>351842</v>
      </c>
      <c r="F29" s="10">
        <f t="shared" si="0"/>
        <v>31.95394539453946</v>
      </c>
      <c r="G29" s="1"/>
      <c r="H29" s="1"/>
      <c r="I29" s="1"/>
    </row>
    <row r="30" spans="1:9" x14ac:dyDescent="0.25">
      <c r="A30" s="11" t="s">
        <v>66</v>
      </c>
      <c r="B30" s="38">
        <v>300404</v>
      </c>
      <c r="C30" s="38">
        <v>348186</v>
      </c>
      <c r="D30" s="38">
        <v>300404</v>
      </c>
      <c r="E30" s="38">
        <v>348186</v>
      </c>
      <c r="F30" s="13">
        <f t="shared" si="0"/>
        <v>15.905913369995076</v>
      </c>
      <c r="G30" s="1"/>
      <c r="H30" s="1"/>
      <c r="I30" s="1"/>
    </row>
    <row r="31" spans="1:9" x14ac:dyDescent="0.25">
      <c r="A31" s="8" t="s">
        <v>67</v>
      </c>
      <c r="B31" s="37">
        <v>2153445</v>
      </c>
      <c r="C31" s="37">
        <v>2994279</v>
      </c>
      <c r="D31" s="37">
        <v>2153445</v>
      </c>
      <c r="E31" s="37">
        <v>2994279</v>
      </c>
      <c r="F31" s="10">
        <f t="shared" si="0"/>
        <v>39.045993744906411</v>
      </c>
      <c r="G31" s="1"/>
      <c r="H31" s="1"/>
      <c r="I31" s="1"/>
    </row>
    <row r="32" spans="1:9" x14ac:dyDescent="0.25">
      <c r="A32" s="11" t="s">
        <v>68</v>
      </c>
      <c r="B32" s="38">
        <v>4392559</v>
      </c>
      <c r="C32" s="38">
        <v>4578990</v>
      </c>
      <c r="D32" s="38">
        <v>4392559</v>
      </c>
      <c r="E32" s="38">
        <v>4578990</v>
      </c>
      <c r="F32" s="13">
        <f t="shared" si="0"/>
        <v>4.2442457801932818</v>
      </c>
      <c r="G32" s="1"/>
      <c r="H32" s="1"/>
      <c r="I32" s="1"/>
    </row>
    <row r="33" spans="1:9" x14ac:dyDescent="0.25">
      <c r="A33" s="8" t="s">
        <v>69</v>
      </c>
      <c r="B33" s="37">
        <v>269615</v>
      </c>
      <c r="C33" s="37">
        <v>280986</v>
      </c>
      <c r="D33" s="37">
        <v>269615</v>
      </c>
      <c r="E33" s="37">
        <v>280986</v>
      </c>
      <c r="F33" s="10">
        <f t="shared" si="0"/>
        <v>4.2174953173970238</v>
      </c>
      <c r="G33" s="1"/>
      <c r="H33" s="1"/>
      <c r="I33" s="1"/>
    </row>
    <row r="34" spans="1:9" x14ac:dyDescent="0.25">
      <c r="A34" s="11" t="s">
        <v>70</v>
      </c>
      <c r="B34" s="38">
        <v>40936</v>
      </c>
      <c r="C34" s="38">
        <v>59199</v>
      </c>
      <c r="D34" s="38">
        <v>40936</v>
      </c>
      <c r="E34" s="38">
        <v>59199</v>
      </c>
      <c r="F34" s="13">
        <f t="shared" si="0"/>
        <v>44.613543091655259</v>
      </c>
      <c r="G34" s="1"/>
      <c r="H34" s="1"/>
      <c r="I34" s="1"/>
    </row>
    <row r="35" spans="1:9" x14ac:dyDescent="0.25">
      <c r="A35" s="14" t="s">
        <v>71</v>
      </c>
      <c r="B35" s="15">
        <f>SUM(B7:B34)</f>
        <v>31551016</v>
      </c>
      <c r="C35" s="15">
        <f t="shared" ref="C35:E35" si="1">SUM(C7:C34)</f>
        <v>32854363</v>
      </c>
      <c r="D35" s="15">
        <f t="shared" si="1"/>
        <v>31551016</v>
      </c>
      <c r="E35" s="15">
        <f t="shared" si="1"/>
        <v>32854363</v>
      </c>
      <c r="F35" s="16">
        <f t="shared" si="0"/>
        <v>4.1309192705553386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1043345</v>
      </c>
      <c r="C38" s="41">
        <f>D7</f>
        <v>835532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5491312</v>
      </c>
      <c r="G38" s="42">
        <f>LOOKUP(E38,$A$38:$A$65,$C$38:$C$65)</f>
        <v>5443527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160072</v>
      </c>
      <c r="C39" s="41">
        <f t="shared" ref="C39:C65" si="5">D8</f>
        <v>191094</v>
      </c>
      <c r="D39" s="41">
        <f t="shared" ref="D39:D65" si="6">_xlfn.RANK.EQ(B39,$B$38:$B$65)+COUNTIF($B$38:$B$65,B39)-1</f>
        <v>25</v>
      </c>
      <c r="E39" s="42" t="str">
        <f t="shared" si="2"/>
        <v>VALENCIA</v>
      </c>
      <c r="F39" s="42">
        <f t="shared" ref="F39:F65" si="7">LOOKUP(E39,$A$38:$A$65,$B$38:$B$65)</f>
        <v>4578990</v>
      </c>
      <c r="G39" s="42">
        <f t="shared" ref="G39:G65" si="8">LOOKUP(E39,$A$38:$A$65,$C$38:$C$65)</f>
        <v>4392559</v>
      </c>
    </row>
    <row r="40" spans="1:9" x14ac:dyDescent="0.25">
      <c r="A40" s="42" t="str">
        <f t="shared" si="3"/>
        <v>ALMERIA</v>
      </c>
      <c r="B40" s="41">
        <f t="shared" si="4"/>
        <v>530284</v>
      </c>
      <c r="C40" s="41">
        <f t="shared" si="5"/>
        <v>276126</v>
      </c>
      <c r="D40" s="41">
        <f t="shared" si="6"/>
        <v>15</v>
      </c>
      <c r="E40" s="42" t="str">
        <f t="shared" si="2"/>
        <v>BARCELONA</v>
      </c>
      <c r="F40" s="42">
        <f t="shared" si="7"/>
        <v>3356858</v>
      </c>
      <c r="G40" s="42">
        <f t="shared" si="8"/>
        <v>3363189</v>
      </c>
    </row>
    <row r="41" spans="1:9" x14ac:dyDescent="0.25">
      <c r="A41" s="42" t="str">
        <f t="shared" si="3"/>
        <v>AVILES</v>
      </c>
      <c r="B41" s="41">
        <f t="shared" si="4"/>
        <v>373500</v>
      </c>
      <c r="C41" s="41">
        <f t="shared" si="5"/>
        <v>286645</v>
      </c>
      <c r="D41" s="41">
        <f t="shared" si="6"/>
        <v>17</v>
      </c>
      <c r="E41" s="42" t="str">
        <f t="shared" si="2"/>
        <v>TARRAGONA</v>
      </c>
      <c r="F41" s="42">
        <f t="shared" si="7"/>
        <v>2994279</v>
      </c>
      <c r="G41" s="42">
        <f t="shared" si="8"/>
        <v>2153445</v>
      </c>
    </row>
    <row r="42" spans="1:9" x14ac:dyDescent="0.25">
      <c r="A42" s="42" t="str">
        <f t="shared" si="3"/>
        <v>BAHIA DE ALGECIRAS</v>
      </c>
      <c r="B42" s="41">
        <f t="shared" si="4"/>
        <v>5491312</v>
      </c>
      <c r="C42" s="41">
        <f t="shared" si="5"/>
        <v>5443527</v>
      </c>
      <c r="D42" s="41">
        <f t="shared" si="6"/>
        <v>1</v>
      </c>
      <c r="E42" s="42" t="str">
        <f t="shared" si="2"/>
        <v>BILBAO</v>
      </c>
      <c r="F42" s="42">
        <f t="shared" si="7"/>
        <v>2354172</v>
      </c>
      <c r="G42" s="42">
        <f t="shared" si="8"/>
        <v>2174448</v>
      </c>
    </row>
    <row r="43" spans="1:9" x14ac:dyDescent="0.25">
      <c r="A43" s="42" t="str">
        <f t="shared" si="3"/>
        <v>BAHIA DE CADIZ</v>
      </c>
      <c r="B43" s="41">
        <f t="shared" si="4"/>
        <v>453427</v>
      </c>
      <c r="C43" s="41">
        <f t="shared" si="5"/>
        <v>241989</v>
      </c>
      <c r="D43" s="41">
        <f t="shared" si="6"/>
        <v>16</v>
      </c>
      <c r="E43" s="42" t="str">
        <f t="shared" si="2"/>
        <v>LAS PALMAS</v>
      </c>
      <c r="F43" s="42">
        <f t="shared" si="7"/>
        <v>1849250</v>
      </c>
      <c r="G43" s="42">
        <f t="shared" si="8"/>
        <v>1744121</v>
      </c>
    </row>
    <row r="44" spans="1:9" x14ac:dyDescent="0.25">
      <c r="A44" s="42" t="str">
        <f t="shared" si="3"/>
        <v>BALEARES</v>
      </c>
      <c r="B44" s="41">
        <f t="shared" si="4"/>
        <v>752521</v>
      </c>
      <c r="C44" s="41">
        <f t="shared" si="5"/>
        <v>802486</v>
      </c>
      <c r="D44" s="41">
        <f t="shared" si="6"/>
        <v>13</v>
      </c>
      <c r="E44" s="42" t="str">
        <f t="shared" si="2"/>
        <v>CARTAGENA</v>
      </c>
      <c r="F44" s="42">
        <f t="shared" si="7"/>
        <v>1523050</v>
      </c>
      <c r="G44" s="42">
        <f t="shared" si="8"/>
        <v>1919150</v>
      </c>
    </row>
    <row r="45" spans="1:9" x14ac:dyDescent="0.25">
      <c r="A45" s="42" t="str">
        <f t="shared" si="3"/>
        <v>BARCELONA</v>
      </c>
      <c r="B45" s="41">
        <f t="shared" si="4"/>
        <v>3356858</v>
      </c>
      <c r="C45" s="41">
        <f t="shared" si="5"/>
        <v>3363189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1449967</v>
      </c>
      <c r="G45" s="42">
        <f t="shared" si="8"/>
        <v>1292566</v>
      </c>
    </row>
    <row r="46" spans="1:9" x14ac:dyDescent="0.25">
      <c r="A46" s="42" t="str">
        <f t="shared" si="3"/>
        <v>BILBAO</v>
      </c>
      <c r="B46" s="41">
        <f t="shared" si="4"/>
        <v>2354172</v>
      </c>
      <c r="C46" s="41">
        <f t="shared" si="5"/>
        <v>2174448</v>
      </c>
      <c r="D46" s="41">
        <f t="shared" si="6"/>
        <v>5</v>
      </c>
      <c r="E46" s="42" t="str">
        <f t="shared" si="2"/>
        <v>GIJON</v>
      </c>
      <c r="F46" s="42">
        <f t="shared" si="7"/>
        <v>1154894</v>
      </c>
      <c r="G46" s="42">
        <f t="shared" si="8"/>
        <v>1549478</v>
      </c>
    </row>
    <row r="47" spans="1:9" x14ac:dyDescent="0.25">
      <c r="A47" s="42" t="str">
        <f t="shared" si="3"/>
        <v>CARTAGENA</v>
      </c>
      <c r="B47" s="41">
        <f t="shared" si="4"/>
        <v>1523050</v>
      </c>
      <c r="C47" s="41">
        <f t="shared" si="5"/>
        <v>1919150</v>
      </c>
      <c r="D47" s="41">
        <f t="shared" si="6"/>
        <v>7</v>
      </c>
      <c r="E47" s="42" t="str">
        <f t="shared" si="2"/>
        <v>HUELVA</v>
      </c>
      <c r="F47" s="42">
        <f t="shared" si="7"/>
        <v>1128801</v>
      </c>
      <c r="G47" s="42">
        <f t="shared" si="8"/>
        <v>1046943</v>
      </c>
    </row>
    <row r="48" spans="1:9" x14ac:dyDescent="0.25">
      <c r="A48" s="42" t="str">
        <f t="shared" si="3"/>
        <v>CASTELLON</v>
      </c>
      <c r="B48" s="41">
        <f t="shared" si="4"/>
        <v>702519</v>
      </c>
      <c r="C48" s="41">
        <f t="shared" si="5"/>
        <v>978429</v>
      </c>
      <c r="D48" s="41">
        <f t="shared" si="6"/>
        <v>14</v>
      </c>
      <c r="E48" s="42" t="str">
        <f t="shared" si="2"/>
        <v>A CORUÑA</v>
      </c>
      <c r="F48" s="42">
        <f t="shared" si="7"/>
        <v>1043345</v>
      </c>
      <c r="G48" s="42">
        <f t="shared" si="8"/>
        <v>835532</v>
      </c>
    </row>
    <row r="49" spans="1:7" x14ac:dyDescent="0.25">
      <c r="A49" s="42" t="str">
        <f t="shared" si="3"/>
        <v>CEUTA</v>
      </c>
      <c r="B49" s="41">
        <f t="shared" si="4"/>
        <v>236196</v>
      </c>
      <c r="C49" s="41">
        <f t="shared" si="5"/>
        <v>249295</v>
      </c>
      <c r="D49" s="41">
        <f t="shared" si="6"/>
        <v>21</v>
      </c>
      <c r="E49" s="42" t="str">
        <f t="shared" si="2"/>
        <v>FERROL-SAN CIBRAO</v>
      </c>
      <c r="F49" s="42">
        <f t="shared" si="7"/>
        <v>893926</v>
      </c>
      <c r="G49" s="42">
        <f t="shared" si="8"/>
        <v>925684</v>
      </c>
    </row>
    <row r="50" spans="1:7" x14ac:dyDescent="0.25">
      <c r="A50" s="42" t="str">
        <f t="shared" si="3"/>
        <v>FERROL-SAN CIBRAO</v>
      </c>
      <c r="B50" s="41">
        <f t="shared" si="4"/>
        <v>893926</v>
      </c>
      <c r="C50" s="41">
        <f t="shared" si="5"/>
        <v>925684</v>
      </c>
      <c r="D50" s="41">
        <f t="shared" si="6"/>
        <v>12</v>
      </c>
      <c r="E50" s="42" t="str">
        <f t="shared" si="2"/>
        <v>BALEARES</v>
      </c>
      <c r="F50" s="42">
        <f t="shared" si="7"/>
        <v>752521</v>
      </c>
      <c r="G50" s="42">
        <f t="shared" si="8"/>
        <v>802486</v>
      </c>
    </row>
    <row r="51" spans="1:7" x14ac:dyDescent="0.25">
      <c r="A51" s="42" t="str">
        <f t="shared" si="3"/>
        <v>GIJON</v>
      </c>
      <c r="B51" s="41">
        <f t="shared" si="4"/>
        <v>1154894</v>
      </c>
      <c r="C51" s="41">
        <f t="shared" si="5"/>
        <v>1549478</v>
      </c>
      <c r="D51" s="41">
        <f t="shared" si="6"/>
        <v>9</v>
      </c>
      <c r="E51" s="42" t="str">
        <f t="shared" si="2"/>
        <v>CASTELLON</v>
      </c>
      <c r="F51" s="42">
        <f t="shared" si="7"/>
        <v>702519</v>
      </c>
      <c r="G51" s="42">
        <f t="shared" si="8"/>
        <v>978429</v>
      </c>
    </row>
    <row r="52" spans="1:7" x14ac:dyDescent="0.25">
      <c r="A52" s="42" t="str">
        <f t="shared" si="3"/>
        <v>HUELVA</v>
      </c>
      <c r="B52" s="41">
        <f t="shared" si="4"/>
        <v>1128801</v>
      </c>
      <c r="C52" s="41">
        <f t="shared" si="5"/>
        <v>1046943</v>
      </c>
      <c r="D52" s="41">
        <f t="shared" si="6"/>
        <v>10</v>
      </c>
      <c r="E52" s="42" t="str">
        <f t="shared" si="2"/>
        <v>ALMERIA</v>
      </c>
      <c r="F52" s="42">
        <f t="shared" si="7"/>
        <v>530284</v>
      </c>
      <c r="G52" s="42">
        <f t="shared" si="8"/>
        <v>276126</v>
      </c>
    </row>
    <row r="53" spans="1:7" x14ac:dyDescent="0.25">
      <c r="A53" s="42" t="str">
        <f t="shared" si="3"/>
        <v>LAS PALMAS</v>
      </c>
      <c r="B53" s="41">
        <f t="shared" si="4"/>
        <v>1849250</v>
      </c>
      <c r="C53" s="41">
        <f t="shared" si="5"/>
        <v>1744121</v>
      </c>
      <c r="D53" s="41">
        <f t="shared" si="6"/>
        <v>6</v>
      </c>
      <c r="E53" s="42" t="str">
        <f t="shared" si="2"/>
        <v>BAHIA DE CADIZ</v>
      </c>
      <c r="F53" s="42">
        <f t="shared" si="7"/>
        <v>453427</v>
      </c>
      <c r="G53" s="42">
        <f t="shared" si="8"/>
        <v>241989</v>
      </c>
    </row>
    <row r="54" spans="1:7" x14ac:dyDescent="0.25">
      <c r="A54" s="42" t="str">
        <f t="shared" si="3"/>
        <v>MALAGA</v>
      </c>
      <c r="B54" s="41">
        <f t="shared" si="4"/>
        <v>188388</v>
      </c>
      <c r="C54" s="41">
        <f t="shared" si="5"/>
        <v>241715</v>
      </c>
      <c r="D54" s="41">
        <f t="shared" si="6"/>
        <v>24</v>
      </c>
      <c r="E54" s="42" t="str">
        <f t="shared" si="2"/>
        <v>AVILES</v>
      </c>
      <c r="F54" s="42">
        <f t="shared" si="7"/>
        <v>373500</v>
      </c>
      <c r="G54" s="42">
        <f t="shared" si="8"/>
        <v>286645</v>
      </c>
    </row>
    <row r="55" spans="1:7" x14ac:dyDescent="0.25">
      <c r="A55" s="42" t="str">
        <f t="shared" si="3"/>
        <v>MARIN Y RIA DE PONTEVEDRA</v>
      </c>
      <c r="B55" s="41">
        <f t="shared" si="4"/>
        <v>193792</v>
      </c>
      <c r="C55" s="41">
        <f t="shared" si="5"/>
        <v>84468</v>
      </c>
      <c r="D55" s="41">
        <f t="shared" si="6"/>
        <v>23</v>
      </c>
      <c r="E55" s="42" t="str">
        <f t="shared" si="2"/>
        <v>SANTANDER</v>
      </c>
      <c r="F55" s="42">
        <f t="shared" si="7"/>
        <v>351842</v>
      </c>
      <c r="G55" s="42">
        <f t="shared" si="8"/>
        <v>266640</v>
      </c>
    </row>
    <row r="56" spans="1:7" x14ac:dyDescent="0.25">
      <c r="A56" s="42" t="str">
        <f t="shared" si="3"/>
        <v>MELILLA</v>
      </c>
      <c r="B56" s="41">
        <f t="shared" si="4"/>
        <v>59384</v>
      </c>
      <c r="C56" s="41">
        <f t="shared" si="5"/>
        <v>62564</v>
      </c>
      <c r="D56" s="41">
        <f t="shared" si="6"/>
        <v>27</v>
      </c>
      <c r="E56" s="42" t="str">
        <f t="shared" si="2"/>
        <v>SEVILLA</v>
      </c>
      <c r="F56" s="42">
        <f t="shared" si="7"/>
        <v>348186</v>
      </c>
      <c r="G56" s="42">
        <f t="shared" si="8"/>
        <v>300404</v>
      </c>
    </row>
    <row r="57" spans="1:7" x14ac:dyDescent="0.25">
      <c r="A57" s="42" t="str">
        <f t="shared" si="3"/>
        <v>MOTRIL</v>
      </c>
      <c r="B57" s="41">
        <f t="shared" si="4"/>
        <v>130651</v>
      </c>
      <c r="C57" s="41">
        <f t="shared" si="5"/>
        <v>169597</v>
      </c>
      <c r="D57" s="41">
        <f t="shared" si="6"/>
        <v>26</v>
      </c>
      <c r="E57" s="42" t="str">
        <f t="shared" si="2"/>
        <v>VIGO</v>
      </c>
      <c r="F57" s="42">
        <f t="shared" si="7"/>
        <v>280986</v>
      </c>
      <c r="G57" s="42">
        <f t="shared" si="8"/>
        <v>269615</v>
      </c>
    </row>
    <row r="58" spans="1:7" x14ac:dyDescent="0.25">
      <c r="A58" s="42" t="str">
        <f t="shared" si="3"/>
        <v>PASAIA</v>
      </c>
      <c r="B58" s="41">
        <f t="shared" si="4"/>
        <v>214572</v>
      </c>
      <c r="C58" s="41">
        <f t="shared" si="5"/>
        <v>248371</v>
      </c>
      <c r="D58" s="41">
        <f t="shared" si="6"/>
        <v>22</v>
      </c>
      <c r="E58" s="42" t="str">
        <f t="shared" si="2"/>
        <v>CEUTA</v>
      </c>
      <c r="F58" s="42">
        <f t="shared" si="7"/>
        <v>236196</v>
      </c>
      <c r="G58" s="42">
        <f t="shared" si="8"/>
        <v>249295</v>
      </c>
    </row>
    <row r="59" spans="1:7" x14ac:dyDescent="0.25">
      <c r="A59" s="42" t="str">
        <f t="shared" si="3"/>
        <v>SANTA CRUZ DE TENERIFE</v>
      </c>
      <c r="B59" s="41">
        <f t="shared" si="4"/>
        <v>1449967</v>
      </c>
      <c r="C59" s="41">
        <f t="shared" si="5"/>
        <v>1292566</v>
      </c>
      <c r="D59" s="41">
        <f t="shared" si="6"/>
        <v>8</v>
      </c>
      <c r="E59" s="42" t="str">
        <f t="shared" si="2"/>
        <v>PASAIA</v>
      </c>
      <c r="F59" s="42">
        <f t="shared" si="7"/>
        <v>214572</v>
      </c>
      <c r="G59" s="42">
        <f t="shared" si="8"/>
        <v>248371</v>
      </c>
    </row>
    <row r="60" spans="1:7" x14ac:dyDescent="0.25">
      <c r="A60" s="42" t="str">
        <f t="shared" si="3"/>
        <v>SANTANDER</v>
      </c>
      <c r="B60" s="41">
        <f t="shared" si="4"/>
        <v>351842</v>
      </c>
      <c r="C60" s="41">
        <f t="shared" si="5"/>
        <v>266640</v>
      </c>
      <c r="D60" s="41">
        <f t="shared" si="6"/>
        <v>18</v>
      </c>
      <c r="E60" s="42" t="str">
        <f t="shared" si="2"/>
        <v>MARIN Y RIA DE PONTEVEDRA</v>
      </c>
      <c r="F60" s="42">
        <f t="shared" si="7"/>
        <v>193792</v>
      </c>
      <c r="G60" s="42">
        <f t="shared" si="8"/>
        <v>84468</v>
      </c>
    </row>
    <row r="61" spans="1:7" x14ac:dyDescent="0.25">
      <c r="A61" s="42" t="str">
        <f t="shared" si="3"/>
        <v>SEVILLA</v>
      </c>
      <c r="B61" s="41">
        <f t="shared" si="4"/>
        <v>348186</v>
      </c>
      <c r="C61" s="41">
        <f t="shared" si="5"/>
        <v>300404</v>
      </c>
      <c r="D61" s="41">
        <f t="shared" si="6"/>
        <v>19</v>
      </c>
      <c r="E61" s="42" t="str">
        <f t="shared" si="2"/>
        <v>MALAGA</v>
      </c>
      <c r="F61" s="42">
        <f t="shared" si="7"/>
        <v>188388</v>
      </c>
      <c r="G61" s="42">
        <f t="shared" si="8"/>
        <v>241715</v>
      </c>
    </row>
    <row r="62" spans="1:7" x14ac:dyDescent="0.25">
      <c r="A62" s="42" t="str">
        <f t="shared" si="3"/>
        <v>TARRAGONA</v>
      </c>
      <c r="B62" s="41">
        <f t="shared" si="4"/>
        <v>2994279</v>
      </c>
      <c r="C62" s="41">
        <f t="shared" si="5"/>
        <v>2153445</v>
      </c>
      <c r="D62" s="41">
        <f t="shared" si="6"/>
        <v>4</v>
      </c>
      <c r="E62" s="42" t="str">
        <f t="shared" si="2"/>
        <v>ALICANTE</v>
      </c>
      <c r="F62" s="42">
        <f t="shared" si="7"/>
        <v>160072</v>
      </c>
      <c r="G62" s="42">
        <f t="shared" si="8"/>
        <v>191094</v>
      </c>
    </row>
    <row r="63" spans="1:7" x14ac:dyDescent="0.25">
      <c r="A63" s="42" t="str">
        <f t="shared" si="3"/>
        <v>VALENCIA</v>
      </c>
      <c r="B63" s="41">
        <f t="shared" si="4"/>
        <v>4578990</v>
      </c>
      <c r="C63" s="41">
        <f t="shared" si="5"/>
        <v>4392559</v>
      </c>
      <c r="D63" s="41">
        <f t="shared" si="6"/>
        <v>2</v>
      </c>
      <c r="E63" s="42" t="str">
        <f t="shared" si="2"/>
        <v>MOTRIL</v>
      </c>
      <c r="F63" s="42">
        <f t="shared" si="7"/>
        <v>130651</v>
      </c>
      <c r="G63" s="42">
        <f t="shared" si="8"/>
        <v>169597</v>
      </c>
    </row>
    <row r="64" spans="1:7" x14ac:dyDescent="0.25">
      <c r="A64" s="42" t="str">
        <f t="shared" si="3"/>
        <v>VIGO</v>
      </c>
      <c r="B64" s="41">
        <f t="shared" si="4"/>
        <v>280986</v>
      </c>
      <c r="C64" s="41">
        <f t="shared" si="5"/>
        <v>269615</v>
      </c>
      <c r="D64" s="41">
        <f t="shared" si="6"/>
        <v>20</v>
      </c>
      <c r="E64" s="42" t="str">
        <f t="shared" si="2"/>
        <v>MELILLA</v>
      </c>
      <c r="F64" s="42">
        <f t="shared" si="7"/>
        <v>59384</v>
      </c>
      <c r="G64" s="42">
        <f t="shared" si="8"/>
        <v>62564</v>
      </c>
    </row>
    <row r="65" spans="1:7" x14ac:dyDescent="0.25">
      <c r="A65" s="42" t="str">
        <f t="shared" si="3"/>
        <v>VILAGARCIA</v>
      </c>
      <c r="B65" s="41">
        <f t="shared" si="4"/>
        <v>59199</v>
      </c>
      <c r="C65" s="41">
        <f t="shared" si="5"/>
        <v>40936</v>
      </c>
      <c r="D65" s="41">
        <f t="shared" si="6"/>
        <v>28</v>
      </c>
      <c r="E65" s="42" t="str">
        <f t="shared" si="2"/>
        <v>VILAGARCIA</v>
      </c>
      <c r="F65" s="42">
        <f t="shared" si="7"/>
        <v>59199</v>
      </c>
      <c r="G65" s="42">
        <f t="shared" si="8"/>
        <v>40936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803035</v>
      </c>
      <c r="C7" s="37">
        <v>1014134</v>
      </c>
      <c r="D7" s="37">
        <v>803035</v>
      </c>
      <c r="E7" s="37">
        <v>1014134</v>
      </c>
      <c r="F7" s="10">
        <f>((E7*100)/D7)-100</f>
        <v>26.287646242069144</v>
      </c>
      <c r="G7" s="1"/>
      <c r="H7" s="1"/>
      <c r="I7" s="1"/>
    </row>
    <row r="8" spans="1:12" x14ac:dyDescent="0.25">
      <c r="A8" s="11" t="s">
        <v>44</v>
      </c>
      <c r="B8" s="38">
        <v>185469</v>
      </c>
      <c r="C8" s="38">
        <v>159100</v>
      </c>
      <c r="D8" s="38">
        <v>185469</v>
      </c>
      <c r="E8" s="38">
        <v>159100</v>
      </c>
      <c r="F8" s="13">
        <f t="shared" ref="F8:F35" si="0">((E8*100)/D8)-100</f>
        <v>-14.217470305010536</v>
      </c>
      <c r="G8" s="1"/>
      <c r="H8" s="1"/>
      <c r="I8" s="1"/>
    </row>
    <row r="9" spans="1:12" x14ac:dyDescent="0.25">
      <c r="A9" s="8" t="s">
        <v>45</v>
      </c>
      <c r="B9" s="37">
        <v>266978</v>
      </c>
      <c r="C9" s="37">
        <v>524564</v>
      </c>
      <c r="D9" s="37">
        <v>266978</v>
      </c>
      <c r="E9" s="37">
        <v>524564</v>
      </c>
      <c r="F9" s="10">
        <f t="shared" si="0"/>
        <v>96.482107139914149</v>
      </c>
      <c r="G9" s="1"/>
      <c r="H9" s="1"/>
      <c r="I9" s="1"/>
    </row>
    <row r="10" spans="1:12" x14ac:dyDescent="0.25">
      <c r="A10" s="11" t="s">
        <v>46</v>
      </c>
      <c r="B10" s="38">
        <v>283466</v>
      </c>
      <c r="C10" s="38">
        <v>369431</v>
      </c>
      <c r="D10" s="38">
        <v>283466</v>
      </c>
      <c r="E10" s="38">
        <v>369431</v>
      </c>
      <c r="F10" s="13">
        <f t="shared" si="0"/>
        <v>30.326388349925566</v>
      </c>
      <c r="G10" s="1"/>
      <c r="H10" s="1"/>
      <c r="I10" s="1"/>
    </row>
    <row r="11" spans="1:12" x14ac:dyDescent="0.25">
      <c r="A11" s="8" t="s">
        <v>47</v>
      </c>
      <c r="B11" s="37">
        <v>4989436</v>
      </c>
      <c r="C11" s="37">
        <v>5146529</v>
      </c>
      <c r="D11" s="37">
        <v>4989436</v>
      </c>
      <c r="E11" s="37">
        <v>5146529</v>
      </c>
      <c r="F11" s="10">
        <f t="shared" si="0"/>
        <v>3.148512176526566</v>
      </c>
      <c r="G11" s="1"/>
      <c r="H11" s="1"/>
      <c r="I11" s="1"/>
    </row>
    <row r="12" spans="1:12" x14ac:dyDescent="0.25">
      <c r="A12" s="11" t="s">
        <v>48</v>
      </c>
      <c r="B12" s="38">
        <v>224051</v>
      </c>
      <c r="C12" s="38">
        <v>449147</v>
      </c>
      <c r="D12" s="38">
        <v>224051</v>
      </c>
      <c r="E12" s="38">
        <v>449147</v>
      </c>
      <c r="F12" s="13">
        <f t="shared" si="0"/>
        <v>100.46641166520124</v>
      </c>
      <c r="G12" s="1"/>
      <c r="H12" s="1"/>
      <c r="I12" s="1"/>
    </row>
    <row r="13" spans="1:12" x14ac:dyDescent="0.25">
      <c r="A13" s="8" t="s">
        <v>49</v>
      </c>
      <c r="B13" s="37">
        <v>799580</v>
      </c>
      <c r="C13" s="37">
        <v>750478</v>
      </c>
      <c r="D13" s="37">
        <v>799580</v>
      </c>
      <c r="E13" s="37">
        <v>750478</v>
      </c>
      <c r="F13" s="10">
        <f t="shared" si="0"/>
        <v>-6.140974011355965</v>
      </c>
      <c r="G13" s="1"/>
      <c r="H13" s="1"/>
      <c r="I13" s="1"/>
    </row>
    <row r="14" spans="1:12" x14ac:dyDescent="0.25">
      <c r="A14" s="11" t="s">
        <v>50</v>
      </c>
      <c r="B14" s="38">
        <v>3259926</v>
      </c>
      <c r="C14" s="38">
        <v>3303780</v>
      </c>
      <c r="D14" s="38">
        <v>3259926</v>
      </c>
      <c r="E14" s="38">
        <v>3303780</v>
      </c>
      <c r="F14" s="13">
        <f t="shared" si="0"/>
        <v>1.3452452601684826</v>
      </c>
      <c r="G14" s="1"/>
      <c r="H14" s="1"/>
      <c r="I14" s="1"/>
    </row>
    <row r="15" spans="1:12" x14ac:dyDescent="0.25">
      <c r="A15" s="8" t="s">
        <v>51</v>
      </c>
      <c r="B15" s="37">
        <v>2165423</v>
      </c>
      <c r="C15" s="37">
        <v>2344422</v>
      </c>
      <c r="D15" s="37">
        <v>2165423</v>
      </c>
      <c r="E15" s="37">
        <v>2344422</v>
      </c>
      <c r="F15" s="10">
        <f t="shared" si="0"/>
        <v>8.266237127803663</v>
      </c>
      <c r="G15" s="1"/>
      <c r="H15" s="1"/>
      <c r="I15" s="1"/>
    </row>
    <row r="16" spans="1:12" x14ac:dyDescent="0.25">
      <c r="A16" s="11" t="s">
        <v>52</v>
      </c>
      <c r="B16" s="38">
        <v>1915907</v>
      </c>
      <c r="C16" s="38">
        <v>1519580</v>
      </c>
      <c r="D16" s="38">
        <v>1915907</v>
      </c>
      <c r="E16" s="38">
        <v>1519580</v>
      </c>
      <c r="F16" s="13">
        <f t="shared" si="0"/>
        <v>-20.686129337175558</v>
      </c>
      <c r="G16" s="1"/>
      <c r="H16" s="1"/>
      <c r="I16" s="1"/>
    </row>
    <row r="17" spans="1:9" x14ac:dyDescent="0.25">
      <c r="A17" s="8" t="s">
        <v>53</v>
      </c>
      <c r="B17" s="37">
        <v>975039</v>
      </c>
      <c r="C17" s="37">
        <v>699974</v>
      </c>
      <c r="D17" s="37">
        <v>975039</v>
      </c>
      <c r="E17" s="37">
        <v>699974</v>
      </c>
      <c r="F17" s="10">
        <f t="shared" si="0"/>
        <v>-28.210666445137065</v>
      </c>
      <c r="G17" s="1"/>
      <c r="H17" s="1"/>
      <c r="I17" s="1"/>
    </row>
    <row r="18" spans="1:9" x14ac:dyDescent="0.25">
      <c r="A18" s="11" t="s">
        <v>54</v>
      </c>
      <c r="B18" s="38">
        <v>200185</v>
      </c>
      <c r="C18" s="38">
        <v>178078</v>
      </c>
      <c r="D18" s="38">
        <v>200185</v>
      </c>
      <c r="E18" s="38">
        <v>178078</v>
      </c>
      <c r="F18" s="13">
        <f t="shared" si="0"/>
        <v>-11.043284961410691</v>
      </c>
      <c r="G18" s="1"/>
      <c r="H18" s="1"/>
      <c r="I18" s="1"/>
    </row>
    <row r="19" spans="1:9" x14ac:dyDescent="0.25">
      <c r="A19" s="8" t="s">
        <v>55</v>
      </c>
      <c r="B19" s="37">
        <v>923877</v>
      </c>
      <c r="C19" s="37">
        <v>892700</v>
      </c>
      <c r="D19" s="37">
        <v>923877</v>
      </c>
      <c r="E19" s="37">
        <v>892700</v>
      </c>
      <c r="F19" s="10">
        <f t="shared" si="0"/>
        <v>-3.3745834131599821</v>
      </c>
      <c r="G19" s="1"/>
      <c r="H19" s="1"/>
      <c r="I19" s="1"/>
    </row>
    <row r="20" spans="1:9" x14ac:dyDescent="0.25">
      <c r="A20" s="11" t="s">
        <v>56</v>
      </c>
      <c r="B20" s="38">
        <v>1537704</v>
      </c>
      <c r="C20" s="38">
        <v>1144577</v>
      </c>
      <c r="D20" s="38">
        <v>1537704</v>
      </c>
      <c r="E20" s="38">
        <v>1144577</v>
      </c>
      <c r="F20" s="13">
        <f t="shared" si="0"/>
        <v>-25.565843621399182</v>
      </c>
      <c r="G20" s="1"/>
      <c r="H20" s="1"/>
      <c r="I20" s="1"/>
    </row>
    <row r="21" spans="1:9" x14ac:dyDescent="0.25">
      <c r="A21" s="8" t="s">
        <v>57</v>
      </c>
      <c r="B21" s="37">
        <v>1039979</v>
      </c>
      <c r="C21" s="37">
        <v>1125610</v>
      </c>
      <c r="D21" s="37">
        <v>1039979</v>
      </c>
      <c r="E21" s="37">
        <v>1125610</v>
      </c>
      <c r="F21" s="10">
        <f t="shared" si="0"/>
        <v>8.2339162617706734</v>
      </c>
      <c r="G21" s="1"/>
      <c r="H21" s="1"/>
      <c r="I21" s="1"/>
    </row>
    <row r="22" spans="1:9" x14ac:dyDescent="0.25">
      <c r="A22" s="11" t="s">
        <v>58</v>
      </c>
      <c r="B22" s="38">
        <v>1559932</v>
      </c>
      <c r="C22" s="38">
        <v>1673457</v>
      </c>
      <c r="D22" s="38">
        <v>1559932</v>
      </c>
      <c r="E22" s="38">
        <v>1673457</v>
      </c>
      <c r="F22" s="13">
        <f t="shared" si="0"/>
        <v>7.2775608167535495</v>
      </c>
      <c r="G22" s="1"/>
      <c r="H22" s="1"/>
      <c r="I22" s="1"/>
    </row>
    <row r="23" spans="1:9" x14ac:dyDescent="0.25">
      <c r="A23" s="8" t="s">
        <v>59</v>
      </c>
      <c r="B23" s="37">
        <v>238231</v>
      </c>
      <c r="C23" s="37">
        <v>185534</v>
      </c>
      <c r="D23" s="37">
        <v>238231</v>
      </c>
      <c r="E23" s="37">
        <v>185534</v>
      </c>
      <c r="F23" s="10">
        <f t="shared" si="0"/>
        <v>-22.120127103525576</v>
      </c>
      <c r="G23" s="1"/>
      <c r="H23" s="1"/>
      <c r="I23" s="1"/>
    </row>
    <row r="24" spans="1:9" x14ac:dyDescent="0.25">
      <c r="A24" s="11" t="s">
        <v>60</v>
      </c>
      <c r="B24" s="38">
        <v>80553</v>
      </c>
      <c r="C24" s="38">
        <v>191250</v>
      </c>
      <c r="D24" s="38">
        <v>80553</v>
      </c>
      <c r="E24" s="38">
        <v>191250</v>
      </c>
      <c r="F24" s="13">
        <f t="shared" si="0"/>
        <v>137.42132509031322</v>
      </c>
      <c r="G24" s="1"/>
      <c r="H24" s="1"/>
      <c r="I24" s="1"/>
    </row>
    <row r="25" spans="1:9" x14ac:dyDescent="0.25">
      <c r="A25" s="8" t="s">
        <v>61</v>
      </c>
      <c r="B25" s="37">
        <v>61405</v>
      </c>
      <c r="C25" s="37">
        <v>59384</v>
      </c>
      <c r="D25" s="37">
        <v>61405</v>
      </c>
      <c r="E25" s="37">
        <v>59384</v>
      </c>
      <c r="F25" s="10">
        <f t="shared" si="0"/>
        <v>-3.2912629264717879</v>
      </c>
      <c r="G25" s="1"/>
      <c r="H25" s="1"/>
      <c r="I25" s="1"/>
    </row>
    <row r="26" spans="1:9" x14ac:dyDescent="0.25">
      <c r="A26" s="11" t="s">
        <v>62</v>
      </c>
      <c r="B26" s="38">
        <v>168527</v>
      </c>
      <c r="C26" s="38">
        <v>129806</v>
      </c>
      <c r="D26" s="38">
        <v>168527</v>
      </c>
      <c r="E26" s="38">
        <v>129806</v>
      </c>
      <c r="F26" s="13">
        <f t="shared" si="0"/>
        <v>-22.976140321728863</v>
      </c>
      <c r="G26" s="1"/>
      <c r="H26" s="1"/>
      <c r="I26" s="1"/>
    </row>
    <row r="27" spans="1:9" x14ac:dyDescent="0.25">
      <c r="A27" s="8" t="s">
        <v>63</v>
      </c>
      <c r="B27" s="37">
        <v>245802</v>
      </c>
      <c r="C27" s="37">
        <v>211300</v>
      </c>
      <c r="D27" s="37">
        <v>245802</v>
      </c>
      <c r="E27" s="37">
        <v>211300</v>
      </c>
      <c r="F27" s="10">
        <f t="shared" si="0"/>
        <v>-14.036500923507532</v>
      </c>
      <c r="G27" s="1"/>
      <c r="H27" s="1"/>
      <c r="I27" s="1"/>
    </row>
    <row r="28" spans="1:9" x14ac:dyDescent="0.25">
      <c r="A28" s="11" t="s">
        <v>64</v>
      </c>
      <c r="B28" s="38">
        <v>1196815</v>
      </c>
      <c r="C28" s="38">
        <v>1323206</v>
      </c>
      <c r="D28" s="38">
        <v>1196815</v>
      </c>
      <c r="E28" s="38">
        <v>1323206</v>
      </c>
      <c r="F28" s="13">
        <f t="shared" si="0"/>
        <v>10.56061296023195</v>
      </c>
      <c r="G28" s="1"/>
      <c r="H28" s="1"/>
      <c r="I28" s="1"/>
    </row>
    <row r="29" spans="1:9" x14ac:dyDescent="0.25">
      <c r="A29" s="8" t="s">
        <v>65</v>
      </c>
      <c r="B29" s="37">
        <v>262234</v>
      </c>
      <c r="C29" s="37">
        <v>348148</v>
      </c>
      <c r="D29" s="37">
        <v>262234</v>
      </c>
      <c r="E29" s="37">
        <v>348148</v>
      </c>
      <c r="F29" s="10">
        <f t="shared" si="0"/>
        <v>32.762342030400333</v>
      </c>
      <c r="G29" s="1"/>
      <c r="H29" s="1"/>
      <c r="I29" s="1"/>
    </row>
    <row r="30" spans="1:9" x14ac:dyDescent="0.25">
      <c r="A30" s="11" t="s">
        <v>66</v>
      </c>
      <c r="B30" s="38">
        <v>300404</v>
      </c>
      <c r="C30" s="38">
        <v>348186</v>
      </c>
      <c r="D30" s="38">
        <v>300404</v>
      </c>
      <c r="E30" s="38">
        <v>348186</v>
      </c>
      <c r="F30" s="13">
        <f t="shared" si="0"/>
        <v>15.905913369995076</v>
      </c>
      <c r="G30" s="1"/>
      <c r="H30" s="1"/>
      <c r="I30" s="1"/>
    </row>
    <row r="31" spans="1:9" x14ac:dyDescent="0.25">
      <c r="A31" s="8" t="s">
        <v>67</v>
      </c>
      <c r="B31" s="37">
        <v>2141041</v>
      </c>
      <c r="C31" s="37">
        <v>2984477</v>
      </c>
      <c r="D31" s="37">
        <v>2141041</v>
      </c>
      <c r="E31" s="37">
        <v>2984477</v>
      </c>
      <c r="F31" s="10">
        <f t="shared" si="0"/>
        <v>39.393734169499794</v>
      </c>
      <c r="G31" s="1"/>
      <c r="H31" s="1"/>
      <c r="I31" s="1"/>
    </row>
    <row r="32" spans="1:9" x14ac:dyDescent="0.25">
      <c r="A32" s="11" t="s">
        <v>68</v>
      </c>
      <c r="B32" s="38">
        <v>4375816</v>
      </c>
      <c r="C32" s="38">
        <v>4561679</v>
      </c>
      <c r="D32" s="38">
        <v>4375816</v>
      </c>
      <c r="E32" s="38">
        <v>4561679</v>
      </c>
      <c r="F32" s="13">
        <f t="shared" si="0"/>
        <v>4.2475049225104584</v>
      </c>
      <c r="G32" s="1"/>
      <c r="H32" s="1"/>
      <c r="I32" s="1"/>
    </row>
    <row r="33" spans="1:9" x14ac:dyDescent="0.25">
      <c r="A33" s="8" t="s">
        <v>69</v>
      </c>
      <c r="B33" s="37">
        <v>235266</v>
      </c>
      <c r="C33" s="37">
        <v>248739</v>
      </c>
      <c r="D33" s="37">
        <v>235266</v>
      </c>
      <c r="E33" s="37">
        <v>248739</v>
      </c>
      <c r="F33" s="10">
        <f t="shared" si="0"/>
        <v>5.7267093417663375</v>
      </c>
      <c r="G33" s="1"/>
      <c r="H33" s="1"/>
      <c r="I33" s="1"/>
    </row>
    <row r="34" spans="1:9" x14ac:dyDescent="0.25">
      <c r="A34" s="11" t="s">
        <v>70</v>
      </c>
      <c r="B34" s="38">
        <v>40570</v>
      </c>
      <c r="C34" s="38">
        <v>58580</v>
      </c>
      <c r="D34" s="38">
        <v>40570</v>
      </c>
      <c r="E34" s="38">
        <v>58580</v>
      </c>
      <c r="F34" s="13">
        <f t="shared" si="0"/>
        <v>44.392408183386749</v>
      </c>
      <c r="G34" s="1"/>
      <c r="H34" s="1"/>
      <c r="I34" s="1"/>
    </row>
    <row r="35" spans="1:9" x14ac:dyDescent="0.25">
      <c r="A35" s="14" t="s">
        <v>71</v>
      </c>
      <c r="B35" s="15">
        <f>SUM(B7:B34)</f>
        <v>30476651</v>
      </c>
      <c r="C35" s="15">
        <f t="shared" ref="C35:E35" si="1">SUM(C7:C34)</f>
        <v>31945850</v>
      </c>
      <c r="D35" s="15">
        <f t="shared" si="1"/>
        <v>30476651</v>
      </c>
      <c r="E35" s="15">
        <f t="shared" si="1"/>
        <v>31945850</v>
      </c>
      <c r="F35" s="16">
        <f t="shared" si="0"/>
        <v>4.8207363729039656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1014134</v>
      </c>
      <c r="C38" s="41">
        <f>D7</f>
        <v>803035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5146529</v>
      </c>
      <c r="G38" s="42">
        <f>LOOKUP(E38,$A$38:$A$65,$C$38:$C$65)</f>
        <v>4989436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159100</v>
      </c>
      <c r="C39" s="41">
        <f t="shared" ref="C39:C65" si="5">D8</f>
        <v>185469</v>
      </c>
      <c r="D39" s="41">
        <f t="shared" ref="D39:D65" si="6">_xlfn.RANK.EQ(B39,$B$38:$B$65)+COUNTIF($B$38:$B$65,B39)-1</f>
        <v>25</v>
      </c>
      <c r="E39" s="42" t="str">
        <f t="shared" si="2"/>
        <v>VALENCIA</v>
      </c>
      <c r="F39" s="42">
        <f t="shared" ref="F39:F54" si="7">LOOKUP(E39,$A$38:$A$65,$B$38:$B$65)</f>
        <v>4561679</v>
      </c>
      <c r="G39" s="42">
        <f t="shared" ref="G39:G65" si="8">LOOKUP(E39,$A$38:$A$65,$C$38:$C$65)</f>
        <v>4375816</v>
      </c>
    </row>
    <row r="40" spans="1:9" x14ac:dyDescent="0.25">
      <c r="A40" s="42" t="str">
        <f t="shared" si="3"/>
        <v>ALMERIA</v>
      </c>
      <c r="B40" s="41">
        <f t="shared" si="4"/>
        <v>524564</v>
      </c>
      <c r="C40" s="41">
        <f t="shared" si="5"/>
        <v>266978</v>
      </c>
      <c r="D40" s="41">
        <f t="shared" si="6"/>
        <v>15</v>
      </c>
      <c r="E40" s="42" t="str">
        <f t="shared" si="2"/>
        <v>BARCELONA</v>
      </c>
      <c r="F40" s="42">
        <f t="shared" si="7"/>
        <v>3303780</v>
      </c>
      <c r="G40" s="42">
        <f t="shared" si="8"/>
        <v>3259926</v>
      </c>
    </row>
    <row r="41" spans="1:9" x14ac:dyDescent="0.25">
      <c r="A41" s="42" t="str">
        <f t="shared" si="3"/>
        <v>AVILES</v>
      </c>
      <c r="B41" s="41">
        <f t="shared" si="4"/>
        <v>369431</v>
      </c>
      <c r="C41" s="41">
        <f t="shared" si="5"/>
        <v>283466</v>
      </c>
      <c r="D41" s="41">
        <f t="shared" si="6"/>
        <v>17</v>
      </c>
      <c r="E41" s="42" t="str">
        <f t="shared" si="2"/>
        <v>TARRAGONA</v>
      </c>
      <c r="F41" s="42">
        <f t="shared" si="7"/>
        <v>2984477</v>
      </c>
      <c r="G41" s="42">
        <f t="shared" si="8"/>
        <v>2141041</v>
      </c>
    </row>
    <row r="42" spans="1:9" x14ac:dyDescent="0.25">
      <c r="A42" s="42" t="str">
        <f t="shared" si="3"/>
        <v>BAHIA DE ALGECIRAS</v>
      </c>
      <c r="B42" s="41">
        <f t="shared" si="4"/>
        <v>5146529</v>
      </c>
      <c r="C42" s="41">
        <f t="shared" si="5"/>
        <v>4989436</v>
      </c>
      <c r="D42" s="41">
        <f t="shared" si="6"/>
        <v>1</v>
      </c>
      <c r="E42" s="42" t="str">
        <f t="shared" si="2"/>
        <v>BILBAO</v>
      </c>
      <c r="F42" s="42">
        <f t="shared" si="7"/>
        <v>2344422</v>
      </c>
      <c r="G42" s="42">
        <f t="shared" si="8"/>
        <v>2165423</v>
      </c>
    </row>
    <row r="43" spans="1:9" x14ac:dyDescent="0.25">
      <c r="A43" s="42" t="str">
        <f t="shared" si="3"/>
        <v>BAHIA DE CADIZ</v>
      </c>
      <c r="B43" s="41">
        <f t="shared" si="4"/>
        <v>449147</v>
      </c>
      <c r="C43" s="41">
        <f t="shared" si="5"/>
        <v>224051</v>
      </c>
      <c r="D43" s="41">
        <f t="shared" si="6"/>
        <v>16</v>
      </c>
      <c r="E43" s="42" t="str">
        <f t="shared" si="2"/>
        <v>LAS PALMAS</v>
      </c>
      <c r="F43" s="42">
        <f t="shared" si="7"/>
        <v>1673457</v>
      </c>
      <c r="G43" s="42">
        <f t="shared" si="8"/>
        <v>1559932</v>
      </c>
    </row>
    <row r="44" spans="1:9" x14ac:dyDescent="0.25">
      <c r="A44" s="42" t="str">
        <f t="shared" si="3"/>
        <v>BALEARES</v>
      </c>
      <c r="B44" s="41">
        <f t="shared" si="4"/>
        <v>750478</v>
      </c>
      <c r="C44" s="41">
        <f t="shared" si="5"/>
        <v>799580</v>
      </c>
      <c r="D44" s="41">
        <f t="shared" si="6"/>
        <v>13</v>
      </c>
      <c r="E44" s="42" t="str">
        <f t="shared" si="2"/>
        <v>CARTAGENA</v>
      </c>
      <c r="F44" s="42">
        <f t="shared" si="7"/>
        <v>1519580</v>
      </c>
      <c r="G44" s="42">
        <f t="shared" si="8"/>
        <v>1915907</v>
      </c>
    </row>
    <row r="45" spans="1:9" x14ac:dyDescent="0.25">
      <c r="A45" s="42" t="str">
        <f t="shared" si="3"/>
        <v>BARCELONA</v>
      </c>
      <c r="B45" s="41">
        <f t="shared" si="4"/>
        <v>3303780</v>
      </c>
      <c r="C45" s="41">
        <f t="shared" si="5"/>
        <v>3259926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1323206</v>
      </c>
      <c r="G45" s="42">
        <f t="shared" si="8"/>
        <v>1196815</v>
      </c>
    </row>
    <row r="46" spans="1:9" x14ac:dyDescent="0.25">
      <c r="A46" s="42" t="str">
        <f t="shared" si="3"/>
        <v>BILBAO</v>
      </c>
      <c r="B46" s="41">
        <f t="shared" si="4"/>
        <v>2344422</v>
      </c>
      <c r="C46" s="41">
        <f t="shared" si="5"/>
        <v>2165423</v>
      </c>
      <c r="D46" s="41">
        <f t="shared" si="6"/>
        <v>5</v>
      </c>
      <c r="E46" s="42" t="str">
        <f t="shared" si="2"/>
        <v>GIJON</v>
      </c>
      <c r="F46" s="42">
        <f t="shared" si="7"/>
        <v>1144577</v>
      </c>
      <c r="G46" s="42">
        <f t="shared" si="8"/>
        <v>1537704</v>
      </c>
    </row>
    <row r="47" spans="1:9" x14ac:dyDescent="0.25">
      <c r="A47" s="42" t="str">
        <f t="shared" si="3"/>
        <v>CARTAGENA</v>
      </c>
      <c r="B47" s="41">
        <f t="shared" si="4"/>
        <v>1519580</v>
      </c>
      <c r="C47" s="41">
        <f t="shared" si="5"/>
        <v>1915907</v>
      </c>
      <c r="D47" s="41">
        <f t="shared" si="6"/>
        <v>7</v>
      </c>
      <c r="E47" s="42" t="str">
        <f t="shared" si="2"/>
        <v>HUELVA</v>
      </c>
      <c r="F47" s="42">
        <f t="shared" si="7"/>
        <v>1125610</v>
      </c>
      <c r="G47" s="42">
        <f t="shared" si="8"/>
        <v>1039979</v>
      </c>
    </row>
    <row r="48" spans="1:9" x14ac:dyDescent="0.25">
      <c r="A48" s="42" t="str">
        <f t="shared" si="3"/>
        <v>CASTELLON</v>
      </c>
      <c r="B48" s="41">
        <f t="shared" si="4"/>
        <v>699974</v>
      </c>
      <c r="C48" s="41">
        <f t="shared" si="5"/>
        <v>975039</v>
      </c>
      <c r="D48" s="41">
        <f t="shared" si="6"/>
        <v>14</v>
      </c>
      <c r="E48" s="42" t="str">
        <f t="shared" si="2"/>
        <v>A CORUÑA</v>
      </c>
      <c r="F48" s="42">
        <f t="shared" si="7"/>
        <v>1014134</v>
      </c>
      <c r="G48" s="42">
        <f t="shared" si="8"/>
        <v>803035</v>
      </c>
    </row>
    <row r="49" spans="1:7" x14ac:dyDescent="0.25">
      <c r="A49" s="42" t="str">
        <f t="shared" si="3"/>
        <v>CEUTA</v>
      </c>
      <c r="B49" s="41">
        <f t="shared" si="4"/>
        <v>178078</v>
      </c>
      <c r="C49" s="41">
        <f t="shared" si="5"/>
        <v>200185</v>
      </c>
      <c r="D49" s="41">
        <f t="shared" si="6"/>
        <v>24</v>
      </c>
      <c r="E49" s="42" t="str">
        <f t="shared" si="2"/>
        <v>FERROL-SAN CIBRAO</v>
      </c>
      <c r="F49" s="42">
        <f t="shared" si="7"/>
        <v>892700</v>
      </c>
      <c r="G49" s="42">
        <f t="shared" si="8"/>
        <v>923877</v>
      </c>
    </row>
    <row r="50" spans="1:7" x14ac:dyDescent="0.25">
      <c r="A50" s="42" t="str">
        <f t="shared" si="3"/>
        <v>FERROL-SAN CIBRAO</v>
      </c>
      <c r="B50" s="41">
        <f t="shared" si="4"/>
        <v>892700</v>
      </c>
      <c r="C50" s="41">
        <f t="shared" si="5"/>
        <v>923877</v>
      </c>
      <c r="D50" s="41">
        <f t="shared" si="6"/>
        <v>12</v>
      </c>
      <c r="E50" s="42" t="str">
        <f t="shared" si="2"/>
        <v>BALEARES</v>
      </c>
      <c r="F50" s="42">
        <f t="shared" si="7"/>
        <v>750478</v>
      </c>
      <c r="G50" s="42">
        <f t="shared" si="8"/>
        <v>799580</v>
      </c>
    </row>
    <row r="51" spans="1:7" x14ac:dyDescent="0.25">
      <c r="A51" s="42" t="str">
        <f t="shared" si="3"/>
        <v>GIJON</v>
      </c>
      <c r="B51" s="41">
        <f t="shared" si="4"/>
        <v>1144577</v>
      </c>
      <c r="C51" s="41">
        <f t="shared" si="5"/>
        <v>1537704</v>
      </c>
      <c r="D51" s="41">
        <f t="shared" si="6"/>
        <v>9</v>
      </c>
      <c r="E51" s="42" t="str">
        <f t="shared" si="2"/>
        <v>CASTELLON</v>
      </c>
      <c r="F51" s="42">
        <f t="shared" si="7"/>
        <v>699974</v>
      </c>
      <c r="G51" s="42">
        <f t="shared" si="8"/>
        <v>975039</v>
      </c>
    </row>
    <row r="52" spans="1:7" x14ac:dyDescent="0.25">
      <c r="A52" s="42" t="str">
        <f t="shared" si="3"/>
        <v>HUELVA</v>
      </c>
      <c r="B52" s="41">
        <f t="shared" si="4"/>
        <v>1125610</v>
      </c>
      <c r="C52" s="41">
        <f t="shared" si="5"/>
        <v>1039979</v>
      </c>
      <c r="D52" s="41">
        <f t="shared" si="6"/>
        <v>10</v>
      </c>
      <c r="E52" s="42" t="str">
        <f t="shared" si="2"/>
        <v>ALMERIA</v>
      </c>
      <c r="F52" s="42">
        <f t="shared" si="7"/>
        <v>524564</v>
      </c>
      <c r="G52" s="42">
        <f t="shared" si="8"/>
        <v>266978</v>
      </c>
    </row>
    <row r="53" spans="1:7" x14ac:dyDescent="0.25">
      <c r="A53" s="42" t="str">
        <f t="shared" si="3"/>
        <v>LAS PALMAS</v>
      </c>
      <c r="B53" s="41">
        <f t="shared" si="4"/>
        <v>1673457</v>
      </c>
      <c r="C53" s="41">
        <f t="shared" si="5"/>
        <v>1559932</v>
      </c>
      <c r="D53" s="41">
        <f t="shared" si="6"/>
        <v>6</v>
      </c>
      <c r="E53" s="42" t="str">
        <f t="shared" si="2"/>
        <v>BAHIA DE CADIZ</v>
      </c>
      <c r="F53" s="42">
        <f t="shared" si="7"/>
        <v>449147</v>
      </c>
      <c r="G53" s="42">
        <f t="shared" si="8"/>
        <v>224051</v>
      </c>
    </row>
    <row r="54" spans="1:7" x14ac:dyDescent="0.25">
      <c r="A54" s="42" t="str">
        <f t="shared" si="3"/>
        <v>MALAGA</v>
      </c>
      <c r="B54" s="41">
        <f t="shared" si="4"/>
        <v>185534</v>
      </c>
      <c r="C54" s="41">
        <f t="shared" si="5"/>
        <v>238231</v>
      </c>
      <c r="D54" s="41">
        <f t="shared" si="6"/>
        <v>23</v>
      </c>
      <c r="E54" s="42" t="str">
        <f t="shared" si="2"/>
        <v>AVILES</v>
      </c>
      <c r="F54" s="42">
        <f t="shared" si="7"/>
        <v>369431</v>
      </c>
      <c r="G54" s="42">
        <f t="shared" si="8"/>
        <v>283466</v>
      </c>
    </row>
    <row r="55" spans="1:7" x14ac:dyDescent="0.25">
      <c r="A55" s="42" t="str">
        <f t="shared" si="3"/>
        <v>MARIN Y RIA DE PONTEVEDRA</v>
      </c>
      <c r="B55" s="41">
        <f t="shared" si="4"/>
        <v>191250</v>
      </c>
      <c r="C55" s="41">
        <f t="shared" si="5"/>
        <v>80553</v>
      </c>
      <c r="D55" s="41">
        <f t="shared" si="6"/>
        <v>22</v>
      </c>
      <c r="E55" s="42" t="str">
        <f t="shared" si="2"/>
        <v>SEVILLA</v>
      </c>
      <c r="F55" s="42">
        <f t="shared" ref="F55:F65" si="9">LOOKUP(E55,$A$38:$A$65,$B$38:$B$65)</f>
        <v>348186</v>
      </c>
      <c r="G55" s="42">
        <f t="shared" si="8"/>
        <v>300404</v>
      </c>
    </row>
    <row r="56" spans="1:7" x14ac:dyDescent="0.25">
      <c r="A56" s="42" t="str">
        <f t="shared" si="3"/>
        <v>MELILLA</v>
      </c>
      <c r="B56" s="41">
        <f t="shared" si="4"/>
        <v>59384</v>
      </c>
      <c r="C56" s="41">
        <f t="shared" si="5"/>
        <v>61405</v>
      </c>
      <c r="D56" s="41">
        <f t="shared" si="6"/>
        <v>27</v>
      </c>
      <c r="E56" s="42" t="str">
        <f t="shared" si="2"/>
        <v>SANTANDER</v>
      </c>
      <c r="F56" s="42">
        <f t="shared" si="9"/>
        <v>348148</v>
      </c>
      <c r="G56" s="42">
        <f t="shared" si="8"/>
        <v>262234</v>
      </c>
    </row>
    <row r="57" spans="1:7" x14ac:dyDescent="0.25">
      <c r="A57" s="42" t="str">
        <f t="shared" si="3"/>
        <v>MOTRIL</v>
      </c>
      <c r="B57" s="41">
        <f t="shared" si="4"/>
        <v>129806</v>
      </c>
      <c r="C57" s="41">
        <f t="shared" si="5"/>
        <v>168527</v>
      </c>
      <c r="D57" s="41">
        <f t="shared" si="6"/>
        <v>26</v>
      </c>
      <c r="E57" s="42" t="str">
        <f t="shared" si="2"/>
        <v>VIGO</v>
      </c>
      <c r="F57" s="42">
        <f t="shared" si="9"/>
        <v>248739</v>
      </c>
      <c r="G57" s="42">
        <f t="shared" si="8"/>
        <v>235266</v>
      </c>
    </row>
    <row r="58" spans="1:7" x14ac:dyDescent="0.25">
      <c r="A58" s="42" t="str">
        <f t="shared" si="3"/>
        <v>PASAIA</v>
      </c>
      <c r="B58" s="41">
        <f t="shared" si="4"/>
        <v>211300</v>
      </c>
      <c r="C58" s="41">
        <f t="shared" si="5"/>
        <v>245802</v>
      </c>
      <c r="D58" s="41">
        <f t="shared" si="6"/>
        <v>21</v>
      </c>
      <c r="E58" s="42" t="str">
        <f t="shared" si="2"/>
        <v>PASAIA</v>
      </c>
      <c r="F58" s="42">
        <f t="shared" si="9"/>
        <v>211300</v>
      </c>
      <c r="G58" s="42">
        <f t="shared" si="8"/>
        <v>245802</v>
      </c>
    </row>
    <row r="59" spans="1:7" x14ac:dyDescent="0.25">
      <c r="A59" s="42" t="str">
        <f t="shared" si="3"/>
        <v>SANTA CRUZ DE TENERIFE</v>
      </c>
      <c r="B59" s="41">
        <f t="shared" si="4"/>
        <v>1323206</v>
      </c>
      <c r="C59" s="41">
        <f t="shared" si="5"/>
        <v>1196815</v>
      </c>
      <c r="D59" s="41">
        <f t="shared" si="6"/>
        <v>8</v>
      </c>
      <c r="E59" s="42" t="str">
        <f t="shared" si="2"/>
        <v>MARIN Y RIA DE PONTEVEDRA</v>
      </c>
      <c r="F59" s="42">
        <f t="shared" si="9"/>
        <v>191250</v>
      </c>
      <c r="G59" s="42">
        <f t="shared" si="8"/>
        <v>80553</v>
      </c>
    </row>
    <row r="60" spans="1:7" x14ac:dyDescent="0.25">
      <c r="A60" s="42" t="str">
        <f t="shared" si="3"/>
        <v>SANTANDER</v>
      </c>
      <c r="B60" s="41">
        <f t="shared" si="4"/>
        <v>348148</v>
      </c>
      <c r="C60" s="41">
        <f t="shared" si="5"/>
        <v>262234</v>
      </c>
      <c r="D60" s="41">
        <f t="shared" si="6"/>
        <v>19</v>
      </c>
      <c r="E60" s="42" t="str">
        <f t="shared" si="2"/>
        <v>MALAGA</v>
      </c>
      <c r="F60" s="42">
        <f t="shared" si="9"/>
        <v>185534</v>
      </c>
      <c r="G60" s="42">
        <f t="shared" si="8"/>
        <v>238231</v>
      </c>
    </row>
    <row r="61" spans="1:7" x14ac:dyDescent="0.25">
      <c r="A61" s="42" t="str">
        <f t="shared" si="3"/>
        <v>SEVILLA</v>
      </c>
      <c r="B61" s="41">
        <f t="shared" si="4"/>
        <v>348186</v>
      </c>
      <c r="C61" s="41">
        <f t="shared" si="5"/>
        <v>300404</v>
      </c>
      <c r="D61" s="41">
        <f t="shared" si="6"/>
        <v>18</v>
      </c>
      <c r="E61" s="42" t="str">
        <f t="shared" si="2"/>
        <v>CEUTA</v>
      </c>
      <c r="F61" s="42">
        <f t="shared" si="9"/>
        <v>178078</v>
      </c>
      <c r="G61" s="42">
        <f t="shared" si="8"/>
        <v>200185</v>
      </c>
    </row>
    <row r="62" spans="1:7" x14ac:dyDescent="0.25">
      <c r="A62" s="42" t="str">
        <f t="shared" si="3"/>
        <v>TARRAGONA</v>
      </c>
      <c r="B62" s="41">
        <f t="shared" si="4"/>
        <v>2984477</v>
      </c>
      <c r="C62" s="41">
        <f t="shared" si="5"/>
        <v>2141041</v>
      </c>
      <c r="D62" s="41">
        <f t="shared" si="6"/>
        <v>4</v>
      </c>
      <c r="E62" s="42" t="str">
        <f t="shared" si="2"/>
        <v>ALICANTE</v>
      </c>
      <c r="F62" s="42">
        <f t="shared" si="9"/>
        <v>159100</v>
      </c>
      <c r="G62" s="42">
        <f t="shared" si="8"/>
        <v>185469</v>
      </c>
    </row>
    <row r="63" spans="1:7" x14ac:dyDescent="0.25">
      <c r="A63" s="42" t="str">
        <f t="shared" si="3"/>
        <v>VALENCIA</v>
      </c>
      <c r="B63" s="41">
        <f t="shared" si="4"/>
        <v>4561679</v>
      </c>
      <c r="C63" s="41">
        <f t="shared" si="5"/>
        <v>4375816</v>
      </c>
      <c r="D63" s="41">
        <f t="shared" si="6"/>
        <v>2</v>
      </c>
      <c r="E63" s="42" t="str">
        <f t="shared" si="2"/>
        <v>MOTRIL</v>
      </c>
      <c r="F63" s="42">
        <f t="shared" si="9"/>
        <v>129806</v>
      </c>
      <c r="G63" s="42">
        <f t="shared" si="8"/>
        <v>168527</v>
      </c>
    </row>
    <row r="64" spans="1:7" x14ac:dyDescent="0.25">
      <c r="A64" s="42" t="str">
        <f t="shared" si="3"/>
        <v>VIGO</v>
      </c>
      <c r="B64" s="41">
        <f t="shared" si="4"/>
        <v>248739</v>
      </c>
      <c r="C64" s="41">
        <f t="shared" si="5"/>
        <v>235266</v>
      </c>
      <c r="D64" s="41">
        <f t="shared" si="6"/>
        <v>20</v>
      </c>
      <c r="E64" s="42" t="str">
        <f t="shared" si="2"/>
        <v>MELILLA</v>
      </c>
      <c r="F64" s="42">
        <f t="shared" si="9"/>
        <v>59384</v>
      </c>
      <c r="G64" s="42">
        <f t="shared" si="8"/>
        <v>61405</v>
      </c>
    </row>
    <row r="65" spans="1:7" x14ac:dyDescent="0.25">
      <c r="A65" s="42" t="str">
        <f t="shared" si="3"/>
        <v>VILAGARCIA</v>
      </c>
      <c r="B65" s="41">
        <f t="shared" si="4"/>
        <v>58580</v>
      </c>
      <c r="C65" s="41">
        <f t="shared" si="5"/>
        <v>40570</v>
      </c>
      <c r="D65" s="41">
        <f t="shared" si="6"/>
        <v>28</v>
      </c>
      <c r="E65" s="42" t="str">
        <f t="shared" si="2"/>
        <v>VILAGARCIA</v>
      </c>
      <c r="F65" s="42">
        <f t="shared" si="9"/>
        <v>58580</v>
      </c>
      <c r="G65" s="42">
        <f t="shared" si="8"/>
        <v>40570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587689</v>
      </c>
      <c r="C7" s="37">
        <v>670052</v>
      </c>
      <c r="D7" s="37">
        <v>587689</v>
      </c>
      <c r="E7" s="37">
        <v>670052</v>
      </c>
      <c r="F7" s="10">
        <f>((E7*100)/D7)-100</f>
        <v>14.014725475549142</v>
      </c>
      <c r="G7" s="1"/>
      <c r="H7" s="1"/>
      <c r="I7" s="1"/>
    </row>
    <row r="8" spans="1:12" x14ac:dyDescent="0.25">
      <c r="A8" s="11" t="s">
        <v>44</v>
      </c>
      <c r="B8" s="38">
        <v>8272</v>
      </c>
      <c r="C8" s="38">
        <v>10043</v>
      </c>
      <c r="D8" s="38">
        <v>8272</v>
      </c>
      <c r="E8" s="38">
        <v>10043</v>
      </c>
      <c r="F8" s="13">
        <f t="shared" ref="F8:F35" si="0">((E8*100)/D8)-100</f>
        <v>21.409574468085111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906</v>
      </c>
      <c r="D9" s="37">
        <v>0</v>
      </c>
      <c r="E9" s="37">
        <v>906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29318</v>
      </c>
      <c r="C10" s="38">
        <v>49648</v>
      </c>
      <c r="D10" s="38">
        <v>29318</v>
      </c>
      <c r="E10" s="38">
        <v>49648</v>
      </c>
      <c r="F10" s="13">
        <f t="shared" si="0"/>
        <v>69.343065693430646</v>
      </c>
      <c r="G10" s="1"/>
      <c r="H10" s="1"/>
      <c r="I10" s="1"/>
    </row>
    <row r="11" spans="1:12" x14ac:dyDescent="0.25">
      <c r="A11" s="8" t="s">
        <v>47</v>
      </c>
      <c r="B11" s="37">
        <v>1791421</v>
      </c>
      <c r="C11" s="37">
        <v>1531186</v>
      </c>
      <c r="D11" s="37">
        <v>1791421</v>
      </c>
      <c r="E11" s="37">
        <v>1531186</v>
      </c>
      <c r="F11" s="10">
        <f t="shared" si="0"/>
        <v>-14.526736038039076</v>
      </c>
      <c r="G11" s="1"/>
      <c r="H11" s="1"/>
      <c r="I11" s="1"/>
    </row>
    <row r="12" spans="1:12" x14ac:dyDescent="0.25">
      <c r="A12" s="11" t="s">
        <v>48</v>
      </c>
      <c r="B12" s="38">
        <v>5377</v>
      </c>
      <c r="C12" s="38">
        <v>3095</v>
      </c>
      <c r="D12" s="38">
        <v>5377</v>
      </c>
      <c r="E12" s="38">
        <v>3095</v>
      </c>
      <c r="F12" s="13">
        <f t="shared" si="0"/>
        <v>-42.44002231727729</v>
      </c>
      <c r="G12" s="1"/>
      <c r="H12" s="1"/>
      <c r="I12" s="1"/>
    </row>
    <row r="13" spans="1:12" x14ac:dyDescent="0.25">
      <c r="A13" s="8" t="s">
        <v>49</v>
      </c>
      <c r="B13" s="37">
        <v>155351</v>
      </c>
      <c r="C13" s="37">
        <v>83012</v>
      </c>
      <c r="D13" s="37">
        <v>155351</v>
      </c>
      <c r="E13" s="37">
        <v>83012</v>
      </c>
      <c r="F13" s="10">
        <f t="shared" si="0"/>
        <v>-46.564875668647126</v>
      </c>
      <c r="G13" s="1"/>
      <c r="H13" s="1"/>
      <c r="I13" s="1"/>
    </row>
    <row r="14" spans="1:12" x14ac:dyDescent="0.25">
      <c r="A14" s="11" t="s">
        <v>50</v>
      </c>
      <c r="B14" s="38">
        <v>1088524</v>
      </c>
      <c r="C14" s="38">
        <v>932908</v>
      </c>
      <c r="D14" s="38">
        <v>1088524</v>
      </c>
      <c r="E14" s="38">
        <v>932908</v>
      </c>
      <c r="F14" s="13">
        <f t="shared" si="0"/>
        <v>-14.296055943644788</v>
      </c>
      <c r="G14" s="1"/>
      <c r="H14" s="1"/>
      <c r="I14" s="1"/>
    </row>
    <row r="15" spans="1:12" x14ac:dyDescent="0.25">
      <c r="A15" s="8" t="s">
        <v>51</v>
      </c>
      <c r="B15" s="37">
        <v>1612723</v>
      </c>
      <c r="C15" s="37">
        <v>1704211</v>
      </c>
      <c r="D15" s="37">
        <v>1612723</v>
      </c>
      <c r="E15" s="37">
        <v>1704211</v>
      </c>
      <c r="F15" s="10">
        <f t="shared" si="0"/>
        <v>5.6728898887161705</v>
      </c>
      <c r="G15" s="1"/>
      <c r="H15" s="1"/>
      <c r="I15" s="1"/>
    </row>
    <row r="16" spans="1:12" x14ac:dyDescent="0.25">
      <c r="A16" s="11" t="s">
        <v>52</v>
      </c>
      <c r="B16" s="38">
        <v>1587043</v>
      </c>
      <c r="C16" s="38">
        <v>1183027</v>
      </c>
      <c r="D16" s="38">
        <v>1587043</v>
      </c>
      <c r="E16" s="38">
        <v>1183027</v>
      </c>
      <c r="F16" s="13">
        <f t="shared" si="0"/>
        <v>-25.457155225157734</v>
      </c>
      <c r="G16" s="1"/>
      <c r="H16" s="1"/>
      <c r="I16" s="1"/>
    </row>
    <row r="17" spans="1:9" x14ac:dyDescent="0.25">
      <c r="A17" s="8" t="s">
        <v>53</v>
      </c>
      <c r="B17" s="37">
        <v>758106</v>
      </c>
      <c r="C17" s="37">
        <v>462617</v>
      </c>
      <c r="D17" s="37">
        <v>758106</v>
      </c>
      <c r="E17" s="37">
        <v>462617</v>
      </c>
      <c r="F17" s="10">
        <f t="shared" si="0"/>
        <v>-38.97726703125948</v>
      </c>
      <c r="G17" s="1"/>
      <c r="H17" s="1"/>
      <c r="I17" s="1"/>
    </row>
    <row r="18" spans="1:9" x14ac:dyDescent="0.25">
      <c r="A18" s="11" t="s">
        <v>54</v>
      </c>
      <c r="B18" s="38">
        <v>124537</v>
      </c>
      <c r="C18" s="38">
        <v>109561</v>
      </c>
      <c r="D18" s="38">
        <v>124537</v>
      </c>
      <c r="E18" s="38">
        <v>109561</v>
      </c>
      <c r="F18" s="13">
        <f t="shared" si="0"/>
        <v>-12.025341866272669</v>
      </c>
      <c r="G18" s="1"/>
      <c r="H18" s="1"/>
      <c r="I18" s="1"/>
    </row>
    <row r="19" spans="1:9" x14ac:dyDescent="0.25">
      <c r="A19" s="8" t="s">
        <v>55</v>
      </c>
      <c r="B19" s="37">
        <v>268248</v>
      </c>
      <c r="C19" s="37">
        <v>156229</v>
      </c>
      <c r="D19" s="37">
        <v>268248</v>
      </c>
      <c r="E19" s="37">
        <v>156229</v>
      </c>
      <c r="F19" s="10">
        <f t="shared" si="0"/>
        <v>-41.759491217082697</v>
      </c>
      <c r="G19" s="1"/>
      <c r="H19" s="1"/>
      <c r="I19" s="1"/>
    </row>
    <row r="20" spans="1:9" x14ac:dyDescent="0.25">
      <c r="A20" s="11" t="s">
        <v>56</v>
      </c>
      <c r="B20" s="38">
        <v>117156</v>
      </c>
      <c r="C20" s="38">
        <v>152665</v>
      </c>
      <c r="D20" s="38">
        <v>117156</v>
      </c>
      <c r="E20" s="38">
        <v>152665</v>
      </c>
      <c r="F20" s="13">
        <f t="shared" si="0"/>
        <v>30.309160435658441</v>
      </c>
      <c r="G20" s="1"/>
      <c r="H20" s="1"/>
      <c r="I20" s="1"/>
    </row>
    <row r="21" spans="1:9" x14ac:dyDescent="0.25">
      <c r="A21" s="8" t="s">
        <v>57</v>
      </c>
      <c r="B21" s="37">
        <v>841671</v>
      </c>
      <c r="C21" s="37">
        <v>909769</v>
      </c>
      <c r="D21" s="37">
        <v>841671</v>
      </c>
      <c r="E21" s="37">
        <v>909769</v>
      </c>
      <c r="F21" s="10">
        <f t="shared" si="0"/>
        <v>8.0908098294939492</v>
      </c>
      <c r="G21" s="1"/>
      <c r="H21" s="1"/>
      <c r="I21" s="1"/>
    </row>
    <row r="22" spans="1:9" x14ac:dyDescent="0.25">
      <c r="A22" s="11" t="s">
        <v>58</v>
      </c>
      <c r="B22" s="38">
        <v>461960</v>
      </c>
      <c r="C22" s="38">
        <v>492240</v>
      </c>
      <c r="D22" s="38">
        <v>461960</v>
      </c>
      <c r="E22" s="38">
        <v>492240</v>
      </c>
      <c r="F22" s="13">
        <f t="shared" si="0"/>
        <v>6.5546800588795548</v>
      </c>
      <c r="G22" s="1"/>
      <c r="H22" s="1"/>
      <c r="I22" s="1"/>
    </row>
    <row r="23" spans="1:9" x14ac:dyDescent="0.25">
      <c r="A23" s="8" t="s">
        <v>59</v>
      </c>
      <c r="B23" s="37">
        <v>5632</v>
      </c>
      <c r="C23" s="37">
        <v>1574</v>
      </c>
      <c r="D23" s="37">
        <v>5632</v>
      </c>
      <c r="E23" s="37">
        <v>1574</v>
      </c>
      <c r="F23" s="10">
        <f t="shared" si="0"/>
        <v>-72.052556818181813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7020</v>
      </c>
      <c r="C25" s="37">
        <v>7459</v>
      </c>
      <c r="D25" s="37">
        <v>7020</v>
      </c>
      <c r="E25" s="37">
        <v>7459</v>
      </c>
      <c r="F25" s="10">
        <f t="shared" si="0"/>
        <v>6.2535612535612586</v>
      </c>
      <c r="G25" s="1"/>
      <c r="H25" s="1"/>
      <c r="I25" s="1"/>
    </row>
    <row r="26" spans="1:9" x14ac:dyDescent="0.25">
      <c r="A26" s="11" t="s">
        <v>62</v>
      </c>
      <c r="B26" s="38">
        <v>104585</v>
      </c>
      <c r="C26" s="38">
        <v>78120</v>
      </c>
      <c r="D26" s="38">
        <v>104585</v>
      </c>
      <c r="E26" s="38">
        <v>78120</v>
      </c>
      <c r="F26" s="13">
        <f t="shared" si="0"/>
        <v>-25.304776019505667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696788</v>
      </c>
      <c r="C28" s="38">
        <v>791014</v>
      </c>
      <c r="D28" s="38">
        <v>696788</v>
      </c>
      <c r="E28" s="38">
        <v>791014</v>
      </c>
      <c r="F28" s="13">
        <f t="shared" si="0"/>
        <v>13.522907972008696</v>
      </c>
      <c r="G28" s="1"/>
      <c r="H28" s="1"/>
      <c r="I28" s="1"/>
    </row>
    <row r="29" spans="1:9" x14ac:dyDescent="0.25">
      <c r="A29" s="8" t="s">
        <v>65</v>
      </c>
      <c r="B29" s="37">
        <v>34402</v>
      </c>
      <c r="C29" s="37">
        <v>25872</v>
      </c>
      <c r="D29" s="37">
        <v>34402</v>
      </c>
      <c r="E29" s="37">
        <v>25872</v>
      </c>
      <c r="F29" s="10">
        <f t="shared" si="0"/>
        <v>-24.795070054066628</v>
      </c>
      <c r="G29" s="1"/>
      <c r="H29" s="1"/>
      <c r="I29" s="1"/>
    </row>
    <row r="30" spans="1:9" x14ac:dyDescent="0.25">
      <c r="A30" s="11" t="s">
        <v>66</v>
      </c>
      <c r="B30" s="38">
        <v>8384</v>
      </c>
      <c r="C30" s="38">
        <v>20665</v>
      </c>
      <c r="D30" s="38">
        <v>8384</v>
      </c>
      <c r="E30" s="38">
        <v>20665</v>
      </c>
      <c r="F30" s="13">
        <f t="shared" si="0"/>
        <v>146.48139312977099</v>
      </c>
      <c r="G30" s="1"/>
      <c r="H30" s="1"/>
      <c r="I30" s="1"/>
    </row>
    <row r="31" spans="1:9" x14ac:dyDescent="0.25">
      <c r="A31" s="8" t="s">
        <v>67</v>
      </c>
      <c r="B31" s="37">
        <v>1341912</v>
      </c>
      <c r="C31" s="37">
        <v>1966170</v>
      </c>
      <c r="D31" s="37">
        <v>1341912</v>
      </c>
      <c r="E31" s="37">
        <v>1966170</v>
      </c>
      <c r="F31" s="10">
        <f t="shared" si="0"/>
        <v>46.520040062239559</v>
      </c>
      <c r="G31" s="1"/>
      <c r="H31" s="1"/>
      <c r="I31" s="1"/>
    </row>
    <row r="32" spans="1:9" x14ac:dyDescent="0.25">
      <c r="A32" s="11" t="s">
        <v>68</v>
      </c>
      <c r="B32" s="38">
        <v>592020</v>
      </c>
      <c r="C32" s="38">
        <v>514490</v>
      </c>
      <c r="D32" s="38">
        <v>592020</v>
      </c>
      <c r="E32" s="38">
        <v>514490</v>
      </c>
      <c r="F32" s="13">
        <f t="shared" si="0"/>
        <v>-13.09584135671092</v>
      </c>
      <c r="G32" s="1"/>
      <c r="H32" s="1"/>
      <c r="I32" s="1"/>
    </row>
    <row r="33" spans="1:9" x14ac:dyDescent="0.25">
      <c r="A33" s="8" t="s">
        <v>69</v>
      </c>
      <c r="B33" s="37">
        <v>10034</v>
      </c>
      <c r="C33" s="37">
        <v>6129</v>
      </c>
      <c r="D33" s="37">
        <v>10034</v>
      </c>
      <c r="E33" s="37">
        <v>6129</v>
      </c>
      <c r="F33" s="10">
        <f t="shared" si="0"/>
        <v>-38.91767988837951</v>
      </c>
      <c r="G33" s="1"/>
      <c r="H33" s="1"/>
      <c r="I33" s="1"/>
    </row>
    <row r="34" spans="1:9" x14ac:dyDescent="0.25">
      <c r="A34" s="11" t="s">
        <v>70</v>
      </c>
      <c r="B34" s="38">
        <v>1573</v>
      </c>
      <c r="C34" s="38">
        <v>12052</v>
      </c>
      <c r="D34" s="38">
        <v>1573</v>
      </c>
      <c r="E34" s="38">
        <v>12052</v>
      </c>
      <c r="F34" s="13">
        <f t="shared" si="0"/>
        <v>666.17927527018435</v>
      </c>
      <c r="G34" s="1"/>
      <c r="H34" s="1"/>
      <c r="I34" s="1"/>
    </row>
    <row r="35" spans="1:9" x14ac:dyDescent="0.25">
      <c r="A35" s="14" t="s">
        <v>71</v>
      </c>
      <c r="B35" s="15">
        <f>SUM(B7:B34)</f>
        <v>12239746</v>
      </c>
      <c r="C35" s="15">
        <f t="shared" ref="C35:E35" si="1">SUM(C7:C34)</f>
        <v>11874714</v>
      </c>
      <c r="D35" s="15">
        <f t="shared" si="1"/>
        <v>12239746</v>
      </c>
      <c r="E35" s="15">
        <f t="shared" si="1"/>
        <v>11874714</v>
      </c>
      <c r="F35" s="16">
        <f t="shared" si="0"/>
        <v>-2.9823494703239817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670052</v>
      </c>
      <c r="C38" s="41">
        <f>D7</f>
        <v>587689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TARRAGONA</v>
      </c>
      <c r="F38" s="42">
        <f>LOOKUP(E38,$A$38:$A$65,$B$38:$B$65)</f>
        <v>1966170</v>
      </c>
      <c r="G38" s="42">
        <f>LOOKUP(E38,$A$38:$A$65,$C$38:$C$65)</f>
        <v>1341912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10043</v>
      </c>
      <c r="C39" s="41">
        <f t="shared" ref="C39:C65" si="5">D8</f>
        <v>8272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1704211</v>
      </c>
      <c r="G39" s="42">
        <f t="shared" ref="G39:G65" si="8">LOOKUP(E39,$A$38:$A$65,$C$38:$C$65)</f>
        <v>1612723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26</v>
      </c>
      <c r="E40" s="42" t="str">
        <f t="shared" si="2"/>
        <v>BAHIA DE ALGECIRAS</v>
      </c>
      <c r="F40" s="42">
        <f t="shared" si="7"/>
        <v>1531186</v>
      </c>
      <c r="G40" s="42">
        <f t="shared" si="8"/>
        <v>1791421</v>
      </c>
    </row>
    <row r="41" spans="1:9" x14ac:dyDescent="0.25">
      <c r="A41" s="42" t="str">
        <f t="shared" si="3"/>
        <v>AVILES</v>
      </c>
      <c r="B41" s="41">
        <f t="shared" si="4"/>
        <v>49648</v>
      </c>
      <c r="C41" s="41">
        <f t="shared" si="5"/>
        <v>29318</v>
      </c>
      <c r="D41" s="41">
        <f t="shared" si="6"/>
        <v>17</v>
      </c>
      <c r="E41" s="42" t="str">
        <f t="shared" si="2"/>
        <v>CARTAGENA</v>
      </c>
      <c r="F41" s="42">
        <f t="shared" si="7"/>
        <v>1183027</v>
      </c>
      <c r="G41" s="42">
        <f t="shared" si="8"/>
        <v>1587043</v>
      </c>
    </row>
    <row r="42" spans="1:9" x14ac:dyDescent="0.25">
      <c r="A42" s="42" t="str">
        <f t="shared" si="3"/>
        <v>BAHIA DE ALGECIRAS</v>
      </c>
      <c r="B42" s="41">
        <f t="shared" si="4"/>
        <v>1531186</v>
      </c>
      <c r="C42" s="41">
        <f t="shared" si="5"/>
        <v>1791421</v>
      </c>
      <c r="D42" s="41">
        <f t="shared" si="6"/>
        <v>3</v>
      </c>
      <c r="E42" s="42" t="str">
        <f t="shared" si="2"/>
        <v>BARCELONA</v>
      </c>
      <c r="F42" s="42">
        <f t="shared" si="7"/>
        <v>932908</v>
      </c>
      <c r="G42" s="42">
        <f t="shared" si="8"/>
        <v>1088524</v>
      </c>
    </row>
    <row r="43" spans="1:9" x14ac:dyDescent="0.25">
      <c r="A43" s="42" t="str">
        <f t="shared" si="3"/>
        <v>BAHIA DE CADIZ</v>
      </c>
      <c r="B43" s="41">
        <f t="shared" si="4"/>
        <v>3095</v>
      </c>
      <c r="C43" s="41">
        <f t="shared" si="5"/>
        <v>5377</v>
      </c>
      <c r="D43" s="41">
        <f t="shared" si="6"/>
        <v>24</v>
      </c>
      <c r="E43" s="42" t="str">
        <f t="shared" si="2"/>
        <v>HUELVA</v>
      </c>
      <c r="F43" s="42">
        <f t="shared" si="7"/>
        <v>909769</v>
      </c>
      <c r="G43" s="42">
        <f t="shared" si="8"/>
        <v>841671</v>
      </c>
    </row>
    <row r="44" spans="1:9" x14ac:dyDescent="0.25">
      <c r="A44" s="42" t="str">
        <f t="shared" si="3"/>
        <v>BALEARES</v>
      </c>
      <c r="B44" s="41">
        <f t="shared" si="4"/>
        <v>83012</v>
      </c>
      <c r="C44" s="41">
        <f t="shared" si="5"/>
        <v>155351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791014</v>
      </c>
      <c r="G44" s="42">
        <f t="shared" si="8"/>
        <v>696788</v>
      </c>
    </row>
    <row r="45" spans="1:9" x14ac:dyDescent="0.25">
      <c r="A45" s="42" t="str">
        <f t="shared" si="3"/>
        <v>BARCELONA</v>
      </c>
      <c r="B45" s="41">
        <f t="shared" si="4"/>
        <v>932908</v>
      </c>
      <c r="C45" s="41">
        <f t="shared" si="5"/>
        <v>1088524</v>
      </c>
      <c r="D45" s="41">
        <f t="shared" si="6"/>
        <v>5</v>
      </c>
      <c r="E45" s="42" t="str">
        <f t="shared" si="2"/>
        <v>A CORUÑA</v>
      </c>
      <c r="F45" s="42">
        <f t="shared" si="7"/>
        <v>670052</v>
      </c>
      <c r="G45" s="42">
        <f t="shared" si="8"/>
        <v>587689</v>
      </c>
    </row>
    <row r="46" spans="1:9" x14ac:dyDescent="0.25">
      <c r="A46" s="42" t="str">
        <f t="shared" si="3"/>
        <v>BILBAO</v>
      </c>
      <c r="B46" s="41">
        <f t="shared" si="4"/>
        <v>1704211</v>
      </c>
      <c r="C46" s="41">
        <f t="shared" si="5"/>
        <v>1612723</v>
      </c>
      <c r="D46" s="41">
        <f t="shared" si="6"/>
        <v>2</v>
      </c>
      <c r="E46" s="42" t="str">
        <f t="shared" si="2"/>
        <v>VALENCIA</v>
      </c>
      <c r="F46" s="42">
        <f t="shared" si="7"/>
        <v>514490</v>
      </c>
      <c r="G46" s="42">
        <f t="shared" si="8"/>
        <v>592020</v>
      </c>
    </row>
    <row r="47" spans="1:9" x14ac:dyDescent="0.25">
      <c r="A47" s="42" t="str">
        <f t="shared" si="3"/>
        <v>CARTAGENA</v>
      </c>
      <c r="B47" s="41">
        <f t="shared" si="4"/>
        <v>1183027</v>
      </c>
      <c r="C47" s="41">
        <f t="shared" si="5"/>
        <v>1587043</v>
      </c>
      <c r="D47" s="41">
        <f t="shared" si="6"/>
        <v>4</v>
      </c>
      <c r="E47" s="42" t="str">
        <f t="shared" si="2"/>
        <v>LAS PALMAS</v>
      </c>
      <c r="F47" s="42">
        <f t="shared" si="7"/>
        <v>492240</v>
      </c>
      <c r="G47" s="42">
        <f t="shared" si="8"/>
        <v>461960</v>
      </c>
    </row>
    <row r="48" spans="1:9" x14ac:dyDescent="0.25">
      <c r="A48" s="42" t="str">
        <f t="shared" si="3"/>
        <v>CASTELLON</v>
      </c>
      <c r="B48" s="41">
        <f t="shared" si="4"/>
        <v>462617</v>
      </c>
      <c r="C48" s="41">
        <f t="shared" si="5"/>
        <v>758106</v>
      </c>
      <c r="D48" s="41">
        <f t="shared" si="6"/>
        <v>11</v>
      </c>
      <c r="E48" s="42" t="str">
        <f t="shared" si="2"/>
        <v>CASTELLON</v>
      </c>
      <c r="F48" s="42">
        <f t="shared" si="7"/>
        <v>462617</v>
      </c>
      <c r="G48" s="42">
        <f t="shared" si="8"/>
        <v>758106</v>
      </c>
    </row>
    <row r="49" spans="1:7" x14ac:dyDescent="0.25">
      <c r="A49" s="42" t="str">
        <f t="shared" si="3"/>
        <v>CEUTA</v>
      </c>
      <c r="B49" s="41">
        <f t="shared" si="4"/>
        <v>109561</v>
      </c>
      <c r="C49" s="41">
        <f t="shared" si="5"/>
        <v>124537</v>
      </c>
      <c r="D49" s="41">
        <f t="shared" si="6"/>
        <v>14</v>
      </c>
      <c r="E49" s="42" t="str">
        <f t="shared" si="2"/>
        <v>FERROL-SAN CIBRAO</v>
      </c>
      <c r="F49" s="42">
        <f t="shared" si="7"/>
        <v>156229</v>
      </c>
      <c r="G49" s="42">
        <f t="shared" si="8"/>
        <v>268248</v>
      </c>
    </row>
    <row r="50" spans="1:7" x14ac:dyDescent="0.25">
      <c r="A50" s="42" t="str">
        <f t="shared" si="3"/>
        <v>FERROL-SAN CIBRAO</v>
      </c>
      <c r="B50" s="41">
        <f t="shared" si="4"/>
        <v>156229</v>
      </c>
      <c r="C50" s="41">
        <f t="shared" si="5"/>
        <v>268248</v>
      </c>
      <c r="D50" s="41">
        <f t="shared" si="6"/>
        <v>12</v>
      </c>
      <c r="E50" s="42" t="str">
        <f t="shared" si="2"/>
        <v>GIJON</v>
      </c>
      <c r="F50" s="42">
        <f t="shared" si="7"/>
        <v>152665</v>
      </c>
      <c r="G50" s="42">
        <f t="shared" si="8"/>
        <v>117156</v>
      </c>
    </row>
    <row r="51" spans="1:7" x14ac:dyDescent="0.25">
      <c r="A51" s="42" t="str">
        <f t="shared" si="3"/>
        <v>GIJON</v>
      </c>
      <c r="B51" s="41">
        <f t="shared" si="4"/>
        <v>152665</v>
      </c>
      <c r="C51" s="41">
        <f t="shared" si="5"/>
        <v>117156</v>
      </c>
      <c r="D51" s="41">
        <f t="shared" si="6"/>
        <v>13</v>
      </c>
      <c r="E51" s="42" t="str">
        <f t="shared" si="2"/>
        <v>CEUTA</v>
      </c>
      <c r="F51" s="42">
        <f t="shared" si="7"/>
        <v>109561</v>
      </c>
      <c r="G51" s="42">
        <f t="shared" si="8"/>
        <v>124537</v>
      </c>
    </row>
    <row r="52" spans="1:7" x14ac:dyDescent="0.25">
      <c r="A52" s="42" t="str">
        <f t="shared" si="3"/>
        <v>HUELVA</v>
      </c>
      <c r="B52" s="41">
        <f t="shared" si="4"/>
        <v>909769</v>
      </c>
      <c r="C52" s="41">
        <f t="shared" si="5"/>
        <v>841671</v>
      </c>
      <c r="D52" s="41">
        <f t="shared" si="6"/>
        <v>6</v>
      </c>
      <c r="E52" s="42" t="str">
        <f t="shared" si="2"/>
        <v>BALEARES</v>
      </c>
      <c r="F52" s="42">
        <f t="shared" si="7"/>
        <v>83012</v>
      </c>
      <c r="G52" s="42">
        <f t="shared" si="8"/>
        <v>155351</v>
      </c>
    </row>
    <row r="53" spans="1:7" x14ac:dyDescent="0.25">
      <c r="A53" s="42" t="str">
        <f t="shared" si="3"/>
        <v>LAS PALMAS</v>
      </c>
      <c r="B53" s="41">
        <f t="shared" si="4"/>
        <v>492240</v>
      </c>
      <c r="C53" s="41">
        <f t="shared" si="5"/>
        <v>461960</v>
      </c>
      <c r="D53" s="41">
        <f t="shared" si="6"/>
        <v>10</v>
      </c>
      <c r="E53" s="42" t="str">
        <f t="shared" si="2"/>
        <v>MOTRIL</v>
      </c>
      <c r="F53" s="42">
        <f t="shared" si="7"/>
        <v>78120</v>
      </c>
      <c r="G53" s="42">
        <f t="shared" si="8"/>
        <v>104585</v>
      </c>
    </row>
    <row r="54" spans="1:7" x14ac:dyDescent="0.25">
      <c r="A54" s="42" t="str">
        <f t="shared" si="3"/>
        <v>MALAGA</v>
      </c>
      <c r="B54" s="41">
        <f t="shared" si="4"/>
        <v>1574</v>
      </c>
      <c r="C54" s="41">
        <f t="shared" si="5"/>
        <v>5632</v>
      </c>
      <c r="D54" s="41">
        <f t="shared" si="6"/>
        <v>25</v>
      </c>
      <c r="E54" s="42" t="str">
        <f t="shared" si="2"/>
        <v>AVILES</v>
      </c>
      <c r="F54" s="42">
        <f t="shared" si="7"/>
        <v>49648</v>
      </c>
      <c r="G54" s="42">
        <f t="shared" si="8"/>
        <v>29318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25872</v>
      </c>
      <c r="G55" s="42">
        <f t="shared" si="8"/>
        <v>34402</v>
      </c>
    </row>
    <row r="56" spans="1:7" x14ac:dyDescent="0.25">
      <c r="A56" s="42" t="str">
        <f t="shared" si="3"/>
        <v>MELILLA</v>
      </c>
      <c r="B56" s="41">
        <f t="shared" si="4"/>
        <v>7459</v>
      </c>
      <c r="C56" s="41">
        <f t="shared" si="5"/>
        <v>7020</v>
      </c>
      <c r="D56" s="41">
        <f t="shared" si="6"/>
        <v>22</v>
      </c>
      <c r="E56" s="42" t="str">
        <f t="shared" si="2"/>
        <v>SEVILLA</v>
      </c>
      <c r="F56" s="42">
        <f t="shared" si="9"/>
        <v>20665</v>
      </c>
      <c r="G56" s="42">
        <f t="shared" si="8"/>
        <v>8384</v>
      </c>
    </row>
    <row r="57" spans="1:7" x14ac:dyDescent="0.25">
      <c r="A57" s="42" t="str">
        <f t="shared" si="3"/>
        <v>MOTRIL</v>
      </c>
      <c r="B57" s="41">
        <f t="shared" si="4"/>
        <v>78120</v>
      </c>
      <c r="C57" s="41">
        <f t="shared" si="5"/>
        <v>104585</v>
      </c>
      <c r="D57" s="41">
        <f t="shared" si="6"/>
        <v>16</v>
      </c>
      <c r="E57" s="42" t="str">
        <f t="shared" si="2"/>
        <v>VILAGARCIA</v>
      </c>
      <c r="F57" s="42">
        <f t="shared" si="9"/>
        <v>12052</v>
      </c>
      <c r="G57" s="42">
        <f t="shared" si="8"/>
        <v>1573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10043</v>
      </c>
      <c r="G58" s="42">
        <f t="shared" si="8"/>
        <v>8272</v>
      </c>
    </row>
    <row r="59" spans="1:7" x14ac:dyDescent="0.25">
      <c r="A59" s="42" t="str">
        <f t="shared" si="3"/>
        <v>SANTA CRUZ DE TENERIFE</v>
      </c>
      <c r="B59" s="41">
        <f t="shared" si="4"/>
        <v>791014</v>
      </c>
      <c r="C59" s="41">
        <f t="shared" si="5"/>
        <v>696788</v>
      </c>
      <c r="D59" s="41">
        <f t="shared" si="6"/>
        <v>7</v>
      </c>
      <c r="E59" s="42" t="str">
        <f t="shared" si="2"/>
        <v>MELILLA</v>
      </c>
      <c r="F59" s="42">
        <f t="shared" si="9"/>
        <v>7459</v>
      </c>
      <c r="G59" s="42">
        <f t="shared" si="8"/>
        <v>7020</v>
      </c>
    </row>
    <row r="60" spans="1:7" x14ac:dyDescent="0.25">
      <c r="A60" s="42" t="str">
        <f t="shared" si="3"/>
        <v>SANTANDER</v>
      </c>
      <c r="B60" s="41">
        <f t="shared" si="4"/>
        <v>25872</v>
      </c>
      <c r="C60" s="41">
        <f t="shared" si="5"/>
        <v>34402</v>
      </c>
      <c r="D60" s="41">
        <f t="shared" si="6"/>
        <v>18</v>
      </c>
      <c r="E60" s="42" t="str">
        <f t="shared" si="2"/>
        <v>VIGO</v>
      </c>
      <c r="F60" s="42">
        <f t="shared" si="9"/>
        <v>6129</v>
      </c>
      <c r="G60" s="42">
        <f t="shared" si="8"/>
        <v>10034</v>
      </c>
    </row>
    <row r="61" spans="1:7" x14ac:dyDescent="0.25">
      <c r="A61" s="42" t="str">
        <f t="shared" si="3"/>
        <v>SEVILLA</v>
      </c>
      <c r="B61" s="41">
        <f t="shared" si="4"/>
        <v>20665</v>
      </c>
      <c r="C61" s="41">
        <f t="shared" si="5"/>
        <v>8384</v>
      </c>
      <c r="D61" s="41">
        <f t="shared" si="6"/>
        <v>19</v>
      </c>
      <c r="E61" s="42" t="str">
        <f t="shared" si="2"/>
        <v>BAHIA DE CADIZ</v>
      </c>
      <c r="F61" s="42">
        <f t="shared" si="9"/>
        <v>3095</v>
      </c>
      <c r="G61" s="42">
        <f t="shared" si="8"/>
        <v>5377</v>
      </c>
    </row>
    <row r="62" spans="1:7" x14ac:dyDescent="0.25">
      <c r="A62" s="42" t="str">
        <f t="shared" si="3"/>
        <v>TARRAGONA</v>
      </c>
      <c r="B62" s="41">
        <f t="shared" si="4"/>
        <v>1966170</v>
      </c>
      <c r="C62" s="41">
        <f t="shared" si="5"/>
        <v>1341912</v>
      </c>
      <c r="D62" s="41">
        <f t="shared" si="6"/>
        <v>1</v>
      </c>
      <c r="E62" s="42" t="str">
        <f t="shared" si="2"/>
        <v>MALAGA</v>
      </c>
      <c r="F62" s="42">
        <f t="shared" si="9"/>
        <v>1574</v>
      </c>
      <c r="G62" s="42">
        <f t="shared" si="8"/>
        <v>5632</v>
      </c>
    </row>
    <row r="63" spans="1:7" x14ac:dyDescent="0.25">
      <c r="A63" s="42" t="str">
        <f t="shared" si="3"/>
        <v>VALENCIA</v>
      </c>
      <c r="B63" s="41">
        <f t="shared" si="4"/>
        <v>514490</v>
      </c>
      <c r="C63" s="41">
        <f t="shared" si="5"/>
        <v>592020</v>
      </c>
      <c r="D63" s="41">
        <f t="shared" si="6"/>
        <v>9</v>
      </c>
      <c r="E63" s="42" t="str">
        <f t="shared" si="2"/>
        <v>ALMERIA</v>
      </c>
      <c r="F63" s="42">
        <f t="shared" si="9"/>
        <v>906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6129</v>
      </c>
      <c r="C64" s="41">
        <f t="shared" si="5"/>
        <v>10034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12052</v>
      </c>
      <c r="C65" s="41">
        <f t="shared" si="5"/>
        <v>1573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19">
        <v>124792</v>
      </c>
      <c r="C7" s="19">
        <v>255827</v>
      </c>
      <c r="D7" s="19">
        <v>124792</v>
      </c>
      <c r="E7" s="19">
        <v>255827</v>
      </c>
      <c r="F7" s="10">
        <f>((E7*100)/D7)-100</f>
        <v>105.00272453362396</v>
      </c>
      <c r="G7" s="1"/>
      <c r="H7" s="1"/>
      <c r="I7" s="1"/>
    </row>
    <row r="8" spans="1:12" x14ac:dyDescent="0.25">
      <c r="A8" s="11" t="s">
        <v>44</v>
      </c>
      <c r="B8" s="20">
        <v>71699</v>
      </c>
      <c r="C8" s="20">
        <v>50656</v>
      </c>
      <c r="D8" s="20">
        <v>71699</v>
      </c>
      <c r="E8" s="20">
        <v>50656</v>
      </c>
      <c r="F8" s="13">
        <f t="shared" ref="F8:F35" si="0">((E8*100)/D8)-100</f>
        <v>-29.349084366588102</v>
      </c>
      <c r="G8" s="1"/>
      <c r="H8" s="1"/>
      <c r="I8" s="1"/>
    </row>
    <row r="9" spans="1:12" x14ac:dyDescent="0.25">
      <c r="A9" s="8" t="s">
        <v>45</v>
      </c>
      <c r="B9" s="19">
        <v>228010</v>
      </c>
      <c r="C9" s="19">
        <v>482131</v>
      </c>
      <c r="D9" s="19">
        <v>228010</v>
      </c>
      <c r="E9" s="19">
        <v>482131</v>
      </c>
      <c r="F9" s="10">
        <f t="shared" si="0"/>
        <v>111.4516907153195</v>
      </c>
      <c r="G9" s="1"/>
      <c r="H9" s="1"/>
      <c r="I9" s="1"/>
    </row>
    <row r="10" spans="1:12" x14ac:dyDescent="0.25">
      <c r="A10" s="11" t="s">
        <v>46</v>
      </c>
      <c r="B10" s="20">
        <v>198745</v>
      </c>
      <c r="C10" s="20">
        <v>214161</v>
      </c>
      <c r="D10" s="20">
        <v>198745</v>
      </c>
      <c r="E10" s="20">
        <v>214161</v>
      </c>
      <c r="F10" s="13">
        <f t="shared" si="0"/>
        <v>7.7566731238521669</v>
      </c>
      <c r="G10" s="1"/>
      <c r="H10" s="1"/>
      <c r="I10" s="1"/>
    </row>
    <row r="11" spans="1:12" x14ac:dyDescent="0.25">
      <c r="A11" s="8" t="s">
        <v>47</v>
      </c>
      <c r="B11" s="19">
        <v>180782</v>
      </c>
      <c r="C11" s="19">
        <v>128333</v>
      </c>
      <c r="D11" s="19">
        <v>180782</v>
      </c>
      <c r="E11" s="19">
        <v>128333</v>
      </c>
      <c r="F11" s="10">
        <f t="shared" si="0"/>
        <v>-29.012291046675003</v>
      </c>
      <c r="G11" s="1"/>
      <c r="H11" s="1"/>
      <c r="I11" s="1"/>
    </row>
    <row r="12" spans="1:12" x14ac:dyDescent="0.25">
      <c r="A12" s="11" t="s">
        <v>48</v>
      </c>
      <c r="B12" s="20">
        <v>65999</v>
      </c>
      <c r="C12" s="20">
        <v>279248</v>
      </c>
      <c r="D12" s="20">
        <v>65999</v>
      </c>
      <c r="E12" s="20">
        <v>279248</v>
      </c>
      <c r="F12" s="13">
        <f t="shared" si="0"/>
        <v>323.10944105213713</v>
      </c>
      <c r="G12" s="1"/>
      <c r="H12" s="1"/>
      <c r="I12" s="1"/>
    </row>
    <row r="13" spans="1:12" x14ac:dyDescent="0.25">
      <c r="A13" s="8" t="s">
        <v>49</v>
      </c>
      <c r="B13" s="19">
        <v>133276</v>
      </c>
      <c r="C13" s="19">
        <v>173641</v>
      </c>
      <c r="D13" s="19">
        <v>133276</v>
      </c>
      <c r="E13" s="19">
        <v>173641</v>
      </c>
      <c r="F13" s="10">
        <f t="shared" si="0"/>
        <v>30.286773312524389</v>
      </c>
      <c r="G13" s="1"/>
      <c r="H13" s="1"/>
      <c r="I13" s="1"/>
    </row>
    <row r="14" spans="1:12" x14ac:dyDescent="0.25">
      <c r="A14" s="11" t="s">
        <v>50</v>
      </c>
      <c r="B14" s="20">
        <v>302427</v>
      </c>
      <c r="C14" s="20">
        <v>319371</v>
      </c>
      <c r="D14" s="20">
        <v>302427</v>
      </c>
      <c r="E14" s="20">
        <v>319371</v>
      </c>
      <c r="F14" s="13">
        <f t="shared" si="0"/>
        <v>5.6026743643920724</v>
      </c>
      <c r="G14" s="1"/>
      <c r="H14" s="1"/>
      <c r="I14" s="1"/>
    </row>
    <row r="15" spans="1:12" x14ac:dyDescent="0.25">
      <c r="A15" s="8" t="s">
        <v>51</v>
      </c>
      <c r="B15" s="19">
        <v>197664</v>
      </c>
      <c r="C15" s="19">
        <v>193352</v>
      </c>
      <c r="D15" s="19">
        <v>197664</v>
      </c>
      <c r="E15" s="19">
        <v>193352</v>
      </c>
      <c r="F15" s="10">
        <f t="shared" si="0"/>
        <v>-2.1814796826938618</v>
      </c>
      <c r="G15" s="1"/>
      <c r="H15" s="1"/>
      <c r="I15" s="1"/>
    </row>
    <row r="16" spans="1:12" x14ac:dyDescent="0.25">
      <c r="A16" s="11" t="s">
        <v>52</v>
      </c>
      <c r="B16" s="20">
        <v>280432</v>
      </c>
      <c r="C16" s="20">
        <v>266805</v>
      </c>
      <c r="D16" s="20">
        <v>280432</v>
      </c>
      <c r="E16" s="20">
        <v>266805</v>
      </c>
      <c r="F16" s="13">
        <f t="shared" si="0"/>
        <v>-4.859288526273744</v>
      </c>
      <c r="G16" s="1"/>
      <c r="H16" s="1"/>
      <c r="I16" s="1"/>
    </row>
    <row r="17" spans="1:9" x14ac:dyDescent="0.25">
      <c r="A17" s="8" t="s">
        <v>53</v>
      </c>
      <c r="B17" s="19">
        <v>130893</v>
      </c>
      <c r="C17" s="19">
        <v>137288</v>
      </c>
      <c r="D17" s="19">
        <v>130893</v>
      </c>
      <c r="E17" s="19">
        <v>137288</v>
      </c>
      <c r="F17" s="10">
        <f t="shared" si="0"/>
        <v>4.8856699747121723</v>
      </c>
      <c r="G17" s="1"/>
      <c r="H17" s="1"/>
      <c r="I17" s="1"/>
    </row>
    <row r="18" spans="1:9" x14ac:dyDescent="0.25">
      <c r="A18" s="11" t="s">
        <v>54</v>
      </c>
      <c r="B18" s="20">
        <v>4470</v>
      </c>
      <c r="C18" s="20">
        <v>4437</v>
      </c>
      <c r="D18" s="20">
        <v>4470</v>
      </c>
      <c r="E18" s="20">
        <v>4437</v>
      </c>
      <c r="F18" s="13">
        <f t="shared" si="0"/>
        <v>-0.7382550335570528</v>
      </c>
      <c r="G18" s="1"/>
      <c r="H18" s="1"/>
      <c r="I18" s="1"/>
    </row>
    <row r="19" spans="1:9" x14ac:dyDescent="0.25">
      <c r="A19" s="8" t="s">
        <v>55</v>
      </c>
      <c r="B19" s="19">
        <v>599238</v>
      </c>
      <c r="C19" s="19">
        <v>714618</v>
      </c>
      <c r="D19" s="19">
        <v>599238</v>
      </c>
      <c r="E19" s="19">
        <v>714618</v>
      </c>
      <c r="F19" s="10">
        <f t="shared" si="0"/>
        <v>19.254453155507491</v>
      </c>
      <c r="G19" s="1"/>
      <c r="H19" s="1"/>
      <c r="I19" s="1"/>
    </row>
    <row r="20" spans="1:9" x14ac:dyDescent="0.25">
      <c r="A20" s="11" t="s">
        <v>56</v>
      </c>
      <c r="B20" s="20">
        <v>1381409</v>
      </c>
      <c r="C20" s="20">
        <v>910751</v>
      </c>
      <c r="D20" s="20">
        <v>1381409</v>
      </c>
      <c r="E20" s="20">
        <v>910751</v>
      </c>
      <c r="F20" s="13">
        <f t="shared" si="0"/>
        <v>-34.070865326633893</v>
      </c>
      <c r="G20" s="1"/>
      <c r="H20" s="1"/>
      <c r="I20" s="1"/>
    </row>
    <row r="21" spans="1:9" x14ac:dyDescent="0.25">
      <c r="A21" s="8" t="s">
        <v>57</v>
      </c>
      <c r="B21" s="19">
        <v>169040</v>
      </c>
      <c r="C21" s="19">
        <v>200535</v>
      </c>
      <c r="D21" s="19">
        <v>169040</v>
      </c>
      <c r="E21" s="19">
        <v>200535</v>
      </c>
      <c r="F21" s="10">
        <f t="shared" si="0"/>
        <v>18.631684808329396</v>
      </c>
      <c r="G21" s="1"/>
      <c r="H21" s="1"/>
      <c r="I21" s="1"/>
    </row>
    <row r="22" spans="1:9" x14ac:dyDescent="0.25">
      <c r="A22" s="11" t="s">
        <v>58</v>
      </c>
      <c r="B22" s="20">
        <v>76410</v>
      </c>
      <c r="C22" s="20">
        <v>71718</v>
      </c>
      <c r="D22" s="20">
        <v>76410</v>
      </c>
      <c r="E22" s="20">
        <v>71718</v>
      </c>
      <c r="F22" s="13">
        <f t="shared" si="0"/>
        <v>-6.1405575186493877</v>
      </c>
      <c r="G22" s="1"/>
      <c r="H22" s="1"/>
      <c r="I22" s="1"/>
    </row>
    <row r="23" spans="1:9" x14ac:dyDescent="0.25">
      <c r="A23" s="8" t="s">
        <v>59</v>
      </c>
      <c r="B23" s="19">
        <v>92574</v>
      </c>
      <c r="C23" s="19">
        <v>61889</v>
      </c>
      <c r="D23" s="19">
        <v>92574</v>
      </c>
      <c r="E23" s="19">
        <v>61889</v>
      </c>
      <c r="F23" s="10">
        <f t="shared" si="0"/>
        <v>-33.146455808326309</v>
      </c>
      <c r="G23" s="1"/>
      <c r="H23" s="1"/>
      <c r="I23" s="1"/>
    </row>
    <row r="24" spans="1:9" x14ac:dyDescent="0.25">
      <c r="A24" s="11" t="s">
        <v>60</v>
      </c>
      <c r="B24" s="20">
        <v>38201</v>
      </c>
      <c r="C24" s="20">
        <v>122113</v>
      </c>
      <c r="D24" s="20">
        <v>38201</v>
      </c>
      <c r="E24" s="20">
        <v>122113</v>
      </c>
      <c r="F24" s="13">
        <f t="shared" si="0"/>
        <v>219.65917122588417</v>
      </c>
      <c r="G24" s="1"/>
      <c r="H24" s="1"/>
      <c r="I24" s="1"/>
    </row>
    <row r="25" spans="1:9" x14ac:dyDescent="0.25">
      <c r="A25" s="8" t="s">
        <v>61</v>
      </c>
      <c r="B25" s="19">
        <v>0</v>
      </c>
      <c r="C25" s="19">
        <v>1867</v>
      </c>
      <c r="D25" s="19">
        <v>0</v>
      </c>
      <c r="E25" s="19">
        <v>1867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0">
        <v>51502</v>
      </c>
      <c r="C26" s="20">
        <v>37682</v>
      </c>
      <c r="D26" s="20">
        <v>51502</v>
      </c>
      <c r="E26" s="20">
        <v>37682</v>
      </c>
      <c r="F26" s="13">
        <f t="shared" si="0"/>
        <v>-26.833909362743199</v>
      </c>
      <c r="G26" s="1"/>
      <c r="H26" s="1"/>
      <c r="I26" s="1"/>
    </row>
    <row r="27" spans="1:9" x14ac:dyDescent="0.25">
      <c r="A27" s="8" t="s">
        <v>63</v>
      </c>
      <c r="B27" s="19">
        <v>142035</v>
      </c>
      <c r="C27" s="19">
        <v>106531</v>
      </c>
      <c r="D27" s="19">
        <v>142035</v>
      </c>
      <c r="E27" s="19">
        <v>106531</v>
      </c>
      <c r="F27" s="10">
        <f t="shared" si="0"/>
        <v>-24.996655753863479</v>
      </c>
      <c r="G27" s="1"/>
      <c r="H27" s="1"/>
      <c r="I27" s="1"/>
    </row>
    <row r="28" spans="1:9" x14ac:dyDescent="0.25">
      <c r="A28" s="11" t="s">
        <v>64</v>
      </c>
      <c r="B28" s="20">
        <v>73424</v>
      </c>
      <c r="C28" s="20">
        <v>82917</v>
      </c>
      <c r="D28" s="20">
        <v>73424</v>
      </c>
      <c r="E28" s="20">
        <v>82917</v>
      </c>
      <c r="F28" s="13">
        <f t="shared" si="0"/>
        <v>12.929015035955544</v>
      </c>
      <c r="G28" s="1"/>
      <c r="H28" s="1"/>
      <c r="I28" s="1"/>
    </row>
    <row r="29" spans="1:9" x14ac:dyDescent="0.25">
      <c r="A29" s="8" t="s">
        <v>65</v>
      </c>
      <c r="B29" s="19">
        <v>186592</v>
      </c>
      <c r="C29" s="19">
        <v>240617</v>
      </c>
      <c r="D29" s="19">
        <v>186592</v>
      </c>
      <c r="E29" s="19">
        <v>240617</v>
      </c>
      <c r="F29" s="10">
        <f t="shared" si="0"/>
        <v>28.953545703995871</v>
      </c>
      <c r="G29" s="1"/>
      <c r="H29" s="1"/>
      <c r="I29" s="1"/>
    </row>
    <row r="30" spans="1:9" x14ac:dyDescent="0.25">
      <c r="A30" s="11" t="s">
        <v>66</v>
      </c>
      <c r="B30" s="20">
        <v>156348</v>
      </c>
      <c r="C30" s="20">
        <v>164129</v>
      </c>
      <c r="D30" s="20">
        <v>156348</v>
      </c>
      <c r="E30" s="20">
        <v>164129</v>
      </c>
      <c r="F30" s="13">
        <f t="shared" si="0"/>
        <v>4.9767186020927738</v>
      </c>
      <c r="G30" s="1"/>
      <c r="H30" s="1"/>
      <c r="I30" s="1"/>
    </row>
    <row r="31" spans="1:9" x14ac:dyDescent="0.25">
      <c r="A31" s="8" t="s">
        <v>67</v>
      </c>
      <c r="B31" s="19">
        <v>742636</v>
      </c>
      <c r="C31" s="19">
        <v>713656</v>
      </c>
      <c r="D31" s="19">
        <v>742636</v>
      </c>
      <c r="E31" s="19">
        <v>713656</v>
      </c>
      <c r="F31" s="10">
        <f t="shared" si="0"/>
        <v>-3.9023155354709473</v>
      </c>
      <c r="G31" s="1"/>
      <c r="H31" s="1"/>
      <c r="I31" s="1"/>
    </row>
    <row r="32" spans="1:9" x14ac:dyDescent="0.25">
      <c r="A32" s="11" t="s">
        <v>68</v>
      </c>
      <c r="B32" s="20">
        <v>274999</v>
      </c>
      <c r="C32" s="20">
        <v>204098</v>
      </c>
      <c r="D32" s="20">
        <v>274999</v>
      </c>
      <c r="E32" s="20">
        <v>204098</v>
      </c>
      <c r="F32" s="13">
        <f t="shared" si="0"/>
        <v>-25.782275571911171</v>
      </c>
      <c r="G32" s="1"/>
      <c r="H32" s="1"/>
      <c r="I32" s="1"/>
    </row>
    <row r="33" spans="1:9" x14ac:dyDescent="0.25">
      <c r="A33" s="8" t="s">
        <v>69</v>
      </c>
      <c r="B33" s="19">
        <v>27799</v>
      </c>
      <c r="C33" s="19">
        <v>20035</v>
      </c>
      <c r="D33" s="19">
        <v>27799</v>
      </c>
      <c r="E33" s="19">
        <v>20035</v>
      </c>
      <c r="F33" s="10">
        <f t="shared" si="0"/>
        <v>-27.929062196481894</v>
      </c>
      <c r="G33" s="1"/>
      <c r="H33" s="1"/>
      <c r="I33" s="1"/>
    </row>
    <row r="34" spans="1:9" x14ac:dyDescent="0.25">
      <c r="A34" s="11" t="s">
        <v>70</v>
      </c>
      <c r="B34" s="20">
        <v>17211</v>
      </c>
      <c r="C34" s="20">
        <v>31111</v>
      </c>
      <c r="D34" s="20">
        <v>17211</v>
      </c>
      <c r="E34" s="20">
        <v>31111</v>
      </c>
      <c r="F34" s="13">
        <f t="shared" si="0"/>
        <v>80.7623031782</v>
      </c>
      <c r="G34" s="1"/>
      <c r="H34" s="1"/>
      <c r="I34" s="1"/>
    </row>
    <row r="35" spans="1:9" x14ac:dyDescent="0.25">
      <c r="A35" s="14" t="s">
        <v>71</v>
      </c>
      <c r="B35" s="15">
        <f>SUM(B7:B34)</f>
        <v>5948607</v>
      </c>
      <c r="C35" s="15">
        <f t="shared" ref="C35:E35" si="1">SUM(C7:C34)</f>
        <v>6189517</v>
      </c>
      <c r="D35" s="15">
        <f t="shared" si="1"/>
        <v>5948607</v>
      </c>
      <c r="E35" s="15">
        <f t="shared" si="1"/>
        <v>6189517</v>
      </c>
      <c r="F35" s="16">
        <f t="shared" si="0"/>
        <v>4.0498557057139664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255827</v>
      </c>
      <c r="C38" s="41">
        <f>D7</f>
        <v>124792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910751</v>
      </c>
      <c r="G38" s="42">
        <f>LOOKUP(E38,$A$38:$A$65,$C$38:$C$65)</f>
        <v>1381409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50656</v>
      </c>
      <c r="C39" s="41">
        <f t="shared" ref="C39:C65" si="5">D8</f>
        <v>71699</v>
      </c>
      <c r="D39" s="41">
        <f t="shared" ref="D39:D65" si="6">_xlfn.RANK.EQ(B39,$B$38:$B$65)+COUNTIF($B$38:$B$65,B39)-1</f>
        <v>23</v>
      </c>
      <c r="E39" s="42" t="str">
        <f t="shared" si="2"/>
        <v>FERROL-SAN CIBRAO</v>
      </c>
      <c r="F39" s="42">
        <f t="shared" ref="F39:F54" si="7">LOOKUP(E39,$A$38:$A$65,$B$38:$B$65)</f>
        <v>714618</v>
      </c>
      <c r="G39" s="42">
        <f t="shared" ref="G39:G65" si="8">LOOKUP(E39,$A$38:$A$65,$C$38:$C$65)</f>
        <v>599238</v>
      </c>
    </row>
    <row r="40" spans="1:9" x14ac:dyDescent="0.25">
      <c r="A40" s="42" t="str">
        <f t="shared" si="3"/>
        <v>ALMERIA</v>
      </c>
      <c r="B40" s="41">
        <f t="shared" si="4"/>
        <v>482131</v>
      </c>
      <c r="C40" s="41">
        <f t="shared" si="5"/>
        <v>228010</v>
      </c>
      <c r="D40" s="41">
        <f t="shared" si="6"/>
        <v>4</v>
      </c>
      <c r="E40" s="42" t="str">
        <f t="shared" si="2"/>
        <v>TARRAGONA</v>
      </c>
      <c r="F40" s="42">
        <f t="shared" si="7"/>
        <v>713656</v>
      </c>
      <c r="G40" s="42">
        <f t="shared" si="8"/>
        <v>742636</v>
      </c>
    </row>
    <row r="41" spans="1:9" x14ac:dyDescent="0.25">
      <c r="A41" s="42" t="str">
        <f t="shared" si="3"/>
        <v>AVILES</v>
      </c>
      <c r="B41" s="41">
        <f t="shared" si="4"/>
        <v>214161</v>
      </c>
      <c r="C41" s="41">
        <f t="shared" si="5"/>
        <v>198745</v>
      </c>
      <c r="D41" s="41">
        <f t="shared" si="6"/>
        <v>10</v>
      </c>
      <c r="E41" s="42" t="str">
        <f t="shared" si="2"/>
        <v>ALMERIA</v>
      </c>
      <c r="F41" s="42">
        <f t="shared" si="7"/>
        <v>482131</v>
      </c>
      <c r="G41" s="42">
        <f t="shared" si="8"/>
        <v>228010</v>
      </c>
    </row>
    <row r="42" spans="1:9" x14ac:dyDescent="0.25">
      <c r="A42" s="42" t="str">
        <f t="shared" si="3"/>
        <v>BAHIA DE ALGECIRAS</v>
      </c>
      <c r="B42" s="41">
        <f t="shared" si="4"/>
        <v>128333</v>
      </c>
      <c r="C42" s="41">
        <f t="shared" si="5"/>
        <v>180782</v>
      </c>
      <c r="D42" s="41">
        <f t="shared" si="6"/>
        <v>17</v>
      </c>
      <c r="E42" s="42" t="str">
        <f t="shared" si="2"/>
        <v>BARCELONA</v>
      </c>
      <c r="F42" s="42">
        <f t="shared" si="7"/>
        <v>319371</v>
      </c>
      <c r="G42" s="42">
        <f t="shared" si="8"/>
        <v>302427</v>
      </c>
    </row>
    <row r="43" spans="1:9" x14ac:dyDescent="0.25">
      <c r="A43" s="42" t="str">
        <f t="shared" si="3"/>
        <v>BAHIA DE CADIZ</v>
      </c>
      <c r="B43" s="41">
        <f t="shared" si="4"/>
        <v>279248</v>
      </c>
      <c r="C43" s="41">
        <f t="shared" si="5"/>
        <v>65999</v>
      </c>
      <c r="D43" s="41">
        <f t="shared" si="6"/>
        <v>6</v>
      </c>
      <c r="E43" s="42" t="str">
        <f t="shared" si="2"/>
        <v>BAHIA DE CADIZ</v>
      </c>
      <c r="F43" s="42">
        <f t="shared" si="7"/>
        <v>279248</v>
      </c>
      <c r="G43" s="42">
        <f t="shared" si="8"/>
        <v>65999</v>
      </c>
    </row>
    <row r="44" spans="1:9" x14ac:dyDescent="0.25">
      <c r="A44" s="42" t="str">
        <f t="shared" si="3"/>
        <v>BALEARES</v>
      </c>
      <c r="B44" s="41">
        <f t="shared" si="4"/>
        <v>173641</v>
      </c>
      <c r="C44" s="41">
        <f t="shared" si="5"/>
        <v>133276</v>
      </c>
      <c r="D44" s="41">
        <f t="shared" si="6"/>
        <v>14</v>
      </c>
      <c r="E44" s="42" t="str">
        <f t="shared" si="2"/>
        <v>CARTAGENA</v>
      </c>
      <c r="F44" s="42">
        <f t="shared" si="7"/>
        <v>266805</v>
      </c>
      <c r="G44" s="42">
        <f t="shared" si="8"/>
        <v>280432</v>
      </c>
    </row>
    <row r="45" spans="1:9" x14ac:dyDescent="0.25">
      <c r="A45" s="42" t="str">
        <f t="shared" si="3"/>
        <v>BARCELONA</v>
      </c>
      <c r="B45" s="41">
        <f t="shared" si="4"/>
        <v>319371</v>
      </c>
      <c r="C45" s="41">
        <f t="shared" si="5"/>
        <v>302427</v>
      </c>
      <c r="D45" s="41">
        <f t="shared" si="6"/>
        <v>5</v>
      </c>
      <c r="E45" s="42" t="str">
        <f t="shared" si="2"/>
        <v>A CORUÑA</v>
      </c>
      <c r="F45" s="42">
        <f t="shared" si="7"/>
        <v>255827</v>
      </c>
      <c r="G45" s="42">
        <f t="shared" si="8"/>
        <v>124792</v>
      </c>
    </row>
    <row r="46" spans="1:9" x14ac:dyDescent="0.25">
      <c r="A46" s="42" t="str">
        <f t="shared" si="3"/>
        <v>BILBAO</v>
      </c>
      <c r="B46" s="41">
        <f t="shared" si="4"/>
        <v>193352</v>
      </c>
      <c r="C46" s="41">
        <f t="shared" si="5"/>
        <v>197664</v>
      </c>
      <c r="D46" s="41">
        <f t="shared" si="6"/>
        <v>13</v>
      </c>
      <c r="E46" s="42" t="str">
        <f t="shared" si="2"/>
        <v>SANTANDER</v>
      </c>
      <c r="F46" s="42">
        <f t="shared" si="7"/>
        <v>240617</v>
      </c>
      <c r="G46" s="42">
        <f t="shared" si="8"/>
        <v>186592</v>
      </c>
    </row>
    <row r="47" spans="1:9" x14ac:dyDescent="0.25">
      <c r="A47" s="42" t="str">
        <f t="shared" si="3"/>
        <v>CARTAGENA</v>
      </c>
      <c r="B47" s="41">
        <f t="shared" si="4"/>
        <v>266805</v>
      </c>
      <c r="C47" s="41">
        <f t="shared" si="5"/>
        <v>280432</v>
      </c>
      <c r="D47" s="41">
        <f t="shared" si="6"/>
        <v>7</v>
      </c>
      <c r="E47" s="42" t="str">
        <f t="shared" si="2"/>
        <v>AVILES</v>
      </c>
      <c r="F47" s="42">
        <f t="shared" si="7"/>
        <v>214161</v>
      </c>
      <c r="G47" s="42">
        <f t="shared" si="8"/>
        <v>198745</v>
      </c>
    </row>
    <row r="48" spans="1:9" x14ac:dyDescent="0.25">
      <c r="A48" s="42" t="str">
        <f t="shared" si="3"/>
        <v>CASTELLON</v>
      </c>
      <c r="B48" s="41">
        <f t="shared" si="4"/>
        <v>137288</v>
      </c>
      <c r="C48" s="41">
        <f t="shared" si="5"/>
        <v>130893</v>
      </c>
      <c r="D48" s="41">
        <f t="shared" si="6"/>
        <v>16</v>
      </c>
      <c r="E48" s="42" t="str">
        <f t="shared" si="2"/>
        <v>VALENCIA</v>
      </c>
      <c r="F48" s="42">
        <f t="shared" si="7"/>
        <v>204098</v>
      </c>
      <c r="G48" s="42">
        <f t="shared" si="8"/>
        <v>274999</v>
      </c>
    </row>
    <row r="49" spans="1:7" x14ac:dyDescent="0.25">
      <c r="A49" s="42" t="str">
        <f t="shared" si="3"/>
        <v>CEUTA</v>
      </c>
      <c r="B49" s="41">
        <f t="shared" si="4"/>
        <v>4437</v>
      </c>
      <c r="C49" s="41">
        <f t="shared" si="5"/>
        <v>4470</v>
      </c>
      <c r="D49" s="41">
        <f t="shared" si="6"/>
        <v>27</v>
      </c>
      <c r="E49" s="42" t="str">
        <f t="shared" si="2"/>
        <v>HUELVA</v>
      </c>
      <c r="F49" s="42">
        <f t="shared" si="7"/>
        <v>200535</v>
      </c>
      <c r="G49" s="42">
        <f t="shared" si="8"/>
        <v>169040</v>
      </c>
    </row>
    <row r="50" spans="1:7" x14ac:dyDescent="0.25">
      <c r="A50" s="42" t="str">
        <f t="shared" si="3"/>
        <v>FERROL-SAN CIBRAO</v>
      </c>
      <c r="B50" s="41">
        <f t="shared" si="4"/>
        <v>714618</v>
      </c>
      <c r="C50" s="41">
        <f t="shared" si="5"/>
        <v>599238</v>
      </c>
      <c r="D50" s="41">
        <f t="shared" si="6"/>
        <v>2</v>
      </c>
      <c r="E50" s="42" t="str">
        <f t="shared" si="2"/>
        <v>BILBAO</v>
      </c>
      <c r="F50" s="42">
        <f t="shared" si="7"/>
        <v>193352</v>
      </c>
      <c r="G50" s="42">
        <f t="shared" si="8"/>
        <v>197664</v>
      </c>
    </row>
    <row r="51" spans="1:7" x14ac:dyDescent="0.25">
      <c r="A51" s="42" t="str">
        <f t="shared" si="3"/>
        <v>GIJON</v>
      </c>
      <c r="B51" s="41">
        <f t="shared" si="4"/>
        <v>910751</v>
      </c>
      <c r="C51" s="41">
        <f t="shared" si="5"/>
        <v>1381409</v>
      </c>
      <c r="D51" s="41">
        <f t="shared" si="6"/>
        <v>1</v>
      </c>
      <c r="E51" s="42" t="str">
        <f t="shared" si="2"/>
        <v>BALEARES</v>
      </c>
      <c r="F51" s="42">
        <f t="shared" si="7"/>
        <v>173641</v>
      </c>
      <c r="G51" s="42">
        <f t="shared" si="8"/>
        <v>133276</v>
      </c>
    </row>
    <row r="52" spans="1:7" x14ac:dyDescent="0.25">
      <c r="A52" s="42" t="str">
        <f t="shared" si="3"/>
        <v>HUELVA</v>
      </c>
      <c r="B52" s="41">
        <f t="shared" si="4"/>
        <v>200535</v>
      </c>
      <c r="C52" s="41">
        <f t="shared" si="5"/>
        <v>169040</v>
      </c>
      <c r="D52" s="41">
        <f t="shared" si="6"/>
        <v>12</v>
      </c>
      <c r="E52" s="42" t="str">
        <f t="shared" si="2"/>
        <v>SEVILLA</v>
      </c>
      <c r="F52" s="42">
        <f t="shared" si="7"/>
        <v>164129</v>
      </c>
      <c r="G52" s="42">
        <f t="shared" si="8"/>
        <v>156348</v>
      </c>
    </row>
    <row r="53" spans="1:7" x14ac:dyDescent="0.25">
      <c r="A53" s="42" t="str">
        <f t="shared" si="3"/>
        <v>LAS PALMAS</v>
      </c>
      <c r="B53" s="41">
        <f t="shared" si="4"/>
        <v>71718</v>
      </c>
      <c r="C53" s="41">
        <f t="shared" si="5"/>
        <v>76410</v>
      </c>
      <c r="D53" s="41">
        <f t="shared" si="6"/>
        <v>21</v>
      </c>
      <c r="E53" s="42" t="str">
        <f t="shared" si="2"/>
        <v>CASTELLON</v>
      </c>
      <c r="F53" s="42">
        <f t="shared" si="7"/>
        <v>137288</v>
      </c>
      <c r="G53" s="42">
        <f t="shared" si="8"/>
        <v>130893</v>
      </c>
    </row>
    <row r="54" spans="1:7" x14ac:dyDescent="0.25">
      <c r="A54" s="42" t="str">
        <f t="shared" si="3"/>
        <v>MALAGA</v>
      </c>
      <c r="B54" s="41">
        <f t="shared" si="4"/>
        <v>61889</v>
      </c>
      <c r="C54" s="41">
        <f t="shared" si="5"/>
        <v>92574</v>
      </c>
      <c r="D54" s="41">
        <f t="shared" si="6"/>
        <v>22</v>
      </c>
      <c r="E54" s="42" t="str">
        <f t="shared" si="2"/>
        <v>BAHIA DE ALGECIRAS</v>
      </c>
      <c r="F54" s="42">
        <f t="shared" si="7"/>
        <v>128333</v>
      </c>
      <c r="G54" s="42">
        <f t="shared" si="8"/>
        <v>180782</v>
      </c>
    </row>
    <row r="55" spans="1:7" x14ac:dyDescent="0.25">
      <c r="A55" s="42" t="str">
        <f t="shared" si="3"/>
        <v>MARIN Y RIA DE PONTEVEDRA</v>
      </c>
      <c r="B55" s="41">
        <f t="shared" si="4"/>
        <v>122113</v>
      </c>
      <c r="C55" s="41">
        <f t="shared" si="5"/>
        <v>38201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122113</v>
      </c>
      <c r="G55" s="42">
        <f t="shared" si="8"/>
        <v>38201</v>
      </c>
    </row>
    <row r="56" spans="1:7" x14ac:dyDescent="0.25">
      <c r="A56" s="42" t="str">
        <f t="shared" si="3"/>
        <v>MELILLA</v>
      </c>
      <c r="B56" s="41">
        <f t="shared" si="4"/>
        <v>1867</v>
      </c>
      <c r="C56" s="41">
        <f t="shared" si="5"/>
        <v>0</v>
      </c>
      <c r="D56" s="41">
        <f t="shared" si="6"/>
        <v>28</v>
      </c>
      <c r="E56" s="42" t="str">
        <f t="shared" si="2"/>
        <v>PASAIA</v>
      </c>
      <c r="F56" s="42">
        <f t="shared" si="9"/>
        <v>106531</v>
      </c>
      <c r="G56" s="42">
        <f t="shared" si="8"/>
        <v>142035</v>
      </c>
    </row>
    <row r="57" spans="1:7" x14ac:dyDescent="0.25">
      <c r="A57" s="42" t="str">
        <f t="shared" si="3"/>
        <v>MOTRIL</v>
      </c>
      <c r="B57" s="41">
        <f t="shared" si="4"/>
        <v>37682</v>
      </c>
      <c r="C57" s="41">
        <f t="shared" si="5"/>
        <v>51502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82917</v>
      </c>
      <c r="G57" s="42">
        <f t="shared" si="8"/>
        <v>73424</v>
      </c>
    </row>
    <row r="58" spans="1:7" x14ac:dyDescent="0.25">
      <c r="A58" s="42" t="str">
        <f t="shared" si="3"/>
        <v>PASAIA</v>
      </c>
      <c r="B58" s="41">
        <f t="shared" si="4"/>
        <v>106531</v>
      </c>
      <c r="C58" s="41">
        <f t="shared" si="5"/>
        <v>142035</v>
      </c>
      <c r="D58" s="41">
        <f t="shared" si="6"/>
        <v>19</v>
      </c>
      <c r="E58" s="42" t="str">
        <f t="shared" si="2"/>
        <v>LAS PALMAS</v>
      </c>
      <c r="F58" s="42">
        <f t="shared" si="9"/>
        <v>71718</v>
      </c>
      <c r="G58" s="42">
        <f t="shared" si="8"/>
        <v>76410</v>
      </c>
    </row>
    <row r="59" spans="1:7" x14ac:dyDescent="0.25">
      <c r="A59" s="42" t="str">
        <f t="shared" si="3"/>
        <v>SANTA CRUZ DE TENERIFE</v>
      </c>
      <c r="B59" s="41">
        <f t="shared" si="4"/>
        <v>82917</v>
      </c>
      <c r="C59" s="41">
        <f t="shared" si="5"/>
        <v>73424</v>
      </c>
      <c r="D59" s="41">
        <f t="shared" si="6"/>
        <v>20</v>
      </c>
      <c r="E59" s="42" t="str">
        <f t="shared" si="2"/>
        <v>MALAGA</v>
      </c>
      <c r="F59" s="42">
        <f t="shared" si="9"/>
        <v>61889</v>
      </c>
      <c r="G59" s="42">
        <f t="shared" si="8"/>
        <v>92574</v>
      </c>
    </row>
    <row r="60" spans="1:7" x14ac:dyDescent="0.25">
      <c r="A60" s="42" t="str">
        <f t="shared" si="3"/>
        <v>SANTANDER</v>
      </c>
      <c r="B60" s="41">
        <f t="shared" si="4"/>
        <v>240617</v>
      </c>
      <c r="C60" s="41">
        <f t="shared" si="5"/>
        <v>186592</v>
      </c>
      <c r="D60" s="41">
        <f t="shared" si="6"/>
        <v>9</v>
      </c>
      <c r="E60" s="42" t="str">
        <f t="shared" si="2"/>
        <v>ALICANTE</v>
      </c>
      <c r="F60" s="42">
        <f t="shared" si="9"/>
        <v>50656</v>
      </c>
      <c r="G60" s="42">
        <f t="shared" si="8"/>
        <v>71699</v>
      </c>
    </row>
    <row r="61" spans="1:7" x14ac:dyDescent="0.25">
      <c r="A61" s="42" t="str">
        <f t="shared" si="3"/>
        <v>SEVILLA</v>
      </c>
      <c r="B61" s="41">
        <f t="shared" si="4"/>
        <v>164129</v>
      </c>
      <c r="C61" s="41">
        <f t="shared" si="5"/>
        <v>156348</v>
      </c>
      <c r="D61" s="41">
        <f t="shared" si="6"/>
        <v>15</v>
      </c>
      <c r="E61" s="42" t="str">
        <f t="shared" si="2"/>
        <v>MOTRIL</v>
      </c>
      <c r="F61" s="42">
        <f t="shared" si="9"/>
        <v>37682</v>
      </c>
      <c r="G61" s="42">
        <f t="shared" si="8"/>
        <v>51502</v>
      </c>
    </row>
    <row r="62" spans="1:7" x14ac:dyDescent="0.25">
      <c r="A62" s="42" t="str">
        <f t="shared" si="3"/>
        <v>TARRAGONA</v>
      </c>
      <c r="B62" s="41">
        <f t="shared" si="4"/>
        <v>713656</v>
      </c>
      <c r="C62" s="41">
        <f t="shared" si="5"/>
        <v>742636</v>
      </c>
      <c r="D62" s="41">
        <f t="shared" si="6"/>
        <v>3</v>
      </c>
      <c r="E62" s="42" t="str">
        <f t="shared" si="2"/>
        <v>VILAGARCIA</v>
      </c>
      <c r="F62" s="42">
        <f t="shared" si="9"/>
        <v>31111</v>
      </c>
      <c r="G62" s="42">
        <f t="shared" si="8"/>
        <v>17211</v>
      </c>
    </row>
    <row r="63" spans="1:7" x14ac:dyDescent="0.25">
      <c r="A63" s="42" t="str">
        <f t="shared" si="3"/>
        <v>VALENCIA</v>
      </c>
      <c r="B63" s="41">
        <f t="shared" si="4"/>
        <v>204098</v>
      </c>
      <c r="C63" s="41">
        <f t="shared" si="5"/>
        <v>274999</v>
      </c>
      <c r="D63" s="41">
        <f t="shared" si="6"/>
        <v>11</v>
      </c>
      <c r="E63" s="42" t="str">
        <f t="shared" si="2"/>
        <v>VIGO</v>
      </c>
      <c r="F63" s="42">
        <f t="shared" si="9"/>
        <v>20035</v>
      </c>
      <c r="G63" s="42">
        <f t="shared" si="8"/>
        <v>27799</v>
      </c>
    </row>
    <row r="64" spans="1:7" x14ac:dyDescent="0.25">
      <c r="A64" s="42" t="str">
        <f t="shared" si="3"/>
        <v>VIGO</v>
      </c>
      <c r="B64" s="41">
        <f t="shared" si="4"/>
        <v>20035</v>
      </c>
      <c r="C64" s="41">
        <f t="shared" si="5"/>
        <v>27799</v>
      </c>
      <c r="D64" s="41">
        <f t="shared" si="6"/>
        <v>26</v>
      </c>
      <c r="E64" s="42" t="str">
        <f t="shared" si="2"/>
        <v>CEUTA</v>
      </c>
      <c r="F64" s="42">
        <f t="shared" si="9"/>
        <v>4437</v>
      </c>
      <c r="G64" s="42">
        <f t="shared" si="8"/>
        <v>4470</v>
      </c>
    </row>
    <row r="65" spans="1:7" x14ac:dyDescent="0.25">
      <c r="A65" s="42" t="str">
        <f t="shared" si="3"/>
        <v>VILAGARCIA</v>
      </c>
      <c r="B65" s="41">
        <f t="shared" si="4"/>
        <v>31111</v>
      </c>
      <c r="C65" s="41">
        <f t="shared" si="5"/>
        <v>17211</v>
      </c>
      <c r="D65" s="41">
        <f t="shared" si="6"/>
        <v>25</v>
      </c>
      <c r="E65" s="42" t="str">
        <f t="shared" si="2"/>
        <v>MELILLA</v>
      </c>
      <c r="F65" s="42">
        <f t="shared" si="9"/>
        <v>1867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1">
        <v>90554</v>
      </c>
      <c r="C7" s="21">
        <v>88255</v>
      </c>
      <c r="D7" s="21">
        <v>90554</v>
      </c>
      <c r="E7" s="21">
        <v>88255</v>
      </c>
      <c r="F7" s="10">
        <f>((E7*100)/D7)-100</f>
        <v>-2.5388166177087754</v>
      </c>
      <c r="G7" s="1"/>
      <c r="H7" s="1"/>
      <c r="I7" s="1"/>
    </row>
    <row r="8" spans="1:12" x14ac:dyDescent="0.25">
      <c r="A8" s="11" t="s">
        <v>44</v>
      </c>
      <c r="B8" s="22">
        <v>105498</v>
      </c>
      <c r="C8" s="22">
        <v>98401</v>
      </c>
      <c r="D8" s="22">
        <v>105498</v>
      </c>
      <c r="E8" s="22">
        <v>98401</v>
      </c>
      <c r="F8" s="13">
        <f t="shared" ref="F8:F35" si="0">((E8*100)/D8)-100</f>
        <v>-6.7271417467629675</v>
      </c>
      <c r="G8" s="1"/>
      <c r="H8" s="1"/>
      <c r="I8" s="1"/>
    </row>
    <row r="9" spans="1:12" x14ac:dyDescent="0.25">
      <c r="A9" s="8" t="s">
        <v>45</v>
      </c>
      <c r="B9" s="21">
        <v>38968</v>
      </c>
      <c r="C9" s="21">
        <v>41527</v>
      </c>
      <c r="D9" s="21">
        <v>38968</v>
      </c>
      <c r="E9" s="21">
        <v>41527</v>
      </c>
      <c r="F9" s="10">
        <f t="shared" si="0"/>
        <v>6.5669267090946448</v>
      </c>
      <c r="G9" s="1"/>
      <c r="H9" s="1"/>
      <c r="I9" s="1"/>
    </row>
    <row r="10" spans="1:12" x14ac:dyDescent="0.25">
      <c r="A10" s="11" t="s">
        <v>46</v>
      </c>
      <c r="B10" s="22">
        <v>55403</v>
      </c>
      <c r="C10" s="22">
        <v>105622</v>
      </c>
      <c r="D10" s="22">
        <v>55403</v>
      </c>
      <c r="E10" s="22">
        <v>105622</v>
      </c>
      <c r="F10" s="13">
        <f t="shared" si="0"/>
        <v>90.643105968990852</v>
      </c>
      <c r="G10" s="1"/>
      <c r="H10" s="1"/>
      <c r="I10" s="1"/>
    </row>
    <row r="11" spans="1:12" x14ac:dyDescent="0.25">
      <c r="A11" s="8" t="s">
        <v>47</v>
      </c>
      <c r="B11" s="21">
        <v>3017233</v>
      </c>
      <c r="C11" s="21">
        <v>3487010</v>
      </c>
      <c r="D11" s="21">
        <v>3017233</v>
      </c>
      <c r="E11" s="21">
        <v>3487010</v>
      </c>
      <c r="F11" s="10">
        <f t="shared" si="0"/>
        <v>15.569795239545641</v>
      </c>
      <c r="G11" s="1"/>
      <c r="H11" s="1"/>
      <c r="I11" s="1"/>
    </row>
    <row r="12" spans="1:12" x14ac:dyDescent="0.25">
      <c r="A12" s="11" t="s">
        <v>48</v>
      </c>
      <c r="B12" s="22">
        <v>152675</v>
      </c>
      <c r="C12" s="22">
        <v>166804</v>
      </c>
      <c r="D12" s="22">
        <v>152675</v>
      </c>
      <c r="E12" s="22">
        <v>166804</v>
      </c>
      <c r="F12" s="13">
        <f t="shared" si="0"/>
        <v>9.2542983461601409</v>
      </c>
      <c r="G12" s="1"/>
      <c r="H12" s="1"/>
      <c r="I12" s="1"/>
    </row>
    <row r="13" spans="1:12" x14ac:dyDescent="0.25">
      <c r="A13" s="8" t="s">
        <v>49</v>
      </c>
      <c r="B13" s="21">
        <v>510953</v>
      </c>
      <c r="C13" s="21">
        <v>493825</v>
      </c>
      <c r="D13" s="21">
        <v>510953</v>
      </c>
      <c r="E13" s="21">
        <v>493825</v>
      </c>
      <c r="F13" s="10">
        <f t="shared" si="0"/>
        <v>-3.3521674204868219</v>
      </c>
      <c r="G13" s="1"/>
      <c r="H13" s="1"/>
      <c r="I13" s="1"/>
    </row>
    <row r="14" spans="1:12" x14ac:dyDescent="0.25">
      <c r="A14" s="11" t="s">
        <v>50</v>
      </c>
      <c r="B14" s="22">
        <v>1868975</v>
      </c>
      <c r="C14" s="22">
        <v>2051501</v>
      </c>
      <c r="D14" s="22">
        <v>1868975</v>
      </c>
      <c r="E14" s="22">
        <v>2051501</v>
      </c>
      <c r="F14" s="13">
        <f t="shared" si="0"/>
        <v>9.7661017402587049</v>
      </c>
      <c r="G14" s="1"/>
      <c r="H14" s="1"/>
      <c r="I14" s="1"/>
    </row>
    <row r="15" spans="1:12" x14ac:dyDescent="0.25">
      <c r="A15" s="8" t="s">
        <v>51</v>
      </c>
      <c r="B15" s="21">
        <v>355036</v>
      </c>
      <c r="C15" s="21">
        <v>446859</v>
      </c>
      <c r="D15" s="21">
        <v>355036</v>
      </c>
      <c r="E15" s="21">
        <v>446859</v>
      </c>
      <c r="F15" s="10">
        <f t="shared" si="0"/>
        <v>25.86301107493324</v>
      </c>
      <c r="G15" s="1"/>
      <c r="H15" s="1"/>
      <c r="I15" s="1"/>
    </row>
    <row r="16" spans="1:12" x14ac:dyDescent="0.25">
      <c r="A16" s="11" t="s">
        <v>52</v>
      </c>
      <c r="B16" s="22">
        <v>48432</v>
      </c>
      <c r="C16" s="22">
        <v>69748</v>
      </c>
      <c r="D16" s="22">
        <v>48432</v>
      </c>
      <c r="E16" s="22">
        <v>69748</v>
      </c>
      <c r="F16" s="13">
        <f t="shared" si="0"/>
        <v>44.012223323422518</v>
      </c>
      <c r="G16" s="1"/>
      <c r="H16" s="1"/>
      <c r="I16" s="1"/>
    </row>
    <row r="17" spans="1:9" x14ac:dyDescent="0.25">
      <c r="A17" s="8" t="s">
        <v>53</v>
      </c>
      <c r="B17" s="21">
        <v>86040</v>
      </c>
      <c r="C17" s="21">
        <v>100069</v>
      </c>
      <c r="D17" s="21">
        <v>86040</v>
      </c>
      <c r="E17" s="21">
        <v>100069</v>
      </c>
      <c r="F17" s="10">
        <f t="shared" si="0"/>
        <v>16.305206880520686</v>
      </c>
      <c r="G17" s="1"/>
      <c r="H17" s="1"/>
      <c r="I17" s="1"/>
    </row>
    <row r="18" spans="1:9" x14ac:dyDescent="0.25">
      <c r="A18" s="11" t="s">
        <v>54</v>
      </c>
      <c r="B18" s="22">
        <v>71178</v>
      </c>
      <c r="C18" s="22">
        <v>64080</v>
      </c>
      <c r="D18" s="22">
        <v>71178</v>
      </c>
      <c r="E18" s="22">
        <v>64080</v>
      </c>
      <c r="F18" s="13">
        <f t="shared" si="0"/>
        <v>-9.9721824159150287</v>
      </c>
      <c r="G18" s="1"/>
      <c r="H18" s="1"/>
      <c r="I18" s="1"/>
    </row>
    <row r="19" spans="1:9" x14ac:dyDescent="0.25">
      <c r="A19" s="8" t="s">
        <v>55</v>
      </c>
      <c r="B19" s="21">
        <v>56391</v>
      </c>
      <c r="C19" s="21">
        <v>21853</v>
      </c>
      <c r="D19" s="21">
        <v>56391</v>
      </c>
      <c r="E19" s="21">
        <v>21853</v>
      </c>
      <c r="F19" s="10">
        <f t="shared" si="0"/>
        <v>-61.247362167721796</v>
      </c>
      <c r="G19" s="1"/>
      <c r="H19" s="1"/>
      <c r="I19" s="1"/>
    </row>
    <row r="20" spans="1:9" x14ac:dyDescent="0.25">
      <c r="A20" s="11" t="s">
        <v>56</v>
      </c>
      <c r="B20" s="22">
        <v>39139</v>
      </c>
      <c r="C20" s="22">
        <v>81161</v>
      </c>
      <c r="D20" s="22">
        <v>39139</v>
      </c>
      <c r="E20" s="22">
        <v>81161</v>
      </c>
      <c r="F20" s="13">
        <f t="shared" si="0"/>
        <v>107.36605431922123</v>
      </c>
      <c r="G20" s="1"/>
      <c r="H20" s="1"/>
      <c r="I20" s="1"/>
    </row>
    <row r="21" spans="1:9" x14ac:dyDescent="0.25">
      <c r="A21" s="8" t="s">
        <v>57</v>
      </c>
      <c r="B21" s="21">
        <v>29268</v>
      </c>
      <c r="C21" s="21">
        <v>15306</v>
      </c>
      <c r="D21" s="21">
        <v>29268</v>
      </c>
      <c r="E21" s="21">
        <v>15306</v>
      </c>
      <c r="F21" s="10">
        <f t="shared" si="0"/>
        <v>-47.7039770397704</v>
      </c>
      <c r="G21" s="1"/>
      <c r="H21" s="1"/>
      <c r="I21" s="1"/>
    </row>
    <row r="22" spans="1:9" x14ac:dyDescent="0.25">
      <c r="A22" s="11" t="s">
        <v>58</v>
      </c>
      <c r="B22" s="22">
        <v>1021562</v>
      </c>
      <c r="C22" s="22">
        <v>1109499</v>
      </c>
      <c r="D22" s="22">
        <v>1021562</v>
      </c>
      <c r="E22" s="22">
        <v>1109499</v>
      </c>
      <c r="F22" s="13">
        <f t="shared" si="0"/>
        <v>8.6080923135355505</v>
      </c>
      <c r="G22" s="1"/>
      <c r="H22" s="1"/>
      <c r="I22" s="1"/>
    </row>
    <row r="23" spans="1:9" x14ac:dyDescent="0.25">
      <c r="A23" s="8" t="s">
        <v>59</v>
      </c>
      <c r="B23" s="21">
        <v>140025</v>
      </c>
      <c r="C23" s="21">
        <v>122071</v>
      </c>
      <c r="D23" s="21">
        <v>140025</v>
      </c>
      <c r="E23" s="21">
        <v>122071</v>
      </c>
      <c r="F23" s="10">
        <f t="shared" si="0"/>
        <v>-12.821996072129977</v>
      </c>
      <c r="G23" s="1"/>
      <c r="H23" s="1"/>
      <c r="I23" s="1"/>
    </row>
    <row r="24" spans="1:9" x14ac:dyDescent="0.25">
      <c r="A24" s="11" t="s">
        <v>60</v>
      </c>
      <c r="B24" s="22">
        <v>42352</v>
      </c>
      <c r="C24" s="22">
        <v>69137</v>
      </c>
      <c r="D24" s="22">
        <v>42352</v>
      </c>
      <c r="E24" s="22">
        <v>69137</v>
      </c>
      <c r="F24" s="13">
        <f t="shared" si="0"/>
        <v>63.243766528145073</v>
      </c>
      <c r="G24" s="1"/>
      <c r="H24" s="1"/>
      <c r="I24" s="1"/>
    </row>
    <row r="25" spans="1:9" x14ac:dyDescent="0.25">
      <c r="A25" s="8" t="s">
        <v>61</v>
      </c>
      <c r="B25" s="21">
        <v>54385</v>
      </c>
      <c r="C25" s="21">
        <v>50058</v>
      </c>
      <c r="D25" s="21">
        <v>54385</v>
      </c>
      <c r="E25" s="21">
        <v>50058</v>
      </c>
      <c r="F25" s="10">
        <f t="shared" si="0"/>
        <v>-7.9562379332536608</v>
      </c>
      <c r="G25" s="1"/>
      <c r="H25" s="1"/>
      <c r="I25" s="1"/>
    </row>
    <row r="26" spans="1:9" x14ac:dyDescent="0.25">
      <c r="A26" s="11" t="s">
        <v>62</v>
      </c>
      <c r="B26" s="22">
        <v>12440</v>
      </c>
      <c r="C26" s="22">
        <v>14004</v>
      </c>
      <c r="D26" s="22">
        <v>12440</v>
      </c>
      <c r="E26" s="22">
        <v>14004</v>
      </c>
      <c r="F26" s="13">
        <f t="shared" si="0"/>
        <v>12.572347266881025</v>
      </c>
      <c r="G26" s="1"/>
      <c r="H26" s="1"/>
      <c r="I26" s="1"/>
    </row>
    <row r="27" spans="1:9" x14ac:dyDescent="0.25">
      <c r="A27" s="8" t="s">
        <v>63</v>
      </c>
      <c r="B27" s="21">
        <v>103767</v>
      </c>
      <c r="C27" s="21">
        <v>104769</v>
      </c>
      <c r="D27" s="21">
        <v>103767</v>
      </c>
      <c r="E27" s="21">
        <v>104769</v>
      </c>
      <c r="F27" s="10">
        <f t="shared" si="0"/>
        <v>0.96562490965335712</v>
      </c>
      <c r="G27" s="1"/>
      <c r="H27" s="1"/>
      <c r="I27" s="1"/>
    </row>
    <row r="28" spans="1:9" x14ac:dyDescent="0.25">
      <c r="A28" s="11" t="s">
        <v>64</v>
      </c>
      <c r="B28" s="22">
        <v>426603</v>
      </c>
      <c r="C28" s="22">
        <v>449275</v>
      </c>
      <c r="D28" s="22">
        <v>426603</v>
      </c>
      <c r="E28" s="22">
        <v>449275</v>
      </c>
      <c r="F28" s="13">
        <f t="shared" si="0"/>
        <v>5.3145430294676714</v>
      </c>
      <c r="G28" s="1"/>
      <c r="H28" s="1"/>
      <c r="I28" s="1"/>
    </row>
    <row r="29" spans="1:9" x14ac:dyDescent="0.25">
      <c r="A29" s="8" t="s">
        <v>65</v>
      </c>
      <c r="B29" s="21">
        <v>41240</v>
      </c>
      <c r="C29" s="21">
        <v>81659</v>
      </c>
      <c r="D29" s="21">
        <v>41240</v>
      </c>
      <c r="E29" s="21">
        <v>81659</v>
      </c>
      <c r="F29" s="10">
        <f t="shared" si="0"/>
        <v>98.009214354995152</v>
      </c>
      <c r="G29" s="1"/>
      <c r="H29" s="1"/>
      <c r="I29" s="1"/>
    </row>
    <row r="30" spans="1:9" x14ac:dyDescent="0.25">
      <c r="A30" s="11" t="s">
        <v>66</v>
      </c>
      <c r="B30" s="22">
        <v>135672</v>
      </c>
      <c r="C30" s="22">
        <v>163392</v>
      </c>
      <c r="D30" s="22">
        <v>135672</v>
      </c>
      <c r="E30" s="22">
        <v>163392</v>
      </c>
      <c r="F30" s="13">
        <f t="shared" si="0"/>
        <v>20.431629223421197</v>
      </c>
      <c r="G30" s="1"/>
      <c r="H30" s="1"/>
      <c r="I30" s="1"/>
    </row>
    <row r="31" spans="1:9" x14ac:dyDescent="0.25">
      <c r="A31" s="8" t="s">
        <v>67</v>
      </c>
      <c r="B31" s="21">
        <v>56493</v>
      </c>
      <c r="C31" s="21">
        <v>304651</v>
      </c>
      <c r="D31" s="21">
        <v>56493</v>
      </c>
      <c r="E31" s="21">
        <v>304651</v>
      </c>
      <c r="F31" s="10">
        <f t="shared" si="0"/>
        <v>439.27212220983131</v>
      </c>
      <c r="G31" s="1"/>
      <c r="H31" s="1"/>
      <c r="I31" s="1"/>
    </row>
    <row r="32" spans="1:9" x14ac:dyDescent="0.25">
      <c r="A32" s="11" t="s">
        <v>68</v>
      </c>
      <c r="B32" s="22">
        <v>3508797</v>
      </c>
      <c r="C32" s="22">
        <v>3843091</v>
      </c>
      <c r="D32" s="22">
        <v>3508797</v>
      </c>
      <c r="E32" s="22">
        <v>3843091</v>
      </c>
      <c r="F32" s="13">
        <f t="shared" si="0"/>
        <v>9.5273109273634304</v>
      </c>
      <c r="G32" s="1"/>
      <c r="H32" s="1"/>
      <c r="I32" s="1"/>
    </row>
    <row r="33" spans="1:9" x14ac:dyDescent="0.25">
      <c r="A33" s="8" t="s">
        <v>69</v>
      </c>
      <c r="B33" s="21">
        <v>197433</v>
      </c>
      <c r="C33" s="21">
        <v>222575</v>
      </c>
      <c r="D33" s="21">
        <v>197433</v>
      </c>
      <c r="E33" s="21">
        <v>222575</v>
      </c>
      <c r="F33" s="10">
        <f t="shared" si="0"/>
        <v>12.73444662239848</v>
      </c>
      <c r="G33" s="1"/>
      <c r="H33" s="1"/>
      <c r="I33" s="1"/>
    </row>
    <row r="34" spans="1:9" x14ac:dyDescent="0.25">
      <c r="A34" s="11" t="s">
        <v>70</v>
      </c>
      <c r="B34" s="22">
        <v>21786</v>
      </c>
      <c r="C34" s="22">
        <v>15417</v>
      </c>
      <c r="D34" s="22">
        <v>21786</v>
      </c>
      <c r="E34" s="22">
        <v>15417</v>
      </c>
      <c r="F34" s="13">
        <f t="shared" si="0"/>
        <v>-29.234370696777745</v>
      </c>
      <c r="G34" s="1"/>
      <c r="H34" s="1"/>
      <c r="I34" s="1"/>
    </row>
    <row r="35" spans="1:9" x14ac:dyDescent="0.25">
      <c r="A35" s="14" t="s">
        <v>71</v>
      </c>
      <c r="B35" s="15">
        <f>SUM(B7:B34)</f>
        <v>12288298</v>
      </c>
      <c r="C35" s="15">
        <f t="shared" ref="C35:E35" si="1">SUM(C7:C34)</f>
        <v>13881619</v>
      </c>
      <c r="D35" s="15">
        <f t="shared" si="1"/>
        <v>12288298</v>
      </c>
      <c r="E35" s="15">
        <f t="shared" si="1"/>
        <v>13881619</v>
      </c>
      <c r="F35" s="16">
        <f t="shared" si="0"/>
        <v>12.966165045802114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88255</v>
      </c>
      <c r="C38" s="41">
        <f>D7</f>
        <v>90554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3843091</v>
      </c>
      <c r="G38" s="42">
        <f>LOOKUP(E38,$A$38:$A$65,$C$38:$C$65)</f>
        <v>3508797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98401</v>
      </c>
      <c r="C39" s="41">
        <f t="shared" ref="C39:C65" si="5">D8</f>
        <v>105498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3487010</v>
      </c>
      <c r="G39" s="42">
        <f t="shared" ref="G39:G65" si="8">LOOKUP(E39,$A$38:$A$65,$C$38:$C$65)</f>
        <v>3017233</v>
      </c>
    </row>
    <row r="40" spans="1:9" x14ac:dyDescent="0.25">
      <c r="A40" s="42" t="str">
        <f t="shared" si="3"/>
        <v>ALMERIA</v>
      </c>
      <c r="B40" s="41">
        <f t="shared" si="4"/>
        <v>41527</v>
      </c>
      <c r="C40" s="41">
        <f t="shared" si="5"/>
        <v>38968</v>
      </c>
      <c r="D40" s="41">
        <f t="shared" si="6"/>
        <v>24</v>
      </c>
      <c r="E40" s="42" t="str">
        <f t="shared" si="2"/>
        <v>BARCELONA</v>
      </c>
      <c r="F40" s="42">
        <f t="shared" si="7"/>
        <v>2051501</v>
      </c>
      <c r="G40" s="42">
        <f t="shared" si="8"/>
        <v>1868975</v>
      </c>
    </row>
    <row r="41" spans="1:9" x14ac:dyDescent="0.25">
      <c r="A41" s="42" t="str">
        <f t="shared" si="3"/>
        <v>AVILES</v>
      </c>
      <c r="B41" s="41">
        <f t="shared" si="4"/>
        <v>105622</v>
      </c>
      <c r="C41" s="41">
        <f t="shared" si="5"/>
        <v>55403</v>
      </c>
      <c r="D41" s="41">
        <f t="shared" si="6"/>
        <v>13</v>
      </c>
      <c r="E41" s="42" t="str">
        <f t="shared" si="2"/>
        <v>LAS PALMAS</v>
      </c>
      <c r="F41" s="42">
        <f t="shared" si="7"/>
        <v>1109499</v>
      </c>
      <c r="G41" s="42">
        <f t="shared" si="8"/>
        <v>1021562</v>
      </c>
    </row>
    <row r="42" spans="1:9" x14ac:dyDescent="0.25">
      <c r="A42" s="42" t="str">
        <f t="shared" si="3"/>
        <v>BAHIA DE ALGECIRAS</v>
      </c>
      <c r="B42" s="41">
        <f t="shared" si="4"/>
        <v>3487010</v>
      </c>
      <c r="C42" s="41">
        <f t="shared" si="5"/>
        <v>3017233</v>
      </c>
      <c r="D42" s="41">
        <f t="shared" si="6"/>
        <v>2</v>
      </c>
      <c r="E42" s="42" t="str">
        <f t="shared" si="2"/>
        <v>BALEARES</v>
      </c>
      <c r="F42" s="42">
        <f t="shared" si="7"/>
        <v>493825</v>
      </c>
      <c r="G42" s="42">
        <f t="shared" si="8"/>
        <v>510953</v>
      </c>
    </row>
    <row r="43" spans="1:9" x14ac:dyDescent="0.25">
      <c r="A43" s="42" t="str">
        <f t="shared" si="3"/>
        <v>BAHIA DE CADIZ</v>
      </c>
      <c r="B43" s="41">
        <f t="shared" si="4"/>
        <v>166804</v>
      </c>
      <c r="C43" s="41">
        <f t="shared" si="5"/>
        <v>152675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449275</v>
      </c>
      <c r="G43" s="42">
        <f t="shared" si="8"/>
        <v>426603</v>
      </c>
    </row>
    <row r="44" spans="1:9" x14ac:dyDescent="0.25">
      <c r="A44" s="42" t="str">
        <f t="shared" si="3"/>
        <v>BALEARES</v>
      </c>
      <c r="B44" s="41">
        <f t="shared" si="4"/>
        <v>493825</v>
      </c>
      <c r="C44" s="41">
        <f t="shared" si="5"/>
        <v>510953</v>
      </c>
      <c r="D44" s="41">
        <f t="shared" si="6"/>
        <v>5</v>
      </c>
      <c r="E44" s="42" t="str">
        <f t="shared" si="2"/>
        <v>BILBAO</v>
      </c>
      <c r="F44" s="42">
        <f t="shared" si="7"/>
        <v>446859</v>
      </c>
      <c r="G44" s="42">
        <f t="shared" si="8"/>
        <v>355036</v>
      </c>
    </row>
    <row r="45" spans="1:9" x14ac:dyDescent="0.25">
      <c r="A45" s="42" t="str">
        <f t="shared" si="3"/>
        <v>BARCELONA</v>
      </c>
      <c r="B45" s="41">
        <f t="shared" si="4"/>
        <v>2051501</v>
      </c>
      <c r="C45" s="41">
        <f t="shared" si="5"/>
        <v>1868975</v>
      </c>
      <c r="D45" s="41">
        <f t="shared" si="6"/>
        <v>3</v>
      </c>
      <c r="E45" s="42" t="str">
        <f t="shared" si="2"/>
        <v>TARRAGONA</v>
      </c>
      <c r="F45" s="42">
        <f t="shared" si="7"/>
        <v>304651</v>
      </c>
      <c r="G45" s="42">
        <f t="shared" si="8"/>
        <v>56493</v>
      </c>
    </row>
    <row r="46" spans="1:9" x14ac:dyDescent="0.25">
      <c r="A46" s="42" t="str">
        <f t="shared" si="3"/>
        <v>BILBAO</v>
      </c>
      <c r="B46" s="41">
        <f t="shared" si="4"/>
        <v>446859</v>
      </c>
      <c r="C46" s="41">
        <f t="shared" si="5"/>
        <v>355036</v>
      </c>
      <c r="D46" s="41">
        <f t="shared" si="6"/>
        <v>7</v>
      </c>
      <c r="E46" s="42" t="str">
        <f t="shared" si="2"/>
        <v>VIGO</v>
      </c>
      <c r="F46" s="42">
        <f t="shared" si="7"/>
        <v>222575</v>
      </c>
      <c r="G46" s="42">
        <f t="shared" si="8"/>
        <v>197433</v>
      </c>
    </row>
    <row r="47" spans="1:9" x14ac:dyDescent="0.25">
      <c r="A47" s="42" t="str">
        <f t="shared" si="3"/>
        <v>CARTAGENA</v>
      </c>
      <c r="B47" s="41">
        <f t="shared" si="4"/>
        <v>69748</v>
      </c>
      <c r="C47" s="41">
        <f t="shared" si="5"/>
        <v>48432</v>
      </c>
      <c r="D47" s="41">
        <f t="shared" si="6"/>
        <v>20</v>
      </c>
      <c r="E47" s="42" t="str">
        <f t="shared" si="2"/>
        <v>BAHIA DE CADIZ</v>
      </c>
      <c r="F47" s="42">
        <f t="shared" si="7"/>
        <v>166804</v>
      </c>
      <c r="G47" s="42">
        <f t="shared" si="8"/>
        <v>152675</v>
      </c>
    </row>
    <row r="48" spans="1:9" x14ac:dyDescent="0.25">
      <c r="A48" s="42" t="str">
        <f t="shared" si="3"/>
        <v>CASTELLON</v>
      </c>
      <c r="B48" s="41">
        <f t="shared" si="4"/>
        <v>100069</v>
      </c>
      <c r="C48" s="41">
        <f t="shared" si="5"/>
        <v>86040</v>
      </c>
      <c r="D48" s="41">
        <f t="shared" si="6"/>
        <v>15</v>
      </c>
      <c r="E48" s="42" t="str">
        <f t="shared" si="2"/>
        <v>SEVILLA</v>
      </c>
      <c r="F48" s="42">
        <f t="shared" si="7"/>
        <v>163392</v>
      </c>
      <c r="G48" s="42">
        <f t="shared" si="8"/>
        <v>135672</v>
      </c>
    </row>
    <row r="49" spans="1:7" x14ac:dyDescent="0.25">
      <c r="A49" s="42" t="str">
        <f t="shared" si="3"/>
        <v>CEUTA</v>
      </c>
      <c r="B49" s="41">
        <f t="shared" si="4"/>
        <v>64080</v>
      </c>
      <c r="C49" s="41">
        <f t="shared" si="5"/>
        <v>71178</v>
      </c>
      <c r="D49" s="41">
        <f t="shared" si="6"/>
        <v>22</v>
      </c>
      <c r="E49" s="42" t="str">
        <f t="shared" si="2"/>
        <v>MALAGA</v>
      </c>
      <c r="F49" s="42">
        <f t="shared" si="7"/>
        <v>122071</v>
      </c>
      <c r="G49" s="42">
        <f t="shared" si="8"/>
        <v>140025</v>
      </c>
    </row>
    <row r="50" spans="1:7" x14ac:dyDescent="0.25">
      <c r="A50" s="42" t="str">
        <f t="shared" si="3"/>
        <v>FERROL-SAN CIBRAO</v>
      </c>
      <c r="B50" s="41">
        <f t="shared" si="4"/>
        <v>21853</v>
      </c>
      <c r="C50" s="41">
        <f t="shared" si="5"/>
        <v>56391</v>
      </c>
      <c r="D50" s="41">
        <f t="shared" si="6"/>
        <v>25</v>
      </c>
      <c r="E50" s="42" t="str">
        <f t="shared" si="2"/>
        <v>AVILES</v>
      </c>
      <c r="F50" s="42">
        <f t="shared" si="7"/>
        <v>105622</v>
      </c>
      <c r="G50" s="42">
        <f t="shared" si="8"/>
        <v>55403</v>
      </c>
    </row>
    <row r="51" spans="1:7" x14ac:dyDescent="0.25">
      <c r="A51" s="42" t="str">
        <f t="shared" si="3"/>
        <v>GIJON</v>
      </c>
      <c r="B51" s="41">
        <f t="shared" si="4"/>
        <v>81161</v>
      </c>
      <c r="C51" s="41">
        <f t="shared" si="5"/>
        <v>39139</v>
      </c>
      <c r="D51" s="41">
        <f t="shared" si="6"/>
        <v>19</v>
      </c>
      <c r="E51" s="42" t="str">
        <f t="shared" si="2"/>
        <v>PASAIA</v>
      </c>
      <c r="F51" s="42">
        <f t="shared" si="7"/>
        <v>104769</v>
      </c>
      <c r="G51" s="42">
        <f t="shared" si="8"/>
        <v>103767</v>
      </c>
    </row>
    <row r="52" spans="1:7" x14ac:dyDescent="0.25">
      <c r="A52" s="42" t="str">
        <f t="shared" si="3"/>
        <v>HUELVA</v>
      </c>
      <c r="B52" s="41">
        <f t="shared" si="4"/>
        <v>15306</v>
      </c>
      <c r="C52" s="41">
        <f t="shared" si="5"/>
        <v>29268</v>
      </c>
      <c r="D52" s="41">
        <f t="shared" si="6"/>
        <v>27</v>
      </c>
      <c r="E52" s="42" t="str">
        <f t="shared" si="2"/>
        <v>CASTELLON</v>
      </c>
      <c r="F52" s="42">
        <f t="shared" si="7"/>
        <v>100069</v>
      </c>
      <c r="G52" s="42">
        <f t="shared" si="8"/>
        <v>86040</v>
      </c>
    </row>
    <row r="53" spans="1:7" x14ac:dyDescent="0.25">
      <c r="A53" s="42" t="str">
        <f t="shared" si="3"/>
        <v>LAS PALMAS</v>
      </c>
      <c r="B53" s="41">
        <f t="shared" si="4"/>
        <v>1109499</v>
      </c>
      <c r="C53" s="41">
        <f t="shared" si="5"/>
        <v>1021562</v>
      </c>
      <c r="D53" s="41">
        <f t="shared" si="6"/>
        <v>4</v>
      </c>
      <c r="E53" s="42" t="str">
        <f t="shared" si="2"/>
        <v>ALICANTE</v>
      </c>
      <c r="F53" s="42">
        <f t="shared" si="7"/>
        <v>98401</v>
      </c>
      <c r="G53" s="42">
        <f t="shared" si="8"/>
        <v>105498</v>
      </c>
    </row>
    <row r="54" spans="1:7" x14ac:dyDescent="0.25">
      <c r="A54" s="42" t="str">
        <f t="shared" si="3"/>
        <v>MALAGA</v>
      </c>
      <c r="B54" s="41">
        <f t="shared" si="4"/>
        <v>122071</v>
      </c>
      <c r="C54" s="41">
        <f t="shared" si="5"/>
        <v>140025</v>
      </c>
      <c r="D54" s="41">
        <f t="shared" si="6"/>
        <v>12</v>
      </c>
      <c r="E54" s="42" t="str">
        <f t="shared" si="2"/>
        <v>A CORUÑA</v>
      </c>
      <c r="F54" s="42">
        <f t="shared" si="7"/>
        <v>88255</v>
      </c>
      <c r="G54" s="42">
        <f t="shared" si="8"/>
        <v>90554</v>
      </c>
    </row>
    <row r="55" spans="1:7" x14ac:dyDescent="0.25">
      <c r="A55" s="42" t="str">
        <f t="shared" si="3"/>
        <v>MARIN Y RIA DE PONTEVEDRA</v>
      </c>
      <c r="B55" s="41">
        <f t="shared" si="4"/>
        <v>69137</v>
      </c>
      <c r="C55" s="41">
        <f t="shared" si="5"/>
        <v>42352</v>
      </c>
      <c r="D55" s="41">
        <f t="shared" si="6"/>
        <v>21</v>
      </c>
      <c r="E55" s="42" t="str">
        <f t="shared" si="2"/>
        <v>SANTANDER</v>
      </c>
      <c r="F55" s="42">
        <f t="shared" ref="F55:F65" si="9">LOOKUP(E55,$A$38:$A$65,$B$38:$B$65)</f>
        <v>81659</v>
      </c>
      <c r="G55" s="42">
        <f t="shared" si="8"/>
        <v>41240</v>
      </c>
    </row>
    <row r="56" spans="1:7" x14ac:dyDescent="0.25">
      <c r="A56" s="42" t="str">
        <f t="shared" si="3"/>
        <v>MELILLA</v>
      </c>
      <c r="B56" s="41">
        <f t="shared" si="4"/>
        <v>50058</v>
      </c>
      <c r="C56" s="41">
        <f t="shared" si="5"/>
        <v>54385</v>
      </c>
      <c r="D56" s="41">
        <f t="shared" si="6"/>
        <v>23</v>
      </c>
      <c r="E56" s="42" t="str">
        <f t="shared" si="2"/>
        <v>GIJON</v>
      </c>
      <c r="F56" s="42">
        <f t="shared" si="9"/>
        <v>81161</v>
      </c>
      <c r="G56" s="42">
        <f t="shared" si="8"/>
        <v>39139</v>
      </c>
    </row>
    <row r="57" spans="1:7" x14ac:dyDescent="0.25">
      <c r="A57" s="42" t="str">
        <f t="shared" si="3"/>
        <v>MOTRIL</v>
      </c>
      <c r="B57" s="41">
        <f t="shared" si="4"/>
        <v>14004</v>
      </c>
      <c r="C57" s="41">
        <f t="shared" si="5"/>
        <v>12440</v>
      </c>
      <c r="D57" s="41">
        <f t="shared" si="6"/>
        <v>28</v>
      </c>
      <c r="E57" s="42" t="str">
        <f t="shared" si="2"/>
        <v>CARTAGENA</v>
      </c>
      <c r="F57" s="42">
        <f t="shared" si="9"/>
        <v>69748</v>
      </c>
      <c r="G57" s="42">
        <f t="shared" si="8"/>
        <v>48432</v>
      </c>
    </row>
    <row r="58" spans="1:7" x14ac:dyDescent="0.25">
      <c r="A58" s="42" t="str">
        <f t="shared" si="3"/>
        <v>PASAIA</v>
      </c>
      <c r="B58" s="41">
        <f t="shared" si="4"/>
        <v>104769</v>
      </c>
      <c r="C58" s="41">
        <f t="shared" si="5"/>
        <v>103767</v>
      </c>
      <c r="D58" s="41">
        <f t="shared" si="6"/>
        <v>14</v>
      </c>
      <c r="E58" s="42" t="str">
        <f t="shared" si="2"/>
        <v>MARIN Y RIA DE PONTEVEDRA</v>
      </c>
      <c r="F58" s="42">
        <f t="shared" si="9"/>
        <v>69137</v>
      </c>
      <c r="G58" s="42">
        <f t="shared" si="8"/>
        <v>42352</v>
      </c>
    </row>
    <row r="59" spans="1:7" x14ac:dyDescent="0.25">
      <c r="A59" s="42" t="str">
        <f t="shared" si="3"/>
        <v>SANTA CRUZ DE TENERIFE</v>
      </c>
      <c r="B59" s="41">
        <f t="shared" si="4"/>
        <v>449275</v>
      </c>
      <c r="C59" s="41">
        <f t="shared" si="5"/>
        <v>426603</v>
      </c>
      <c r="D59" s="41">
        <f t="shared" si="6"/>
        <v>6</v>
      </c>
      <c r="E59" s="42" t="str">
        <f t="shared" si="2"/>
        <v>CEUTA</v>
      </c>
      <c r="F59" s="42">
        <f t="shared" si="9"/>
        <v>64080</v>
      </c>
      <c r="G59" s="42">
        <f t="shared" si="8"/>
        <v>71178</v>
      </c>
    </row>
    <row r="60" spans="1:7" x14ac:dyDescent="0.25">
      <c r="A60" s="42" t="str">
        <f t="shared" si="3"/>
        <v>SANTANDER</v>
      </c>
      <c r="B60" s="41">
        <f t="shared" si="4"/>
        <v>81659</v>
      </c>
      <c r="C60" s="41">
        <f t="shared" si="5"/>
        <v>41240</v>
      </c>
      <c r="D60" s="41">
        <f t="shared" si="6"/>
        <v>18</v>
      </c>
      <c r="E60" s="42" t="str">
        <f t="shared" si="2"/>
        <v>MELILLA</v>
      </c>
      <c r="F60" s="42">
        <f t="shared" si="9"/>
        <v>50058</v>
      </c>
      <c r="G60" s="42">
        <f t="shared" si="8"/>
        <v>54385</v>
      </c>
    </row>
    <row r="61" spans="1:7" x14ac:dyDescent="0.25">
      <c r="A61" s="42" t="str">
        <f t="shared" si="3"/>
        <v>SEVILLA</v>
      </c>
      <c r="B61" s="41">
        <f t="shared" si="4"/>
        <v>163392</v>
      </c>
      <c r="C61" s="41">
        <f t="shared" si="5"/>
        <v>135672</v>
      </c>
      <c r="D61" s="41">
        <f t="shared" si="6"/>
        <v>11</v>
      </c>
      <c r="E61" s="42" t="str">
        <f t="shared" si="2"/>
        <v>ALMERIA</v>
      </c>
      <c r="F61" s="42">
        <f t="shared" si="9"/>
        <v>41527</v>
      </c>
      <c r="G61" s="42">
        <f t="shared" si="8"/>
        <v>38968</v>
      </c>
    </row>
    <row r="62" spans="1:7" x14ac:dyDescent="0.25">
      <c r="A62" s="42" t="str">
        <f t="shared" si="3"/>
        <v>TARRAGONA</v>
      </c>
      <c r="B62" s="41">
        <f t="shared" si="4"/>
        <v>304651</v>
      </c>
      <c r="C62" s="41">
        <f t="shared" si="5"/>
        <v>56493</v>
      </c>
      <c r="D62" s="41">
        <f t="shared" si="6"/>
        <v>8</v>
      </c>
      <c r="E62" s="42" t="str">
        <f t="shared" si="2"/>
        <v>FERROL-SAN CIBRAO</v>
      </c>
      <c r="F62" s="42">
        <f t="shared" si="9"/>
        <v>21853</v>
      </c>
      <c r="G62" s="42">
        <f t="shared" si="8"/>
        <v>56391</v>
      </c>
    </row>
    <row r="63" spans="1:7" x14ac:dyDescent="0.25">
      <c r="A63" s="42" t="str">
        <f t="shared" si="3"/>
        <v>VALENCIA</v>
      </c>
      <c r="B63" s="41">
        <f t="shared" si="4"/>
        <v>3843091</v>
      </c>
      <c r="C63" s="41">
        <f t="shared" si="5"/>
        <v>3508797</v>
      </c>
      <c r="D63" s="41">
        <f t="shared" si="6"/>
        <v>1</v>
      </c>
      <c r="E63" s="42" t="str">
        <f t="shared" si="2"/>
        <v>VILAGARCIA</v>
      </c>
      <c r="F63" s="42">
        <f t="shared" si="9"/>
        <v>15417</v>
      </c>
      <c r="G63" s="42">
        <f t="shared" si="8"/>
        <v>21786</v>
      </c>
    </row>
    <row r="64" spans="1:7" x14ac:dyDescent="0.25">
      <c r="A64" s="42" t="str">
        <f t="shared" si="3"/>
        <v>VIGO</v>
      </c>
      <c r="B64" s="41">
        <f t="shared" si="4"/>
        <v>222575</v>
      </c>
      <c r="C64" s="41">
        <f t="shared" si="5"/>
        <v>197433</v>
      </c>
      <c r="D64" s="41">
        <f t="shared" si="6"/>
        <v>9</v>
      </c>
      <c r="E64" s="42" t="str">
        <f t="shared" si="2"/>
        <v>HUELVA</v>
      </c>
      <c r="F64" s="42">
        <f t="shared" si="9"/>
        <v>15306</v>
      </c>
      <c r="G64" s="42">
        <f t="shared" si="8"/>
        <v>29268</v>
      </c>
    </row>
    <row r="65" spans="1:7" x14ac:dyDescent="0.25">
      <c r="A65" s="42" t="str">
        <f t="shared" si="3"/>
        <v>VILAGARCIA</v>
      </c>
      <c r="B65" s="41">
        <f t="shared" si="4"/>
        <v>15417</v>
      </c>
      <c r="C65" s="41">
        <f t="shared" si="5"/>
        <v>21786</v>
      </c>
      <c r="D65" s="41">
        <f t="shared" si="6"/>
        <v>26</v>
      </c>
      <c r="E65" s="42" t="str">
        <f t="shared" si="2"/>
        <v>MOTRIL</v>
      </c>
      <c r="F65" s="42">
        <f t="shared" si="9"/>
        <v>14004</v>
      </c>
      <c r="G65" s="42">
        <f t="shared" si="8"/>
        <v>12440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3">
        <v>1830</v>
      </c>
      <c r="C7" s="23">
        <v>2676</v>
      </c>
      <c r="D7" s="23">
        <v>1830</v>
      </c>
      <c r="E7" s="23">
        <v>2676</v>
      </c>
      <c r="F7" s="10">
        <f>((E7*100)/D7)-100</f>
        <v>46.229508196721298</v>
      </c>
      <c r="G7" s="1"/>
      <c r="H7" s="1"/>
      <c r="I7" s="1"/>
    </row>
    <row r="8" spans="1:12" x14ac:dyDescent="0.25">
      <c r="A8" s="11" t="s">
        <v>44</v>
      </c>
      <c r="B8" s="24">
        <v>49</v>
      </c>
      <c r="C8" s="24">
        <v>31</v>
      </c>
      <c r="D8" s="24">
        <v>49</v>
      </c>
      <c r="E8" s="24">
        <v>31</v>
      </c>
      <c r="F8" s="13">
        <f t="shared" ref="F8:F35" si="0">((E8*100)/D8)-100</f>
        <v>-36.734693877551024</v>
      </c>
      <c r="G8" s="1"/>
      <c r="H8" s="1"/>
      <c r="I8" s="1"/>
    </row>
    <row r="9" spans="1:12" x14ac:dyDescent="0.25">
      <c r="A9" s="8" t="s">
        <v>45</v>
      </c>
      <c r="B9" s="23">
        <v>101</v>
      </c>
      <c r="C9" s="23">
        <v>335</v>
      </c>
      <c r="D9" s="23">
        <v>101</v>
      </c>
      <c r="E9" s="23">
        <v>335</v>
      </c>
      <c r="F9" s="10">
        <f t="shared" si="0"/>
        <v>231.68316831683171</v>
      </c>
      <c r="G9" s="1"/>
      <c r="H9" s="1"/>
      <c r="I9" s="1"/>
    </row>
    <row r="10" spans="1:12" x14ac:dyDescent="0.25">
      <c r="A10" s="11" t="s">
        <v>46</v>
      </c>
      <c r="B10" s="24">
        <v>506</v>
      </c>
      <c r="C10" s="24">
        <v>1031</v>
      </c>
      <c r="D10" s="24">
        <v>506</v>
      </c>
      <c r="E10" s="24">
        <v>1031</v>
      </c>
      <c r="F10" s="13">
        <f t="shared" si="0"/>
        <v>103.75494071146244</v>
      </c>
      <c r="G10" s="1"/>
      <c r="H10" s="1"/>
      <c r="I10" s="1"/>
    </row>
    <row r="11" spans="1:12" x14ac:dyDescent="0.25">
      <c r="A11" s="8" t="s">
        <v>47</v>
      </c>
      <c r="B11" s="23">
        <v>44</v>
      </c>
      <c r="C11" s="23">
        <v>143</v>
      </c>
      <c r="D11" s="23">
        <v>44</v>
      </c>
      <c r="E11" s="23">
        <v>143</v>
      </c>
      <c r="F11" s="10">
        <f t="shared" si="0"/>
        <v>225</v>
      </c>
      <c r="G11" s="1"/>
      <c r="H11" s="1"/>
      <c r="I11" s="1"/>
    </row>
    <row r="12" spans="1:12" x14ac:dyDescent="0.25">
      <c r="A12" s="11" t="s">
        <v>48</v>
      </c>
      <c r="B12" s="24">
        <v>1035</v>
      </c>
      <c r="C12" s="24">
        <v>962</v>
      </c>
      <c r="D12" s="24">
        <v>1035</v>
      </c>
      <c r="E12" s="24">
        <v>962</v>
      </c>
      <c r="F12" s="13">
        <f t="shared" si="0"/>
        <v>-7.0531400966183639</v>
      </c>
      <c r="G12" s="1"/>
      <c r="H12" s="1"/>
      <c r="I12" s="1"/>
    </row>
    <row r="13" spans="1:12" x14ac:dyDescent="0.25">
      <c r="A13" s="8" t="s">
        <v>49</v>
      </c>
      <c r="B13" s="23">
        <v>34</v>
      </c>
      <c r="C13" s="23">
        <v>202</v>
      </c>
      <c r="D13" s="23">
        <v>34</v>
      </c>
      <c r="E13" s="23">
        <v>202</v>
      </c>
      <c r="F13" s="10">
        <f t="shared" si="0"/>
        <v>494.11764705882354</v>
      </c>
      <c r="G13" s="1"/>
      <c r="H13" s="1"/>
      <c r="I13" s="1"/>
    </row>
    <row r="14" spans="1:12" x14ac:dyDescent="0.25">
      <c r="A14" s="11" t="s">
        <v>50</v>
      </c>
      <c r="B14" s="24">
        <v>81</v>
      </c>
      <c r="C14" s="24">
        <v>80</v>
      </c>
      <c r="D14" s="24">
        <v>81</v>
      </c>
      <c r="E14" s="24">
        <v>80</v>
      </c>
      <c r="F14" s="13">
        <f t="shared" si="0"/>
        <v>-1.2345679012345698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80</v>
      </c>
      <c r="C16" s="24">
        <v>64</v>
      </c>
      <c r="D16" s="24">
        <v>80</v>
      </c>
      <c r="E16" s="24">
        <v>64</v>
      </c>
      <c r="F16" s="13">
        <f t="shared" si="0"/>
        <v>-20</v>
      </c>
      <c r="G16" s="1"/>
      <c r="H16" s="1"/>
      <c r="I16" s="1"/>
    </row>
    <row r="17" spans="1:9" x14ac:dyDescent="0.25">
      <c r="A17" s="8" t="s">
        <v>53</v>
      </c>
      <c r="B17" s="23">
        <v>169</v>
      </c>
      <c r="C17" s="23">
        <v>161</v>
      </c>
      <c r="D17" s="23">
        <v>169</v>
      </c>
      <c r="E17" s="23">
        <v>161</v>
      </c>
      <c r="F17" s="10">
        <f t="shared" si="0"/>
        <v>-4.7337278106508904</v>
      </c>
      <c r="G17" s="1"/>
      <c r="H17" s="1"/>
      <c r="I17" s="1"/>
    </row>
    <row r="18" spans="1:9" x14ac:dyDescent="0.25">
      <c r="A18" s="11" t="s">
        <v>54</v>
      </c>
      <c r="B18" s="24">
        <v>18</v>
      </c>
      <c r="C18" s="24">
        <v>0</v>
      </c>
      <c r="D18" s="24">
        <v>18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55</v>
      </c>
      <c r="B19" s="23">
        <v>7</v>
      </c>
      <c r="C19" s="23">
        <v>18</v>
      </c>
      <c r="D19" s="23">
        <v>7</v>
      </c>
      <c r="E19" s="23">
        <v>18</v>
      </c>
      <c r="F19" s="10">
        <f t="shared" si="0"/>
        <v>157.14285714285717</v>
      </c>
      <c r="G19" s="1"/>
      <c r="H19" s="1"/>
      <c r="I19" s="1"/>
    </row>
    <row r="20" spans="1:9" x14ac:dyDescent="0.25">
      <c r="A20" s="11" t="s">
        <v>56</v>
      </c>
      <c r="B20" s="24">
        <v>546</v>
      </c>
      <c r="C20" s="24">
        <v>647</v>
      </c>
      <c r="D20" s="24">
        <v>546</v>
      </c>
      <c r="E20" s="24">
        <v>647</v>
      </c>
      <c r="F20" s="13">
        <f t="shared" si="0"/>
        <v>18.498168498168496</v>
      </c>
      <c r="G20" s="1"/>
      <c r="H20" s="1"/>
      <c r="I20" s="1"/>
    </row>
    <row r="21" spans="1:9" x14ac:dyDescent="0.25">
      <c r="A21" s="8" t="s">
        <v>57</v>
      </c>
      <c r="B21" s="23">
        <v>180</v>
      </c>
      <c r="C21" s="23">
        <v>216</v>
      </c>
      <c r="D21" s="23">
        <v>180</v>
      </c>
      <c r="E21" s="23">
        <v>216</v>
      </c>
      <c r="F21" s="10">
        <f t="shared" si="0"/>
        <v>20</v>
      </c>
      <c r="G21" s="1"/>
      <c r="H21" s="1"/>
      <c r="I21" s="1"/>
    </row>
    <row r="22" spans="1:9" x14ac:dyDescent="0.25">
      <c r="A22" s="11" t="s">
        <v>58</v>
      </c>
      <c r="B22" s="24">
        <v>147</v>
      </c>
      <c r="C22" s="24">
        <v>222</v>
      </c>
      <c r="D22" s="24">
        <v>147</v>
      </c>
      <c r="E22" s="24">
        <v>222</v>
      </c>
      <c r="F22" s="13">
        <f t="shared" si="0"/>
        <v>51.020408163265301</v>
      </c>
      <c r="G22" s="1"/>
      <c r="H22" s="1"/>
      <c r="I22" s="1"/>
    </row>
    <row r="23" spans="1:9" x14ac:dyDescent="0.25">
      <c r="A23" s="8" t="s">
        <v>59</v>
      </c>
      <c r="B23" s="23">
        <v>117</v>
      </c>
      <c r="C23" s="23">
        <v>62</v>
      </c>
      <c r="D23" s="23">
        <v>117</v>
      </c>
      <c r="E23" s="23">
        <v>62</v>
      </c>
      <c r="F23" s="10">
        <f t="shared" si="0"/>
        <v>-47.008547008547012</v>
      </c>
      <c r="G23" s="1"/>
      <c r="H23" s="1"/>
      <c r="I23" s="1"/>
    </row>
    <row r="24" spans="1:9" x14ac:dyDescent="0.25">
      <c r="A24" s="11" t="s">
        <v>60</v>
      </c>
      <c r="B24" s="24">
        <v>169</v>
      </c>
      <c r="C24" s="24">
        <v>198</v>
      </c>
      <c r="D24" s="24">
        <v>169</v>
      </c>
      <c r="E24" s="24">
        <v>198</v>
      </c>
      <c r="F24" s="13">
        <f t="shared" si="0"/>
        <v>17.159763313609474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85</v>
      </c>
      <c r="C26" s="24">
        <v>150</v>
      </c>
      <c r="D26" s="24">
        <v>85</v>
      </c>
      <c r="E26" s="24">
        <v>150</v>
      </c>
      <c r="F26" s="13">
        <f t="shared" si="0"/>
        <v>76.470588235294116</v>
      </c>
      <c r="G26" s="1"/>
      <c r="H26" s="1"/>
      <c r="I26" s="1"/>
    </row>
    <row r="27" spans="1:9" x14ac:dyDescent="0.25">
      <c r="A27" s="8" t="s">
        <v>63</v>
      </c>
      <c r="B27" s="23">
        <v>679</v>
      </c>
      <c r="C27" s="23">
        <v>1030</v>
      </c>
      <c r="D27" s="23">
        <v>679</v>
      </c>
      <c r="E27" s="23">
        <v>1030</v>
      </c>
      <c r="F27" s="10">
        <f t="shared" si="0"/>
        <v>51.693667157584684</v>
      </c>
      <c r="G27" s="1"/>
      <c r="H27" s="1"/>
      <c r="I27" s="1"/>
    </row>
    <row r="28" spans="1:9" x14ac:dyDescent="0.25">
      <c r="A28" s="11" t="s">
        <v>64</v>
      </c>
      <c r="B28" s="24">
        <v>200</v>
      </c>
      <c r="C28" s="24">
        <v>225</v>
      </c>
      <c r="D28" s="24">
        <v>200</v>
      </c>
      <c r="E28" s="24">
        <v>225</v>
      </c>
      <c r="F28" s="13">
        <f t="shared" si="0"/>
        <v>12.5</v>
      </c>
      <c r="G28" s="1"/>
      <c r="H28" s="1"/>
      <c r="I28" s="1"/>
    </row>
    <row r="29" spans="1:9" x14ac:dyDescent="0.25">
      <c r="A29" s="8" t="s">
        <v>65</v>
      </c>
      <c r="B29" s="23">
        <v>233</v>
      </c>
      <c r="C29" s="23">
        <v>238</v>
      </c>
      <c r="D29" s="23">
        <v>233</v>
      </c>
      <c r="E29" s="23">
        <v>238</v>
      </c>
      <c r="F29" s="10">
        <f t="shared" si="0"/>
        <v>2.1459227467811104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111</v>
      </c>
      <c r="C31" s="23">
        <v>107</v>
      </c>
      <c r="D31" s="23">
        <v>111</v>
      </c>
      <c r="E31" s="23">
        <v>107</v>
      </c>
      <c r="F31" s="10">
        <f t="shared" si="0"/>
        <v>-3.6036036036036023</v>
      </c>
      <c r="G31" s="1"/>
      <c r="H31" s="1"/>
      <c r="I31" s="1"/>
    </row>
    <row r="32" spans="1:9" x14ac:dyDescent="0.25">
      <c r="A32" s="11" t="s">
        <v>68</v>
      </c>
      <c r="B32" s="24">
        <v>77</v>
      </c>
      <c r="C32" s="24">
        <v>82</v>
      </c>
      <c r="D32" s="24">
        <v>77</v>
      </c>
      <c r="E32" s="24">
        <v>82</v>
      </c>
      <c r="F32" s="13">
        <f t="shared" si="0"/>
        <v>6.4935064935064872</v>
      </c>
      <c r="G32" s="1"/>
      <c r="H32" s="1"/>
      <c r="I32" s="1"/>
    </row>
    <row r="33" spans="1:9" x14ac:dyDescent="0.25">
      <c r="A33" s="8" t="s">
        <v>69</v>
      </c>
      <c r="B33" s="23">
        <v>3855</v>
      </c>
      <c r="C33" s="23">
        <v>3776</v>
      </c>
      <c r="D33" s="23">
        <v>3855</v>
      </c>
      <c r="E33" s="23">
        <v>3776</v>
      </c>
      <c r="F33" s="10">
        <f t="shared" si="0"/>
        <v>-2.0492866407263364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10353</v>
      </c>
      <c r="C35" s="15">
        <f t="shared" ref="C35:E35" si="1">SUM(C7:C34)</f>
        <v>12656</v>
      </c>
      <c r="D35" s="15">
        <f t="shared" si="1"/>
        <v>10353</v>
      </c>
      <c r="E35" s="15">
        <f t="shared" si="1"/>
        <v>12656</v>
      </c>
      <c r="F35" s="16">
        <f t="shared" si="0"/>
        <v>22.244759972954697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2676</v>
      </c>
      <c r="C38" s="41">
        <f>D7</f>
        <v>1830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3776</v>
      </c>
      <c r="G38" s="42">
        <f>LOOKUP(E38,$A$38:$A$65,$C$38:$C$65)</f>
        <v>3855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</v>
      </c>
      <c r="C39" s="41">
        <f t="shared" ref="C39:C65" si="5">D8</f>
        <v>49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2676</v>
      </c>
      <c r="G39" s="42">
        <f t="shared" ref="G39:G65" si="8">LOOKUP(E39,$A$38:$A$65,$C$38:$C$65)</f>
        <v>1830</v>
      </c>
    </row>
    <row r="40" spans="1:9" x14ac:dyDescent="0.25">
      <c r="A40" s="42" t="str">
        <f t="shared" si="3"/>
        <v>ALMERIA</v>
      </c>
      <c r="B40" s="41">
        <f t="shared" si="4"/>
        <v>335</v>
      </c>
      <c r="C40" s="41">
        <f t="shared" si="5"/>
        <v>101</v>
      </c>
      <c r="D40" s="41">
        <f t="shared" si="6"/>
        <v>7</v>
      </c>
      <c r="E40" s="42" t="str">
        <f t="shared" si="2"/>
        <v>AVILES</v>
      </c>
      <c r="F40" s="42">
        <f t="shared" si="7"/>
        <v>1031</v>
      </c>
      <c r="G40" s="42">
        <f t="shared" si="8"/>
        <v>506</v>
      </c>
    </row>
    <row r="41" spans="1:9" x14ac:dyDescent="0.25">
      <c r="A41" s="42" t="str">
        <f t="shared" si="3"/>
        <v>AVILES</v>
      </c>
      <c r="B41" s="41">
        <f t="shared" si="4"/>
        <v>1031</v>
      </c>
      <c r="C41" s="41">
        <f t="shared" si="5"/>
        <v>506</v>
      </c>
      <c r="D41" s="41">
        <f t="shared" si="6"/>
        <v>3</v>
      </c>
      <c r="E41" s="42" t="str">
        <f t="shared" si="2"/>
        <v>PASAIA</v>
      </c>
      <c r="F41" s="42">
        <f t="shared" si="7"/>
        <v>1030</v>
      </c>
      <c r="G41" s="42">
        <f t="shared" si="8"/>
        <v>679</v>
      </c>
    </row>
    <row r="42" spans="1:9" x14ac:dyDescent="0.25">
      <c r="A42" s="42" t="str">
        <f t="shared" si="3"/>
        <v>BAHIA DE ALGECIRAS</v>
      </c>
      <c r="B42" s="41">
        <f t="shared" si="4"/>
        <v>143</v>
      </c>
      <c r="C42" s="41">
        <f t="shared" si="5"/>
        <v>44</v>
      </c>
      <c r="D42" s="41">
        <f t="shared" si="6"/>
        <v>16</v>
      </c>
      <c r="E42" s="42" t="str">
        <f t="shared" si="2"/>
        <v>BAHIA DE CADIZ</v>
      </c>
      <c r="F42" s="42">
        <f t="shared" si="7"/>
        <v>962</v>
      </c>
      <c r="G42" s="42">
        <f t="shared" si="8"/>
        <v>1035</v>
      </c>
    </row>
    <row r="43" spans="1:9" x14ac:dyDescent="0.25">
      <c r="A43" s="42" t="str">
        <f t="shared" si="3"/>
        <v>BAHIA DE CADIZ</v>
      </c>
      <c r="B43" s="41">
        <f t="shared" si="4"/>
        <v>962</v>
      </c>
      <c r="C43" s="41">
        <f t="shared" si="5"/>
        <v>1035</v>
      </c>
      <c r="D43" s="41">
        <f t="shared" si="6"/>
        <v>5</v>
      </c>
      <c r="E43" s="42" t="str">
        <f t="shared" si="2"/>
        <v>GIJON</v>
      </c>
      <c r="F43" s="42">
        <f t="shared" si="7"/>
        <v>647</v>
      </c>
      <c r="G43" s="42">
        <f t="shared" si="8"/>
        <v>546</v>
      </c>
    </row>
    <row r="44" spans="1:9" x14ac:dyDescent="0.25">
      <c r="A44" s="42" t="str">
        <f t="shared" si="3"/>
        <v>BALEARES</v>
      </c>
      <c r="B44" s="41">
        <f t="shared" si="4"/>
        <v>202</v>
      </c>
      <c r="C44" s="41">
        <f t="shared" si="5"/>
        <v>34</v>
      </c>
      <c r="D44" s="41">
        <f t="shared" si="6"/>
        <v>12</v>
      </c>
      <c r="E44" s="42" t="str">
        <f t="shared" si="2"/>
        <v>ALMERIA</v>
      </c>
      <c r="F44" s="42">
        <f t="shared" si="7"/>
        <v>335</v>
      </c>
      <c r="G44" s="42">
        <f t="shared" si="8"/>
        <v>101</v>
      </c>
    </row>
    <row r="45" spans="1:9" x14ac:dyDescent="0.25">
      <c r="A45" s="42" t="str">
        <f t="shared" si="3"/>
        <v>BARCELONA</v>
      </c>
      <c r="B45" s="41">
        <f t="shared" si="4"/>
        <v>80</v>
      </c>
      <c r="C45" s="41">
        <f t="shared" si="5"/>
        <v>81</v>
      </c>
      <c r="D45" s="41">
        <f t="shared" si="6"/>
        <v>19</v>
      </c>
      <c r="E45" s="42" t="str">
        <f t="shared" si="2"/>
        <v>SANTANDER</v>
      </c>
      <c r="F45" s="42">
        <f t="shared" si="7"/>
        <v>238</v>
      </c>
      <c r="G45" s="42">
        <f t="shared" si="8"/>
        <v>233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225</v>
      </c>
      <c r="G46" s="42">
        <f t="shared" si="8"/>
        <v>200</v>
      </c>
    </row>
    <row r="47" spans="1:9" x14ac:dyDescent="0.25">
      <c r="A47" s="42" t="str">
        <f t="shared" si="3"/>
        <v>CARTAGENA</v>
      </c>
      <c r="B47" s="41">
        <f t="shared" si="4"/>
        <v>64</v>
      </c>
      <c r="C47" s="41">
        <f t="shared" si="5"/>
        <v>80</v>
      </c>
      <c r="D47" s="41">
        <f t="shared" si="6"/>
        <v>20</v>
      </c>
      <c r="E47" s="42" t="str">
        <f t="shared" si="2"/>
        <v>LAS PALMAS</v>
      </c>
      <c r="F47" s="42">
        <f t="shared" si="7"/>
        <v>222</v>
      </c>
      <c r="G47" s="42">
        <f t="shared" si="8"/>
        <v>147</v>
      </c>
    </row>
    <row r="48" spans="1:9" x14ac:dyDescent="0.25">
      <c r="A48" s="42" t="str">
        <f t="shared" si="3"/>
        <v>CASTELLON</v>
      </c>
      <c r="B48" s="41">
        <f t="shared" si="4"/>
        <v>161</v>
      </c>
      <c r="C48" s="41">
        <f t="shared" si="5"/>
        <v>169</v>
      </c>
      <c r="D48" s="41">
        <f t="shared" si="6"/>
        <v>14</v>
      </c>
      <c r="E48" s="42" t="str">
        <f t="shared" si="2"/>
        <v>HUELVA</v>
      </c>
      <c r="F48" s="42">
        <f t="shared" si="7"/>
        <v>216</v>
      </c>
      <c r="G48" s="42">
        <f t="shared" si="8"/>
        <v>180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18</v>
      </c>
      <c r="D49" s="41">
        <f t="shared" si="6"/>
        <v>28</v>
      </c>
      <c r="E49" s="42" t="str">
        <f t="shared" si="2"/>
        <v>BALEARES</v>
      </c>
      <c r="F49" s="42">
        <f t="shared" si="7"/>
        <v>202</v>
      </c>
      <c r="G49" s="42">
        <f t="shared" si="8"/>
        <v>34</v>
      </c>
    </row>
    <row r="50" spans="1:7" x14ac:dyDescent="0.25">
      <c r="A50" s="42" t="str">
        <f t="shared" si="3"/>
        <v>FERROL-SAN CIBRAO</v>
      </c>
      <c r="B50" s="41">
        <f t="shared" si="4"/>
        <v>18</v>
      </c>
      <c r="C50" s="41">
        <f t="shared" si="5"/>
        <v>7</v>
      </c>
      <c r="D50" s="41">
        <f t="shared" si="6"/>
        <v>23</v>
      </c>
      <c r="E50" s="42" t="str">
        <f t="shared" si="2"/>
        <v>MARIN Y RIA DE PONTEVEDRA</v>
      </c>
      <c r="F50" s="42">
        <f t="shared" si="7"/>
        <v>198</v>
      </c>
      <c r="G50" s="42">
        <f t="shared" si="8"/>
        <v>169</v>
      </c>
    </row>
    <row r="51" spans="1:7" x14ac:dyDescent="0.25">
      <c r="A51" s="42" t="str">
        <f t="shared" si="3"/>
        <v>GIJON</v>
      </c>
      <c r="B51" s="41">
        <f t="shared" si="4"/>
        <v>647</v>
      </c>
      <c r="C51" s="41">
        <f t="shared" si="5"/>
        <v>546</v>
      </c>
      <c r="D51" s="41">
        <f t="shared" si="6"/>
        <v>6</v>
      </c>
      <c r="E51" s="42" t="str">
        <f t="shared" si="2"/>
        <v>CASTELLON</v>
      </c>
      <c r="F51" s="42">
        <f t="shared" si="7"/>
        <v>161</v>
      </c>
      <c r="G51" s="42">
        <f t="shared" si="8"/>
        <v>169</v>
      </c>
    </row>
    <row r="52" spans="1:7" x14ac:dyDescent="0.25">
      <c r="A52" s="42" t="str">
        <f t="shared" si="3"/>
        <v>HUELVA</v>
      </c>
      <c r="B52" s="41">
        <f t="shared" si="4"/>
        <v>216</v>
      </c>
      <c r="C52" s="41">
        <f t="shared" si="5"/>
        <v>180</v>
      </c>
      <c r="D52" s="41">
        <f t="shared" si="6"/>
        <v>11</v>
      </c>
      <c r="E52" s="42" t="str">
        <f t="shared" si="2"/>
        <v>MOTRIL</v>
      </c>
      <c r="F52" s="42">
        <f t="shared" si="7"/>
        <v>150</v>
      </c>
      <c r="G52" s="42">
        <f t="shared" si="8"/>
        <v>85</v>
      </c>
    </row>
    <row r="53" spans="1:7" x14ac:dyDescent="0.25">
      <c r="A53" s="42" t="str">
        <f t="shared" si="3"/>
        <v>LAS PALMAS</v>
      </c>
      <c r="B53" s="41">
        <f t="shared" si="4"/>
        <v>222</v>
      </c>
      <c r="C53" s="41">
        <f t="shared" si="5"/>
        <v>147</v>
      </c>
      <c r="D53" s="41">
        <f t="shared" si="6"/>
        <v>10</v>
      </c>
      <c r="E53" s="42" t="str">
        <f t="shared" si="2"/>
        <v>BAHIA DE ALGECIRAS</v>
      </c>
      <c r="F53" s="42">
        <f t="shared" si="7"/>
        <v>143</v>
      </c>
      <c r="G53" s="42">
        <f t="shared" si="8"/>
        <v>44</v>
      </c>
    </row>
    <row r="54" spans="1:7" x14ac:dyDescent="0.25">
      <c r="A54" s="42" t="str">
        <f t="shared" si="3"/>
        <v>MALAGA</v>
      </c>
      <c r="B54" s="41">
        <f t="shared" si="4"/>
        <v>62</v>
      </c>
      <c r="C54" s="41">
        <f t="shared" si="5"/>
        <v>117</v>
      </c>
      <c r="D54" s="41">
        <f t="shared" si="6"/>
        <v>21</v>
      </c>
      <c r="E54" s="42" t="str">
        <f t="shared" si="2"/>
        <v>TARRAGONA</v>
      </c>
      <c r="F54" s="42">
        <f t="shared" si="7"/>
        <v>107</v>
      </c>
      <c r="G54" s="42">
        <f t="shared" si="8"/>
        <v>111</v>
      </c>
    </row>
    <row r="55" spans="1:7" x14ac:dyDescent="0.25">
      <c r="A55" s="42" t="str">
        <f t="shared" si="3"/>
        <v>MARIN Y RIA DE PONTEVEDRA</v>
      </c>
      <c r="B55" s="41">
        <f t="shared" si="4"/>
        <v>198</v>
      </c>
      <c r="C55" s="41">
        <f t="shared" si="5"/>
        <v>169</v>
      </c>
      <c r="D55" s="41">
        <f t="shared" si="6"/>
        <v>13</v>
      </c>
      <c r="E55" s="42" t="str">
        <f t="shared" si="2"/>
        <v>VALENCIA</v>
      </c>
      <c r="F55" s="42">
        <f t="shared" ref="F55:F65" si="9">LOOKUP(E55,$A$38:$A$65,$B$38:$B$65)</f>
        <v>82</v>
      </c>
      <c r="G55" s="42">
        <f t="shared" si="8"/>
        <v>77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BARCELONA</v>
      </c>
      <c r="F56" s="42">
        <f t="shared" si="9"/>
        <v>80</v>
      </c>
      <c r="G56" s="42">
        <f t="shared" si="8"/>
        <v>81</v>
      </c>
    </row>
    <row r="57" spans="1:7" x14ac:dyDescent="0.25">
      <c r="A57" s="42" t="str">
        <f t="shared" si="3"/>
        <v>MOTRIL</v>
      </c>
      <c r="B57" s="41">
        <f t="shared" si="4"/>
        <v>150</v>
      </c>
      <c r="C57" s="41">
        <f t="shared" si="5"/>
        <v>85</v>
      </c>
      <c r="D57" s="41">
        <f t="shared" si="6"/>
        <v>15</v>
      </c>
      <c r="E57" s="42" t="str">
        <f t="shared" si="2"/>
        <v>CARTAGENA</v>
      </c>
      <c r="F57" s="42">
        <f t="shared" si="9"/>
        <v>64</v>
      </c>
      <c r="G57" s="42">
        <f t="shared" si="8"/>
        <v>80</v>
      </c>
    </row>
    <row r="58" spans="1:7" x14ac:dyDescent="0.25">
      <c r="A58" s="42" t="str">
        <f t="shared" si="3"/>
        <v>PASAIA</v>
      </c>
      <c r="B58" s="41">
        <f t="shared" si="4"/>
        <v>1030</v>
      </c>
      <c r="C58" s="41">
        <f t="shared" si="5"/>
        <v>679</v>
      </c>
      <c r="D58" s="41">
        <f t="shared" si="6"/>
        <v>4</v>
      </c>
      <c r="E58" s="42" t="str">
        <f t="shared" si="2"/>
        <v>MALAGA</v>
      </c>
      <c r="F58" s="42">
        <f t="shared" si="9"/>
        <v>62</v>
      </c>
      <c r="G58" s="42">
        <f t="shared" si="8"/>
        <v>117</v>
      </c>
    </row>
    <row r="59" spans="1:7" x14ac:dyDescent="0.25">
      <c r="A59" s="42" t="str">
        <f t="shared" si="3"/>
        <v>SANTA CRUZ DE TENERIFE</v>
      </c>
      <c r="B59" s="41">
        <f t="shared" si="4"/>
        <v>225</v>
      </c>
      <c r="C59" s="41">
        <f t="shared" si="5"/>
        <v>200</v>
      </c>
      <c r="D59" s="41">
        <f t="shared" si="6"/>
        <v>9</v>
      </c>
      <c r="E59" s="42" t="str">
        <f t="shared" si="2"/>
        <v>ALICANTE</v>
      </c>
      <c r="F59" s="42">
        <f t="shared" si="9"/>
        <v>31</v>
      </c>
      <c r="G59" s="42">
        <f t="shared" si="8"/>
        <v>49</v>
      </c>
    </row>
    <row r="60" spans="1:7" x14ac:dyDescent="0.25">
      <c r="A60" s="42" t="str">
        <f t="shared" si="3"/>
        <v>SANTANDER</v>
      </c>
      <c r="B60" s="41">
        <f t="shared" si="4"/>
        <v>238</v>
      </c>
      <c r="C60" s="41">
        <f t="shared" si="5"/>
        <v>233</v>
      </c>
      <c r="D60" s="41">
        <f t="shared" si="6"/>
        <v>8</v>
      </c>
      <c r="E60" s="42" t="str">
        <f t="shared" si="2"/>
        <v>FERROL-SAN CIBRAO</v>
      </c>
      <c r="F60" s="42">
        <f t="shared" si="9"/>
        <v>18</v>
      </c>
      <c r="G60" s="42">
        <f t="shared" si="8"/>
        <v>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107</v>
      </c>
      <c r="C62" s="41">
        <f t="shared" si="5"/>
        <v>111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82</v>
      </c>
      <c r="C63" s="41">
        <f t="shared" si="5"/>
        <v>77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3776</v>
      </c>
      <c r="C64" s="41">
        <f t="shared" si="5"/>
        <v>3855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5">
        <v>4676</v>
      </c>
      <c r="C7" s="25">
        <v>3977</v>
      </c>
      <c r="D7" s="25">
        <v>4676</v>
      </c>
      <c r="E7" s="25">
        <v>3977</v>
      </c>
      <c r="F7" s="10">
        <f>((E7*100)/D7)-100</f>
        <v>-14.948674080410612</v>
      </c>
      <c r="G7" s="1"/>
      <c r="H7" s="1"/>
      <c r="I7" s="1"/>
    </row>
    <row r="8" spans="1:12" x14ac:dyDescent="0.25">
      <c r="A8" s="11" t="s">
        <v>44</v>
      </c>
      <c r="B8" s="26">
        <v>5576</v>
      </c>
      <c r="C8" s="26">
        <v>911</v>
      </c>
      <c r="D8" s="26">
        <v>5576</v>
      </c>
      <c r="E8" s="26">
        <v>911</v>
      </c>
      <c r="F8" s="13">
        <f t="shared" ref="F8:F35" si="0">((E8*100)/D8)-100</f>
        <v>-83.662123385939736</v>
      </c>
      <c r="G8" s="1"/>
      <c r="H8" s="1"/>
      <c r="I8" s="1"/>
    </row>
    <row r="9" spans="1:12" x14ac:dyDescent="0.25">
      <c r="A9" s="8" t="s">
        <v>45</v>
      </c>
      <c r="B9" s="25">
        <v>9047</v>
      </c>
      <c r="C9" s="25">
        <v>5385</v>
      </c>
      <c r="D9" s="25">
        <v>9047</v>
      </c>
      <c r="E9" s="25">
        <v>5385</v>
      </c>
      <c r="F9" s="10">
        <f t="shared" si="0"/>
        <v>-40.477506355698019</v>
      </c>
      <c r="G9" s="1"/>
      <c r="H9" s="1"/>
      <c r="I9" s="1"/>
    </row>
    <row r="10" spans="1:12" x14ac:dyDescent="0.25">
      <c r="A10" s="11" t="s">
        <v>46</v>
      </c>
      <c r="B10" s="26">
        <v>2673</v>
      </c>
      <c r="C10" s="26">
        <v>3038</v>
      </c>
      <c r="D10" s="26">
        <v>2673</v>
      </c>
      <c r="E10" s="26">
        <v>3038</v>
      </c>
      <c r="F10" s="13">
        <f t="shared" si="0"/>
        <v>13.65506921062476</v>
      </c>
      <c r="G10" s="1"/>
      <c r="H10" s="1"/>
      <c r="I10" s="1"/>
    </row>
    <row r="11" spans="1:12" x14ac:dyDescent="0.25">
      <c r="A11" s="8" t="s">
        <v>47</v>
      </c>
      <c r="B11" s="25">
        <v>315652</v>
      </c>
      <c r="C11" s="25">
        <v>246854</v>
      </c>
      <c r="D11" s="25">
        <v>315652</v>
      </c>
      <c r="E11" s="25">
        <v>246854</v>
      </c>
      <c r="F11" s="10">
        <f t="shared" si="0"/>
        <v>-21.795521650425158</v>
      </c>
      <c r="G11" s="1"/>
      <c r="H11" s="1"/>
      <c r="I11" s="1"/>
    </row>
    <row r="12" spans="1:12" x14ac:dyDescent="0.25">
      <c r="A12" s="11" t="s">
        <v>48</v>
      </c>
      <c r="B12" s="26">
        <v>16903</v>
      </c>
      <c r="C12" s="26">
        <v>3318</v>
      </c>
      <c r="D12" s="26">
        <v>16903</v>
      </c>
      <c r="E12" s="26">
        <v>3318</v>
      </c>
      <c r="F12" s="13">
        <f t="shared" si="0"/>
        <v>-80.370348458853456</v>
      </c>
      <c r="G12" s="1"/>
      <c r="H12" s="1"/>
      <c r="I12" s="1"/>
    </row>
    <row r="13" spans="1:12" x14ac:dyDescent="0.25">
      <c r="A13" s="8" t="s">
        <v>49</v>
      </c>
      <c r="B13" s="25">
        <v>2795</v>
      </c>
      <c r="C13" s="25">
        <v>1841</v>
      </c>
      <c r="D13" s="25">
        <v>2795</v>
      </c>
      <c r="E13" s="25">
        <v>1841</v>
      </c>
      <c r="F13" s="10">
        <f t="shared" si="0"/>
        <v>-34.132379248658324</v>
      </c>
      <c r="G13" s="1"/>
      <c r="H13" s="1"/>
      <c r="I13" s="1"/>
    </row>
    <row r="14" spans="1:12" x14ac:dyDescent="0.25">
      <c r="A14" s="11" t="s">
        <v>50</v>
      </c>
      <c r="B14" s="26">
        <v>103182</v>
      </c>
      <c r="C14" s="26">
        <v>52998</v>
      </c>
      <c r="D14" s="26">
        <v>103182</v>
      </c>
      <c r="E14" s="26">
        <v>52998</v>
      </c>
      <c r="F14" s="13">
        <f t="shared" si="0"/>
        <v>-48.636390068035119</v>
      </c>
      <c r="G14" s="1"/>
      <c r="H14" s="1"/>
      <c r="I14" s="1"/>
    </row>
    <row r="15" spans="1:12" x14ac:dyDescent="0.25">
      <c r="A15" s="8" t="s">
        <v>51</v>
      </c>
      <c r="B15" s="25">
        <v>9025</v>
      </c>
      <c r="C15" s="25">
        <v>9750</v>
      </c>
      <c r="D15" s="25">
        <v>9025</v>
      </c>
      <c r="E15" s="25">
        <v>9750</v>
      </c>
      <c r="F15" s="10">
        <f t="shared" si="0"/>
        <v>8.0332409972299104</v>
      </c>
      <c r="G15" s="1"/>
      <c r="H15" s="1"/>
      <c r="I15" s="1"/>
    </row>
    <row r="16" spans="1:12" x14ac:dyDescent="0.25">
      <c r="A16" s="11" t="s">
        <v>52</v>
      </c>
      <c r="B16" s="26">
        <v>3163</v>
      </c>
      <c r="C16" s="26">
        <v>3406</v>
      </c>
      <c r="D16" s="26">
        <v>3163</v>
      </c>
      <c r="E16" s="26">
        <v>3406</v>
      </c>
      <c r="F16" s="13">
        <f t="shared" si="0"/>
        <v>7.6825798292760084</v>
      </c>
      <c r="G16" s="1"/>
      <c r="H16" s="1"/>
      <c r="I16" s="1"/>
    </row>
    <row r="17" spans="1:9" x14ac:dyDescent="0.25">
      <c r="A17" s="8" t="s">
        <v>53</v>
      </c>
      <c r="B17" s="25">
        <v>3221</v>
      </c>
      <c r="C17" s="25">
        <v>2384</v>
      </c>
      <c r="D17" s="25">
        <v>3221</v>
      </c>
      <c r="E17" s="25">
        <v>2384</v>
      </c>
      <c r="F17" s="10">
        <f t="shared" si="0"/>
        <v>-25.985718720894127</v>
      </c>
      <c r="G17" s="1"/>
      <c r="H17" s="1"/>
      <c r="I17" s="1"/>
    </row>
    <row r="18" spans="1:9" x14ac:dyDescent="0.25">
      <c r="A18" s="11" t="s">
        <v>54</v>
      </c>
      <c r="B18" s="26">
        <v>49092</v>
      </c>
      <c r="C18" s="26">
        <v>58111</v>
      </c>
      <c r="D18" s="26">
        <v>49092</v>
      </c>
      <c r="E18" s="26">
        <v>58111</v>
      </c>
      <c r="F18" s="13">
        <f t="shared" si="0"/>
        <v>18.371628778619737</v>
      </c>
      <c r="G18" s="1"/>
      <c r="H18" s="1"/>
      <c r="I18" s="1"/>
    </row>
    <row r="19" spans="1:9" x14ac:dyDescent="0.25">
      <c r="A19" s="8" t="s">
        <v>55</v>
      </c>
      <c r="B19" s="25">
        <v>1633</v>
      </c>
      <c r="C19" s="25">
        <v>1208</v>
      </c>
      <c r="D19" s="25">
        <v>1633</v>
      </c>
      <c r="E19" s="25">
        <v>1208</v>
      </c>
      <c r="F19" s="10">
        <f t="shared" si="0"/>
        <v>-26.025719534598892</v>
      </c>
      <c r="G19" s="1"/>
      <c r="H19" s="1"/>
      <c r="I19" s="1"/>
    </row>
    <row r="20" spans="1:9" x14ac:dyDescent="0.25">
      <c r="A20" s="11" t="s">
        <v>56</v>
      </c>
      <c r="B20" s="26">
        <v>11228</v>
      </c>
      <c r="C20" s="26">
        <v>9670</v>
      </c>
      <c r="D20" s="26">
        <v>11228</v>
      </c>
      <c r="E20" s="26">
        <v>9670</v>
      </c>
      <c r="F20" s="13">
        <f t="shared" si="0"/>
        <v>-13.876024225151411</v>
      </c>
      <c r="G20" s="1"/>
      <c r="H20" s="1"/>
      <c r="I20" s="1"/>
    </row>
    <row r="21" spans="1:9" x14ac:dyDescent="0.25">
      <c r="A21" s="8" t="s">
        <v>57</v>
      </c>
      <c r="B21" s="25">
        <v>2772</v>
      </c>
      <c r="C21" s="25">
        <v>2975</v>
      </c>
      <c r="D21" s="25">
        <v>2772</v>
      </c>
      <c r="E21" s="25">
        <v>2975</v>
      </c>
      <c r="F21" s="10">
        <f t="shared" si="0"/>
        <v>7.3232323232323182</v>
      </c>
      <c r="G21" s="1"/>
      <c r="H21" s="1"/>
      <c r="I21" s="1"/>
    </row>
    <row r="22" spans="1:9" x14ac:dyDescent="0.25">
      <c r="A22" s="11" t="s">
        <v>58</v>
      </c>
      <c r="B22" s="26">
        <v>184042</v>
      </c>
      <c r="C22" s="26">
        <v>175571</v>
      </c>
      <c r="D22" s="26">
        <v>184042</v>
      </c>
      <c r="E22" s="26">
        <v>175571</v>
      </c>
      <c r="F22" s="13">
        <f t="shared" si="0"/>
        <v>-4.6027537192597379</v>
      </c>
      <c r="G22" s="1"/>
      <c r="H22" s="1"/>
      <c r="I22" s="1"/>
    </row>
    <row r="23" spans="1:9" x14ac:dyDescent="0.25">
      <c r="A23" s="8" t="s">
        <v>59</v>
      </c>
      <c r="B23" s="25">
        <v>3367</v>
      </c>
      <c r="C23" s="25">
        <v>2792</v>
      </c>
      <c r="D23" s="25">
        <v>3367</v>
      </c>
      <c r="E23" s="25">
        <v>2792</v>
      </c>
      <c r="F23" s="10">
        <f t="shared" si="0"/>
        <v>-17.077517077517072</v>
      </c>
      <c r="G23" s="1"/>
      <c r="H23" s="1"/>
      <c r="I23" s="1"/>
    </row>
    <row r="24" spans="1:9" x14ac:dyDescent="0.25">
      <c r="A24" s="11" t="s">
        <v>60</v>
      </c>
      <c r="B24" s="26">
        <v>3746</v>
      </c>
      <c r="C24" s="26">
        <v>2344</v>
      </c>
      <c r="D24" s="26">
        <v>3746</v>
      </c>
      <c r="E24" s="26">
        <v>2344</v>
      </c>
      <c r="F24" s="13">
        <f t="shared" si="0"/>
        <v>-37.426588360918316</v>
      </c>
      <c r="G24" s="1"/>
      <c r="H24" s="1"/>
      <c r="I24" s="1"/>
    </row>
    <row r="25" spans="1:9" x14ac:dyDescent="0.25">
      <c r="A25" s="8" t="s">
        <v>61</v>
      </c>
      <c r="B25" s="25">
        <v>1159</v>
      </c>
      <c r="C25" s="25">
        <v>0</v>
      </c>
      <c r="D25" s="25">
        <v>1159</v>
      </c>
      <c r="E25" s="25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6">
        <v>985</v>
      </c>
      <c r="C26" s="26">
        <v>695</v>
      </c>
      <c r="D26" s="26">
        <v>985</v>
      </c>
      <c r="E26" s="26">
        <v>695</v>
      </c>
      <c r="F26" s="13">
        <f t="shared" si="0"/>
        <v>-29.441624365482227</v>
      </c>
      <c r="G26" s="1"/>
      <c r="H26" s="1"/>
      <c r="I26" s="1"/>
    </row>
    <row r="27" spans="1:9" x14ac:dyDescent="0.25">
      <c r="A27" s="8" t="s">
        <v>63</v>
      </c>
      <c r="B27" s="25">
        <v>1890</v>
      </c>
      <c r="C27" s="25">
        <v>2242</v>
      </c>
      <c r="D27" s="25">
        <v>1890</v>
      </c>
      <c r="E27" s="25">
        <v>2242</v>
      </c>
      <c r="F27" s="10">
        <f t="shared" si="0"/>
        <v>18.62433862433862</v>
      </c>
      <c r="G27" s="1"/>
      <c r="H27" s="1"/>
      <c r="I27" s="1"/>
    </row>
    <row r="28" spans="1:9" x14ac:dyDescent="0.25">
      <c r="A28" s="11" t="s">
        <v>64</v>
      </c>
      <c r="B28" s="26">
        <v>95371</v>
      </c>
      <c r="C28" s="26">
        <v>126439</v>
      </c>
      <c r="D28" s="26">
        <v>95371</v>
      </c>
      <c r="E28" s="26">
        <v>126439</v>
      </c>
      <c r="F28" s="13">
        <f t="shared" si="0"/>
        <v>32.575940275345744</v>
      </c>
      <c r="G28" s="1"/>
      <c r="H28" s="1"/>
      <c r="I28" s="1"/>
    </row>
    <row r="29" spans="1:9" x14ac:dyDescent="0.25">
      <c r="A29" s="8" t="s">
        <v>65</v>
      </c>
      <c r="B29" s="25">
        <v>4173</v>
      </c>
      <c r="C29" s="25">
        <v>3456</v>
      </c>
      <c r="D29" s="25">
        <v>4173</v>
      </c>
      <c r="E29" s="25">
        <v>3456</v>
      </c>
      <c r="F29" s="10">
        <f t="shared" si="0"/>
        <v>-17.181883537023722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12293</v>
      </c>
      <c r="C31" s="25">
        <v>9695</v>
      </c>
      <c r="D31" s="25">
        <v>12293</v>
      </c>
      <c r="E31" s="25">
        <v>9695</v>
      </c>
      <c r="F31" s="10">
        <f t="shared" si="0"/>
        <v>-21.133978687057677</v>
      </c>
      <c r="G31" s="1"/>
      <c r="H31" s="1"/>
      <c r="I31" s="1"/>
    </row>
    <row r="32" spans="1:9" x14ac:dyDescent="0.25">
      <c r="A32" s="11" t="s">
        <v>68</v>
      </c>
      <c r="B32" s="26">
        <v>16666</v>
      </c>
      <c r="C32" s="26">
        <v>17229</v>
      </c>
      <c r="D32" s="26">
        <v>16666</v>
      </c>
      <c r="E32" s="26">
        <v>17229</v>
      </c>
      <c r="F32" s="13">
        <f t="shared" si="0"/>
        <v>3.3781351254050094</v>
      </c>
      <c r="G32" s="1"/>
      <c r="H32" s="1"/>
      <c r="I32" s="1"/>
    </row>
    <row r="33" spans="1:9" x14ac:dyDescent="0.25">
      <c r="A33" s="8" t="s">
        <v>69</v>
      </c>
      <c r="B33" s="25">
        <v>30494</v>
      </c>
      <c r="C33" s="25">
        <v>28398</v>
      </c>
      <c r="D33" s="25">
        <v>30494</v>
      </c>
      <c r="E33" s="25">
        <v>28398</v>
      </c>
      <c r="F33" s="10">
        <f t="shared" si="0"/>
        <v>-6.8734833081917799</v>
      </c>
      <c r="G33" s="1"/>
      <c r="H33" s="1"/>
      <c r="I33" s="1"/>
    </row>
    <row r="34" spans="1:9" x14ac:dyDescent="0.25">
      <c r="A34" s="11" t="s">
        <v>70</v>
      </c>
      <c r="B34" s="26">
        <v>366</v>
      </c>
      <c r="C34" s="26">
        <v>619</v>
      </c>
      <c r="D34" s="26">
        <v>366</v>
      </c>
      <c r="E34" s="26">
        <v>619</v>
      </c>
      <c r="F34" s="13">
        <f t="shared" si="0"/>
        <v>69.125683060109282</v>
      </c>
      <c r="G34" s="1"/>
      <c r="H34" s="1"/>
      <c r="I34" s="1"/>
    </row>
    <row r="35" spans="1:9" x14ac:dyDescent="0.25">
      <c r="A35" s="14" t="s">
        <v>71</v>
      </c>
      <c r="B35" s="15">
        <f>SUM(B7:B34)</f>
        <v>895190</v>
      </c>
      <c r="C35" s="15">
        <f t="shared" ref="C35:E35" si="1">SUM(C7:C34)</f>
        <v>775306</v>
      </c>
      <c r="D35" s="15">
        <f t="shared" si="1"/>
        <v>895190</v>
      </c>
      <c r="E35" s="15">
        <f t="shared" si="1"/>
        <v>775306</v>
      </c>
      <c r="F35" s="16">
        <f t="shared" si="0"/>
        <v>-13.39201733710162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3977</v>
      </c>
      <c r="C38" s="41">
        <f>D7</f>
        <v>4676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246854</v>
      </c>
      <c r="G38" s="42">
        <f>LOOKUP(E38,$A$38:$A$65,$C$38:$C$65)</f>
        <v>315652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911</v>
      </c>
      <c r="C39" s="41">
        <f t="shared" ref="C39:C65" si="5">D8</f>
        <v>5576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175571</v>
      </c>
      <c r="G39" s="42">
        <f t="shared" ref="G39:G65" si="8">LOOKUP(E39,$A$38:$A$65,$C$38:$C$65)</f>
        <v>184042</v>
      </c>
    </row>
    <row r="40" spans="1:9" x14ac:dyDescent="0.25">
      <c r="A40" s="42" t="str">
        <f t="shared" si="3"/>
        <v>ALMERIA</v>
      </c>
      <c r="B40" s="41">
        <f t="shared" si="4"/>
        <v>5385</v>
      </c>
      <c r="C40" s="41">
        <f t="shared" si="5"/>
        <v>9047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126439</v>
      </c>
      <c r="G40" s="42">
        <f t="shared" si="8"/>
        <v>95371</v>
      </c>
    </row>
    <row r="41" spans="1:9" x14ac:dyDescent="0.25">
      <c r="A41" s="42" t="str">
        <f t="shared" si="3"/>
        <v>AVILES</v>
      </c>
      <c r="B41" s="41">
        <f t="shared" si="4"/>
        <v>3038</v>
      </c>
      <c r="C41" s="41">
        <f t="shared" si="5"/>
        <v>2673</v>
      </c>
      <c r="D41" s="41">
        <f t="shared" si="6"/>
        <v>16</v>
      </c>
      <c r="E41" s="42" t="str">
        <f t="shared" si="2"/>
        <v>CEUTA</v>
      </c>
      <c r="F41" s="42">
        <f t="shared" si="7"/>
        <v>58111</v>
      </c>
      <c r="G41" s="42">
        <f t="shared" si="8"/>
        <v>49092</v>
      </c>
    </row>
    <row r="42" spans="1:9" x14ac:dyDescent="0.25">
      <c r="A42" s="42" t="str">
        <f t="shared" si="3"/>
        <v>BAHIA DE ALGECIRAS</v>
      </c>
      <c r="B42" s="41">
        <f t="shared" si="4"/>
        <v>246854</v>
      </c>
      <c r="C42" s="41">
        <f t="shared" si="5"/>
        <v>315652</v>
      </c>
      <c r="D42" s="41">
        <f t="shared" si="6"/>
        <v>1</v>
      </c>
      <c r="E42" s="42" t="str">
        <f t="shared" si="2"/>
        <v>BARCELONA</v>
      </c>
      <c r="F42" s="42">
        <f t="shared" si="7"/>
        <v>52998</v>
      </c>
      <c r="G42" s="42">
        <f t="shared" si="8"/>
        <v>103182</v>
      </c>
    </row>
    <row r="43" spans="1:9" x14ac:dyDescent="0.25">
      <c r="A43" s="42" t="str">
        <f t="shared" si="3"/>
        <v>BAHIA DE CADIZ</v>
      </c>
      <c r="B43" s="41">
        <f t="shared" si="4"/>
        <v>3318</v>
      </c>
      <c r="C43" s="41">
        <f t="shared" si="5"/>
        <v>16903</v>
      </c>
      <c r="D43" s="41">
        <f t="shared" si="6"/>
        <v>15</v>
      </c>
      <c r="E43" s="42" t="str">
        <f t="shared" si="2"/>
        <v>VIGO</v>
      </c>
      <c r="F43" s="42">
        <f t="shared" si="7"/>
        <v>28398</v>
      </c>
      <c r="G43" s="42">
        <f t="shared" si="8"/>
        <v>30494</v>
      </c>
    </row>
    <row r="44" spans="1:9" x14ac:dyDescent="0.25">
      <c r="A44" s="42" t="str">
        <f t="shared" si="3"/>
        <v>BALEARES</v>
      </c>
      <c r="B44" s="41">
        <f t="shared" si="4"/>
        <v>1841</v>
      </c>
      <c r="C44" s="41">
        <f t="shared" si="5"/>
        <v>2795</v>
      </c>
      <c r="D44" s="41">
        <f t="shared" si="6"/>
        <v>22</v>
      </c>
      <c r="E44" s="42" t="str">
        <f t="shared" si="2"/>
        <v>VALENCIA</v>
      </c>
      <c r="F44" s="42">
        <f t="shared" si="7"/>
        <v>17229</v>
      </c>
      <c r="G44" s="42">
        <f t="shared" si="8"/>
        <v>16666</v>
      </c>
    </row>
    <row r="45" spans="1:9" x14ac:dyDescent="0.25">
      <c r="A45" s="42" t="str">
        <f t="shared" si="3"/>
        <v>BARCELONA</v>
      </c>
      <c r="B45" s="41">
        <f t="shared" si="4"/>
        <v>52998</v>
      </c>
      <c r="C45" s="41">
        <f t="shared" si="5"/>
        <v>103182</v>
      </c>
      <c r="D45" s="41">
        <f t="shared" si="6"/>
        <v>5</v>
      </c>
      <c r="E45" s="42" t="str">
        <f t="shared" si="2"/>
        <v>BILBAO</v>
      </c>
      <c r="F45" s="42">
        <f t="shared" si="7"/>
        <v>9750</v>
      </c>
      <c r="G45" s="42">
        <f t="shared" si="8"/>
        <v>9025</v>
      </c>
    </row>
    <row r="46" spans="1:9" x14ac:dyDescent="0.25">
      <c r="A46" s="42" t="str">
        <f t="shared" si="3"/>
        <v>BILBAO</v>
      </c>
      <c r="B46" s="41">
        <f t="shared" si="4"/>
        <v>9750</v>
      </c>
      <c r="C46" s="41">
        <f t="shared" si="5"/>
        <v>9025</v>
      </c>
      <c r="D46" s="41">
        <f t="shared" si="6"/>
        <v>8</v>
      </c>
      <c r="E46" s="42" t="str">
        <f t="shared" si="2"/>
        <v>TARRAGONA</v>
      </c>
      <c r="F46" s="42">
        <f t="shared" si="7"/>
        <v>9695</v>
      </c>
      <c r="G46" s="42">
        <f t="shared" si="8"/>
        <v>12293</v>
      </c>
    </row>
    <row r="47" spans="1:9" x14ac:dyDescent="0.25">
      <c r="A47" s="42" t="str">
        <f t="shared" si="3"/>
        <v>CARTAGENA</v>
      </c>
      <c r="B47" s="41">
        <f t="shared" si="4"/>
        <v>3406</v>
      </c>
      <c r="C47" s="41">
        <f t="shared" si="5"/>
        <v>3163</v>
      </c>
      <c r="D47" s="41">
        <f t="shared" si="6"/>
        <v>14</v>
      </c>
      <c r="E47" s="42" t="str">
        <f t="shared" si="2"/>
        <v>GIJON</v>
      </c>
      <c r="F47" s="42">
        <f t="shared" si="7"/>
        <v>9670</v>
      </c>
      <c r="G47" s="42">
        <f t="shared" si="8"/>
        <v>11228</v>
      </c>
    </row>
    <row r="48" spans="1:9" x14ac:dyDescent="0.25">
      <c r="A48" s="42" t="str">
        <f t="shared" si="3"/>
        <v>CASTELLON</v>
      </c>
      <c r="B48" s="41">
        <f t="shared" si="4"/>
        <v>2384</v>
      </c>
      <c r="C48" s="41">
        <f t="shared" si="5"/>
        <v>3221</v>
      </c>
      <c r="D48" s="41">
        <f t="shared" si="6"/>
        <v>19</v>
      </c>
      <c r="E48" s="42" t="str">
        <f t="shared" si="2"/>
        <v>ALMERIA</v>
      </c>
      <c r="F48" s="42">
        <f t="shared" si="7"/>
        <v>5385</v>
      </c>
      <c r="G48" s="42">
        <f t="shared" si="8"/>
        <v>9047</v>
      </c>
    </row>
    <row r="49" spans="1:7" x14ac:dyDescent="0.25">
      <c r="A49" s="42" t="str">
        <f t="shared" si="3"/>
        <v>CEUTA</v>
      </c>
      <c r="B49" s="41">
        <f t="shared" si="4"/>
        <v>58111</v>
      </c>
      <c r="C49" s="41">
        <f t="shared" si="5"/>
        <v>49092</v>
      </c>
      <c r="D49" s="41">
        <f t="shared" si="6"/>
        <v>4</v>
      </c>
      <c r="E49" s="42" t="str">
        <f t="shared" si="2"/>
        <v>A CORUÑA</v>
      </c>
      <c r="F49" s="42">
        <f t="shared" si="7"/>
        <v>3977</v>
      </c>
      <c r="G49" s="42">
        <f t="shared" si="8"/>
        <v>4676</v>
      </c>
    </row>
    <row r="50" spans="1:7" x14ac:dyDescent="0.25">
      <c r="A50" s="42" t="str">
        <f t="shared" si="3"/>
        <v>FERROL-SAN CIBRAO</v>
      </c>
      <c r="B50" s="41">
        <f t="shared" si="4"/>
        <v>1208</v>
      </c>
      <c r="C50" s="41">
        <f t="shared" si="5"/>
        <v>1633</v>
      </c>
      <c r="D50" s="41">
        <f t="shared" si="6"/>
        <v>23</v>
      </c>
      <c r="E50" s="42" t="str">
        <f t="shared" si="2"/>
        <v>SANTANDER</v>
      </c>
      <c r="F50" s="42">
        <f t="shared" si="7"/>
        <v>3456</v>
      </c>
      <c r="G50" s="42">
        <f t="shared" si="8"/>
        <v>4173</v>
      </c>
    </row>
    <row r="51" spans="1:7" x14ac:dyDescent="0.25">
      <c r="A51" s="42" t="str">
        <f t="shared" si="3"/>
        <v>GIJON</v>
      </c>
      <c r="B51" s="41">
        <f t="shared" si="4"/>
        <v>9670</v>
      </c>
      <c r="C51" s="41">
        <f t="shared" si="5"/>
        <v>11228</v>
      </c>
      <c r="D51" s="41">
        <f t="shared" si="6"/>
        <v>10</v>
      </c>
      <c r="E51" s="42" t="str">
        <f t="shared" si="2"/>
        <v>CARTAGENA</v>
      </c>
      <c r="F51" s="42">
        <f t="shared" si="7"/>
        <v>3406</v>
      </c>
      <c r="G51" s="42">
        <f t="shared" si="8"/>
        <v>3163</v>
      </c>
    </row>
    <row r="52" spans="1:7" x14ac:dyDescent="0.25">
      <c r="A52" s="42" t="str">
        <f t="shared" si="3"/>
        <v>HUELVA</v>
      </c>
      <c r="B52" s="41">
        <f t="shared" si="4"/>
        <v>2975</v>
      </c>
      <c r="C52" s="41">
        <f t="shared" si="5"/>
        <v>2772</v>
      </c>
      <c r="D52" s="41">
        <f t="shared" si="6"/>
        <v>17</v>
      </c>
      <c r="E52" s="42" t="str">
        <f t="shared" si="2"/>
        <v>BAHIA DE CADIZ</v>
      </c>
      <c r="F52" s="42">
        <f t="shared" si="7"/>
        <v>3318</v>
      </c>
      <c r="G52" s="42">
        <f t="shared" si="8"/>
        <v>16903</v>
      </c>
    </row>
    <row r="53" spans="1:7" x14ac:dyDescent="0.25">
      <c r="A53" s="42" t="str">
        <f t="shared" si="3"/>
        <v>LAS PALMAS</v>
      </c>
      <c r="B53" s="41">
        <f t="shared" si="4"/>
        <v>175571</v>
      </c>
      <c r="C53" s="41">
        <f t="shared" si="5"/>
        <v>184042</v>
      </c>
      <c r="D53" s="41">
        <f t="shared" si="6"/>
        <v>2</v>
      </c>
      <c r="E53" s="42" t="str">
        <f t="shared" si="2"/>
        <v>AVILES</v>
      </c>
      <c r="F53" s="42">
        <f t="shared" si="7"/>
        <v>3038</v>
      </c>
      <c r="G53" s="42">
        <f t="shared" si="8"/>
        <v>2673</v>
      </c>
    </row>
    <row r="54" spans="1:7" x14ac:dyDescent="0.25">
      <c r="A54" s="42" t="str">
        <f t="shared" si="3"/>
        <v>MALAGA</v>
      </c>
      <c r="B54" s="41">
        <f t="shared" si="4"/>
        <v>2792</v>
      </c>
      <c r="C54" s="41">
        <f t="shared" si="5"/>
        <v>3367</v>
      </c>
      <c r="D54" s="41">
        <f t="shared" si="6"/>
        <v>18</v>
      </c>
      <c r="E54" s="42" t="str">
        <f t="shared" si="2"/>
        <v>HUELVA</v>
      </c>
      <c r="F54" s="42">
        <f t="shared" si="7"/>
        <v>2975</v>
      </c>
      <c r="G54" s="42">
        <f t="shared" si="8"/>
        <v>2772</v>
      </c>
    </row>
    <row r="55" spans="1:7" x14ac:dyDescent="0.25">
      <c r="A55" s="42" t="str">
        <f t="shared" si="3"/>
        <v>MARIN Y RIA DE PONTEVEDRA</v>
      </c>
      <c r="B55" s="41">
        <f t="shared" si="4"/>
        <v>2344</v>
      </c>
      <c r="C55" s="41">
        <f t="shared" si="5"/>
        <v>3746</v>
      </c>
      <c r="D55" s="41">
        <f t="shared" si="6"/>
        <v>20</v>
      </c>
      <c r="E55" s="42" t="str">
        <f t="shared" si="2"/>
        <v>MALAGA</v>
      </c>
      <c r="F55" s="42">
        <f t="shared" ref="F55:F65" si="9">LOOKUP(E55,$A$38:$A$65,$B$38:$B$65)</f>
        <v>2792</v>
      </c>
      <c r="G55" s="42">
        <f t="shared" si="8"/>
        <v>3367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1159</v>
      </c>
      <c r="D56" s="41">
        <f t="shared" si="6"/>
        <v>28</v>
      </c>
      <c r="E56" s="42" t="str">
        <f t="shared" si="2"/>
        <v>CASTELLON</v>
      </c>
      <c r="F56" s="42">
        <f t="shared" si="9"/>
        <v>2384</v>
      </c>
      <c r="G56" s="42">
        <f t="shared" si="8"/>
        <v>3221</v>
      </c>
    </row>
    <row r="57" spans="1:7" x14ac:dyDescent="0.25">
      <c r="A57" s="42" t="str">
        <f t="shared" si="3"/>
        <v>MOTRIL</v>
      </c>
      <c r="B57" s="41">
        <f t="shared" si="4"/>
        <v>695</v>
      </c>
      <c r="C57" s="41">
        <f t="shared" si="5"/>
        <v>985</v>
      </c>
      <c r="D57" s="41">
        <f t="shared" si="6"/>
        <v>25</v>
      </c>
      <c r="E57" s="42" t="str">
        <f t="shared" si="2"/>
        <v>MARIN Y RIA DE PONTEVEDRA</v>
      </c>
      <c r="F57" s="42">
        <f t="shared" si="9"/>
        <v>2344</v>
      </c>
      <c r="G57" s="42">
        <f t="shared" si="8"/>
        <v>3746</v>
      </c>
    </row>
    <row r="58" spans="1:7" x14ac:dyDescent="0.25">
      <c r="A58" s="42" t="str">
        <f t="shared" si="3"/>
        <v>PASAIA</v>
      </c>
      <c r="B58" s="41">
        <f t="shared" si="4"/>
        <v>2242</v>
      </c>
      <c r="C58" s="41">
        <f t="shared" si="5"/>
        <v>1890</v>
      </c>
      <c r="D58" s="41">
        <f t="shared" si="6"/>
        <v>21</v>
      </c>
      <c r="E58" s="42" t="str">
        <f t="shared" si="2"/>
        <v>PASAIA</v>
      </c>
      <c r="F58" s="42">
        <f t="shared" si="9"/>
        <v>2242</v>
      </c>
      <c r="G58" s="42">
        <f t="shared" si="8"/>
        <v>1890</v>
      </c>
    </row>
    <row r="59" spans="1:7" x14ac:dyDescent="0.25">
      <c r="A59" s="42" t="str">
        <f t="shared" si="3"/>
        <v>SANTA CRUZ DE TENERIFE</v>
      </c>
      <c r="B59" s="41">
        <f t="shared" si="4"/>
        <v>126439</v>
      </c>
      <c r="C59" s="41">
        <f t="shared" si="5"/>
        <v>95371</v>
      </c>
      <c r="D59" s="41">
        <f t="shared" si="6"/>
        <v>3</v>
      </c>
      <c r="E59" s="42" t="str">
        <f t="shared" si="2"/>
        <v>BALEARES</v>
      </c>
      <c r="F59" s="42">
        <f t="shared" si="9"/>
        <v>1841</v>
      </c>
      <c r="G59" s="42">
        <f t="shared" si="8"/>
        <v>2795</v>
      </c>
    </row>
    <row r="60" spans="1:7" x14ac:dyDescent="0.25">
      <c r="A60" s="42" t="str">
        <f t="shared" si="3"/>
        <v>SANTANDER</v>
      </c>
      <c r="B60" s="41">
        <f t="shared" si="4"/>
        <v>3456</v>
      </c>
      <c r="C60" s="41">
        <f t="shared" si="5"/>
        <v>4173</v>
      </c>
      <c r="D60" s="41">
        <f t="shared" si="6"/>
        <v>13</v>
      </c>
      <c r="E60" s="42" t="str">
        <f t="shared" si="2"/>
        <v>FERROL-SAN CIBRAO</v>
      </c>
      <c r="F60" s="42">
        <f t="shared" si="9"/>
        <v>1208</v>
      </c>
      <c r="G60" s="42">
        <f t="shared" si="8"/>
        <v>1633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911</v>
      </c>
      <c r="G61" s="42">
        <f t="shared" si="8"/>
        <v>5576</v>
      </c>
    </row>
    <row r="62" spans="1:7" x14ac:dyDescent="0.25">
      <c r="A62" s="42" t="str">
        <f t="shared" si="3"/>
        <v>TARRAGONA</v>
      </c>
      <c r="B62" s="41">
        <f t="shared" si="4"/>
        <v>9695</v>
      </c>
      <c r="C62" s="41">
        <f t="shared" si="5"/>
        <v>12293</v>
      </c>
      <c r="D62" s="41">
        <f t="shared" si="6"/>
        <v>9</v>
      </c>
      <c r="E62" s="42" t="str">
        <f t="shared" si="2"/>
        <v>MOTRIL</v>
      </c>
      <c r="F62" s="42">
        <f t="shared" si="9"/>
        <v>695</v>
      </c>
      <c r="G62" s="42">
        <f t="shared" si="8"/>
        <v>985</v>
      </c>
    </row>
    <row r="63" spans="1:7" x14ac:dyDescent="0.25">
      <c r="A63" s="42" t="str">
        <f t="shared" si="3"/>
        <v>VALENCIA</v>
      </c>
      <c r="B63" s="41">
        <f t="shared" si="4"/>
        <v>17229</v>
      </c>
      <c r="C63" s="41">
        <f t="shared" si="5"/>
        <v>16666</v>
      </c>
      <c r="D63" s="41">
        <f t="shared" si="6"/>
        <v>7</v>
      </c>
      <c r="E63" s="42" t="str">
        <f t="shared" si="2"/>
        <v>VILAGARCIA</v>
      </c>
      <c r="F63" s="42">
        <f t="shared" si="9"/>
        <v>619</v>
      </c>
      <c r="G63" s="42">
        <f t="shared" si="8"/>
        <v>366</v>
      </c>
    </row>
    <row r="64" spans="1:7" x14ac:dyDescent="0.25">
      <c r="A64" s="42" t="str">
        <f t="shared" si="3"/>
        <v>VIGO</v>
      </c>
      <c r="B64" s="41">
        <f t="shared" si="4"/>
        <v>28398</v>
      </c>
      <c r="C64" s="41">
        <f t="shared" si="5"/>
        <v>30494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619</v>
      </c>
      <c r="C65" s="41">
        <f t="shared" si="5"/>
        <v>366</v>
      </c>
      <c r="D65" s="41">
        <f t="shared" si="6"/>
        <v>26</v>
      </c>
      <c r="E65" s="42" t="str">
        <f t="shared" si="2"/>
        <v>MELILLA</v>
      </c>
      <c r="F65" s="42">
        <f t="shared" si="9"/>
        <v>0</v>
      </c>
      <c r="G65" s="42">
        <f t="shared" si="8"/>
        <v>1159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906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2510771</v>
      </c>
      <c r="C11" s="27">
        <v>2959419</v>
      </c>
      <c r="D11" s="27">
        <v>2510771</v>
      </c>
      <c r="E11" s="27">
        <v>2959419</v>
      </c>
      <c r="F11" s="10">
        <f t="shared" si="0"/>
        <v>17.868933486964764</v>
      </c>
      <c r="G11" s="1"/>
      <c r="H11" s="1"/>
      <c r="I11" s="1"/>
    </row>
    <row r="12" spans="1:12" x14ac:dyDescent="0.25">
      <c r="A12" s="11" t="s">
        <v>48</v>
      </c>
      <c r="B12" s="28">
        <v>18990</v>
      </c>
      <c r="C12" s="28">
        <v>60357</v>
      </c>
      <c r="D12" s="28">
        <v>18990</v>
      </c>
      <c r="E12" s="28">
        <v>60357</v>
      </c>
      <c r="F12" s="13">
        <f t="shared" si="0"/>
        <v>217.83570300157976</v>
      </c>
      <c r="G12" s="1"/>
      <c r="H12" s="1"/>
      <c r="I12" s="1"/>
    </row>
    <row r="13" spans="1:12" x14ac:dyDescent="0.25">
      <c r="A13" s="8" t="s">
        <v>49</v>
      </c>
      <c r="B13" s="27">
        <v>2345</v>
      </c>
      <c r="C13" s="27">
        <v>0</v>
      </c>
      <c r="D13" s="27">
        <v>2345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50</v>
      </c>
      <c r="B14" s="28">
        <v>579680</v>
      </c>
      <c r="C14" s="28">
        <v>596901</v>
      </c>
      <c r="D14" s="28">
        <v>579680</v>
      </c>
      <c r="E14" s="28">
        <v>596901</v>
      </c>
      <c r="F14" s="13">
        <f t="shared" si="0"/>
        <v>2.970776980402988</v>
      </c>
      <c r="G14" s="1"/>
      <c r="H14" s="1"/>
      <c r="I14" s="1"/>
    </row>
    <row r="15" spans="1:12" x14ac:dyDescent="0.25">
      <c r="A15" s="8" t="s">
        <v>51</v>
      </c>
      <c r="B15" s="27">
        <v>117161</v>
      </c>
      <c r="C15" s="27">
        <v>4630</v>
      </c>
      <c r="D15" s="27">
        <v>117161</v>
      </c>
      <c r="E15" s="27">
        <v>4630</v>
      </c>
      <c r="F15" s="10">
        <f t="shared" si="0"/>
        <v>-96.048173026860468</v>
      </c>
      <c r="G15" s="1"/>
      <c r="H15" s="1"/>
      <c r="I15" s="1"/>
    </row>
    <row r="16" spans="1:12" x14ac:dyDescent="0.25">
      <c r="A16" s="11" t="s">
        <v>52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7">
        <v>0</v>
      </c>
      <c r="C17" s="27">
        <v>0</v>
      </c>
      <c r="D17" s="27">
        <v>0</v>
      </c>
      <c r="E17" s="27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28">
        <v>123601</v>
      </c>
      <c r="C18" s="28">
        <v>103081</v>
      </c>
      <c r="D18" s="28">
        <v>123601</v>
      </c>
      <c r="E18" s="28">
        <v>103081</v>
      </c>
      <c r="F18" s="13">
        <f t="shared" si="0"/>
        <v>-16.601807428742489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18623</v>
      </c>
      <c r="C20" s="28">
        <v>25892</v>
      </c>
      <c r="D20" s="28">
        <v>18623</v>
      </c>
      <c r="E20" s="28">
        <v>25892</v>
      </c>
      <c r="F20" s="13">
        <f t="shared" si="0"/>
        <v>39.032379315899703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7345</v>
      </c>
      <c r="D21" s="27">
        <v>0</v>
      </c>
      <c r="E21" s="27">
        <v>7345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28">
        <v>605478</v>
      </c>
      <c r="C22" s="28">
        <v>665023</v>
      </c>
      <c r="D22" s="28">
        <v>605478</v>
      </c>
      <c r="E22" s="28">
        <v>665023</v>
      </c>
      <c r="F22" s="13">
        <f t="shared" si="0"/>
        <v>9.834378788329218</v>
      </c>
      <c r="G22" s="1"/>
      <c r="H22" s="1"/>
      <c r="I22" s="1"/>
    </row>
    <row r="23" spans="1:9" x14ac:dyDescent="0.25">
      <c r="A23" s="8" t="s">
        <v>59</v>
      </c>
      <c r="B23" s="27">
        <v>99624</v>
      </c>
      <c r="C23" s="27">
        <v>80067</v>
      </c>
      <c r="D23" s="27">
        <v>99624</v>
      </c>
      <c r="E23" s="27">
        <v>80067</v>
      </c>
      <c r="F23" s="10">
        <f t="shared" si="0"/>
        <v>-19.630811852565643</v>
      </c>
      <c r="G23" s="1"/>
      <c r="H23" s="1"/>
      <c r="I23" s="1"/>
    </row>
    <row r="24" spans="1:9" x14ac:dyDescent="0.25">
      <c r="A24" s="11" t="s">
        <v>60</v>
      </c>
      <c r="B24" s="28">
        <v>135</v>
      </c>
      <c r="C24" s="28">
        <v>58</v>
      </c>
      <c r="D24" s="28">
        <v>135</v>
      </c>
      <c r="E24" s="28">
        <v>58</v>
      </c>
      <c r="F24" s="13">
        <f t="shared" si="0"/>
        <v>-57.037037037037038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46</v>
      </c>
      <c r="D26" s="28">
        <v>0</v>
      </c>
      <c r="E26" s="28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11258</v>
      </c>
      <c r="C28" s="28">
        <v>15886</v>
      </c>
      <c r="D28" s="28">
        <v>11258</v>
      </c>
      <c r="E28" s="28">
        <v>15886</v>
      </c>
      <c r="F28" s="13">
        <f t="shared" si="0"/>
        <v>41.10854503464202</v>
      </c>
      <c r="G28" s="1"/>
      <c r="H28" s="1"/>
      <c r="I28" s="1"/>
    </row>
    <row r="29" spans="1:9" x14ac:dyDescent="0.25">
      <c r="A29" s="8" t="s">
        <v>65</v>
      </c>
      <c r="B29" s="27">
        <v>0</v>
      </c>
      <c r="C29" s="27">
        <v>0</v>
      </c>
      <c r="D29" s="27">
        <v>0</v>
      </c>
      <c r="E29" s="27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28">
        <v>10</v>
      </c>
      <c r="C30" s="28">
        <v>0</v>
      </c>
      <c r="D30" s="28">
        <v>10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27">
        <v>342027</v>
      </c>
      <c r="C31" s="27">
        <v>499915</v>
      </c>
      <c r="D31" s="27">
        <v>342027</v>
      </c>
      <c r="E31" s="27">
        <v>499915</v>
      </c>
      <c r="F31" s="10">
        <f t="shared" si="0"/>
        <v>46.162437468386997</v>
      </c>
      <c r="G31" s="1"/>
      <c r="H31" s="1"/>
      <c r="I31" s="1"/>
    </row>
    <row r="32" spans="1:9" x14ac:dyDescent="0.25">
      <c r="A32" s="11" t="s">
        <v>68</v>
      </c>
      <c r="B32" s="28">
        <v>2036686</v>
      </c>
      <c r="C32" s="28">
        <v>2212457</v>
      </c>
      <c r="D32" s="28">
        <v>2036686</v>
      </c>
      <c r="E32" s="28">
        <v>2212457</v>
      </c>
      <c r="F32" s="13">
        <f t="shared" si="0"/>
        <v>8.6302454084723905</v>
      </c>
      <c r="G32" s="1"/>
      <c r="H32" s="1"/>
      <c r="I32" s="1"/>
    </row>
    <row r="33" spans="1:9" x14ac:dyDescent="0.25">
      <c r="A33" s="8" t="s">
        <v>69</v>
      </c>
      <c r="B33" s="27">
        <v>8845</v>
      </c>
      <c r="C33" s="27">
        <v>16783</v>
      </c>
      <c r="D33" s="27">
        <v>8845</v>
      </c>
      <c r="E33" s="27">
        <v>16783</v>
      </c>
      <c r="F33" s="10">
        <f t="shared" si="0"/>
        <v>89.74561899378179</v>
      </c>
      <c r="G33" s="1"/>
      <c r="H33" s="1"/>
      <c r="I33" s="1"/>
    </row>
    <row r="34" spans="1:9" x14ac:dyDescent="0.25">
      <c r="A34" s="11" t="s">
        <v>70</v>
      </c>
      <c r="B34" s="28">
        <v>2690</v>
      </c>
      <c r="C34" s="28">
        <v>0</v>
      </c>
      <c r="D34" s="28">
        <v>2690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6477924</v>
      </c>
      <c r="C35" s="15">
        <f t="shared" ref="C35:E35" si="1">SUM(C7:C34)</f>
        <v>7248766</v>
      </c>
      <c r="D35" s="15">
        <f t="shared" si="1"/>
        <v>6477924</v>
      </c>
      <c r="E35" s="15">
        <f t="shared" si="1"/>
        <v>7248766</v>
      </c>
      <c r="F35" s="16">
        <f t="shared" si="0"/>
        <v>11.899522130855502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2959419</v>
      </c>
      <c r="G38" s="42">
        <f>LOOKUP(E38,$A$38:$A$65,$C$38:$C$65)</f>
        <v>2510771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2212457</v>
      </c>
      <c r="G39" s="42">
        <f t="shared" ref="G39:G65" si="8">LOOKUP(E39,$A$38:$A$65,$C$38:$C$65)</f>
        <v>2036686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14</v>
      </c>
      <c r="E40" s="42" t="str">
        <f t="shared" si="2"/>
        <v>LAS PALMAS</v>
      </c>
      <c r="F40" s="42">
        <f t="shared" si="7"/>
        <v>665023</v>
      </c>
      <c r="G40" s="42">
        <f t="shared" si="8"/>
        <v>605478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596901</v>
      </c>
      <c r="G41" s="42">
        <f t="shared" si="8"/>
        <v>579680</v>
      </c>
    </row>
    <row r="42" spans="1:9" x14ac:dyDescent="0.25">
      <c r="A42" s="42" t="str">
        <f t="shared" si="3"/>
        <v>BAHIA DE ALGECIRAS</v>
      </c>
      <c r="B42" s="41">
        <f t="shared" si="4"/>
        <v>2959419</v>
      </c>
      <c r="C42" s="41">
        <f t="shared" si="5"/>
        <v>2510771</v>
      </c>
      <c r="D42" s="41">
        <f t="shared" si="6"/>
        <v>1</v>
      </c>
      <c r="E42" s="42" t="str">
        <f t="shared" si="2"/>
        <v>TARRAGONA</v>
      </c>
      <c r="F42" s="42">
        <f t="shared" si="7"/>
        <v>499915</v>
      </c>
      <c r="G42" s="42">
        <f t="shared" si="8"/>
        <v>342027</v>
      </c>
    </row>
    <row r="43" spans="1:9" x14ac:dyDescent="0.25">
      <c r="A43" s="42" t="str">
        <f t="shared" si="3"/>
        <v>BAHIA DE CADIZ</v>
      </c>
      <c r="B43" s="41">
        <f t="shared" si="4"/>
        <v>60357</v>
      </c>
      <c r="C43" s="41">
        <f t="shared" si="5"/>
        <v>18990</v>
      </c>
      <c r="D43" s="41">
        <f t="shared" si="6"/>
        <v>8</v>
      </c>
      <c r="E43" s="42" t="str">
        <f t="shared" si="2"/>
        <v>CEUTA</v>
      </c>
      <c r="F43" s="42">
        <f t="shared" si="7"/>
        <v>103081</v>
      </c>
      <c r="G43" s="42">
        <f t="shared" si="8"/>
        <v>123601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2345</v>
      </c>
      <c r="D44" s="41">
        <f t="shared" si="6"/>
        <v>28</v>
      </c>
      <c r="E44" s="42" t="str">
        <f t="shared" si="2"/>
        <v>MALAGA</v>
      </c>
      <c r="F44" s="42">
        <f t="shared" si="7"/>
        <v>80067</v>
      </c>
      <c r="G44" s="42">
        <f t="shared" si="8"/>
        <v>99624</v>
      </c>
    </row>
    <row r="45" spans="1:9" x14ac:dyDescent="0.25">
      <c r="A45" s="42" t="str">
        <f t="shared" si="3"/>
        <v>BARCELONA</v>
      </c>
      <c r="B45" s="41">
        <f t="shared" si="4"/>
        <v>596901</v>
      </c>
      <c r="C45" s="41">
        <f t="shared" si="5"/>
        <v>579680</v>
      </c>
      <c r="D45" s="41">
        <f t="shared" si="6"/>
        <v>4</v>
      </c>
      <c r="E45" s="42" t="str">
        <f t="shared" si="2"/>
        <v>BAHIA DE CADIZ</v>
      </c>
      <c r="F45" s="42">
        <f t="shared" si="7"/>
        <v>60357</v>
      </c>
      <c r="G45" s="42">
        <f t="shared" si="8"/>
        <v>18990</v>
      </c>
    </row>
    <row r="46" spans="1:9" x14ac:dyDescent="0.25">
      <c r="A46" s="42" t="str">
        <f t="shared" si="3"/>
        <v>BILBAO</v>
      </c>
      <c r="B46" s="41">
        <f t="shared" si="4"/>
        <v>4630</v>
      </c>
      <c r="C46" s="41">
        <f t="shared" si="5"/>
        <v>117161</v>
      </c>
      <c r="D46" s="41">
        <f t="shared" si="6"/>
        <v>13</v>
      </c>
      <c r="E46" s="42" t="str">
        <f t="shared" si="2"/>
        <v>GIJON</v>
      </c>
      <c r="F46" s="42">
        <f t="shared" si="7"/>
        <v>25892</v>
      </c>
      <c r="G46" s="42">
        <f t="shared" si="8"/>
        <v>18623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VIGO</v>
      </c>
      <c r="F47" s="42">
        <f t="shared" si="7"/>
        <v>16783</v>
      </c>
      <c r="G47" s="42">
        <f t="shared" si="8"/>
        <v>8845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 CRUZ DE TENERIFE</v>
      </c>
      <c r="F48" s="42">
        <f t="shared" si="7"/>
        <v>15886</v>
      </c>
      <c r="G48" s="42">
        <f t="shared" si="8"/>
        <v>11258</v>
      </c>
    </row>
    <row r="49" spans="1:7" x14ac:dyDescent="0.25">
      <c r="A49" s="42" t="str">
        <f t="shared" si="3"/>
        <v>CEUTA</v>
      </c>
      <c r="B49" s="41">
        <f t="shared" si="4"/>
        <v>103081</v>
      </c>
      <c r="C49" s="41">
        <f t="shared" si="5"/>
        <v>123601</v>
      </c>
      <c r="D49" s="41">
        <f t="shared" si="6"/>
        <v>6</v>
      </c>
      <c r="E49" s="42" t="str">
        <f t="shared" si="2"/>
        <v>HUELVA</v>
      </c>
      <c r="F49" s="42">
        <f t="shared" si="7"/>
        <v>7345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4630</v>
      </c>
      <c r="G50" s="42">
        <f t="shared" si="8"/>
        <v>117161</v>
      </c>
    </row>
    <row r="51" spans="1:7" x14ac:dyDescent="0.25">
      <c r="A51" s="42" t="str">
        <f t="shared" si="3"/>
        <v>GIJON</v>
      </c>
      <c r="B51" s="41">
        <f t="shared" si="4"/>
        <v>25892</v>
      </c>
      <c r="C51" s="41">
        <f t="shared" si="5"/>
        <v>18623</v>
      </c>
      <c r="D51" s="41">
        <f t="shared" si="6"/>
        <v>9</v>
      </c>
      <c r="E51" s="42" t="str">
        <f t="shared" si="2"/>
        <v>ALMERIA</v>
      </c>
      <c r="F51" s="42">
        <f t="shared" si="7"/>
        <v>906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7345</v>
      </c>
      <c r="C52" s="41">
        <f t="shared" si="5"/>
        <v>0</v>
      </c>
      <c r="D52" s="41">
        <f t="shared" si="6"/>
        <v>12</v>
      </c>
      <c r="E52" s="42" t="str">
        <f t="shared" si="2"/>
        <v>MARIN Y RIA DE PONTEVEDRA</v>
      </c>
      <c r="F52" s="42">
        <f t="shared" si="7"/>
        <v>58</v>
      </c>
      <c r="G52" s="42">
        <f t="shared" si="8"/>
        <v>135</v>
      </c>
    </row>
    <row r="53" spans="1:7" x14ac:dyDescent="0.25">
      <c r="A53" s="42" t="str">
        <f t="shared" si="3"/>
        <v>LAS PALMAS</v>
      </c>
      <c r="B53" s="41">
        <f t="shared" si="4"/>
        <v>665023</v>
      </c>
      <c r="C53" s="41">
        <f t="shared" si="5"/>
        <v>605478</v>
      </c>
      <c r="D53" s="41">
        <f t="shared" si="6"/>
        <v>3</v>
      </c>
      <c r="E53" s="42" t="str">
        <f t="shared" si="2"/>
        <v>MOTRIL</v>
      </c>
      <c r="F53" s="42">
        <f t="shared" si="7"/>
        <v>46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80067</v>
      </c>
      <c r="C54" s="41">
        <f t="shared" si="5"/>
        <v>99624</v>
      </c>
      <c r="D54" s="41">
        <f t="shared" si="6"/>
        <v>7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135</v>
      </c>
      <c r="D55" s="41">
        <f t="shared" si="6"/>
        <v>15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15886</v>
      </c>
      <c r="C59" s="41">
        <f t="shared" si="5"/>
        <v>11258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499915</v>
      </c>
      <c r="C62" s="41">
        <f t="shared" si="5"/>
        <v>342027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2212457</v>
      </c>
      <c r="C63" s="41">
        <f t="shared" si="5"/>
        <v>2036686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16783</v>
      </c>
      <c r="C64" s="41">
        <f t="shared" si="5"/>
        <v>8845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2690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4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2508883</v>
      </c>
      <c r="C11" s="29">
        <v>2937410</v>
      </c>
      <c r="D11" s="29">
        <v>2508883</v>
      </c>
      <c r="E11" s="29">
        <v>2937410</v>
      </c>
      <c r="F11" s="10">
        <f t="shared" si="0"/>
        <v>17.08038995839982</v>
      </c>
      <c r="G11" s="1"/>
      <c r="H11" s="1"/>
      <c r="I11" s="1"/>
    </row>
    <row r="12" spans="1:12" x14ac:dyDescent="0.25">
      <c r="A12" s="11" t="s">
        <v>48</v>
      </c>
      <c r="B12" s="30">
        <v>1695</v>
      </c>
      <c r="C12" s="30">
        <v>2</v>
      </c>
      <c r="D12" s="30">
        <v>1695</v>
      </c>
      <c r="E12" s="30">
        <v>2</v>
      </c>
      <c r="F12" s="13">
        <f t="shared" si="0"/>
        <v>-99.882005899705021</v>
      </c>
      <c r="G12" s="1"/>
      <c r="H12" s="1"/>
      <c r="I12" s="1"/>
    </row>
    <row r="13" spans="1:12" x14ac:dyDescent="0.25">
      <c r="A13" s="8" t="s">
        <v>49</v>
      </c>
      <c r="B13" s="29">
        <v>7</v>
      </c>
      <c r="C13" s="29">
        <v>0</v>
      </c>
      <c r="D13" s="29">
        <v>7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50</v>
      </c>
      <c r="B14" s="30">
        <v>550674</v>
      </c>
      <c r="C14" s="30">
        <v>581818</v>
      </c>
      <c r="D14" s="30">
        <v>550674</v>
      </c>
      <c r="E14" s="30">
        <v>581818</v>
      </c>
      <c r="F14" s="13">
        <f t="shared" si="0"/>
        <v>5.6556147557356979</v>
      </c>
      <c r="G14" s="1"/>
      <c r="H14" s="1"/>
      <c r="I14" s="1"/>
    </row>
    <row r="15" spans="1:12" x14ac:dyDescent="0.25">
      <c r="A15" s="8" t="s">
        <v>51</v>
      </c>
      <c r="B15" s="29">
        <v>2582</v>
      </c>
      <c r="C15" s="29">
        <v>4630</v>
      </c>
      <c r="D15" s="29">
        <v>2582</v>
      </c>
      <c r="E15" s="29">
        <v>4630</v>
      </c>
      <c r="F15" s="10">
        <f t="shared" si="0"/>
        <v>79.318357862122383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0</v>
      </c>
      <c r="D17" s="29">
        <v>0</v>
      </c>
      <c r="E17" s="2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593190</v>
      </c>
      <c r="C22" s="30">
        <v>632016</v>
      </c>
      <c r="D22" s="30">
        <v>593190</v>
      </c>
      <c r="E22" s="30">
        <v>632016</v>
      </c>
      <c r="F22" s="13">
        <f t="shared" si="0"/>
        <v>6.5452890304961358</v>
      </c>
      <c r="G22" s="1"/>
      <c r="H22" s="1"/>
      <c r="I22" s="1"/>
    </row>
    <row r="23" spans="1:9" x14ac:dyDescent="0.25">
      <c r="A23" s="8" t="s">
        <v>59</v>
      </c>
      <c r="B23" s="29">
        <v>99624</v>
      </c>
      <c r="C23" s="29">
        <v>80067</v>
      </c>
      <c r="D23" s="29">
        <v>99624</v>
      </c>
      <c r="E23" s="29">
        <v>80067</v>
      </c>
      <c r="F23" s="10">
        <f t="shared" si="0"/>
        <v>-19.630811852565643</v>
      </c>
      <c r="G23" s="1"/>
      <c r="H23" s="1"/>
      <c r="I23" s="1"/>
    </row>
    <row r="24" spans="1:9" x14ac:dyDescent="0.25">
      <c r="A24" s="11" t="s">
        <v>60</v>
      </c>
      <c r="B24" s="30">
        <v>135</v>
      </c>
      <c r="C24" s="30">
        <v>58</v>
      </c>
      <c r="D24" s="30">
        <v>135</v>
      </c>
      <c r="E24" s="30">
        <v>58</v>
      </c>
      <c r="F24" s="13">
        <f t="shared" si="0"/>
        <v>-57.037037037037038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46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7372</v>
      </c>
      <c r="C28" s="30">
        <v>12331</v>
      </c>
      <c r="D28" s="30">
        <v>7372</v>
      </c>
      <c r="E28" s="30">
        <v>12331</v>
      </c>
      <c r="F28" s="13">
        <f t="shared" si="0"/>
        <v>67.268041237113408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10</v>
      </c>
      <c r="C30" s="30">
        <v>0</v>
      </c>
      <c r="D30" s="30">
        <v>10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29">
        <v>0</v>
      </c>
      <c r="C31" s="29">
        <v>183943</v>
      </c>
      <c r="D31" s="29">
        <v>0</v>
      </c>
      <c r="E31" s="29">
        <v>183943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30">
        <v>2036209</v>
      </c>
      <c r="C32" s="30">
        <v>2212164</v>
      </c>
      <c r="D32" s="30">
        <v>2036209</v>
      </c>
      <c r="E32" s="30">
        <v>2212164</v>
      </c>
      <c r="F32" s="13">
        <f t="shared" si="0"/>
        <v>8.6413035204146524</v>
      </c>
      <c r="G32" s="1"/>
      <c r="H32" s="1"/>
      <c r="I32" s="1"/>
    </row>
    <row r="33" spans="1:9" x14ac:dyDescent="0.25">
      <c r="A33" s="8" t="s">
        <v>69</v>
      </c>
      <c r="B33" s="29">
        <v>5165</v>
      </c>
      <c r="C33" s="29">
        <v>9600</v>
      </c>
      <c r="D33" s="29">
        <v>5165</v>
      </c>
      <c r="E33" s="29">
        <v>9600</v>
      </c>
      <c r="F33" s="10">
        <f t="shared" si="0"/>
        <v>85.866408518877051</v>
      </c>
      <c r="G33" s="1"/>
      <c r="H33" s="1"/>
      <c r="I33" s="1"/>
    </row>
    <row r="34" spans="1:9" x14ac:dyDescent="0.25">
      <c r="A34" s="11" t="s">
        <v>70</v>
      </c>
      <c r="B34" s="30">
        <v>2690</v>
      </c>
      <c r="C34" s="30">
        <v>0</v>
      </c>
      <c r="D34" s="30">
        <v>2690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5808236</v>
      </c>
      <c r="C35" s="15">
        <f t="shared" ref="C35:E35" si="1">SUM(C7:C34)</f>
        <v>6654085</v>
      </c>
      <c r="D35" s="15">
        <f t="shared" si="1"/>
        <v>5808236</v>
      </c>
      <c r="E35" s="15">
        <f t="shared" si="1"/>
        <v>6654085</v>
      </c>
      <c r="F35" s="16">
        <f t="shared" si="0"/>
        <v>14.562924096059461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2937410</v>
      </c>
      <c r="G38" s="42">
        <f>LOOKUP(E38,$A$38:$A$65,$C$38:$C$65)</f>
        <v>2508883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2212164</v>
      </c>
      <c r="G39" s="42">
        <f t="shared" ref="G39:G65" si="8">LOOKUP(E39,$A$38:$A$65,$C$38:$C$65)</f>
        <v>2036209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632016</v>
      </c>
      <c r="G40" s="42">
        <f t="shared" si="8"/>
        <v>593190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581818</v>
      </c>
      <c r="G41" s="42">
        <f t="shared" si="8"/>
        <v>550674</v>
      </c>
    </row>
    <row r="42" spans="1:9" x14ac:dyDescent="0.25">
      <c r="A42" s="42" t="str">
        <f t="shared" si="3"/>
        <v>BAHIA DE ALGECIRAS</v>
      </c>
      <c r="B42" s="41">
        <f t="shared" si="4"/>
        <v>2937410</v>
      </c>
      <c r="C42" s="41">
        <f t="shared" si="5"/>
        <v>2508883</v>
      </c>
      <c r="D42" s="41">
        <f t="shared" si="6"/>
        <v>1</v>
      </c>
      <c r="E42" s="42" t="str">
        <f t="shared" si="2"/>
        <v>TARRAGONA</v>
      </c>
      <c r="F42" s="42">
        <f t="shared" si="7"/>
        <v>183943</v>
      </c>
      <c r="G42" s="42">
        <f t="shared" si="8"/>
        <v>0</v>
      </c>
    </row>
    <row r="43" spans="1:9" x14ac:dyDescent="0.25">
      <c r="A43" s="42" t="str">
        <f t="shared" si="3"/>
        <v>BAHIA DE CADIZ</v>
      </c>
      <c r="B43" s="41">
        <f t="shared" si="4"/>
        <v>2</v>
      </c>
      <c r="C43" s="41">
        <f t="shared" si="5"/>
        <v>1695</v>
      </c>
      <c r="D43" s="41">
        <f t="shared" si="6"/>
        <v>12</v>
      </c>
      <c r="E43" s="42" t="str">
        <f t="shared" si="2"/>
        <v>MALAGA</v>
      </c>
      <c r="F43" s="42">
        <f t="shared" si="7"/>
        <v>80067</v>
      </c>
      <c r="G43" s="42">
        <f t="shared" si="8"/>
        <v>99624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7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12331</v>
      </c>
      <c r="G44" s="42">
        <f t="shared" si="8"/>
        <v>7372</v>
      </c>
    </row>
    <row r="45" spans="1:9" x14ac:dyDescent="0.25">
      <c r="A45" s="42" t="str">
        <f t="shared" si="3"/>
        <v>BARCELONA</v>
      </c>
      <c r="B45" s="41">
        <f t="shared" si="4"/>
        <v>581818</v>
      </c>
      <c r="C45" s="41">
        <f t="shared" si="5"/>
        <v>550674</v>
      </c>
      <c r="D45" s="41">
        <f t="shared" si="6"/>
        <v>4</v>
      </c>
      <c r="E45" s="42" t="str">
        <f t="shared" si="2"/>
        <v>VIGO</v>
      </c>
      <c r="F45" s="42">
        <f t="shared" si="7"/>
        <v>9600</v>
      </c>
      <c r="G45" s="42">
        <f t="shared" si="8"/>
        <v>5165</v>
      </c>
    </row>
    <row r="46" spans="1:9" x14ac:dyDescent="0.25">
      <c r="A46" s="42" t="str">
        <f t="shared" si="3"/>
        <v>BILBAO</v>
      </c>
      <c r="B46" s="41">
        <f t="shared" si="4"/>
        <v>4630</v>
      </c>
      <c r="C46" s="41">
        <f t="shared" si="5"/>
        <v>2582</v>
      </c>
      <c r="D46" s="41">
        <f t="shared" si="6"/>
        <v>9</v>
      </c>
      <c r="E46" s="42" t="str">
        <f t="shared" si="2"/>
        <v>BILBAO</v>
      </c>
      <c r="F46" s="42">
        <f t="shared" si="7"/>
        <v>4630</v>
      </c>
      <c r="G46" s="42">
        <f t="shared" si="8"/>
        <v>2582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58</v>
      </c>
      <c r="G47" s="42">
        <f t="shared" si="8"/>
        <v>135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MOTRIL</v>
      </c>
      <c r="F48" s="42">
        <f t="shared" si="7"/>
        <v>46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BAHIA DE CADIZ</v>
      </c>
      <c r="F49" s="42">
        <f t="shared" si="7"/>
        <v>2</v>
      </c>
      <c r="G49" s="42">
        <f t="shared" si="8"/>
        <v>1695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632016</v>
      </c>
      <c r="C53" s="41">
        <f t="shared" si="5"/>
        <v>593190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80067</v>
      </c>
      <c r="C54" s="41">
        <f t="shared" si="5"/>
        <v>99624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135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11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12331</v>
      </c>
      <c r="C59" s="41">
        <f t="shared" si="5"/>
        <v>7372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183943</v>
      </c>
      <c r="C62" s="41">
        <f t="shared" si="5"/>
        <v>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2212164</v>
      </c>
      <c r="C63" s="41">
        <f t="shared" si="5"/>
        <v>2036209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9600</v>
      </c>
      <c r="C64" s="41">
        <f t="shared" si="5"/>
        <v>5165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2690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1">
        <v>9973</v>
      </c>
      <c r="C7" s="31">
        <v>8493</v>
      </c>
      <c r="D7" s="31">
        <v>9973</v>
      </c>
      <c r="E7" s="31">
        <v>8493</v>
      </c>
      <c r="F7" s="10">
        <f>((E7*100)/D7)-100</f>
        <v>-14.840068184097063</v>
      </c>
      <c r="G7" s="1"/>
      <c r="H7" s="1"/>
      <c r="I7" s="1"/>
    </row>
    <row r="8" spans="1:12" x14ac:dyDescent="0.25">
      <c r="A8" s="11" t="s">
        <v>44</v>
      </c>
      <c r="B8" s="32">
        <v>63737</v>
      </c>
      <c r="C8" s="32">
        <v>85602</v>
      </c>
      <c r="D8" s="32">
        <v>63737</v>
      </c>
      <c r="E8" s="32">
        <v>85602</v>
      </c>
      <c r="F8" s="13">
        <f t="shared" ref="F8:F35" si="0">((E8*100)/D8)-100</f>
        <v>34.305034752184753</v>
      </c>
      <c r="G8" s="1"/>
      <c r="H8" s="1"/>
      <c r="I8" s="1"/>
    </row>
    <row r="9" spans="1:12" x14ac:dyDescent="0.25">
      <c r="A9" s="8" t="s">
        <v>45</v>
      </c>
      <c r="B9" s="31">
        <v>0</v>
      </c>
      <c r="C9" s="31">
        <v>2455</v>
      </c>
      <c r="D9" s="31">
        <v>0</v>
      </c>
      <c r="E9" s="31">
        <v>2455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2">
        <v>2709</v>
      </c>
      <c r="C10" s="32">
        <v>0</v>
      </c>
      <c r="D10" s="32">
        <v>2709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31">
        <v>2616803</v>
      </c>
      <c r="C11" s="31">
        <v>3085123</v>
      </c>
      <c r="D11" s="31">
        <v>2616803</v>
      </c>
      <c r="E11" s="31">
        <v>3085123</v>
      </c>
      <c r="F11" s="10">
        <f t="shared" si="0"/>
        <v>17.896647168319504</v>
      </c>
      <c r="G11" s="1"/>
      <c r="H11" s="1"/>
      <c r="I11" s="1"/>
    </row>
    <row r="12" spans="1:12" x14ac:dyDescent="0.25">
      <c r="A12" s="11" t="s">
        <v>48</v>
      </c>
      <c r="B12" s="32">
        <v>70796</v>
      </c>
      <c r="C12" s="32">
        <v>86885</v>
      </c>
      <c r="D12" s="32">
        <v>70796</v>
      </c>
      <c r="E12" s="32">
        <v>86885</v>
      </c>
      <c r="F12" s="13">
        <f t="shared" si="0"/>
        <v>22.725860218091412</v>
      </c>
      <c r="G12" s="1"/>
      <c r="H12" s="1"/>
      <c r="I12" s="1"/>
    </row>
    <row r="13" spans="1:12" x14ac:dyDescent="0.25">
      <c r="A13" s="8" t="s">
        <v>49</v>
      </c>
      <c r="B13" s="31">
        <v>31639</v>
      </c>
      <c r="C13" s="31">
        <v>32392</v>
      </c>
      <c r="D13" s="31">
        <v>31639</v>
      </c>
      <c r="E13" s="31">
        <v>32392</v>
      </c>
      <c r="F13" s="10">
        <f t="shared" si="0"/>
        <v>2.3799740826195546</v>
      </c>
      <c r="G13" s="1"/>
      <c r="H13" s="1"/>
      <c r="I13" s="1"/>
    </row>
    <row r="14" spans="1:12" x14ac:dyDescent="0.25">
      <c r="A14" s="11" t="s">
        <v>50</v>
      </c>
      <c r="B14" s="32">
        <v>1324157</v>
      </c>
      <c r="C14" s="32">
        <v>1450139</v>
      </c>
      <c r="D14" s="32">
        <v>1324157</v>
      </c>
      <c r="E14" s="32">
        <v>1450139</v>
      </c>
      <c r="F14" s="13">
        <f t="shared" si="0"/>
        <v>9.5141286116374459</v>
      </c>
      <c r="G14" s="1"/>
      <c r="H14" s="1"/>
      <c r="I14" s="1"/>
    </row>
    <row r="15" spans="1:12" x14ac:dyDescent="0.25">
      <c r="A15" s="8" t="s">
        <v>51</v>
      </c>
      <c r="B15" s="31">
        <v>245354</v>
      </c>
      <c r="C15" s="31">
        <v>290707</v>
      </c>
      <c r="D15" s="31">
        <v>245354</v>
      </c>
      <c r="E15" s="31">
        <v>290707</v>
      </c>
      <c r="F15" s="10">
        <f t="shared" si="0"/>
        <v>18.484720037170788</v>
      </c>
      <c r="G15" s="1"/>
      <c r="H15" s="1"/>
      <c r="I15" s="1"/>
    </row>
    <row r="16" spans="1:12" x14ac:dyDescent="0.25">
      <c r="A16" s="11" t="s">
        <v>52</v>
      </c>
      <c r="B16" s="32">
        <v>25812</v>
      </c>
      <c r="C16" s="32">
        <v>53291</v>
      </c>
      <c r="D16" s="32">
        <v>25812</v>
      </c>
      <c r="E16" s="32">
        <v>53291</v>
      </c>
      <c r="F16" s="13">
        <f t="shared" si="0"/>
        <v>106.45823647915699</v>
      </c>
      <c r="G16" s="1"/>
      <c r="H16" s="1"/>
      <c r="I16" s="1"/>
    </row>
    <row r="17" spans="1:9" x14ac:dyDescent="0.25">
      <c r="A17" s="8" t="s">
        <v>53</v>
      </c>
      <c r="B17" s="31">
        <v>48890</v>
      </c>
      <c r="C17" s="31">
        <v>71001</v>
      </c>
      <c r="D17" s="31">
        <v>48890</v>
      </c>
      <c r="E17" s="31">
        <v>71001</v>
      </c>
      <c r="F17" s="10">
        <f t="shared" si="0"/>
        <v>45.226017590509315</v>
      </c>
      <c r="G17" s="1"/>
      <c r="H17" s="1"/>
      <c r="I17" s="1"/>
    </row>
    <row r="18" spans="1:9" x14ac:dyDescent="0.25">
      <c r="A18" s="11" t="s">
        <v>54</v>
      </c>
      <c r="B18" s="32">
        <v>4435</v>
      </c>
      <c r="C18" s="32">
        <v>3228</v>
      </c>
      <c r="D18" s="32">
        <v>4435</v>
      </c>
      <c r="E18" s="32">
        <v>3228</v>
      </c>
      <c r="F18" s="13">
        <f t="shared" si="0"/>
        <v>-27.215332581736192</v>
      </c>
      <c r="G18" s="1"/>
      <c r="H18" s="1"/>
      <c r="I18" s="1"/>
    </row>
    <row r="19" spans="1:9" x14ac:dyDescent="0.25">
      <c r="A19" s="8" t="s">
        <v>55</v>
      </c>
      <c r="B19" s="31">
        <v>85</v>
      </c>
      <c r="C19" s="31">
        <v>386</v>
      </c>
      <c r="D19" s="31">
        <v>85</v>
      </c>
      <c r="E19" s="31">
        <v>386</v>
      </c>
      <c r="F19" s="10">
        <f t="shared" si="0"/>
        <v>354.11764705882354</v>
      </c>
      <c r="G19" s="1"/>
      <c r="H19" s="1"/>
      <c r="I19" s="1"/>
    </row>
    <row r="20" spans="1:9" x14ac:dyDescent="0.25">
      <c r="A20" s="11" t="s">
        <v>56</v>
      </c>
      <c r="B20" s="32">
        <v>25571</v>
      </c>
      <c r="C20" s="32">
        <v>32230</v>
      </c>
      <c r="D20" s="32">
        <v>25571</v>
      </c>
      <c r="E20" s="32">
        <v>32230</v>
      </c>
      <c r="F20" s="13">
        <f t="shared" si="0"/>
        <v>26.041218567908956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802038</v>
      </c>
      <c r="C22" s="32">
        <v>872528</v>
      </c>
      <c r="D22" s="32">
        <v>802038</v>
      </c>
      <c r="E22" s="32">
        <v>872528</v>
      </c>
      <c r="F22" s="13">
        <f t="shared" si="0"/>
        <v>8.7888603781865697</v>
      </c>
      <c r="G22" s="1"/>
      <c r="H22" s="1"/>
      <c r="I22" s="1"/>
    </row>
    <row r="23" spans="1:9" x14ac:dyDescent="0.25">
      <c r="A23" s="8" t="s">
        <v>59</v>
      </c>
      <c r="B23" s="31">
        <v>108744</v>
      </c>
      <c r="C23" s="31">
        <v>88171</v>
      </c>
      <c r="D23" s="31">
        <v>108744</v>
      </c>
      <c r="E23" s="31">
        <v>88171</v>
      </c>
      <c r="F23" s="10">
        <f t="shared" si="0"/>
        <v>-18.918744942249688</v>
      </c>
      <c r="G23" s="1"/>
      <c r="H23" s="1"/>
      <c r="I23" s="1"/>
    </row>
    <row r="24" spans="1:9" x14ac:dyDescent="0.25">
      <c r="A24" s="11" t="s">
        <v>60</v>
      </c>
      <c r="B24" s="32">
        <v>7070</v>
      </c>
      <c r="C24" s="32">
        <v>29622</v>
      </c>
      <c r="D24" s="32">
        <v>7070</v>
      </c>
      <c r="E24" s="32">
        <v>29622</v>
      </c>
      <c r="F24" s="13">
        <f t="shared" si="0"/>
        <v>318.98161244695899</v>
      </c>
      <c r="G24" s="1"/>
      <c r="H24" s="1"/>
      <c r="I24" s="1"/>
    </row>
    <row r="25" spans="1:9" x14ac:dyDescent="0.25">
      <c r="A25" s="8" t="s">
        <v>61</v>
      </c>
      <c r="B25" s="31">
        <v>16145</v>
      </c>
      <c r="C25" s="31">
        <v>8881</v>
      </c>
      <c r="D25" s="31">
        <v>16145</v>
      </c>
      <c r="E25" s="31">
        <v>8881</v>
      </c>
      <c r="F25" s="10">
        <f t="shared" si="0"/>
        <v>-44.99225766491174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2152</v>
      </c>
      <c r="D26" s="32">
        <v>0</v>
      </c>
      <c r="E26" s="32">
        <v>2152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186638</v>
      </c>
      <c r="C28" s="32">
        <v>215980</v>
      </c>
      <c r="D28" s="32">
        <v>186638</v>
      </c>
      <c r="E28" s="32">
        <v>215980</v>
      </c>
      <c r="F28" s="13">
        <f t="shared" si="0"/>
        <v>15.72134292051993</v>
      </c>
      <c r="G28" s="1"/>
      <c r="H28" s="1"/>
      <c r="I28" s="1"/>
    </row>
    <row r="29" spans="1:9" x14ac:dyDescent="0.25">
      <c r="A29" s="8" t="s">
        <v>65</v>
      </c>
      <c r="B29" s="31">
        <v>1399</v>
      </c>
      <c r="C29" s="31">
        <v>1157</v>
      </c>
      <c r="D29" s="31">
        <v>1399</v>
      </c>
      <c r="E29" s="31">
        <v>1157</v>
      </c>
      <c r="F29" s="10">
        <f t="shared" si="0"/>
        <v>-17.298070050035733</v>
      </c>
      <c r="G29" s="1"/>
      <c r="H29" s="1"/>
      <c r="I29" s="1"/>
    </row>
    <row r="30" spans="1:9" x14ac:dyDescent="0.25">
      <c r="A30" s="11" t="s">
        <v>66</v>
      </c>
      <c r="B30" s="32">
        <v>69305</v>
      </c>
      <c r="C30" s="32">
        <v>88925</v>
      </c>
      <c r="D30" s="32">
        <v>69305</v>
      </c>
      <c r="E30" s="32">
        <v>88925</v>
      </c>
      <c r="F30" s="13">
        <f t="shared" si="0"/>
        <v>28.309645768703547</v>
      </c>
      <c r="G30" s="1"/>
      <c r="H30" s="1"/>
      <c r="I30" s="1"/>
    </row>
    <row r="31" spans="1:9" x14ac:dyDescent="0.25">
      <c r="A31" s="8" t="s">
        <v>67</v>
      </c>
      <c r="B31" s="31">
        <v>28412</v>
      </c>
      <c r="C31" s="31">
        <v>250188</v>
      </c>
      <c r="D31" s="31">
        <v>28412</v>
      </c>
      <c r="E31" s="31">
        <v>250188</v>
      </c>
      <c r="F31" s="10">
        <f t="shared" si="0"/>
        <v>780.57158946923835</v>
      </c>
      <c r="G31" s="1"/>
      <c r="H31" s="1"/>
      <c r="I31" s="1"/>
    </row>
    <row r="32" spans="1:9" x14ac:dyDescent="0.25">
      <c r="A32" s="11" t="s">
        <v>68</v>
      </c>
      <c r="B32" s="32">
        <v>3155747</v>
      </c>
      <c r="C32" s="32">
        <v>3373422</v>
      </c>
      <c r="D32" s="32">
        <v>3155747</v>
      </c>
      <c r="E32" s="32">
        <v>3373422</v>
      </c>
      <c r="F32" s="13">
        <f t="shared" si="0"/>
        <v>6.8977329297944294</v>
      </c>
      <c r="G32" s="1"/>
      <c r="H32" s="1"/>
      <c r="I32" s="1"/>
    </row>
    <row r="33" spans="1:9" x14ac:dyDescent="0.25">
      <c r="A33" s="8" t="s">
        <v>69</v>
      </c>
      <c r="B33" s="31">
        <v>129413</v>
      </c>
      <c r="C33" s="31">
        <v>149634</v>
      </c>
      <c r="D33" s="31">
        <v>129413</v>
      </c>
      <c r="E33" s="31">
        <v>149634</v>
      </c>
      <c r="F33" s="10">
        <f t="shared" si="0"/>
        <v>15.625169032477416</v>
      </c>
      <c r="G33" s="1"/>
      <c r="H33" s="1"/>
      <c r="I33" s="1"/>
    </row>
    <row r="34" spans="1:9" x14ac:dyDescent="0.25">
      <c r="A34" s="11" t="s">
        <v>70</v>
      </c>
      <c r="B34" s="32">
        <v>17048</v>
      </c>
      <c r="C34" s="32">
        <v>2005</v>
      </c>
      <c r="D34" s="32">
        <v>17048</v>
      </c>
      <c r="E34" s="32">
        <v>2005</v>
      </c>
      <c r="F34" s="13">
        <f t="shared" si="0"/>
        <v>-88.239089629282034</v>
      </c>
      <c r="G34" s="1"/>
      <c r="H34" s="1"/>
      <c r="I34" s="1"/>
    </row>
    <row r="35" spans="1:9" x14ac:dyDescent="0.25">
      <c r="A35" s="14" t="s">
        <v>71</v>
      </c>
      <c r="B35" s="15">
        <f>SUM(B7:B34)</f>
        <v>8991920</v>
      </c>
      <c r="C35" s="15">
        <f t="shared" ref="C35:E35" si="1">SUM(C7:C34)</f>
        <v>10284597</v>
      </c>
      <c r="D35" s="15">
        <f t="shared" si="1"/>
        <v>8991920</v>
      </c>
      <c r="E35" s="15">
        <f t="shared" si="1"/>
        <v>10284597</v>
      </c>
      <c r="F35" s="16">
        <f t="shared" si="0"/>
        <v>14.375984216941433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8493</v>
      </c>
      <c r="C38" s="41">
        <f>D7</f>
        <v>9973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3373422</v>
      </c>
      <c r="G38" s="42">
        <f>LOOKUP(E38,$A$38:$A$65,$C$38:$C$65)</f>
        <v>3155747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85602</v>
      </c>
      <c r="C39" s="41">
        <f t="shared" ref="C39:C65" si="5">D8</f>
        <v>63737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3085123</v>
      </c>
      <c r="G39" s="42">
        <f t="shared" ref="G39:G65" si="8">LOOKUP(E39,$A$38:$A$65,$C$38:$C$65)</f>
        <v>2616803</v>
      </c>
    </row>
    <row r="40" spans="1:9" x14ac:dyDescent="0.25">
      <c r="A40" s="42" t="str">
        <f t="shared" si="3"/>
        <v>ALMERIA</v>
      </c>
      <c r="B40" s="41">
        <f t="shared" si="4"/>
        <v>2455</v>
      </c>
      <c r="C40" s="41">
        <f t="shared" si="5"/>
        <v>0</v>
      </c>
      <c r="D40" s="41">
        <f t="shared" si="6"/>
        <v>21</v>
      </c>
      <c r="E40" s="42" t="str">
        <f t="shared" si="2"/>
        <v>BARCELONA</v>
      </c>
      <c r="F40" s="42">
        <f t="shared" si="7"/>
        <v>1450139</v>
      </c>
      <c r="G40" s="42">
        <f t="shared" si="8"/>
        <v>1324157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2709</v>
      </c>
      <c r="D41" s="41">
        <f t="shared" si="6"/>
        <v>28</v>
      </c>
      <c r="E41" s="42" t="str">
        <f t="shared" si="2"/>
        <v>LAS PALMAS</v>
      </c>
      <c r="F41" s="42">
        <f t="shared" si="7"/>
        <v>872528</v>
      </c>
      <c r="G41" s="42">
        <f t="shared" si="8"/>
        <v>802038</v>
      </c>
    </row>
    <row r="42" spans="1:9" x14ac:dyDescent="0.25">
      <c r="A42" s="42" t="str">
        <f t="shared" si="3"/>
        <v>BAHIA DE ALGECIRAS</v>
      </c>
      <c r="B42" s="41">
        <f t="shared" si="4"/>
        <v>3085123</v>
      </c>
      <c r="C42" s="41">
        <f t="shared" si="5"/>
        <v>2616803</v>
      </c>
      <c r="D42" s="41">
        <f t="shared" si="6"/>
        <v>2</v>
      </c>
      <c r="E42" s="42" t="str">
        <f t="shared" si="2"/>
        <v>BILBAO</v>
      </c>
      <c r="F42" s="42">
        <f t="shared" si="7"/>
        <v>290707</v>
      </c>
      <c r="G42" s="42">
        <f t="shared" si="8"/>
        <v>245354</v>
      </c>
    </row>
    <row r="43" spans="1:9" x14ac:dyDescent="0.25">
      <c r="A43" s="42" t="str">
        <f t="shared" si="3"/>
        <v>BAHIA DE CADIZ</v>
      </c>
      <c r="B43" s="41">
        <f t="shared" si="4"/>
        <v>86885</v>
      </c>
      <c r="C43" s="41">
        <f t="shared" si="5"/>
        <v>70796</v>
      </c>
      <c r="D43" s="41">
        <f t="shared" si="6"/>
        <v>11</v>
      </c>
      <c r="E43" s="42" t="str">
        <f t="shared" si="2"/>
        <v>TARRAGONA</v>
      </c>
      <c r="F43" s="42">
        <f t="shared" si="7"/>
        <v>250188</v>
      </c>
      <c r="G43" s="42">
        <f t="shared" si="8"/>
        <v>28412</v>
      </c>
    </row>
    <row r="44" spans="1:9" x14ac:dyDescent="0.25">
      <c r="A44" s="42" t="str">
        <f t="shared" si="3"/>
        <v>BALEARES</v>
      </c>
      <c r="B44" s="41">
        <f t="shared" si="4"/>
        <v>32392</v>
      </c>
      <c r="C44" s="41">
        <f t="shared" si="5"/>
        <v>31639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215980</v>
      </c>
      <c r="G44" s="42">
        <f t="shared" si="8"/>
        <v>186638</v>
      </c>
    </row>
    <row r="45" spans="1:9" x14ac:dyDescent="0.25">
      <c r="A45" s="42" t="str">
        <f t="shared" si="3"/>
        <v>BARCELONA</v>
      </c>
      <c r="B45" s="41">
        <f t="shared" si="4"/>
        <v>1450139</v>
      </c>
      <c r="C45" s="41">
        <f t="shared" si="5"/>
        <v>1324157</v>
      </c>
      <c r="D45" s="41">
        <f t="shared" si="6"/>
        <v>3</v>
      </c>
      <c r="E45" s="42" t="str">
        <f t="shared" si="2"/>
        <v>VIGO</v>
      </c>
      <c r="F45" s="42">
        <f t="shared" si="7"/>
        <v>149634</v>
      </c>
      <c r="G45" s="42">
        <f t="shared" si="8"/>
        <v>129413</v>
      </c>
    </row>
    <row r="46" spans="1:9" x14ac:dyDescent="0.25">
      <c r="A46" s="42" t="str">
        <f t="shared" si="3"/>
        <v>BILBAO</v>
      </c>
      <c r="B46" s="41">
        <f t="shared" si="4"/>
        <v>290707</v>
      </c>
      <c r="C46" s="41">
        <f t="shared" si="5"/>
        <v>245354</v>
      </c>
      <c r="D46" s="41">
        <f t="shared" si="6"/>
        <v>5</v>
      </c>
      <c r="E46" s="42" t="str">
        <f t="shared" si="2"/>
        <v>SEVILLA</v>
      </c>
      <c r="F46" s="42">
        <f t="shared" si="7"/>
        <v>88925</v>
      </c>
      <c r="G46" s="42">
        <f t="shared" si="8"/>
        <v>69305</v>
      </c>
    </row>
    <row r="47" spans="1:9" x14ac:dyDescent="0.25">
      <c r="A47" s="42" t="str">
        <f t="shared" si="3"/>
        <v>CARTAGENA</v>
      </c>
      <c r="B47" s="41">
        <f t="shared" si="4"/>
        <v>53291</v>
      </c>
      <c r="C47" s="41">
        <f t="shared" si="5"/>
        <v>25812</v>
      </c>
      <c r="D47" s="41">
        <f t="shared" si="6"/>
        <v>14</v>
      </c>
      <c r="E47" s="42" t="str">
        <f t="shared" si="2"/>
        <v>MALAGA</v>
      </c>
      <c r="F47" s="42">
        <f t="shared" si="7"/>
        <v>88171</v>
      </c>
      <c r="G47" s="42">
        <f t="shared" si="8"/>
        <v>108744</v>
      </c>
    </row>
    <row r="48" spans="1:9" x14ac:dyDescent="0.25">
      <c r="A48" s="42" t="str">
        <f t="shared" si="3"/>
        <v>CASTELLON</v>
      </c>
      <c r="B48" s="41">
        <f t="shared" si="4"/>
        <v>71001</v>
      </c>
      <c r="C48" s="41">
        <f t="shared" si="5"/>
        <v>48890</v>
      </c>
      <c r="D48" s="41">
        <f t="shared" si="6"/>
        <v>13</v>
      </c>
      <c r="E48" s="42" t="str">
        <f t="shared" si="2"/>
        <v>BAHIA DE CADIZ</v>
      </c>
      <c r="F48" s="42">
        <f t="shared" si="7"/>
        <v>86885</v>
      </c>
      <c r="G48" s="42">
        <f t="shared" si="8"/>
        <v>70796</v>
      </c>
    </row>
    <row r="49" spans="1:7" x14ac:dyDescent="0.25">
      <c r="A49" s="42" t="str">
        <f t="shared" si="3"/>
        <v>CEUTA</v>
      </c>
      <c r="B49" s="41">
        <f t="shared" si="4"/>
        <v>3228</v>
      </c>
      <c r="C49" s="41">
        <f t="shared" si="5"/>
        <v>4435</v>
      </c>
      <c r="D49" s="41">
        <f t="shared" si="6"/>
        <v>20</v>
      </c>
      <c r="E49" s="42" t="str">
        <f t="shared" si="2"/>
        <v>ALICANTE</v>
      </c>
      <c r="F49" s="42">
        <f t="shared" si="7"/>
        <v>85602</v>
      </c>
      <c r="G49" s="42">
        <f t="shared" si="8"/>
        <v>63737</v>
      </c>
    </row>
    <row r="50" spans="1:7" x14ac:dyDescent="0.25">
      <c r="A50" s="42" t="str">
        <f t="shared" si="3"/>
        <v>FERROL-SAN CIBRAO</v>
      </c>
      <c r="B50" s="41">
        <f t="shared" si="4"/>
        <v>386</v>
      </c>
      <c r="C50" s="41">
        <f t="shared" si="5"/>
        <v>85</v>
      </c>
      <c r="D50" s="41">
        <f t="shared" si="6"/>
        <v>25</v>
      </c>
      <c r="E50" s="42" t="str">
        <f t="shared" si="2"/>
        <v>CASTELLON</v>
      </c>
      <c r="F50" s="42">
        <f t="shared" si="7"/>
        <v>71001</v>
      </c>
      <c r="G50" s="42">
        <f t="shared" si="8"/>
        <v>48890</v>
      </c>
    </row>
    <row r="51" spans="1:7" x14ac:dyDescent="0.25">
      <c r="A51" s="42" t="str">
        <f t="shared" si="3"/>
        <v>GIJON</v>
      </c>
      <c r="B51" s="41">
        <f t="shared" si="4"/>
        <v>32230</v>
      </c>
      <c r="C51" s="41">
        <f t="shared" si="5"/>
        <v>25571</v>
      </c>
      <c r="D51" s="41">
        <f t="shared" si="6"/>
        <v>16</v>
      </c>
      <c r="E51" s="42" t="str">
        <f t="shared" si="2"/>
        <v>CARTAGENA</v>
      </c>
      <c r="F51" s="42">
        <f t="shared" si="7"/>
        <v>53291</v>
      </c>
      <c r="G51" s="42">
        <f t="shared" si="8"/>
        <v>25812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32392</v>
      </c>
      <c r="G52" s="42">
        <f t="shared" si="8"/>
        <v>31639</v>
      </c>
    </row>
    <row r="53" spans="1:7" x14ac:dyDescent="0.25">
      <c r="A53" s="42" t="str">
        <f t="shared" si="3"/>
        <v>LAS PALMAS</v>
      </c>
      <c r="B53" s="41">
        <f t="shared" si="4"/>
        <v>872528</v>
      </c>
      <c r="C53" s="41">
        <f t="shared" si="5"/>
        <v>802038</v>
      </c>
      <c r="D53" s="41">
        <f t="shared" si="6"/>
        <v>4</v>
      </c>
      <c r="E53" s="42" t="str">
        <f t="shared" si="2"/>
        <v>GIJON</v>
      </c>
      <c r="F53" s="42">
        <f t="shared" si="7"/>
        <v>32230</v>
      </c>
      <c r="G53" s="42">
        <f t="shared" si="8"/>
        <v>25571</v>
      </c>
    </row>
    <row r="54" spans="1:7" x14ac:dyDescent="0.25">
      <c r="A54" s="42" t="str">
        <f t="shared" si="3"/>
        <v>MALAGA</v>
      </c>
      <c r="B54" s="41">
        <f t="shared" si="4"/>
        <v>88171</v>
      </c>
      <c r="C54" s="41">
        <f t="shared" si="5"/>
        <v>108744</v>
      </c>
      <c r="D54" s="41">
        <f t="shared" si="6"/>
        <v>10</v>
      </c>
      <c r="E54" s="42" t="str">
        <f t="shared" si="2"/>
        <v>MARIN Y RIA DE PONTEVEDRA</v>
      </c>
      <c r="F54" s="42">
        <f t="shared" si="7"/>
        <v>29622</v>
      </c>
      <c r="G54" s="42">
        <f t="shared" si="8"/>
        <v>7070</v>
      </c>
    </row>
    <row r="55" spans="1:7" x14ac:dyDescent="0.25">
      <c r="A55" s="42" t="str">
        <f t="shared" si="3"/>
        <v>MARIN Y RIA DE PONTEVEDRA</v>
      </c>
      <c r="B55" s="41">
        <f t="shared" si="4"/>
        <v>29622</v>
      </c>
      <c r="C55" s="41">
        <f t="shared" si="5"/>
        <v>7070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8881</v>
      </c>
      <c r="G55" s="42">
        <f t="shared" si="8"/>
        <v>16145</v>
      </c>
    </row>
    <row r="56" spans="1:7" x14ac:dyDescent="0.25">
      <c r="A56" s="42" t="str">
        <f t="shared" si="3"/>
        <v>MELILLA</v>
      </c>
      <c r="B56" s="41">
        <f t="shared" si="4"/>
        <v>8881</v>
      </c>
      <c r="C56" s="41">
        <f t="shared" si="5"/>
        <v>16145</v>
      </c>
      <c r="D56" s="41">
        <f t="shared" si="6"/>
        <v>18</v>
      </c>
      <c r="E56" s="42" t="str">
        <f t="shared" si="2"/>
        <v>A CORUÑA</v>
      </c>
      <c r="F56" s="42">
        <f t="shared" si="9"/>
        <v>8493</v>
      </c>
      <c r="G56" s="42">
        <f t="shared" si="8"/>
        <v>9973</v>
      </c>
    </row>
    <row r="57" spans="1:7" x14ac:dyDescent="0.25">
      <c r="A57" s="42" t="str">
        <f t="shared" si="3"/>
        <v>MOTRIL</v>
      </c>
      <c r="B57" s="41">
        <f t="shared" si="4"/>
        <v>2152</v>
      </c>
      <c r="C57" s="41">
        <f t="shared" si="5"/>
        <v>0</v>
      </c>
      <c r="D57" s="41">
        <f t="shared" si="6"/>
        <v>22</v>
      </c>
      <c r="E57" s="42" t="str">
        <f t="shared" si="2"/>
        <v>CEUTA</v>
      </c>
      <c r="F57" s="42">
        <f t="shared" si="9"/>
        <v>3228</v>
      </c>
      <c r="G57" s="42">
        <f t="shared" si="8"/>
        <v>4435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2455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215980</v>
      </c>
      <c r="C59" s="41">
        <f t="shared" si="5"/>
        <v>186638</v>
      </c>
      <c r="D59" s="41">
        <f t="shared" si="6"/>
        <v>7</v>
      </c>
      <c r="E59" s="42" t="str">
        <f t="shared" si="2"/>
        <v>MOTRIL</v>
      </c>
      <c r="F59" s="42">
        <f t="shared" si="9"/>
        <v>2152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1157</v>
      </c>
      <c r="C60" s="41">
        <f t="shared" si="5"/>
        <v>1399</v>
      </c>
      <c r="D60" s="41">
        <f t="shared" si="6"/>
        <v>24</v>
      </c>
      <c r="E60" s="42" t="str">
        <f t="shared" si="2"/>
        <v>VILAGARCIA</v>
      </c>
      <c r="F60" s="42">
        <f t="shared" si="9"/>
        <v>2005</v>
      </c>
      <c r="G60" s="42">
        <f t="shared" si="8"/>
        <v>17048</v>
      </c>
    </row>
    <row r="61" spans="1:7" x14ac:dyDescent="0.25">
      <c r="A61" s="42" t="str">
        <f t="shared" si="3"/>
        <v>SEVILLA</v>
      </c>
      <c r="B61" s="41">
        <f t="shared" si="4"/>
        <v>88925</v>
      </c>
      <c r="C61" s="41">
        <f t="shared" si="5"/>
        <v>69305</v>
      </c>
      <c r="D61" s="41">
        <f t="shared" si="6"/>
        <v>9</v>
      </c>
      <c r="E61" s="42" t="str">
        <f t="shared" si="2"/>
        <v>SANTANDER</v>
      </c>
      <c r="F61" s="42">
        <f t="shared" si="9"/>
        <v>1157</v>
      </c>
      <c r="G61" s="42">
        <f t="shared" si="8"/>
        <v>1399</v>
      </c>
    </row>
    <row r="62" spans="1:7" x14ac:dyDescent="0.25">
      <c r="A62" s="42" t="str">
        <f t="shared" si="3"/>
        <v>TARRAGONA</v>
      </c>
      <c r="B62" s="41">
        <f t="shared" si="4"/>
        <v>250188</v>
      </c>
      <c r="C62" s="41">
        <f t="shared" si="5"/>
        <v>28412</v>
      </c>
      <c r="D62" s="41">
        <f t="shared" si="6"/>
        <v>6</v>
      </c>
      <c r="E62" s="42" t="str">
        <f t="shared" si="2"/>
        <v>FERROL-SAN CIBRAO</v>
      </c>
      <c r="F62" s="42">
        <f t="shared" si="9"/>
        <v>386</v>
      </c>
      <c r="G62" s="42">
        <f t="shared" si="8"/>
        <v>85</v>
      </c>
    </row>
    <row r="63" spans="1:7" x14ac:dyDescent="0.25">
      <c r="A63" s="42" t="str">
        <f t="shared" si="3"/>
        <v>VALENCIA</v>
      </c>
      <c r="B63" s="41">
        <f t="shared" si="4"/>
        <v>3373422</v>
      </c>
      <c r="C63" s="41">
        <f t="shared" si="5"/>
        <v>3155747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149634</v>
      </c>
      <c r="C64" s="41">
        <f t="shared" si="5"/>
        <v>129413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2005</v>
      </c>
      <c r="C65" s="41">
        <f t="shared" si="5"/>
        <v>17048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2709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10381</v>
      </c>
      <c r="C8" s="34">
        <v>17130</v>
      </c>
      <c r="D8" s="34">
        <v>10381</v>
      </c>
      <c r="E8" s="34">
        <v>17130</v>
      </c>
      <c r="F8" s="13">
        <f t="shared" ref="F8:F35" si="0">((E8*100)/D8)-100</f>
        <v>65.013004527502176</v>
      </c>
      <c r="G8" s="1"/>
      <c r="H8" s="1"/>
      <c r="I8" s="1"/>
    </row>
    <row r="9" spans="1:12" x14ac:dyDescent="0.25">
      <c r="A9" s="8" t="s">
        <v>45</v>
      </c>
      <c r="B9" s="33">
        <v>30612</v>
      </c>
      <c r="C9" s="33">
        <v>32315</v>
      </c>
      <c r="D9" s="33">
        <v>30612</v>
      </c>
      <c r="E9" s="33">
        <v>32315</v>
      </c>
      <c r="F9" s="10">
        <f t="shared" si="0"/>
        <v>5.5631778387560473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393505</v>
      </c>
      <c r="C11" s="33">
        <v>361821</v>
      </c>
      <c r="D11" s="33">
        <v>393505</v>
      </c>
      <c r="E11" s="33">
        <v>361821</v>
      </c>
      <c r="F11" s="10">
        <f t="shared" si="0"/>
        <v>-8.0517401303668379</v>
      </c>
      <c r="G11" s="1"/>
      <c r="H11" s="1"/>
      <c r="I11" s="1"/>
    </row>
    <row r="12" spans="1:12" x14ac:dyDescent="0.25">
      <c r="A12" s="11" t="s">
        <v>48</v>
      </c>
      <c r="B12" s="34">
        <v>96641</v>
      </c>
      <c r="C12" s="34">
        <v>110097</v>
      </c>
      <c r="D12" s="34">
        <v>96641</v>
      </c>
      <c r="E12" s="34">
        <v>110097</v>
      </c>
      <c r="F12" s="13">
        <f t="shared" si="0"/>
        <v>13.923696981612366</v>
      </c>
      <c r="G12" s="1"/>
      <c r="H12" s="1"/>
      <c r="I12" s="1"/>
    </row>
    <row r="13" spans="1:12" x14ac:dyDescent="0.25">
      <c r="A13" s="8" t="s">
        <v>49</v>
      </c>
      <c r="B13" s="33">
        <v>500000</v>
      </c>
      <c r="C13" s="33">
        <v>486470</v>
      </c>
      <c r="D13" s="33">
        <v>500000</v>
      </c>
      <c r="E13" s="33">
        <v>486470</v>
      </c>
      <c r="F13" s="10">
        <f t="shared" si="0"/>
        <v>-2.7060000000000031</v>
      </c>
      <c r="G13" s="1"/>
      <c r="H13" s="1"/>
      <c r="I13" s="1"/>
    </row>
    <row r="14" spans="1:12" x14ac:dyDescent="0.25">
      <c r="A14" s="11" t="s">
        <v>50</v>
      </c>
      <c r="B14" s="34">
        <v>553626</v>
      </c>
      <c r="C14" s="34">
        <v>587285</v>
      </c>
      <c r="D14" s="34">
        <v>553626</v>
      </c>
      <c r="E14" s="34">
        <v>587285</v>
      </c>
      <c r="F14" s="13">
        <f t="shared" si="0"/>
        <v>6.0797361395599125</v>
      </c>
      <c r="G14" s="1"/>
      <c r="H14" s="1"/>
      <c r="I14" s="1"/>
    </row>
    <row r="15" spans="1:12" x14ac:dyDescent="0.25">
      <c r="A15" s="8" t="s">
        <v>51</v>
      </c>
      <c r="B15" s="33">
        <v>34893</v>
      </c>
      <c r="C15" s="33">
        <v>59197</v>
      </c>
      <c r="D15" s="33">
        <v>34893</v>
      </c>
      <c r="E15" s="33">
        <v>59197</v>
      </c>
      <c r="F15" s="10">
        <f t="shared" si="0"/>
        <v>69.652938984896679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577</v>
      </c>
      <c r="D16" s="34">
        <v>0</v>
      </c>
      <c r="E16" s="34">
        <v>577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23735</v>
      </c>
      <c r="C17" s="33">
        <v>15227</v>
      </c>
      <c r="D17" s="33">
        <v>23735</v>
      </c>
      <c r="E17" s="33">
        <v>15227</v>
      </c>
      <c r="F17" s="10">
        <f t="shared" si="0"/>
        <v>-35.84579734569202</v>
      </c>
      <c r="G17" s="1"/>
      <c r="H17" s="1"/>
      <c r="I17" s="1"/>
    </row>
    <row r="18" spans="1:9" x14ac:dyDescent="0.25">
      <c r="A18" s="11" t="s">
        <v>54</v>
      </c>
      <c r="B18" s="34">
        <v>70514</v>
      </c>
      <c r="C18" s="34">
        <v>63424</v>
      </c>
      <c r="D18" s="34">
        <v>70514</v>
      </c>
      <c r="E18" s="34">
        <v>63424</v>
      </c>
      <c r="F18" s="13">
        <f t="shared" si="0"/>
        <v>-10.054740902515817</v>
      </c>
      <c r="G18" s="1"/>
      <c r="H18" s="1"/>
      <c r="I18" s="1"/>
    </row>
    <row r="19" spans="1:9" x14ac:dyDescent="0.25">
      <c r="A19" s="8" t="s">
        <v>55</v>
      </c>
      <c r="B19" s="33">
        <v>11870</v>
      </c>
      <c r="C19" s="33">
        <v>4441</v>
      </c>
      <c r="D19" s="33">
        <v>11870</v>
      </c>
      <c r="E19" s="33">
        <v>4441</v>
      </c>
      <c r="F19" s="10">
        <f t="shared" si="0"/>
        <v>-62.586352148272958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0</v>
      </c>
      <c r="E20" s="34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173616</v>
      </c>
      <c r="C22" s="34">
        <v>187135</v>
      </c>
      <c r="D22" s="34">
        <v>173616</v>
      </c>
      <c r="E22" s="34">
        <v>187135</v>
      </c>
      <c r="F22" s="13">
        <f t="shared" si="0"/>
        <v>7.7867247258317178</v>
      </c>
      <c r="G22" s="1"/>
      <c r="H22" s="1"/>
      <c r="I22" s="1"/>
    </row>
    <row r="23" spans="1:9" x14ac:dyDescent="0.25">
      <c r="A23" s="8" t="s">
        <v>59</v>
      </c>
      <c r="B23" s="33">
        <v>33292</v>
      </c>
      <c r="C23" s="33">
        <v>35036</v>
      </c>
      <c r="D23" s="33">
        <v>33292</v>
      </c>
      <c r="E23" s="33">
        <v>35036</v>
      </c>
      <c r="F23" s="10">
        <f t="shared" si="0"/>
        <v>5.2384957347110372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3500</v>
      </c>
      <c r="D24" s="34">
        <v>0</v>
      </c>
      <c r="E24" s="34">
        <v>3500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39810</v>
      </c>
      <c r="C25" s="33">
        <v>42108</v>
      </c>
      <c r="D25" s="33">
        <v>39810</v>
      </c>
      <c r="E25" s="33">
        <v>42108</v>
      </c>
      <c r="F25" s="10">
        <f t="shared" si="0"/>
        <v>5.7724189902034624</v>
      </c>
      <c r="G25" s="1"/>
      <c r="H25" s="1"/>
      <c r="I25" s="1"/>
    </row>
    <row r="26" spans="1:9" x14ac:dyDescent="0.25">
      <c r="A26" s="11" t="s">
        <v>62</v>
      </c>
      <c r="B26" s="34">
        <v>3006</v>
      </c>
      <c r="C26" s="34">
        <v>4008</v>
      </c>
      <c r="D26" s="34">
        <v>3006</v>
      </c>
      <c r="E26" s="34">
        <v>4008</v>
      </c>
      <c r="F26" s="13">
        <f t="shared" si="0"/>
        <v>33.333333333333343</v>
      </c>
      <c r="G26" s="1"/>
      <c r="H26" s="1"/>
      <c r="I26" s="1"/>
    </row>
    <row r="27" spans="1:9" x14ac:dyDescent="0.25">
      <c r="A27" s="8" t="s">
        <v>63</v>
      </c>
      <c r="B27" s="33">
        <v>18253</v>
      </c>
      <c r="C27" s="33">
        <v>29846</v>
      </c>
      <c r="D27" s="33">
        <v>18253</v>
      </c>
      <c r="E27" s="33">
        <v>29846</v>
      </c>
      <c r="F27" s="10">
        <f t="shared" si="0"/>
        <v>63.51284720319947</v>
      </c>
      <c r="G27" s="1"/>
      <c r="H27" s="1"/>
      <c r="I27" s="1"/>
    </row>
    <row r="28" spans="1:9" x14ac:dyDescent="0.25">
      <c r="A28" s="11" t="s">
        <v>64</v>
      </c>
      <c r="B28" s="34">
        <v>257606</v>
      </c>
      <c r="C28" s="34">
        <v>259968</v>
      </c>
      <c r="D28" s="34">
        <v>257606</v>
      </c>
      <c r="E28" s="34">
        <v>259968</v>
      </c>
      <c r="F28" s="13">
        <f t="shared" si="0"/>
        <v>0.9169041093763326</v>
      </c>
      <c r="G28" s="1"/>
      <c r="H28" s="1"/>
      <c r="I28" s="1"/>
    </row>
    <row r="29" spans="1:9" x14ac:dyDescent="0.25">
      <c r="A29" s="8" t="s">
        <v>65</v>
      </c>
      <c r="B29" s="33">
        <v>31753</v>
      </c>
      <c r="C29" s="33">
        <v>57174</v>
      </c>
      <c r="D29" s="33">
        <v>31753</v>
      </c>
      <c r="E29" s="33">
        <v>57174</v>
      </c>
      <c r="F29" s="10">
        <f t="shared" si="0"/>
        <v>80.058577142317262</v>
      </c>
      <c r="G29" s="1"/>
      <c r="H29" s="1"/>
      <c r="I29" s="1"/>
    </row>
    <row r="30" spans="1:9" x14ac:dyDescent="0.25">
      <c r="A30" s="11" t="s">
        <v>66</v>
      </c>
      <c r="B30" s="34">
        <v>23223</v>
      </c>
      <c r="C30" s="34">
        <v>18409</v>
      </c>
      <c r="D30" s="34">
        <v>23223</v>
      </c>
      <c r="E30" s="34">
        <v>18409</v>
      </c>
      <c r="F30" s="13">
        <f t="shared" si="0"/>
        <v>-20.729449252895833</v>
      </c>
      <c r="G30" s="1"/>
      <c r="H30" s="1"/>
      <c r="I30" s="1"/>
    </row>
    <row r="31" spans="1:9" x14ac:dyDescent="0.25">
      <c r="A31" s="8" t="s">
        <v>67</v>
      </c>
      <c r="B31" s="33">
        <v>4692</v>
      </c>
      <c r="C31" s="33">
        <v>16599</v>
      </c>
      <c r="D31" s="33">
        <v>4692</v>
      </c>
      <c r="E31" s="33">
        <v>16599</v>
      </c>
      <c r="F31" s="10">
        <f t="shared" si="0"/>
        <v>253.77237851662403</v>
      </c>
      <c r="G31" s="1"/>
      <c r="H31" s="1"/>
      <c r="I31" s="1"/>
    </row>
    <row r="32" spans="1:9" x14ac:dyDescent="0.25">
      <c r="A32" s="11" t="s">
        <v>68</v>
      </c>
      <c r="B32" s="34">
        <v>299069</v>
      </c>
      <c r="C32" s="34">
        <v>326816</v>
      </c>
      <c r="D32" s="34">
        <v>299069</v>
      </c>
      <c r="E32" s="34">
        <v>326816</v>
      </c>
      <c r="F32" s="13">
        <f t="shared" si="0"/>
        <v>9.2777920814260284</v>
      </c>
      <c r="G32" s="1"/>
      <c r="H32" s="1"/>
      <c r="I32" s="1"/>
    </row>
    <row r="33" spans="1:9" x14ac:dyDescent="0.25">
      <c r="A33" s="8" t="s">
        <v>69</v>
      </c>
      <c r="B33" s="33">
        <v>63682</v>
      </c>
      <c r="C33" s="33">
        <v>78255</v>
      </c>
      <c r="D33" s="33">
        <v>63682</v>
      </c>
      <c r="E33" s="33">
        <v>78255</v>
      </c>
      <c r="F33" s="10">
        <f t="shared" si="0"/>
        <v>22.884017461763136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2673779</v>
      </c>
      <c r="C35" s="15">
        <f t="shared" ref="C35:E35" si="1">SUM(C7:C34)</f>
        <v>2796838</v>
      </c>
      <c r="D35" s="15">
        <f t="shared" si="1"/>
        <v>2673779</v>
      </c>
      <c r="E35" s="15">
        <f t="shared" si="1"/>
        <v>2796838</v>
      </c>
      <c r="F35" s="16">
        <f t="shared" si="0"/>
        <v>4.6024372246172902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587285</v>
      </c>
      <c r="G38" s="42">
        <f>LOOKUP(E38,$A$38:$A$65,$C$38:$C$65)</f>
        <v>553626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17130</v>
      </c>
      <c r="C39" s="41">
        <f t="shared" ref="C39:C65" si="5">D8</f>
        <v>10381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486470</v>
      </c>
      <c r="G39" s="42">
        <f t="shared" ref="G39:G65" si="8">LOOKUP(E39,$A$38:$A$65,$C$38:$C$65)</f>
        <v>500000</v>
      </c>
    </row>
    <row r="40" spans="1:9" x14ac:dyDescent="0.25">
      <c r="A40" s="42" t="str">
        <f t="shared" si="3"/>
        <v>ALMERIA</v>
      </c>
      <c r="B40" s="41">
        <f t="shared" si="4"/>
        <v>32315</v>
      </c>
      <c r="C40" s="41">
        <f t="shared" si="5"/>
        <v>30612</v>
      </c>
      <c r="D40" s="41">
        <f t="shared" si="6"/>
        <v>14</v>
      </c>
      <c r="E40" s="42" t="str">
        <f t="shared" si="2"/>
        <v>BAHIA DE ALGECIRAS</v>
      </c>
      <c r="F40" s="42">
        <f t="shared" si="7"/>
        <v>361821</v>
      </c>
      <c r="G40" s="42">
        <f t="shared" si="8"/>
        <v>393505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326816</v>
      </c>
      <c r="G41" s="42">
        <f t="shared" si="8"/>
        <v>299069</v>
      </c>
    </row>
    <row r="42" spans="1:9" x14ac:dyDescent="0.25">
      <c r="A42" s="42" t="str">
        <f t="shared" si="3"/>
        <v>BAHIA DE ALGECIRAS</v>
      </c>
      <c r="B42" s="41">
        <f t="shared" si="4"/>
        <v>361821</v>
      </c>
      <c r="C42" s="41">
        <f t="shared" si="5"/>
        <v>393505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259968</v>
      </c>
      <c r="G42" s="42">
        <f t="shared" si="8"/>
        <v>257606</v>
      </c>
    </row>
    <row r="43" spans="1:9" x14ac:dyDescent="0.25">
      <c r="A43" s="42" t="str">
        <f t="shared" si="3"/>
        <v>BAHIA DE CADIZ</v>
      </c>
      <c r="B43" s="41">
        <f t="shared" si="4"/>
        <v>110097</v>
      </c>
      <c r="C43" s="41">
        <f t="shared" si="5"/>
        <v>96641</v>
      </c>
      <c r="D43" s="41">
        <f t="shared" si="6"/>
        <v>7</v>
      </c>
      <c r="E43" s="42" t="str">
        <f t="shared" si="2"/>
        <v>LAS PALMAS</v>
      </c>
      <c r="F43" s="42">
        <f t="shared" si="7"/>
        <v>187135</v>
      </c>
      <c r="G43" s="42">
        <f t="shared" si="8"/>
        <v>173616</v>
      </c>
    </row>
    <row r="44" spans="1:9" x14ac:dyDescent="0.25">
      <c r="A44" s="42" t="str">
        <f t="shared" si="3"/>
        <v>BALEARES</v>
      </c>
      <c r="B44" s="41">
        <f t="shared" si="4"/>
        <v>486470</v>
      </c>
      <c r="C44" s="41">
        <f t="shared" si="5"/>
        <v>500000</v>
      </c>
      <c r="D44" s="41">
        <f t="shared" si="6"/>
        <v>2</v>
      </c>
      <c r="E44" s="42" t="str">
        <f t="shared" si="2"/>
        <v>BAHIA DE CADIZ</v>
      </c>
      <c r="F44" s="42">
        <f t="shared" si="7"/>
        <v>110097</v>
      </c>
      <c r="G44" s="42">
        <f t="shared" si="8"/>
        <v>96641</v>
      </c>
    </row>
    <row r="45" spans="1:9" x14ac:dyDescent="0.25">
      <c r="A45" s="42" t="str">
        <f t="shared" si="3"/>
        <v>BARCELONA</v>
      </c>
      <c r="B45" s="41">
        <f t="shared" si="4"/>
        <v>587285</v>
      </c>
      <c r="C45" s="41">
        <f t="shared" si="5"/>
        <v>553626</v>
      </c>
      <c r="D45" s="41">
        <f t="shared" si="6"/>
        <v>1</v>
      </c>
      <c r="E45" s="42" t="str">
        <f t="shared" si="2"/>
        <v>VIGO</v>
      </c>
      <c r="F45" s="42">
        <f t="shared" si="7"/>
        <v>78255</v>
      </c>
      <c r="G45" s="42">
        <f t="shared" si="8"/>
        <v>63682</v>
      </c>
    </row>
    <row r="46" spans="1:9" x14ac:dyDescent="0.25">
      <c r="A46" s="42" t="str">
        <f t="shared" si="3"/>
        <v>BILBAO</v>
      </c>
      <c r="B46" s="41">
        <f t="shared" si="4"/>
        <v>59197</v>
      </c>
      <c r="C46" s="41">
        <f t="shared" si="5"/>
        <v>34893</v>
      </c>
      <c r="D46" s="41">
        <f t="shared" si="6"/>
        <v>10</v>
      </c>
      <c r="E46" s="42" t="str">
        <f t="shared" si="2"/>
        <v>CEUTA</v>
      </c>
      <c r="F46" s="42">
        <f t="shared" si="7"/>
        <v>63424</v>
      </c>
      <c r="G46" s="42">
        <f t="shared" si="8"/>
        <v>70514</v>
      </c>
    </row>
    <row r="47" spans="1:9" x14ac:dyDescent="0.25">
      <c r="A47" s="42" t="str">
        <f t="shared" si="3"/>
        <v>CARTAGENA</v>
      </c>
      <c r="B47" s="41">
        <f t="shared" si="4"/>
        <v>577</v>
      </c>
      <c r="C47" s="41">
        <f t="shared" si="5"/>
        <v>0</v>
      </c>
      <c r="D47" s="41">
        <f t="shared" si="6"/>
        <v>23</v>
      </c>
      <c r="E47" s="42" t="str">
        <f t="shared" si="2"/>
        <v>BILBAO</v>
      </c>
      <c r="F47" s="42">
        <f t="shared" si="7"/>
        <v>59197</v>
      </c>
      <c r="G47" s="42">
        <f t="shared" si="8"/>
        <v>34893</v>
      </c>
    </row>
    <row r="48" spans="1:9" x14ac:dyDescent="0.25">
      <c r="A48" s="42" t="str">
        <f t="shared" si="3"/>
        <v>CASTELLON</v>
      </c>
      <c r="B48" s="41">
        <f t="shared" si="4"/>
        <v>15227</v>
      </c>
      <c r="C48" s="41">
        <f t="shared" si="5"/>
        <v>23735</v>
      </c>
      <c r="D48" s="41">
        <f t="shared" si="6"/>
        <v>19</v>
      </c>
      <c r="E48" s="42" t="str">
        <f t="shared" si="2"/>
        <v>SANTANDER</v>
      </c>
      <c r="F48" s="42">
        <f t="shared" si="7"/>
        <v>57174</v>
      </c>
      <c r="G48" s="42">
        <f t="shared" si="8"/>
        <v>31753</v>
      </c>
    </row>
    <row r="49" spans="1:7" x14ac:dyDescent="0.25">
      <c r="A49" s="42" t="str">
        <f t="shared" si="3"/>
        <v>CEUTA</v>
      </c>
      <c r="B49" s="41">
        <f t="shared" si="4"/>
        <v>63424</v>
      </c>
      <c r="C49" s="41">
        <f t="shared" si="5"/>
        <v>70514</v>
      </c>
      <c r="D49" s="41">
        <f t="shared" si="6"/>
        <v>9</v>
      </c>
      <c r="E49" s="42" t="str">
        <f t="shared" si="2"/>
        <v>MELILLA</v>
      </c>
      <c r="F49" s="42">
        <f t="shared" si="7"/>
        <v>42108</v>
      </c>
      <c r="G49" s="42">
        <f t="shared" si="8"/>
        <v>39810</v>
      </c>
    </row>
    <row r="50" spans="1:7" x14ac:dyDescent="0.25">
      <c r="A50" s="42" t="str">
        <f t="shared" si="3"/>
        <v>FERROL-SAN CIBRAO</v>
      </c>
      <c r="B50" s="41">
        <f t="shared" si="4"/>
        <v>4441</v>
      </c>
      <c r="C50" s="41">
        <f t="shared" si="5"/>
        <v>11870</v>
      </c>
      <c r="D50" s="41">
        <f t="shared" si="6"/>
        <v>20</v>
      </c>
      <c r="E50" s="42" t="str">
        <f t="shared" si="2"/>
        <v>MALAGA</v>
      </c>
      <c r="F50" s="42">
        <f t="shared" si="7"/>
        <v>35036</v>
      </c>
      <c r="G50" s="42">
        <f t="shared" si="8"/>
        <v>33292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32315</v>
      </c>
      <c r="G51" s="42">
        <f t="shared" si="8"/>
        <v>30612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29846</v>
      </c>
      <c r="G52" s="42">
        <f t="shared" si="8"/>
        <v>18253</v>
      </c>
    </row>
    <row r="53" spans="1:7" x14ac:dyDescent="0.25">
      <c r="A53" s="42" t="str">
        <f t="shared" si="3"/>
        <v>LAS PALMAS</v>
      </c>
      <c r="B53" s="41">
        <f t="shared" si="4"/>
        <v>187135</v>
      </c>
      <c r="C53" s="41">
        <f t="shared" si="5"/>
        <v>173616</v>
      </c>
      <c r="D53" s="41">
        <f t="shared" si="6"/>
        <v>6</v>
      </c>
      <c r="E53" s="42" t="str">
        <f t="shared" si="2"/>
        <v>SEVILLA</v>
      </c>
      <c r="F53" s="42">
        <f t="shared" si="7"/>
        <v>18409</v>
      </c>
      <c r="G53" s="42">
        <f t="shared" si="8"/>
        <v>23223</v>
      </c>
    </row>
    <row r="54" spans="1:7" x14ac:dyDescent="0.25">
      <c r="A54" s="42" t="str">
        <f t="shared" si="3"/>
        <v>MALAGA</v>
      </c>
      <c r="B54" s="41">
        <f t="shared" si="4"/>
        <v>35036</v>
      </c>
      <c r="C54" s="41">
        <f t="shared" si="5"/>
        <v>33292</v>
      </c>
      <c r="D54" s="41">
        <f t="shared" si="6"/>
        <v>13</v>
      </c>
      <c r="E54" s="42" t="str">
        <f t="shared" si="2"/>
        <v>ALICANTE</v>
      </c>
      <c r="F54" s="42">
        <f t="shared" si="7"/>
        <v>17130</v>
      </c>
      <c r="G54" s="42">
        <f t="shared" si="8"/>
        <v>10381</v>
      </c>
    </row>
    <row r="55" spans="1:7" x14ac:dyDescent="0.25">
      <c r="A55" s="42" t="str">
        <f t="shared" si="3"/>
        <v>MARIN Y RIA DE PONTEVEDRA</v>
      </c>
      <c r="B55" s="41">
        <f t="shared" si="4"/>
        <v>3500</v>
      </c>
      <c r="C55" s="41">
        <f t="shared" si="5"/>
        <v>0</v>
      </c>
      <c r="D55" s="41">
        <f t="shared" si="6"/>
        <v>22</v>
      </c>
      <c r="E55" s="42" t="str">
        <f t="shared" si="2"/>
        <v>TARRAGONA</v>
      </c>
      <c r="F55" s="42">
        <f t="shared" ref="F55:F65" si="9">LOOKUP(E55,$A$38:$A$65,$B$38:$B$65)</f>
        <v>16599</v>
      </c>
      <c r="G55" s="42">
        <f t="shared" si="8"/>
        <v>4692</v>
      </c>
    </row>
    <row r="56" spans="1:7" x14ac:dyDescent="0.25">
      <c r="A56" s="42" t="str">
        <f t="shared" si="3"/>
        <v>MELILLA</v>
      </c>
      <c r="B56" s="41">
        <f t="shared" si="4"/>
        <v>42108</v>
      </c>
      <c r="C56" s="41">
        <f t="shared" si="5"/>
        <v>39810</v>
      </c>
      <c r="D56" s="41">
        <f t="shared" si="6"/>
        <v>12</v>
      </c>
      <c r="E56" s="42" t="str">
        <f t="shared" si="2"/>
        <v>CASTELLON</v>
      </c>
      <c r="F56" s="42">
        <f t="shared" si="9"/>
        <v>15227</v>
      </c>
      <c r="G56" s="42">
        <f t="shared" si="8"/>
        <v>23735</v>
      </c>
    </row>
    <row r="57" spans="1:7" x14ac:dyDescent="0.25">
      <c r="A57" s="42" t="str">
        <f t="shared" si="3"/>
        <v>MOTRIL</v>
      </c>
      <c r="B57" s="41">
        <f t="shared" si="4"/>
        <v>4008</v>
      </c>
      <c r="C57" s="41">
        <f t="shared" si="5"/>
        <v>3006</v>
      </c>
      <c r="D57" s="41">
        <f t="shared" si="6"/>
        <v>21</v>
      </c>
      <c r="E57" s="42" t="str">
        <f t="shared" si="2"/>
        <v>FERROL-SAN CIBRAO</v>
      </c>
      <c r="F57" s="42">
        <f t="shared" si="9"/>
        <v>4441</v>
      </c>
      <c r="G57" s="42">
        <f t="shared" si="8"/>
        <v>11870</v>
      </c>
    </row>
    <row r="58" spans="1:7" x14ac:dyDescent="0.25">
      <c r="A58" s="42" t="str">
        <f t="shared" si="3"/>
        <v>PASAIA</v>
      </c>
      <c r="B58" s="41">
        <f t="shared" si="4"/>
        <v>29846</v>
      </c>
      <c r="C58" s="41">
        <f t="shared" si="5"/>
        <v>18253</v>
      </c>
      <c r="D58" s="41">
        <f t="shared" si="6"/>
        <v>15</v>
      </c>
      <c r="E58" s="42" t="str">
        <f t="shared" si="2"/>
        <v>MOTRIL</v>
      </c>
      <c r="F58" s="42">
        <f t="shared" si="9"/>
        <v>4008</v>
      </c>
      <c r="G58" s="42">
        <f t="shared" si="8"/>
        <v>3006</v>
      </c>
    </row>
    <row r="59" spans="1:7" x14ac:dyDescent="0.25">
      <c r="A59" s="42" t="str">
        <f t="shared" si="3"/>
        <v>SANTA CRUZ DE TENERIFE</v>
      </c>
      <c r="B59" s="41">
        <f t="shared" si="4"/>
        <v>259968</v>
      </c>
      <c r="C59" s="41">
        <f t="shared" si="5"/>
        <v>257606</v>
      </c>
      <c r="D59" s="41">
        <f t="shared" si="6"/>
        <v>5</v>
      </c>
      <c r="E59" s="42" t="str">
        <f t="shared" si="2"/>
        <v>MARIN Y RIA DE PONTEVEDRA</v>
      </c>
      <c r="F59" s="42">
        <f t="shared" si="9"/>
        <v>3500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57174</v>
      </c>
      <c r="C60" s="41">
        <f t="shared" si="5"/>
        <v>31753</v>
      </c>
      <c r="D60" s="41">
        <f t="shared" si="6"/>
        <v>11</v>
      </c>
      <c r="E60" s="42" t="str">
        <f t="shared" si="2"/>
        <v>CARTAGENA</v>
      </c>
      <c r="F60" s="42">
        <f t="shared" si="9"/>
        <v>577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18409</v>
      </c>
      <c r="C61" s="41">
        <f t="shared" si="5"/>
        <v>23223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16599</v>
      </c>
      <c r="C62" s="41">
        <f t="shared" si="5"/>
        <v>4692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326816</v>
      </c>
      <c r="C63" s="41">
        <f t="shared" si="5"/>
        <v>299069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78255</v>
      </c>
      <c r="C64" s="41">
        <f t="shared" si="5"/>
        <v>63682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5">
        <v>644</v>
      </c>
      <c r="C7" s="35">
        <v>512</v>
      </c>
      <c r="D7" s="35">
        <v>644</v>
      </c>
      <c r="E7" s="35">
        <v>512</v>
      </c>
      <c r="F7" s="10">
        <f>((E7*100)/D7)-100</f>
        <v>-20.496894409937894</v>
      </c>
      <c r="G7" s="1"/>
      <c r="H7" s="1"/>
      <c r="I7" s="1"/>
    </row>
    <row r="8" spans="1:12" x14ac:dyDescent="0.25">
      <c r="A8" s="11" t="s">
        <v>44</v>
      </c>
      <c r="B8" s="36">
        <v>8679</v>
      </c>
      <c r="C8" s="36">
        <v>11080</v>
      </c>
      <c r="D8" s="36">
        <v>8679</v>
      </c>
      <c r="E8" s="36">
        <v>11080</v>
      </c>
      <c r="F8" s="13">
        <f t="shared" ref="F8:F35" si="0">((E8*100)/D8)-100</f>
        <v>27.664477474363409</v>
      </c>
      <c r="G8" s="1"/>
      <c r="H8" s="1"/>
      <c r="I8" s="1"/>
    </row>
    <row r="9" spans="1:12" x14ac:dyDescent="0.25">
      <c r="A9" s="8" t="s">
        <v>45</v>
      </c>
      <c r="B9" s="35">
        <v>0</v>
      </c>
      <c r="C9" s="35">
        <v>174</v>
      </c>
      <c r="D9" s="35">
        <v>0</v>
      </c>
      <c r="E9" s="35">
        <v>174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6">
        <v>299</v>
      </c>
      <c r="C10" s="36">
        <v>0</v>
      </c>
      <c r="D10" s="36">
        <v>299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35">
        <v>228667</v>
      </c>
      <c r="C11" s="35">
        <v>251709</v>
      </c>
      <c r="D11" s="35">
        <v>228667</v>
      </c>
      <c r="E11" s="35">
        <v>251709</v>
      </c>
      <c r="F11" s="10">
        <f t="shared" si="0"/>
        <v>10.076661695828435</v>
      </c>
      <c r="G11" s="1"/>
      <c r="H11" s="1"/>
      <c r="I11" s="1"/>
    </row>
    <row r="12" spans="1:12" x14ac:dyDescent="0.25">
      <c r="A12" s="11" t="s">
        <v>48</v>
      </c>
      <c r="B12" s="36">
        <v>7423.5</v>
      </c>
      <c r="C12" s="36">
        <v>8635</v>
      </c>
      <c r="D12" s="36">
        <v>7423.5</v>
      </c>
      <c r="E12" s="36">
        <v>8635</v>
      </c>
      <c r="F12" s="13">
        <f t="shared" si="0"/>
        <v>16.319795244830601</v>
      </c>
      <c r="G12" s="1"/>
      <c r="H12" s="1"/>
      <c r="I12" s="1"/>
    </row>
    <row r="13" spans="1:12" x14ac:dyDescent="0.25">
      <c r="A13" s="8" t="s">
        <v>49</v>
      </c>
      <c r="B13" s="35">
        <v>9265</v>
      </c>
      <c r="C13" s="35">
        <v>5248</v>
      </c>
      <c r="D13" s="35">
        <v>9265</v>
      </c>
      <c r="E13" s="35">
        <v>5248</v>
      </c>
      <c r="F13" s="10">
        <f t="shared" si="0"/>
        <v>-43.35671883432272</v>
      </c>
      <c r="G13" s="1"/>
      <c r="H13" s="1"/>
      <c r="I13" s="1"/>
    </row>
    <row r="14" spans="1:12" x14ac:dyDescent="0.25">
      <c r="A14" s="11" t="s">
        <v>50</v>
      </c>
      <c r="B14" s="36">
        <v>146454.5</v>
      </c>
      <c r="C14" s="36">
        <v>145193.5</v>
      </c>
      <c r="D14" s="36">
        <v>146454.5</v>
      </c>
      <c r="E14" s="36">
        <v>145193.5</v>
      </c>
      <c r="F14" s="13">
        <f t="shared" si="0"/>
        <v>-0.86101826847246343</v>
      </c>
      <c r="G14" s="1"/>
      <c r="H14" s="1"/>
      <c r="I14" s="1"/>
    </row>
    <row r="15" spans="1:12" x14ac:dyDescent="0.25">
      <c r="A15" s="8" t="s">
        <v>51</v>
      </c>
      <c r="B15" s="35">
        <v>21419.5</v>
      </c>
      <c r="C15" s="35">
        <v>27038</v>
      </c>
      <c r="D15" s="35">
        <v>21419.5</v>
      </c>
      <c r="E15" s="35">
        <v>27038</v>
      </c>
      <c r="F15" s="10">
        <f t="shared" si="0"/>
        <v>26.230771026401172</v>
      </c>
      <c r="G15" s="1"/>
      <c r="H15" s="1"/>
      <c r="I15" s="1"/>
    </row>
    <row r="16" spans="1:12" x14ac:dyDescent="0.25">
      <c r="A16" s="11" t="s">
        <v>52</v>
      </c>
      <c r="B16" s="36">
        <v>2990</v>
      </c>
      <c r="C16" s="36">
        <v>4683</v>
      </c>
      <c r="D16" s="36">
        <v>2990</v>
      </c>
      <c r="E16" s="36">
        <v>4683</v>
      </c>
      <c r="F16" s="13">
        <f t="shared" si="0"/>
        <v>56.62207357859532</v>
      </c>
      <c r="G16" s="1"/>
      <c r="H16" s="1"/>
      <c r="I16" s="1"/>
    </row>
    <row r="17" spans="1:9" x14ac:dyDescent="0.25">
      <c r="A17" s="8" t="s">
        <v>53</v>
      </c>
      <c r="B17" s="35">
        <v>3357</v>
      </c>
      <c r="C17" s="35">
        <v>5950</v>
      </c>
      <c r="D17" s="35">
        <v>3357</v>
      </c>
      <c r="E17" s="35">
        <v>5950</v>
      </c>
      <c r="F17" s="10">
        <f t="shared" si="0"/>
        <v>77.241584748287153</v>
      </c>
      <c r="G17" s="1"/>
      <c r="H17" s="1"/>
      <c r="I17" s="1"/>
    </row>
    <row r="18" spans="1:9" x14ac:dyDescent="0.25">
      <c r="A18" s="11" t="s">
        <v>54</v>
      </c>
      <c r="B18" s="36">
        <v>1074</v>
      </c>
      <c r="C18" s="36">
        <v>888</v>
      </c>
      <c r="D18" s="36">
        <v>1074</v>
      </c>
      <c r="E18" s="36">
        <v>888</v>
      </c>
      <c r="F18" s="13">
        <f t="shared" si="0"/>
        <v>-17.318435754189949</v>
      </c>
      <c r="G18" s="1"/>
      <c r="H18" s="1"/>
      <c r="I18" s="1"/>
    </row>
    <row r="19" spans="1:9" x14ac:dyDescent="0.25">
      <c r="A19" s="8" t="s">
        <v>55</v>
      </c>
      <c r="B19" s="35">
        <v>16</v>
      </c>
      <c r="C19" s="35">
        <v>23</v>
      </c>
      <c r="D19" s="35">
        <v>16</v>
      </c>
      <c r="E19" s="35">
        <v>23</v>
      </c>
      <c r="F19" s="10">
        <f t="shared" si="0"/>
        <v>43.75</v>
      </c>
      <c r="G19" s="1"/>
      <c r="H19" s="1"/>
      <c r="I19" s="1"/>
    </row>
    <row r="20" spans="1:9" x14ac:dyDescent="0.25">
      <c r="A20" s="11" t="s">
        <v>56</v>
      </c>
      <c r="B20" s="36">
        <v>2020</v>
      </c>
      <c r="C20" s="36">
        <v>2606</v>
      </c>
      <c r="D20" s="36">
        <v>2020</v>
      </c>
      <c r="E20" s="36">
        <v>2606</v>
      </c>
      <c r="F20" s="13">
        <f t="shared" si="0"/>
        <v>29.009900990098998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71247</v>
      </c>
      <c r="C22" s="36">
        <v>78484</v>
      </c>
      <c r="D22" s="36">
        <v>71247</v>
      </c>
      <c r="E22" s="36">
        <v>78484</v>
      </c>
      <c r="F22" s="13">
        <f t="shared" si="0"/>
        <v>10.15762067174758</v>
      </c>
      <c r="G22" s="1"/>
      <c r="H22" s="1"/>
      <c r="I22" s="1"/>
    </row>
    <row r="23" spans="1:9" x14ac:dyDescent="0.25">
      <c r="A23" s="8" t="s">
        <v>59</v>
      </c>
      <c r="B23" s="35">
        <v>30050</v>
      </c>
      <c r="C23" s="35">
        <v>33189</v>
      </c>
      <c r="D23" s="35">
        <v>30050</v>
      </c>
      <c r="E23" s="35">
        <v>33189</v>
      </c>
      <c r="F23" s="10">
        <f t="shared" si="0"/>
        <v>10.445923460898499</v>
      </c>
      <c r="G23" s="1"/>
      <c r="H23" s="1"/>
      <c r="I23" s="1"/>
    </row>
    <row r="24" spans="1:9" x14ac:dyDescent="0.25">
      <c r="A24" s="11" t="s">
        <v>60</v>
      </c>
      <c r="B24" s="36">
        <v>569</v>
      </c>
      <c r="C24" s="36">
        <v>3315</v>
      </c>
      <c r="D24" s="36">
        <v>569</v>
      </c>
      <c r="E24" s="36">
        <v>3315</v>
      </c>
      <c r="F24" s="13">
        <f t="shared" si="0"/>
        <v>482.60105448154661</v>
      </c>
      <c r="G24" s="1"/>
      <c r="H24" s="1"/>
      <c r="I24" s="1"/>
    </row>
    <row r="25" spans="1:9" x14ac:dyDescent="0.25">
      <c r="A25" s="8" t="s">
        <v>61</v>
      </c>
      <c r="B25" s="35">
        <v>2284</v>
      </c>
      <c r="C25" s="35">
        <v>1524</v>
      </c>
      <c r="D25" s="35">
        <v>2284</v>
      </c>
      <c r="E25" s="35">
        <v>1524</v>
      </c>
      <c r="F25" s="10">
        <f t="shared" si="0"/>
        <v>-33.274956217162867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314</v>
      </c>
      <c r="D26" s="36">
        <v>0</v>
      </c>
      <c r="E26" s="36">
        <v>314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6">
        <v>23236</v>
      </c>
      <c r="C28" s="36">
        <v>26946</v>
      </c>
      <c r="D28" s="36">
        <v>23236</v>
      </c>
      <c r="E28" s="36">
        <v>26946</v>
      </c>
      <c r="F28" s="13">
        <f t="shared" si="0"/>
        <v>15.966603546221378</v>
      </c>
      <c r="G28" s="1"/>
      <c r="H28" s="1"/>
      <c r="I28" s="1"/>
    </row>
    <row r="29" spans="1:9" x14ac:dyDescent="0.25">
      <c r="A29" s="8" t="s">
        <v>65</v>
      </c>
      <c r="B29" s="35">
        <v>122</v>
      </c>
      <c r="C29" s="35">
        <v>152</v>
      </c>
      <c r="D29" s="35">
        <v>122</v>
      </c>
      <c r="E29" s="35">
        <v>152</v>
      </c>
      <c r="F29" s="10">
        <f t="shared" si="0"/>
        <v>24.590163934426229</v>
      </c>
      <c r="G29" s="1"/>
      <c r="H29" s="1"/>
      <c r="I29" s="1"/>
    </row>
    <row r="30" spans="1:9" x14ac:dyDescent="0.25">
      <c r="A30" s="11" t="s">
        <v>66</v>
      </c>
      <c r="B30" s="36">
        <v>9053</v>
      </c>
      <c r="C30" s="36">
        <v>11337</v>
      </c>
      <c r="D30" s="36">
        <v>9053</v>
      </c>
      <c r="E30" s="36">
        <v>11337</v>
      </c>
      <c r="F30" s="13">
        <f t="shared" si="0"/>
        <v>25.229205788136525</v>
      </c>
      <c r="G30" s="1"/>
      <c r="H30" s="1"/>
      <c r="I30" s="1"/>
    </row>
    <row r="31" spans="1:9" x14ac:dyDescent="0.25">
      <c r="A31" s="8" t="s">
        <v>67</v>
      </c>
      <c r="B31" s="35">
        <v>3813</v>
      </c>
      <c r="C31" s="35">
        <v>22394</v>
      </c>
      <c r="D31" s="35">
        <v>3813</v>
      </c>
      <c r="E31" s="35">
        <v>22394</v>
      </c>
      <c r="F31" s="10">
        <f t="shared" si="0"/>
        <v>487.30658274324674</v>
      </c>
      <c r="G31" s="1"/>
      <c r="H31" s="1"/>
      <c r="I31" s="1"/>
    </row>
    <row r="32" spans="1:9" x14ac:dyDescent="0.25">
      <c r="A32" s="11" t="s">
        <v>68</v>
      </c>
      <c r="B32" s="36">
        <v>287559</v>
      </c>
      <c r="C32" s="36">
        <v>289247</v>
      </c>
      <c r="D32" s="36">
        <v>287559</v>
      </c>
      <c r="E32" s="36">
        <v>289247</v>
      </c>
      <c r="F32" s="13">
        <f t="shared" si="0"/>
        <v>0.58700997012786615</v>
      </c>
      <c r="G32" s="1"/>
      <c r="H32" s="1"/>
      <c r="I32" s="1"/>
    </row>
    <row r="33" spans="1:9" x14ac:dyDescent="0.25">
      <c r="A33" s="8" t="s">
        <v>69</v>
      </c>
      <c r="B33" s="35">
        <v>13444</v>
      </c>
      <c r="C33" s="35">
        <v>15376.5</v>
      </c>
      <c r="D33" s="35">
        <v>13444</v>
      </c>
      <c r="E33" s="35">
        <v>15376.5</v>
      </c>
      <c r="F33" s="10">
        <f t="shared" si="0"/>
        <v>14.374442130318357</v>
      </c>
      <c r="G33" s="1"/>
      <c r="H33" s="1"/>
      <c r="I33" s="1"/>
    </row>
    <row r="34" spans="1:9" x14ac:dyDescent="0.25">
      <c r="A34" s="11" t="s">
        <v>70</v>
      </c>
      <c r="B34" s="36">
        <v>1890</v>
      </c>
      <c r="C34" s="36">
        <v>319</v>
      </c>
      <c r="D34" s="36">
        <v>1890</v>
      </c>
      <c r="E34" s="36">
        <v>319</v>
      </c>
      <c r="F34" s="13">
        <f t="shared" si="0"/>
        <v>-83.121693121693113</v>
      </c>
      <c r="G34" s="1"/>
      <c r="H34" s="1"/>
      <c r="I34" s="1"/>
    </row>
    <row r="35" spans="1:9" x14ac:dyDescent="0.25">
      <c r="A35" s="14" t="s">
        <v>71</v>
      </c>
      <c r="B35" s="15">
        <f>SUM(B7:B34)</f>
        <v>875575.5</v>
      </c>
      <c r="C35" s="15">
        <f t="shared" ref="C35:E35" si="1">SUM(C7:C34)</f>
        <v>946337</v>
      </c>
      <c r="D35" s="15">
        <f t="shared" si="1"/>
        <v>875575.5</v>
      </c>
      <c r="E35" s="15">
        <f t="shared" si="1"/>
        <v>946337</v>
      </c>
      <c r="F35" s="16">
        <f t="shared" si="0"/>
        <v>8.0817131132609319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512</v>
      </c>
      <c r="C38" s="41">
        <f>D7</f>
        <v>644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289247</v>
      </c>
      <c r="G38" s="42">
        <f>LOOKUP(E38,$A$38:$A$65,$C$38:$C$65)</f>
        <v>287559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11080</v>
      </c>
      <c r="C39" s="41">
        <f t="shared" ref="C39:C65" si="5">D8</f>
        <v>8679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251709</v>
      </c>
      <c r="G39" s="42">
        <f t="shared" ref="G39:G65" si="8">LOOKUP(E39,$A$38:$A$65,$C$38:$C$65)</f>
        <v>228667</v>
      </c>
    </row>
    <row r="40" spans="1:9" x14ac:dyDescent="0.25">
      <c r="A40" s="42" t="str">
        <f t="shared" si="3"/>
        <v>ALMERIA</v>
      </c>
      <c r="B40" s="41">
        <f t="shared" si="4"/>
        <v>174</v>
      </c>
      <c r="C40" s="41">
        <f t="shared" si="5"/>
        <v>0</v>
      </c>
      <c r="D40" s="41">
        <f t="shared" si="6"/>
        <v>23</v>
      </c>
      <c r="E40" s="42" t="str">
        <f t="shared" si="2"/>
        <v>BARCELONA</v>
      </c>
      <c r="F40" s="42">
        <f t="shared" si="7"/>
        <v>145193.5</v>
      </c>
      <c r="G40" s="42">
        <f t="shared" si="8"/>
        <v>146454.5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299</v>
      </c>
      <c r="D41" s="41">
        <f t="shared" si="6"/>
        <v>28</v>
      </c>
      <c r="E41" s="42" t="str">
        <f t="shared" si="2"/>
        <v>LAS PALMAS</v>
      </c>
      <c r="F41" s="42">
        <f t="shared" si="7"/>
        <v>78484</v>
      </c>
      <c r="G41" s="42">
        <f t="shared" si="8"/>
        <v>71247</v>
      </c>
    </row>
    <row r="42" spans="1:9" x14ac:dyDescent="0.25">
      <c r="A42" s="42" t="str">
        <f t="shared" si="3"/>
        <v>BAHIA DE ALGECIRAS</v>
      </c>
      <c r="B42" s="41">
        <f t="shared" si="4"/>
        <v>251709</v>
      </c>
      <c r="C42" s="41">
        <f t="shared" si="5"/>
        <v>228667</v>
      </c>
      <c r="D42" s="41">
        <f t="shared" si="6"/>
        <v>2</v>
      </c>
      <c r="E42" s="42" t="str">
        <f t="shared" si="2"/>
        <v>MALAGA</v>
      </c>
      <c r="F42" s="42">
        <f t="shared" si="7"/>
        <v>33189</v>
      </c>
      <c r="G42" s="42">
        <f t="shared" si="8"/>
        <v>30050</v>
      </c>
    </row>
    <row r="43" spans="1:9" x14ac:dyDescent="0.25">
      <c r="A43" s="42" t="str">
        <f t="shared" si="3"/>
        <v>BAHIA DE CADIZ</v>
      </c>
      <c r="B43" s="41">
        <f t="shared" si="4"/>
        <v>8635</v>
      </c>
      <c r="C43" s="41">
        <f t="shared" si="5"/>
        <v>7423.5</v>
      </c>
      <c r="D43" s="41">
        <f t="shared" si="6"/>
        <v>12</v>
      </c>
      <c r="E43" s="42" t="str">
        <f t="shared" si="2"/>
        <v>BILBAO</v>
      </c>
      <c r="F43" s="42">
        <f t="shared" si="7"/>
        <v>27038</v>
      </c>
      <c r="G43" s="42">
        <f t="shared" si="8"/>
        <v>21419.5</v>
      </c>
    </row>
    <row r="44" spans="1:9" x14ac:dyDescent="0.25">
      <c r="A44" s="42" t="str">
        <f t="shared" si="3"/>
        <v>BALEARES</v>
      </c>
      <c r="B44" s="41">
        <f t="shared" si="4"/>
        <v>5248</v>
      </c>
      <c r="C44" s="41">
        <f t="shared" si="5"/>
        <v>9265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26946</v>
      </c>
      <c r="G44" s="42">
        <f t="shared" si="8"/>
        <v>23236</v>
      </c>
    </row>
    <row r="45" spans="1:9" x14ac:dyDescent="0.25">
      <c r="A45" s="42" t="str">
        <f t="shared" si="3"/>
        <v>BARCELONA</v>
      </c>
      <c r="B45" s="41">
        <f t="shared" si="4"/>
        <v>145193.5</v>
      </c>
      <c r="C45" s="41">
        <f t="shared" si="5"/>
        <v>146454.5</v>
      </c>
      <c r="D45" s="41">
        <f t="shared" si="6"/>
        <v>3</v>
      </c>
      <c r="E45" s="42" t="str">
        <f t="shared" si="2"/>
        <v>TARRAGONA</v>
      </c>
      <c r="F45" s="42">
        <f t="shared" si="7"/>
        <v>22394</v>
      </c>
      <c r="G45" s="42">
        <f t="shared" si="8"/>
        <v>3813</v>
      </c>
    </row>
    <row r="46" spans="1:9" x14ac:dyDescent="0.25">
      <c r="A46" s="42" t="str">
        <f t="shared" si="3"/>
        <v>BILBAO</v>
      </c>
      <c r="B46" s="41">
        <f t="shared" si="4"/>
        <v>27038</v>
      </c>
      <c r="C46" s="41">
        <f t="shared" si="5"/>
        <v>21419.5</v>
      </c>
      <c r="D46" s="41">
        <f t="shared" si="6"/>
        <v>6</v>
      </c>
      <c r="E46" s="42" t="str">
        <f t="shared" si="2"/>
        <v>VIGO</v>
      </c>
      <c r="F46" s="42">
        <f t="shared" si="7"/>
        <v>15376.5</v>
      </c>
      <c r="G46" s="42">
        <f t="shared" si="8"/>
        <v>13444</v>
      </c>
    </row>
    <row r="47" spans="1:9" x14ac:dyDescent="0.25">
      <c r="A47" s="42" t="str">
        <f t="shared" si="3"/>
        <v>CARTAGENA</v>
      </c>
      <c r="B47" s="41">
        <f t="shared" si="4"/>
        <v>4683</v>
      </c>
      <c r="C47" s="41">
        <f t="shared" si="5"/>
        <v>2990</v>
      </c>
      <c r="D47" s="41">
        <f t="shared" si="6"/>
        <v>15</v>
      </c>
      <c r="E47" s="42" t="str">
        <f t="shared" si="2"/>
        <v>SEVILLA</v>
      </c>
      <c r="F47" s="42">
        <f t="shared" si="7"/>
        <v>11337</v>
      </c>
      <c r="G47" s="42">
        <f t="shared" si="8"/>
        <v>9053</v>
      </c>
    </row>
    <row r="48" spans="1:9" x14ac:dyDescent="0.25">
      <c r="A48" s="42" t="str">
        <f t="shared" si="3"/>
        <v>CASTELLON</v>
      </c>
      <c r="B48" s="41">
        <f t="shared" si="4"/>
        <v>5950</v>
      </c>
      <c r="C48" s="41">
        <f t="shared" si="5"/>
        <v>3357</v>
      </c>
      <c r="D48" s="41">
        <f t="shared" si="6"/>
        <v>13</v>
      </c>
      <c r="E48" s="42" t="str">
        <f t="shared" si="2"/>
        <v>ALICANTE</v>
      </c>
      <c r="F48" s="42">
        <f t="shared" si="7"/>
        <v>11080</v>
      </c>
      <c r="G48" s="42">
        <f t="shared" si="8"/>
        <v>8679</v>
      </c>
    </row>
    <row r="49" spans="1:7" x14ac:dyDescent="0.25">
      <c r="A49" s="42" t="str">
        <f t="shared" si="3"/>
        <v>CEUTA</v>
      </c>
      <c r="B49" s="41">
        <f t="shared" si="4"/>
        <v>888</v>
      </c>
      <c r="C49" s="41">
        <f t="shared" si="5"/>
        <v>1074</v>
      </c>
      <c r="D49" s="41">
        <f t="shared" si="6"/>
        <v>19</v>
      </c>
      <c r="E49" s="42" t="str">
        <f t="shared" si="2"/>
        <v>BAHIA DE CADIZ</v>
      </c>
      <c r="F49" s="42">
        <f t="shared" si="7"/>
        <v>8635</v>
      </c>
      <c r="G49" s="42">
        <f t="shared" si="8"/>
        <v>7423.5</v>
      </c>
    </row>
    <row r="50" spans="1:7" x14ac:dyDescent="0.25">
      <c r="A50" s="42" t="str">
        <f t="shared" si="3"/>
        <v>FERROL-SAN CIBRAO</v>
      </c>
      <c r="B50" s="41">
        <f t="shared" si="4"/>
        <v>23</v>
      </c>
      <c r="C50" s="41">
        <f t="shared" si="5"/>
        <v>16</v>
      </c>
      <c r="D50" s="41">
        <f t="shared" si="6"/>
        <v>25</v>
      </c>
      <c r="E50" s="42" t="str">
        <f t="shared" si="2"/>
        <v>CASTELLON</v>
      </c>
      <c r="F50" s="42">
        <f t="shared" si="7"/>
        <v>5950</v>
      </c>
      <c r="G50" s="42">
        <f t="shared" si="8"/>
        <v>3357</v>
      </c>
    </row>
    <row r="51" spans="1:7" x14ac:dyDescent="0.25">
      <c r="A51" s="42" t="str">
        <f t="shared" si="3"/>
        <v>GIJON</v>
      </c>
      <c r="B51" s="41">
        <f t="shared" si="4"/>
        <v>2606</v>
      </c>
      <c r="C51" s="41">
        <f t="shared" si="5"/>
        <v>2020</v>
      </c>
      <c r="D51" s="41">
        <f t="shared" si="6"/>
        <v>17</v>
      </c>
      <c r="E51" s="42" t="str">
        <f t="shared" si="2"/>
        <v>BALEARES</v>
      </c>
      <c r="F51" s="42">
        <f t="shared" si="7"/>
        <v>5248</v>
      </c>
      <c r="G51" s="42">
        <f t="shared" si="8"/>
        <v>9265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4683</v>
      </c>
      <c r="G52" s="42">
        <f t="shared" si="8"/>
        <v>2990</v>
      </c>
    </row>
    <row r="53" spans="1:7" x14ac:dyDescent="0.25">
      <c r="A53" s="42" t="str">
        <f t="shared" si="3"/>
        <v>LAS PALMAS</v>
      </c>
      <c r="B53" s="41">
        <f t="shared" si="4"/>
        <v>78484</v>
      </c>
      <c r="C53" s="41">
        <f t="shared" si="5"/>
        <v>71247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3315</v>
      </c>
      <c r="G53" s="42">
        <f t="shared" si="8"/>
        <v>569</v>
      </c>
    </row>
    <row r="54" spans="1:7" x14ac:dyDescent="0.25">
      <c r="A54" s="42" t="str">
        <f t="shared" si="3"/>
        <v>MALAGA</v>
      </c>
      <c r="B54" s="41">
        <f t="shared" si="4"/>
        <v>33189</v>
      </c>
      <c r="C54" s="41">
        <f t="shared" si="5"/>
        <v>30050</v>
      </c>
      <c r="D54" s="41">
        <f t="shared" si="6"/>
        <v>5</v>
      </c>
      <c r="E54" s="42" t="str">
        <f t="shared" si="2"/>
        <v>GIJON</v>
      </c>
      <c r="F54" s="42">
        <f t="shared" si="7"/>
        <v>2606</v>
      </c>
      <c r="G54" s="42">
        <f t="shared" si="8"/>
        <v>2020</v>
      </c>
    </row>
    <row r="55" spans="1:7" x14ac:dyDescent="0.25">
      <c r="A55" s="42" t="str">
        <f t="shared" si="3"/>
        <v>MARIN Y RIA DE PONTEVEDRA</v>
      </c>
      <c r="B55" s="41">
        <f t="shared" si="4"/>
        <v>3315</v>
      </c>
      <c r="C55" s="41">
        <f t="shared" si="5"/>
        <v>569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1524</v>
      </c>
      <c r="G55" s="42">
        <f t="shared" si="8"/>
        <v>2284</v>
      </c>
    </row>
    <row r="56" spans="1:7" x14ac:dyDescent="0.25">
      <c r="A56" s="42" t="str">
        <f t="shared" si="3"/>
        <v>MELILLA</v>
      </c>
      <c r="B56" s="41">
        <f t="shared" si="4"/>
        <v>1524</v>
      </c>
      <c r="C56" s="41">
        <f t="shared" si="5"/>
        <v>2284</v>
      </c>
      <c r="D56" s="41">
        <f t="shared" si="6"/>
        <v>18</v>
      </c>
      <c r="E56" s="42" t="str">
        <f t="shared" si="2"/>
        <v>CEUTA</v>
      </c>
      <c r="F56" s="42">
        <f t="shared" si="9"/>
        <v>888</v>
      </c>
      <c r="G56" s="42">
        <f t="shared" si="8"/>
        <v>1074</v>
      </c>
    </row>
    <row r="57" spans="1:7" x14ac:dyDescent="0.25">
      <c r="A57" s="42" t="str">
        <f t="shared" si="3"/>
        <v>MOTRIL</v>
      </c>
      <c r="B57" s="41">
        <f t="shared" si="4"/>
        <v>314</v>
      </c>
      <c r="C57" s="41">
        <f t="shared" si="5"/>
        <v>0</v>
      </c>
      <c r="D57" s="41">
        <f t="shared" si="6"/>
        <v>22</v>
      </c>
      <c r="E57" s="42" t="str">
        <f t="shared" si="2"/>
        <v>A CORUÑA</v>
      </c>
      <c r="F57" s="42">
        <f t="shared" si="9"/>
        <v>512</v>
      </c>
      <c r="G57" s="42">
        <f t="shared" si="8"/>
        <v>644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319</v>
      </c>
      <c r="G58" s="42">
        <f t="shared" si="8"/>
        <v>1890</v>
      </c>
    </row>
    <row r="59" spans="1:7" x14ac:dyDescent="0.25">
      <c r="A59" s="42" t="str">
        <f t="shared" si="3"/>
        <v>SANTA CRUZ DE TENERIFE</v>
      </c>
      <c r="B59" s="41">
        <f t="shared" si="4"/>
        <v>26946</v>
      </c>
      <c r="C59" s="41">
        <f t="shared" si="5"/>
        <v>23236</v>
      </c>
      <c r="D59" s="41">
        <f t="shared" si="6"/>
        <v>7</v>
      </c>
      <c r="E59" s="42" t="str">
        <f t="shared" si="2"/>
        <v>MOTRIL</v>
      </c>
      <c r="F59" s="42">
        <f t="shared" si="9"/>
        <v>314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152</v>
      </c>
      <c r="C60" s="41">
        <f t="shared" si="5"/>
        <v>122</v>
      </c>
      <c r="D60" s="41">
        <f t="shared" si="6"/>
        <v>24</v>
      </c>
      <c r="E60" s="42" t="str">
        <f t="shared" si="2"/>
        <v>ALMERIA</v>
      </c>
      <c r="F60" s="42">
        <f t="shared" si="9"/>
        <v>174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11337</v>
      </c>
      <c r="C61" s="41">
        <f t="shared" si="5"/>
        <v>9053</v>
      </c>
      <c r="D61" s="41">
        <f t="shared" si="6"/>
        <v>10</v>
      </c>
      <c r="E61" s="42" t="str">
        <f t="shared" si="2"/>
        <v>SANTANDER</v>
      </c>
      <c r="F61" s="42">
        <f t="shared" si="9"/>
        <v>152</v>
      </c>
      <c r="G61" s="42">
        <f t="shared" si="8"/>
        <v>122</v>
      </c>
    </row>
    <row r="62" spans="1:7" x14ac:dyDescent="0.25">
      <c r="A62" s="42" t="str">
        <f t="shared" si="3"/>
        <v>TARRAGONA</v>
      </c>
      <c r="B62" s="41">
        <f t="shared" si="4"/>
        <v>22394</v>
      </c>
      <c r="C62" s="41">
        <f t="shared" si="5"/>
        <v>3813</v>
      </c>
      <c r="D62" s="41">
        <f t="shared" si="6"/>
        <v>8</v>
      </c>
      <c r="E62" s="42" t="str">
        <f t="shared" si="2"/>
        <v>FERROL-SAN CIBRAO</v>
      </c>
      <c r="F62" s="42">
        <f t="shared" si="9"/>
        <v>23</v>
      </c>
      <c r="G62" s="42">
        <f t="shared" si="8"/>
        <v>16</v>
      </c>
    </row>
    <row r="63" spans="1:7" x14ac:dyDescent="0.25">
      <c r="A63" s="42" t="str">
        <f t="shared" si="3"/>
        <v>VALENCIA</v>
      </c>
      <c r="B63" s="41">
        <f t="shared" si="4"/>
        <v>289247</v>
      </c>
      <c r="C63" s="41">
        <f t="shared" si="5"/>
        <v>287559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15376.5</v>
      </c>
      <c r="C64" s="41">
        <f t="shared" si="5"/>
        <v>13444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319</v>
      </c>
      <c r="C65" s="41">
        <f t="shared" si="5"/>
        <v>1890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299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219800</v>
      </c>
      <c r="C11" s="37">
        <v>237100</v>
      </c>
      <c r="D11" s="37">
        <v>219800</v>
      </c>
      <c r="E11" s="37">
        <v>237100</v>
      </c>
      <c r="F11" s="10">
        <f t="shared" si="0"/>
        <v>7.870791628753409</v>
      </c>
      <c r="G11" s="1"/>
      <c r="H11" s="1"/>
      <c r="I11" s="1"/>
    </row>
    <row r="12" spans="1:12" x14ac:dyDescent="0.25">
      <c r="A12" s="11" t="s">
        <v>48</v>
      </c>
      <c r="B12" s="38">
        <v>92</v>
      </c>
      <c r="C12" s="38">
        <v>0</v>
      </c>
      <c r="D12" s="38">
        <v>92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49</v>
      </c>
      <c r="B13" s="37">
        <v>3</v>
      </c>
      <c r="C13" s="37">
        <v>0</v>
      </c>
      <c r="D13" s="37">
        <v>3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50</v>
      </c>
      <c r="B14" s="38">
        <v>48385</v>
      </c>
      <c r="C14" s="38">
        <v>49623.5</v>
      </c>
      <c r="D14" s="38">
        <v>48385</v>
      </c>
      <c r="E14" s="38">
        <v>49623.5</v>
      </c>
      <c r="F14" s="13">
        <f t="shared" si="0"/>
        <v>2.5596775860287266</v>
      </c>
      <c r="G14" s="1"/>
      <c r="H14" s="1"/>
      <c r="I14" s="1"/>
    </row>
    <row r="15" spans="1:12" x14ac:dyDescent="0.25">
      <c r="A15" s="8" t="s">
        <v>51</v>
      </c>
      <c r="B15" s="37">
        <v>162</v>
      </c>
      <c r="C15" s="37">
        <v>283</v>
      </c>
      <c r="D15" s="37">
        <v>162</v>
      </c>
      <c r="E15" s="37">
        <v>283</v>
      </c>
      <c r="F15" s="10">
        <f t="shared" si="0"/>
        <v>74.691358024691368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0</v>
      </c>
      <c r="D17" s="37">
        <v>0</v>
      </c>
      <c r="E17" s="37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44204</v>
      </c>
      <c r="C22" s="38">
        <v>45774</v>
      </c>
      <c r="D22" s="38">
        <v>44204</v>
      </c>
      <c r="E22" s="38">
        <v>45774</v>
      </c>
      <c r="F22" s="13">
        <f t="shared" si="0"/>
        <v>3.5517147769432569</v>
      </c>
      <c r="G22" s="1"/>
      <c r="H22" s="1"/>
      <c r="I22" s="1"/>
    </row>
    <row r="23" spans="1:9" x14ac:dyDescent="0.25">
      <c r="A23" s="8" t="s">
        <v>59</v>
      </c>
      <c r="B23" s="37">
        <v>28870</v>
      </c>
      <c r="C23" s="37">
        <v>32256</v>
      </c>
      <c r="D23" s="37">
        <v>28870</v>
      </c>
      <c r="E23" s="37">
        <v>32256</v>
      </c>
      <c r="F23" s="10">
        <f t="shared" si="0"/>
        <v>11.728437824731557</v>
      </c>
      <c r="G23" s="1"/>
      <c r="H23" s="1"/>
      <c r="I23" s="1"/>
    </row>
    <row r="24" spans="1:9" x14ac:dyDescent="0.25">
      <c r="A24" s="11" t="s">
        <v>60</v>
      </c>
      <c r="B24" s="38">
        <v>9</v>
      </c>
      <c r="C24" s="38">
        <v>4</v>
      </c>
      <c r="D24" s="38">
        <v>9</v>
      </c>
      <c r="E24" s="38">
        <v>4</v>
      </c>
      <c r="F24" s="13">
        <f t="shared" si="0"/>
        <v>-55.555555555555557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4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550</v>
      </c>
      <c r="C28" s="38">
        <v>879</v>
      </c>
      <c r="D28" s="38">
        <v>550</v>
      </c>
      <c r="E28" s="38">
        <v>879</v>
      </c>
      <c r="F28" s="13">
        <f t="shared" si="0"/>
        <v>59.818181818181813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1</v>
      </c>
      <c r="C30" s="38">
        <v>0</v>
      </c>
      <c r="D30" s="38">
        <v>1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37">
        <v>0</v>
      </c>
      <c r="C31" s="37">
        <v>16471</v>
      </c>
      <c r="D31" s="37">
        <v>0</v>
      </c>
      <c r="E31" s="37">
        <v>16471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38">
        <v>140414</v>
      </c>
      <c r="C32" s="38">
        <v>142830</v>
      </c>
      <c r="D32" s="38">
        <v>140414</v>
      </c>
      <c r="E32" s="38">
        <v>142830</v>
      </c>
      <c r="F32" s="13">
        <f t="shared" si="0"/>
        <v>1.7206261483897549</v>
      </c>
      <c r="G32" s="1"/>
      <c r="H32" s="1"/>
      <c r="I32" s="1"/>
    </row>
    <row r="33" spans="1:9" x14ac:dyDescent="0.25">
      <c r="A33" s="8" t="s">
        <v>69</v>
      </c>
      <c r="B33" s="37">
        <v>365</v>
      </c>
      <c r="C33" s="37">
        <v>656</v>
      </c>
      <c r="D33" s="37">
        <v>365</v>
      </c>
      <c r="E33" s="37">
        <v>656</v>
      </c>
      <c r="F33" s="10">
        <f t="shared" si="0"/>
        <v>79.726027397260282</v>
      </c>
      <c r="G33" s="1"/>
      <c r="H33" s="1"/>
      <c r="I33" s="1"/>
    </row>
    <row r="34" spans="1:9" x14ac:dyDescent="0.25">
      <c r="A34" s="11" t="s">
        <v>70</v>
      </c>
      <c r="B34" s="38">
        <v>162</v>
      </c>
      <c r="C34" s="38">
        <v>0</v>
      </c>
      <c r="D34" s="38">
        <v>162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483017</v>
      </c>
      <c r="C35" s="15">
        <f t="shared" ref="C35:E35" si="1">SUM(C7:C34)</f>
        <v>525880.5</v>
      </c>
      <c r="D35" s="15">
        <f t="shared" si="1"/>
        <v>483017</v>
      </c>
      <c r="E35" s="15">
        <f t="shared" si="1"/>
        <v>525880.5</v>
      </c>
      <c r="F35" s="16">
        <f t="shared" si="0"/>
        <v>8.8741183022543737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237100</v>
      </c>
      <c r="G38" s="42">
        <f>LOOKUP(E38,$A$38:$A$65,$C$38:$C$65)</f>
        <v>219800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142830</v>
      </c>
      <c r="G39" s="42">
        <f t="shared" ref="G39:G65" si="8">LOOKUP(E39,$A$38:$A$65,$C$38:$C$65)</f>
        <v>140414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49623.5</v>
      </c>
      <c r="G40" s="42">
        <f t="shared" si="8"/>
        <v>48385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45774</v>
      </c>
      <c r="G41" s="42">
        <f t="shared" si="8"/>
        <v>44204</v>
      </c>
    </row>
    <row r="42" spans="1:9" x14ac:dyDescent="0.25">
      <c r="A42" s="42" t="str">
        <f t="shared" si="3"/>
        <v>BAHIA DE ALGECIRAS</v>
      </c>
      <c r="B42" s="41">
        <f t="shared" si="4"/>
        <v>237100</v>
      </c>
      <c r="C42" s="41">
        <f t="shared" si="5"/>
        <v>219800</v>
      </c>
      <c r="D42" s="41">
        <f t="shared" si="6"/>
        <v>1</v>
      </c>
      <c r="E42" s="42" t="str">
        <f t="shared" si="2"/>
        <v>MALAGA</v>
      </c>
      <c r="F42" s="42">
        <f t="shared" si="7"/>
        <v>32256</v>
      </c>
      <c r="G42" s="42">
        <f t="shared" si="8"/>
        <v>28870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92</v>
      </c>
      <c r="D43" s="41">
        <f t="shared" si="6"/>
        <v>28</v>
      </c>
      <c r="E43" s="42" t="str">
        <f t="shared" si="2"/>
        <v>TARRAGONA</v>
      </c>
      <c r="F43" s="42">
        <f t="shared" si="7"/>
        <v>16471</v>
      </c>
      <c r="G43" s="42">
        <f t="shared" si="8"/>
        <v>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879</v>
      </c>
      <c r="G44" s="42">
        <f t="shared" si="8"/>
        <v>550</v>
      </c>
    </row>
    <row r="45" spans="1:9" x14ac:dyDescent="0.25">
      <c r="A45" s="42" t="str">
        <f t="shared" si="3"/>
        <v>BARCELONA</v>
      </c>
      <c r="B45" s="41">
        <f t="shared" si="4"/>
        <v>49623.5</v>
      </c>
      <c r="C45" s="41">
        <f t="shared" si="5"/>
        <v>48385</v>
      </c>
      <c r="D45" s="41">
        <f t="shared" si="6"/>
        <v>3</v>
      </c>
      <c r="E45" s="42" t="str">
        <f t="shared" si="2"/>
        <v>VIGO</v>
      </c>
      <c r="F45" s="42">
        <f t="shared" si="7"/>
        <v>656</v>
      </c>
      <c r="G45" s="42">
        <f t="shared" si="8"/>
        <v>365</v>
      </c>
    </row>
    <row r="46" spans="1:9" x14ac:dyDescent="0.25">
      <c r="A46" s="42" t="str">
        <f t="shared" si="3"/>
        <v>BILBAO</v>
      </c>
      <c r="B46" s="41">
        <f t="shared" si="4"/>
        <v>283</v>
      </c>
      <c r="C46" s="41">
        <f t="shared" si="5"/>
        <v>162</v>
      </c>
      <c r="D46" s="41">
        <f t="shared" si="6"/>
        <v>9</v>
      </c>
      <c r="E46" s="42" t="str">
        <f t="shared" si="2"/>
        <v>BILBAO</v>
      </c>
      <c r="F46" s="42">
        <f t="shared" si="7"/>
        <v>283</v>
      </c>
      <c r="G46" s="42">
        <f t="shared" si="8"/>
        <v>162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MARIN Y RIA DE PONTEVEDRA</v>
      </c>
      <c r="F48" s="42">
        <f t="shared" si="7"/>
        <v>4</v>
      </c>
      <c r="G48" s="42">
        <f t="shared" si="8"/>
        <v>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45774</v>
      </c>
      <c r="C53" s="41">
        <f t="shared" si="5"/>
        <v>44204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32256</v>
      </c>
      <c r="C54" s="41">
        <f t="shared" si="5"/>
        <v>28870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</v>
      </c>
      <c r="C55" s="41">
        <f t="shared" si="5"/>
        <v>9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11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879</v>
      </c>
      <c r="C59" s="41">
        <f t="shared" si="5"/>
        <v>550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16471</v>
      </c>
      <c r="C62" s="41">
        <f t="shared" si="5"/>
        <v>0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142830</v>
      </c>
      <c r="C63" s="41">
        <f t="shared" si="5"/>
        <v>140414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656</v>
      </c>
      <c r="C64" s="41">
        <f t="shared" si="5"/>
        <v>365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162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">
        <v>39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49</v>
      </c>
      <c r="C7" s="9">
        <v>12</v>
      </c>
      <c r="D7" s="9">
        <v>49</v>
      </c>
      <c r="E7" s="9">
        <v>12</v>
      </c>
      <c r="F7" s="10">
        <f>((E7*100)/D7)-100</f>
        <v>-75.510204081632651</v>
      </c>
      <c r="G7" s="1"/>
      <c r="H7" s="1"/>
      <c r="I7" s="1"/>
    </row>
    <row r="8" spans="1:12" x14ac:dyDescent="0.25">
      <c r="A8" s="11" t="s">
        <v>44</v>
      </c>
      <c r="B8" s="12">
        <v>8002</v>
      </c>
      <c r="C8" s="12">
        <v>10505</v>
      </c>
      <c r="D8" s="12">
        <v>8002</v>
      </c>
      <c r="E8" s="12">
        <v>10505</v>
      </c>
      <c r="F8" s="13">
        <f t="shared" ref="F8:F35" si="0">((E8*100)/D8)-100</f>
        <v>31.279680079980011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134</v>
      </c>
      <c r="D9" s="9">
        <v>0</v>
      </c>
      <c r="E9" s="9">
        <v>134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12">
        <v>261</v>
      </c>
      <c r="C10" s="12">
        <v>0</v>
      </c>
      <c r="D10" s="12">
        <v>261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9">
        <v>781</v>
      </c>
      <c r="C11" s="9">
        <v>737</v>
      </c>
      <c r="D11" s="9">
        <v>781</v>
      </c>
      <c r="E11" s="9">
        <v>737</v>
      </c>
      <c r="F11" s="10">
        <f t="shared" si="0"/>
        <v>-5.6338028169014081</v>
      </c>
      <c r="G11" s="1"/>
      <c r="H11" s="1"/>
      <c r="I11" s="1"/>
    </row>
    <row r="12" spans="1:12" x14ac:dyDescent="0.25">
      <c r="A12" s="11" t="s">
        <v>48</v>
      </c>
      <c r="B12" s="12">
        <v>3600.5</v>
      </c>
      <c r="C12" s="12">
        <v>5173</v>
      </c>
      <c r="D12" s="12">
        <v>3600.5</v>
      </c>
      <c r="E12" s="12">
        <v>5173</v>
      </c>
      <c r="F12" s="13">
        <f t="shared" si="0"/>
        <v>43.674489654214682</v>
      </c>
      <c r="G12" s="1"/>
      <c r="H12" s="1"/>
      <c r="I12" s="1"/>
    </row>
    <row r="13" spans="1:12" x14ac:dyDescent="0.25">
      <c r="A13" s="8" t="s">
        <v>49</v>
      </c>
      <c r="B13" s="9">
        <v>9262</v>
      </c>
      <c r="C13" s="9">
        <v>5248</v>
      </c>
      <c r="D13" s="9">
        <v>9262</v>
      </c>
      <c r="E13" s="9">
        <v>5248</v>
      </c>
      <c r="F13" s="10">
        <f t="shared" si="0"/>
        <v>-43.338371841934787</v>
      </c>
      <c r="G13" s="1"/>
      <c r="H13" s="1"/>
      <c r="I13" s="1"/>
    </row>
    <row r="14" spans="1:12" x14ac:dyDescent="0.25">
      <c r="A14" s="11" t="s">
        <v>50</v>
      </c>
      <c r="B14" s="12">
        <v>15874.5</v>
      </c>
      <c r="C14" s="12">
        <v>13414</v>
      </c>
      <c r="D14" s="12">
        <v>15874.5</v>
      </c>
      <c r="E14" s="12">
        <v>13414</v>
      </c>
      <c r="F14" s="13">
        <f t="shared" si="0"/>
        <v>-15.499700777977253</v>
      </c>
      <c r="G14" s="1"/>
      <c r="H14" s="1"/>
      <c r="I14" s="1"/>
    </row>
    <row r="15" spans="1:12" x14ac:dyDescent="0.25">
      <c r="A15" s="8" t="s">
        <v>51</v>
      </c>
      <c r="B15" s="9">
        <v>2841.5</v>
      </c>
      <c r="C15" s="9">
        <v>2378.75</v>
      </c>
      <c r="D15" s="9">
        <v>2841.5</v>
      </c>
      <c r="E15" s="9">
        <v>2378.75</v>
      </c>
      <c r="F15" s="10">
        <f t="shared" si="0"/>
        <v>-16.28541263417209</v>
      </c>
      <c r="G15" s="1"/>
      <c r="H15" s="1"/>
      <c r="I15" s="1"/>
    </row>
    <row r="16" spans="1:12" x14ac:dyDescent="0.25">
      <c r="A16" s="11" t="s">
        <v>52</v>
      </c>
      <c r="B16" s="12">
        <v>896</v>
      </c>
      <c r="C16" s="12">
        <v>2726</v>
      </c>
      <c r="D16" s="12">
        <v>896</v>
      </c>
      <c r="E16" s="12">
        <v>2726</v>
      </c>
      <c r="F16" s="13">
        <f t="shared" si="0"/>
        <v>204.24107142857144</v>
      </c>
      <c r="G16" s="1"/>
      <c r="H16" s="1"/>
      <c r="I16" s="1"/>
    </row>
    <row r="17" spans="1:9" x14ac:dyDescent="0.25">
      <c r="A17" s="8" t="s">
        <v>53</v>
      </c>
      <c r="B17" s="9">
        <v>82</v>
      </c>
      <c r="C17" s="9">
        <v>130</v>
      </c>
      <c r="D17" s="9">
        <v>82</v>
      </c>
      <c r="E17" s="9">
        <v>130</v>
      </c>
      <c r="F17" s="10">
        <f t="shared" si="0"/>
        <v>58.536585365853654</v>
      </c>
      <c r="G17" s="1"/>
      <c r="H17" s="1"/>
      <c r="I17" s="1"/>
    </row>
    <row r="18" spans="1:9" x14ac:dyDescent="0.25">
      <c r="A18" s="11" t="s">
        <v>54</v>
      </c>
      <c r="B18" s="12">
        <v>1013</v>
      </c>
      <c r="C18" s="12">
        <v>817</v>
      </c>
      <c r="D18" s="12">
        <v>1013</v>
      </c>
      <c r="E18" s="12">
        <v>817</v>
      </c>
      <c r="F18" s="13">
        <f t="shared" si="0"/>
        <v>-19.348469891411654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703</v>
      </c>
      <c r="C20" s="12">
        <v>813</v>
      </c>
      <c r="D20" s="12">
        <v>703</v>
      </c>
      <c r="E20" s="12">
        <v>813</v>
      </c>
      <c r="F20" s="13">
        <f t="shared" si="0"/>
        <v>15.647226173541966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21127</v>
      </c>
      <c r="C22" s="12">
        <v>24757</v>
      </c>
      <c r="D22" s="12">
        <v>21127</v>
      </c>
      <c r="E22" s="12">
        <v>24757</v>
      </c>
      <c r="F22" s="13">
        <f t="shared" si="0"/>
        <v>17.181805272873575</v>
      </c>
      <c r="G22" s="1"/>
      <c r="H22" s="1"/>
      <c r="I22" s="1"/>
    </row>
    <row r="23" spans="1:9" x14ac:dyDescent="0.25">
      <c r="A23" s="8" t="s">
        <v>59</v>
      </c>
      <c r="B23" s="9">
        <v>837</v>
      </c>
      <c r="C23" s="9">
        <v>560</v>
      </c>
      <c r="D23" s="9">
        <v>837</v>
      </c>
      <c r="E23" s="9">
        <v>560</v>
      </c>
      <c r="F23" s="10">
        <f t="shared" si="0"/>
        <v>-33.094384707287929</v>
      </c>
      <c r="G23" s="1"/>
      <c r="H23" s="1"/>
      <c r="I23" s="1"/>
    </row>
    <row r="24" spans="1:9" x14ac:dyDescent="0.25">
      <c r="A24" s="11" t="s">
        <v>60</v>
      </c>
      <c r="B24" s="12">
        <v>8</v>
      </c>
      <c r="C24" s="12">
        <v>2014</v>
      </c>
      <c r="D24" s="12">
        <v>8</v>
      </c>
      <c r="E24" s="12">
        <v>2014</v>
      </c>
      <c r="F24" s="13">
        <f t="shared" si="0"/>
        <v>25075</v>
      </c>
      <c r="G24" s="1"/>
      <c r="H24" s="1"/>
      <c r="I24" s="1"/>
    </row>
    <row r="25" spans="1:9" x14ac:dyDescent="0.25">
      <c r="A25" s="8" t="s">
        <v>61</v>
      </c>
      <c r="B25" s="9">
        <v>1274</v>
      </c>
      <c r="C25" s="9">
        <v>1168</v>
      </c>
      <c r="D25" s="9">
        <v>1274</v>
      </c>
      <c r="E25" s="9">
        <v>1168</v>
      </c>
      <c r="F25" s="10">
        <f t="shared" si="0"/>
        <v>-8.3202511773940415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142</v>
      </c>
      <c r="D26" s="12">
        <v>0</v>
      </c>
      <c r="E26" s="12">
        <v>142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19887</v>
      </c>
      <c r="C28" s="12">
        <v>22907</v>
      </c>
      <c r="D28" s="12">
        <v>19887</v>
      </c>
      <c r="E28" s="12">
        <v>22907</v>
      </c>
      <c r="F28" s="13">
        <f t="shared" si="0"/>
        <v>15.185799768693116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8163</v>
      </c>
      <c r="C30" s="12">
        <v>9741</v>
      </c>
      <c r="D30" s="12">
        <v>8163</v>
      </c>
      <c r="E30" s="12">
        <v>9741</v>
      </c>
      <c r="F30" s="13">
        <f t="shared" si="0"/>
        <v>19.331128261668511</v>
      </c>
      <c r="G30" s="1"/>
      <c r="H30" s="1"/>
      <c r="I30" s="1"/>
    </row>
    <row r="31" spans="1:9" x14ac:dyDescent="0.25">
      <c r="A31" s="8" t="s">
        <v>67</v>
      </c>
      <c r="B31" s="9">
        <v>1551</v>
      </c>
      <c r="C31" s="9">
        <v>933</v>
      </c>
      <c r="D31" s="9">
        <v>1551</v>
      </c>
      <c r="E31" s="9">
        <v>933</v>
      </c>
      <c r="F31" s="10">
        <f t="shared" si="0"/>
        <v>-39.845261121856865</v>
      </c>
      <c r="G31" s="1"/>
      <c r="H31" s="1"/>
      <c r="I31" s="1"/>
    </row>
    <row r="32" spans="1:9" x14ac:dyDescent="0.25">
      <c r="A32" s="11" t="s">
        <v>68</v>
      </c>
      <c r="B32" s="12">
        <v>11072</v>
      </c>
      <c r="C32" s="12">
        <v>10104</v>
      </c>
      <c r="D32" s="12">
        <v>11072</v>
      </c>
      <c r="E32" s="12">
        <v>10104</v>
      </c>
      <c r="F32" s="13">
        <f t="shared" si="0"/>
        <v>-8.7427745664739831</v>
      </c>
      <c r="G32" s="1"/>
      <c r="H32" s="1"/>
      <c r="I32" s="1"/>
    </row>
    <row r="33" spans="1:9" x14ac:dyDescent="0.25">
      <c r="A33" s="8" t="s">
        <v>69</v>
      </c>
      <c r="B33" s="9">
        <v>2325</v>
      </c>
      <c r="C33" s="9">
        <v>3570</v>
      </c>
      <c r="D33" s="9">
        <v>2325</v>
      </c>
      <c r="E33" s="9">
        <v>3570</v>
      </c>
      <c r="F33" s="10">
        <f t="shared" si="0"/>
        <v>53.548387096774206</v>
      </c>
      <c r="G33" s="1"/>
      <c r="H33" s="1"/>
      <c r="I33" s="1"/>
    </row>
    <row r="34" spans="1:9" x14ac:dyDescent="0.25">
      <c r="A34" s="11" t="s">
        <v>70</v>
      </c>
      <c r="B34" s="12">
        <v>1371</v>
      </c>
      <c r="C34" s="12">
        <v>34</v>
      </c>
      <c r="D34" s="12">
        <v>1371</v>
      </c>
      <c r="E34" s="12">
        <v>34</v>
      </c>
      <c r="F34" s="13">
        <f t="shared" si="0"/>
        <v>-97.520058351568196</v>
      </c>
      <c r="G34" s="1"/>
      <c r="H34" s="1"/>
      <c r="I34" s="1"/>
    </row>
    <row r="35" spans="1:9" x14ac:dyDescent="0.25">
      <c r="A35" s="14" t="s">
        <v>71</v>
      </c>
      <c r="B35" s="15">
        <f>SUM(B7:B34)</f>
        <v>110980.5</v>
      </c>
      <c r="C35" s="15">
        <f t="shared" ref="C35:E35" si="1">SUM(C7:C34)</f>
        <v>118017.75</v>
      </c>
      <c r="D35" s="15">
        <f t="shared" si="1"/>
        <v>110980.5</v>
      </c>
      <c r="E35" s="15">
        <f t="shared" si="1"/>
        <v>118017.75</v>
      </c>
      <c r="F35" s="16">
        <f t="shared" si="0"/>
        <v>6.3409788206036239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12</v>
      </c>
      <c r="C38" s="41">
        <f>D7</f>
        <v>49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24757</v>
      </c>
      <c r="G38" s="42">
        <f>LOOKUP(E38,$A$38:$A$65,$C$38:$C$65)</f>
        <v>21127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10505</v>
      </c>
      <c r="C39" s="41">
        <f t="shared" ref="C39:C65" si="5">D8</f>
        <v>8002</v>
      </c>
      <c r="D39" s="41">
        <f t="shared" ref="D39:D65" si="6">_xlfn.RANK.EQ(B39,$B$38:$B$65)+COUNTIF($B$38:$B$65,B39)-1</f>
        <v>4</v>
      </c>
      <c r="E39" s="42" t="str">
        <f t="shared" si="2"/>
        <v>SANTA CRUZ DE TENERIFE</v>
      </c>
      <c r="F39" s="42">
        <f t="shared" ref="F39:F65" si="7">LOOKUP(E39,$A$38:$A$65,$B$38:$B$65)</f>
        <v>22907</v>
      </c>
      <c r="G39" s="42">
        <f t="shared" ref="G39:G65" si="8">LOOKUP(E39,$A$38:$A$65,$C$38:$C$65)</f>
        <v>19887</v>
      </c>
    </row>
    <row r="40" spans="1:9" x14ac:dyDescent="0.25">
      <c r="A40" s="42" t="str">
        <f t="shared" si="3"/>
        <v>ALMERIA</v>
      </c>
      <c r="B40" s="41">
        <f t="shared" si="4"/>
        <v>134</v>
      </c>
      <c r="C40" s="41">
        <f t="shared" si="5"/>
        <v>0</v>
      </c>
      <c r="D40" s="41">
        <f t="shared" si="6"/>
        <v>20</v>
      </c>
      <c r="E40" s="42" t="str">
        <f t="shared" si="2"/>
        <v>BARCELONA</v>
      </c>
      <c r="F40" s="42">
        <f t="shared" si="7"/>
        <v>13414</v>
      </c>
      <c r="G40" s="42">
        <f t="shared" si="8"/>
        <v>15874.5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261</v>
      </c>
      <c r="D41" s="41">
        <f t="shared" si="6"/>
        <v>28</v>
      </c>
      <c r="E41" s="42" t="str">
        <f t="shared" si="2"/>
        <v>ALICANTE</v>
      </c>
      <c r="F41" s="42">
        <f t="shared" si="7"/>
        <v>10505</v>
      </c>
      <c r="G41" s="42">
        <f t="shared" si="8"/>
        <v>8002</v>
      </c>
    </row>
    <row r="42" spans="1:9" x14ac:dyDescent="0.25">
      <c r="A42" s="42" t="str">
        <f t="shared" si="3"/>
        <v>BAHIA DE ALGECIRAS</v>
      </c>
      <c r="B42" s="41">
        <f t="shared" si="4"/>
        <v>737</v>
      </c>
      <c r="C42" s="41">
        <f t="shared" si="5"/>
        <v>781</v>
      </c>
      <c r="D42" s="41">
        <f t="shared" si="6"/>
        <v>17</v>
      </c>
      <c r="E42" s="42" t="str">
        <f t="shared" si="2"/>
        <v>VALENCIA</v>
      </c>
      <c r="F42" s="42">
        <f t="shared" si="7"/>
        <v>10104</v>
      </c>
      <c r="G42" s="42">
        <f t="shared" si="8"/>
        <v>11072</v>
      </c>
    </row>
    <row r="43" spans="1:9" x14ac:dyDescent="0.25">
      <c r="A43" s="42" t="str">
        <f t="shared" si="3"/>
        <v>BAHIA DE CADIZ</v>
      </c>
      <c r="B43" s="41">
        <f t="shared" si="4"/>
        <v>5173</v>
      </c>
      <c r="C43" s="41">
        <f t="shared" si="5"/>
        <v>3600.5</v>
      </c>
      <c r="D43" s="41">
        <f t="shared" si="6"/>
        <v>8</v>
      </c>
      <c r="E43" s="42" t="str">
        <f t="shared" si="2"/>
        <v>SEVILLA</v>
      </c>
      <c r="F43" s="42">
        <f t="shared" si="7"/>
        <v>9741</v>
      </c>
      <c r="G43" s="42">
        <f t="shared" si="8"/>
        <v>8163</v>
      </c>
    </row>
    <row r="44" spans="1:9" x14ac:dyDescent="0.25">
      <c r="A44" s="42" t="str">
        <f t="shared" si="3"/>
        <v>BALEARES</v>
      </c>
      <c r="B44" s="41">
        <f t="shared" si="4"/>
        <v>5248</v>
      </c>
      <c r="C44" s="41">
        <f t="shared" si="5"/>
        <v>9262</v>
      </c>
      <c r="D44" s="41">
        <f t="shared" si="6"/>
        <v>7</v>
      </c>
      <c r="E44" s="42" t="str">
        <f t="shared" si="2"/>
        <v>BALEARES</v>
      </c>
      <c r="F44" s="42">
        <f t="shared" si="7"/>
        <v>5248</v>
      </c>
      <c r="G44" s="42">
        <f t="shared" si="8"/>
        <v>9262</v>
      </c>
    </row>
    <row r="45" spans="1:9" x14ac:dyDescent="0.25">
      <c r="A45" s="42" t="str">
        <f t="shared" si="3"/>
        <v>BARCELONA</v>
      </c>
      <c r="B45" s="41">
        <f t="shared" si="4"/>
        <v>13414</v>
      </c>
      <c r="C45" s="41">
        <f t="shared" si="5"/>
        <v>15874.5</v>
      </c>
      <c r="D45" s="41">
        <f t="shared" si="6"/>
        <v>3</v>
      </c>
      <c r="E45" s="42" t="str">
        <f t="shared" si="2"/>
        <v>BAHIA DE CADIZ</v>
      </c>
      <c r="F45" s="42">
        <f t="shared" si="7"/>
        <v>5173</v>
      </c>
      <c r="G45" s="42">
        <f t="shared" si="8"/>
        <v>3600.5</v>
      </c>
    </row>
    <row r="46" spans="1:9" x14ac:dyDescent="0.25">
      <c r="A46" s="42" t="str">
        <f t="shared" si="3"/>
        <v>BILBAO</v>
      </c>
      <c r="B46" s="41">
        <f t="shared" si="4"/>
        <v>2378.75</v>
      </c>
      <c r="C46" s="41">
        <f t="shared" si="5"/>
        <v>2841.5</v>
      </c>
      <c r="D46" s="41">
        <f t="shared" si="6"/>
        <v>11</v>
      </c>
      <c r="E46" s="42" t="str">
        <f t="shared" si="2"/>
        <v>VIGO</v>
      </c>
      <c r="F46" s="42">
        <f t="shared" si="7"/>
        <v>3570</v>
      </c>
      <c r="G46" s="42">
        <f t="shared" si="8"/>
        <v>2325</v>
      </c>
    </row>
    <row r="47" spans="1:9" x14ac:dyDescent="0.25">
      <c r="A47" s="42" t="str">
        <f t="shared" si="3"/>
        <v>CARTAGENA</v>
      </c>
      <c r="B47" s="41">
        <f t="shared" si="4"/>
        <v>2726</v>
      </c>
      <c r="C47" s="41">
        <f t="shared" si="5"/>
        <v>896</v>
      </c>
      <c r="D47" s="41">
        <f t="shared" si="6"/>
        <v>10</v>
      </c>
      <c r="E47" s="42" t="str">
        <f t="shared" si="2"/>
        <v>CARTAGENA</v>
      </c>
      <c r="F47" s="42">
        <f t="shared" si="7"/>
        <v>2726</v>
      </c>
      <c r="G47" s="42">
        <f t="shared" si="8"/>
        <v>896</v>
      </c>
    </row>
    <row r="48" spans="1:9" x14ac:dyDescent="0.25">
      <c r="A48" s="42" t="str">
        <f t="shared" si="3"/>
        <v>CASTELLON</v>
      </c>
      <c r="B48" s="41">
        <f t="shared" si="4"/>
        <v>130</v>
      </c>
      <c r="C48" s="41">
        <f t="shared" si="5"/>
        <v>82</v>
      </c>
      <c r="D48" s="41">
        <f t="shared" si="6"/>
        <v>21</v>
      </c>
      <c r="E48" s="42" t="str">
        <f t="shared" si="2"/>
        <v>BILBAO</v>
      </c>
      <c r="F48" s="42">
        <f t="shared" si="7"/>
        <v>2378.75</v>
      </c>
      <c r="G48" s="42">
        <f t="shared" si="8"/>
        <v>2841.5</v>
      </c>
    </row>
    <row r="49" spans="1:7" x14ac:dyDescent="0.25">
      <c r="A49" s="42" t="str">
        <f t="shared" si="3"/>
        <v>CEUTA</v>
      </c>
      <c r="B49" s="41">
        <f t="shared" si="4"/>
        <v>817</v>
      </c>
      <c r="C49" s="41">
        <f t="shared" si="5"/>
        <v>1013</v>
      </c>
      <c r="D49" s="41">
        <f t="shared" si="6"/>
        <v>15</v>
      </c>
      <c r="E49" s="42" t="str">
        <f t="shared" si="2"/>
        <v>MARIN Y RIA DE PONTEVEDRA</v>
      </c>
      <c r="F49" s="42">
        <f t="shared" si="7"/>
        <v>2014</v>
      </c>
      <c r="G49" s="42">
        <f t="shared" si="8"/>
        <v>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1168</v>
      </c>
      <c r="G50" s="42">
        <f t="shared" si="8"/>
        <v>1274</v>
      </c>
    </row>
    <row r="51" spans="1:7" x14ac:dyDescent="0.25">
      <c r="A51" s="42" t="str">
        <f t="shared" si="3"/>
        <v>GIJON</v>
      </c>
      <c r="B51" s="41">
        <f t="shared" si="4"/>
        <v>813</v>
      </c>
      <c r="C51" s="41">
        <f t="shared" si="5"/>
        <v>703</v>
      </c>
      <c r="D51" s="41">
        <f t="shared" si="6"/>
        <v>16</v>
      </c>
      <c r="E51" s="42" t="str">
        <f t="shared" si="2"/>
        <v>TARRAGONA</v>
      </c>
      <c r="F51" s="42">
        <f t="shared" si="7"/>
        <v>933</v>
      </c>
      <c r="G51" s="42">
        <f t="shared" si="8"/>
        <v>1551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817</v>
      </c>
      <c r="G52" s="42">
        <f t="shared" si="8"/>
        <v>1013</v>
      </c>
    </row>
    <row r="53" spans="1:7" x14ac:dyDescent="0.25">
      <c r="A53" s="42" t="str">
        <f t="shared" si="3"/>
        <v>LAS PALMAS</v>
      </c>
      <c r="B53" s="41">
        <f t="shared" si="4"/>
        <v>24757</v>
      </c>
      <c r="C53" s="41">
        <f t="shared" si="5"/>
        <v>21127</v>
      </c>
      <c r="D53" s="41">
        <f t="shared" si="6"/>
        <v>1</v>
      </c>
      <c r="E53" s="42" t="str">
        <f t="shared" si="2"/>
        <v>GIJON</v>
      </c>
      <c r="F53" s="42">
        <f t="shared" si="7"/>
        <v>813</v>
      </c>
      <c r="G53" s="42">
        <f t="shared" si="8"/>
        <v>703</v>
      </c>
    </row>
    <row r="54" spans="1:7" x14ac:dyDescent="0.25">
      <c r="A54" s="42" t="str">
        <f t="shared" si="3"/>
        <v>MALAGA</v>
      </c>
      <c r="B54" s="41">
        <f t="shared" si="4"/>
        <v>560</v>
      </c>
      <c r="C54" s="41">
        <f t="shared" si="5"/>
        <v>837</v>
      </c>
      <c r="D54" s="41">
        <f t="shared" si="6"/>
        <v>18</v>
      </c>
      <c r="E54" s="42" t="str">
        <f t="shared" si="2"/>
        <v>BAHIA DE ALGECIRAS</v>
      </c>
      <c r="F54" s="42">
        <f t="shared" si="7"/>
        <v>737</v>
      </c>
      <c r="G54" s="42">
        <f t="shared" si="8"/>
        <v>781</v>
      </c>
    </row>
    <row r="55" spans="1:7" x14ac:dyDescent="0.25">
      <c r="A55" s="42" t="str">
        <f t="shared" si="3"/>
        <v>MARIN Y RIA DE PONTEVEDRA</v>
      </c>
      <c r="B55" s="41">
        <f t="shared" si="4"/>
        <v>2014</v>
      </c>
      <c r="C55" s="41">
        <f t="shared" si="5"/>
        <v>8</v>
      </c>
      <c r="D55" s="41">
        <f t="shared" si="6"/>
        <v>12</v>
      </c>
      <c r="E55" s="42" t="str">
        <f t="shared" si="2"/>
        <v>MALAGA</v>
      </c>
      <c r="F55" s="42">
        <f t="shared" si="7"/>
        <v>560</v>
      </c>
      <c r="G55" s="42">
        <f t="shared" si="8"/>
        <v>837</v>
      </c>
    </row>
    <row r="56" spans="1:7" x14ac:dyDescent="0.25">
      <c r="A56" s="42" t="str">
        <f t="shared" si="3"/>
        <v>MELILLA</v>
      </c>
      <c r="B56" s="41">
        <f t="shared" si="4"/>
        <v>1168</v>
      </c>
      <c r="C56" s="41">
        <f t="shared" si="5"/>
        <v>1274</v>
      </c>
      <c r="D56" s="41">
        <f t="shared" si="6"/>
        <v>13</v>
      </c>
      <c r="E56" s="42" t="str">
        <f t="shared" si="2"/>
        <v>MOTRIL</v>
      </c>
      <c r="F56" s="42">
        <f t="shared" si="7"/>
        <v>142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142</v>
      </c>
      <c r="C57" s="41">
        <f t="shared" si="5"/>
        <v>0</v>
      </c>
      <c r="D57" s="41">
        <f t="shared" si="6"/>
        <v>19</v>
      </c>
      <c r="E57" s="42" t="str">
        <f t="shared" si="2"/>
        <v>ALMERIA</v>
      </c>
      <c r="F57" s="42">
        <f t="shared" si="7"/>
        <v>134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130</v>
      </c>
      <c r="G58" s="42">
        <f t="shared" si="8"/>
        <v>82</v>
      </c>
    </row>
    <row r="59" spans="1:7" x14ac:dyDescent="0.25">
      <c r="A59" s="42" t="str">
        <f t="shared" si="3"/>
        <v>SANTA CRUZ DE TENERIFE</v>
      </c>
      <c r="B59" s="41">
        <f t="shared" si="4"/>
        <v>22907</v>
      </c>
      <c r="C59" s="41">
        <f t="shared" si="5"/>
        <v>19887</v>
      </c>
      <c r="D59" s="41">
        <f t="shared" si="6"/>
        <v>2</v>
      </c>
      <c r="E59" s="42" t="str">
        <f t="shared" si="2"/>
        <v>VILAGARCIA</v>
      </c>
      <c r="F59" s="42">
        <f t="shared" si="7"/>
        <v>34</v>
      </c>
      <c r="G59" s="42">
        <f t="shared" si="8"/>
        <v>1371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12</v>
      </c>
      <c r="G60" s="42">
        <f t="shared" si="8"/>
        <v>49</v>
      </c>
    </row>
    <row r="61" spans="1:7" x14ac:dyDescent="0.25">
      <c r="A61" s="42" t="str">
        <f t="shared" si="3"/>
        <v>SEVILLA</v>
      </c>
      <c r="B61" s="41">
        <f t="shared" si="4"/>
        <v>9741</v>
      </c>
      <c r="C61" s="41">
        <f t="shared" si="5"/>
        <v>8163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933</v>
      </c>
      <c r="C62" s="41">
        <f t="shared" si="5"/>
        <v>1551</v>
      </c>
      <c r="D62" s="41">
        <f t="shared" si="6"/>
        <v>14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10104</v>
      </c>
      <c r="C63" s="41">
        <f t="shared" si="5"/>
        <v>11072</v>
      </c>
      <c r="D63" s="41">
        <f t="shared" si="6"/>
        <v>5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3570</v>
      </c>
      <c r="C64" s="41">
        <f t="shared" si="5"/>
        <v>2325</v>
      </c>
      <c r="D64" s="41">
        <f t="shared" si="6"/>
        <v>9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1371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261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">
        <v>39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595</v>
      </c>
      <c r="C7" s="9">
        <v>500</v>
      </c>
      <c r="D7" s="9">
        <v>595</v>
      </c>
      <c r="E7" s="9">
        <v>500</v>
      </c>
      <c r="F7" s="10">
        <f>((E7*100)/D7)-100</f>
        <v>-15.966386554621849</v>
      </c>
      <c r="G7" s="1"/>
      <c r="H7" s="1"/>
      <c r="I7" s="1"/>
    </row>
    <row r="8" spans="1:12" x14ac:dyDescent="0.25">
      <c r="A8" s="11" t="s">
        <v>44</v>
      </c>
      <c r="B8" s="12">
        <v>677</v>
      </c>
      <c r="C8" s="12">
        <v>575</v>
      </c>
      <c r="D8" s="12">
        <v>677</v>
      </c>
      <c r="E8" s="12">
        <v>575</v>
      </c>
      <c r="F8" s="13">
        <f t="shared" ref="F8:F35" si="0">((E8*100)/D8)-100</f>
        <v>-15.066469719350067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40</v>
      </c>
      <c r="D9" s="9">
        <v>0</v>
      </c>
      <c r="E9" s="9">
        <v>40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12">
        <v>38</v>
      </c>
      <c r="C10" s="12">
        <v>0</v>
      </c>
      <c r="D10" s="12">
        <v>38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9">
        <v>8086</v>
      </c>
      <c r="C11" s="9">
        <v>13872</v>
      </c>
      <c r="D11" s="9">
        <v>8086</v>
      </c>
      <c r="E11" s="9">
        <v>13872</v>
      </c>
      <c r="F11" s="10">
        <f t="shared" si="0"/>
        <v>71.555775414296306</v>
      </c>
      <c r="G11" s="1"/>
      <c r="H11" s="1"/>
      <c r="I11" s="1"/>
    </row>
    <row r="12" spans="1:12" x14ac:dyDescent="0.25">
      <c r="A12" s="11" t="s">
        <v>48</v>
      </c>
      <c r="B12" s="12">
        <v>3731</v>
      </c>
      <c r="C12" s="12">
        <v>3462</v>
      </c>
      <c r="D12" s="12">
        <v>3731</v>
      </c>
      <c r="E12" s="12">
        <v>3462</v>
      </c>
      <c r="F12" s="13">
        <f t="shared" si="0"/>
        <v>-7.2098633074242855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50</v>
      </c>
      <c r="B14" s="12">
        <v>82195</v>
      </c>
      <c r="C14" s="12">
        <v>82156</v>
      </c>
      <c r="D14" s="12">
        <v>82195</v>
      </c>
      <c r="E14" s="12">
        <v>82156</v>
      </c>
      <c r="F14" s="13">
        <f t="shared" si="0"/>
        <v>-4.7448141614452766E-2</v>
      </c>
      <c r="G14" s="1"/>
      <c r="H14" s="1"/>
      <c r="I14" s="1"/>
    </row>
    <row r="15" spans="1:12" x14ac:dyDescent="0.25">
      <c r="A15" s="8" t="s">
        <v>51</v>
      </c>
      <c r="B15" s="9">
        <v>18416</v>
      </c>
      <c r="C15" s="9">
        <v>24376.25</v>
      </c>
      <c r="D15" s="9">
        <v>18416</v>
      </c>
      <c r="E15" s="9">
        <v>24376.25</v>
      </c>
      <c r="F15" s="10">
        <f t="shared" si="0"/>
        <v>32.364519982623818</v>
      </c>
      <c r="G15" s="1"/>
      <c r="H15" s="1"/>
      <c r="I15" s="1"/>
    </row>
    <row r="16" spans="1:12" x14ac:dyDescent="0.25">
      <c r="A16" s="11" t="s">
        <v>52</v>
      </c>
      <c r="B16" s="12">
        <v>2094</v>
      </c>
      <c r="C16" s="12">
        <v>1957</v>
      </c>
      <c r="D16" s="12">
        <v>2094</v>
      </c>
      <c r="E16" s="12">
        <v>1957</v>
      </c>
      <c r="F16" s="13">
        <f t="shared" si="0"/>
        <v>-6.54250238777459</v>
      </c>
      <c r="G16" s="1"/>
      <c r="H16" s="1"/>
      <c r="I16" s="1"/>
    </row>
    <row r="17" spans="1:9" x14ac:dyDescent="0.25">
      <c r="A17" s="8" t="s">
        <v>53</v>
      </c>
      <c r="B17" s="9">
        <v>3275</v>
      </c>
      <c r="C17" s="9">
        <v>5820</v>
      </c>
      <c r="D17" s="9">
        <v>3275</v>
      </c>
      <c r="E17" s="9">
        <v>5820</v>
      </c>
      <c r="F17" s="10">
        <f t="shared" si="0"/>
        <v>77.70992366412213</v>
      </c>
      <c r="G17" s="1"/>
      <c r="H17" s="1"/>
      <c r="I17" s="1"/>
    </row>
    <row r="18" spans="1:9" x14ac:dyDescent="0.25">
      <c r="A18" s="11" t="s">
        <v>54</v>
      </c>
      <c r="B18" s="12">
        <v>61</v>
      </c>
      <c r="C18" s="12">
        <v>71</v>
      </c>
      <c r="D18" s="12">
        <v>61</v>
      </c>
      <c r="E18" s="12">
        <v>71</v>
      </c>
      <c r="F18" s="13">
        <f t="shared" si="0"/>
        <v>16.393442622950815</v>
      </c>
      <c r="G18" s="1"/>
      <c r="H18" s="1"/>
      <c r="I18" s="1"/>
    </row>
    <row r="19" spans="1:9" x14ac:dyDescent="0.25">
      <c r="A19" s="8" t="s">
        <v>55</v>
      </c>
      <c r="B19" s="9">
        <v>16</v>
      </c>
      <c r="C19" s="9">
        <v>23</v>
      </c>
      <c r="D19" s="9">
        <v>16</v>
      </c>
      <c r="E19" s="9">
        <v>23</v>
      </c>
      <c r="F19" s="10">
        <f t="shared" si="0"/>
        <v>43.75</v>
      </c>
      <c r="G19" s="1"/>
      <c r="H19" s="1"/>
      <c r="I19" s="1"/>
    </row>
    <row r="20" spans="1:9" x14ac:dyDescent="0.25">
      <c r="A20" s="11" t="s">
        <v>56</v>
      </c>
      <c r="B20" s="12">
        <v>1317</v>
      </c>
      <c r="C20" s="12">
        <v>1793</v>
      </c>
      <c r="D20" s="12">
        <v>1317</v>
      </c>
      <c r="E20" s="12">
        <v>1793</v>
      </c>
      <c r="F20" s="13">
        <f t="shared" si="0"/>
        <v>36.142748671222478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5916</v>
      </c>
      <c r="C22" s="12">
        <v>7935</v>
      </c>
      <c r="D22" s="12">
        <v>5916</v>
      </c>
      <c r="E22" s="12">
        <v>7935</v>
      </c>
      <c r="F22" s="13">
        <f t="shared" si="0"/>
        <v>34.127789046653135</v>
      </c>
      <c r="G22" s="1"/>
      <c r="H22" s="1"/>
      <c r="I22" s="1"/>
    </row>
    <row r="23" spans="1:9" x14ac:dyDescent="0.25">
      <c r="A23" s="8" t="s">
        <v>59</v>
      </c>
      <c r="B23" s="9">
        <v>343</v>
      </c>
      <c r="C23" s="9">
        <v>373</v>
      </c>
      <c r="D23" s="9">
        <v>343</v>
      </c>
      <c r="E23" s="9">
        <v>373</v>
      </c>
      <c r="F23" s="10">
        <f t="shared" si="0"/>
        <v>8.7463556851311921</v>
      </c>
      <c r="G23" s="1"/>
      <c r="H23" s="1"/>
      <c r="I23" s="1"/>
    </row>
    <row r="24" spans="1:9" x14ac:dyDescent="0.25">
      <c r="A24" s="11" t="s">
        <v>60</v>
      </c>
      <c r="B24" s="12">
        <v>552</v>
      </c>
      <c r="C24" s="12">
        <v>1297</v>
      </c>
      <c r="D24" s="12">
        <v>552</v>
      </c>
      <c r="E24" s="12">
        <v>1297</v>
      </c>
      <c r="F24" s="13">
        <f t="shared" si="0"/>
        <v>134.96376811594203</v>
      </c>
      <c r="G24" s="1"/>
      <c r="H24" s="1"/>
      <c r="I24" s="1"/>
    </row>
    <row r="25" spans="1:9" x14ac:dyDescent="0.25">
      <c r="A25" s="8" t="s">
        <v>61</v>
      </c>
      <c r="B25" s="9">
        <v>1010</v>
      </c>
      <c r="C25" s="9">
        <v>356</v>
      </c>
      <c r="D25" s="9">
        <v>1010</v>
      </c>
      <c r="E25" s="9">
        <v>356</v>
      </c>
      <c r="F25" s="10">
        <f t="shared" si="0"/>
        <v>-64.752475247524757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168</v>
      </c>
      <c r="D26" s="12">
        <v>0</v>
      </c>
      <c r="E26" s="12">
        <v>168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2799</v>
      </c>
      <c r="C28" s="12">
        <v>3160</v>
      </c>
      <c r="D28" s="12">
        <v>2799</v>
      </c>
      <c r="E28" s="12">
        <v>3160</v>
      </c>
      <c r="F28" s="13">
        <f t="shared" si="0"/>
        <v>12.897463379778486</v>
      </c>
      <c r="G28" s="1"/>
      <c r="H28" s="1"/>
      <c r="I28" s="1"/>
    </row>
    <row r="29" spans="1:9" x14ac:dyDescent="0.25">
      <c r="A29" s="8" t="s">
        <v>65</v>
      </c>
      <c r="B29" s="9">
        <v>122</v>
      </c>
      <c r="C29" s="9">
        <v>152</v>
      </c>
      <c r="D29" s="9">
        <v>122</v>
      </c>
      <c r="E29" s="9">
        <v>152</v>
      </c>
      <c r="F29" s="10">
        <f t="shared" si="0"/>
        <v>24.590163934426229</v>
      </c>
      <c r="G29" s="1"/>
      <c r="H29" s="1"/>
      <c r="I29" s="1"/>
    </row>
    <row r="30" spans="1:9" x14ac:dyDescent="0.25">
      <c r="A30" s="11" t="s">
        <v>66</v>
      </c>
      <c r="B30" s="12">
        <v>889</v>
      </c>
      <c r="C30" s="12">
        <v>1596</v>
      </c>
      <c r="D30" s="12">
        <v>889</v>
      </c>
      <c r="E30" s="12">
        <v>1596</v>
      </c>
      <c r="F30" s="13">
        <f t="shared" si="0"/>
        <v>79.527559055118104</v>
      </c>
      <c r="G30" s="1"/>
      <c r="H30" s="1"/>
      <c r="I30" s="1"/>
    </row>
    <row r="31" spans="1:9" x14ac:dyDescent="0.25">
      <c r="A31" s="8" t="s">
        <v>67</v>
      </c>
      <c r="B31" s="9">
        <v>2262</v>
      </c>
      <c r="C31" s="9">
        <v>4990</v>
      </c>
      <c r="D31" s="9">
        <v>2262</v>
      </c>
      <c r="E31" s="9">
        <v>4990</v>
      </c>
      <c r="F31" s="10">
        <f t="shared" si="0"/>
        <v>120.60123784261717</v>
      </c>
      <c r="G31" s="1"/>
      <c r="H31" s="1"/>
      <c r="I31" s="1"/>
    </row>
    <row r="32" spans="1:9" x14ac:dyDescent="0.25">
      <c r="A32" s="11" t="s">
        <v>68</v>
      </c>
      <c r="B32" s="12">
        <v>136073</v>
      </c>
      <c r="C32" s="12">
        <v>136313</v>
      </c>
      <c r="D32" s="12">
        <v>136073</v>
      </c>
      <c r="E32" s="12">
        <v>136313</v>
      </c>
      <c r="F32" s="13">
        <f t="shared" si="0"/>
        <v>0.1763759158686895</v>
      </c>
      <c r="G32" s="1"/>
      <c r="H32" s="1"/>
      <c r="I32" s="1"/>
    </row>
    <row r="33" spans="1:9" x14ac:dyDescent="0.25">
      <c r="A33" s="8" t="s">
        <v>69</v>
      </c>
      <c r="B33" s="9">
        <v>10754</v>
      </c>
      <c r="C33" s="9">
        <v>11150.5</v>
      </c>
      <c r="D33" s="9">
        <v>10754</v>
      </c>
      <c r="E33" s="9">
        <v>11150.5</v>
      </c>
      <c r="F33" s="10">
        <f t="shared" si="0"/>
        <v>3.6870001859773112</v>
      </c>
      <c r="G33" s="1"/>
      <c r="H33" s="1"/>
      <c r="I33" s="1"/>
    </row>
    <row r="34" spans="1:9" x14ac:dyDescent="0.25">
      <c r="A34" s="11" t="s">
        <v>70</v>
      </c>
      <c r="B34" s="12">
        <v>357</v>
      </c>
      <c r="C34" s="12">
        <v>285</v>
      </c>
      <c r="D34" s="12">
        <v>357</v>
      </c>
      <c r="E34" s="12">
        <v>285</v>
      </c>
      <c r="F34" s="13">
        <f t="shared" si="0"/>
        <v>-20.168067226890756</v>
      </c>
      <c r="G34" s="1"/>
      <c r="H34" s="1"/>
      <c r="I34" s="1"/>
    </row>
    <row r="35" spans="1:9" x14ac:dyDescent="0.25">
      <c r="A35" s="14" t="s">
        <v>71</v>
      </c>
      <c r="B35" s="15">
        <f>SUM(B7:B34)</f>
        <v>281578</v>
      </c>
      <c r="C35" s="15">
        <f t="shared" ref="C35:E35" si="1">SUM(C7:C34)</f>
        <v>302420.75</v>
      </c>
      <c r="D35" s="15">
        <f t="shared" si="1"/>
        <v>281578</v>
      </c>
      <c r="E35" s="15">
        <f t="shared" si="1"/>
        <v>302420.75</v>
      </c>
      <c r="F35" s="16">
        <f t="shared" si="0"/>
        <v>7.4021230351803098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500</v>
      </c>
      <c r="C38" s="41">
        <f>D7</f>
        <v>595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VALENCIA</v>
      </c>
      <c r="F38" s="42">
        <f>LOOKUP(E38,$A$38:$A$65,$B$38:$B$65)</f>
        <v>136313</v>
      </c>
      <c r="G38" s="42">
        <f>LOOKUP(E38,$A$38:$A$65,$C$38:$C$65)</f>
        <v>136073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575</v>
      </c>
      <c r="C39" s="41">
        <f t="shared" ref="C39:C65" si="5">D8</f>
        <v>677</v>
      </c>
      <c r="D39" s="41">
        <f t="shared" ref="D39:D65" si="6">_xlfn.RANK.EQ(B39,$B$38:$B$65)+COUNTIF($B$38:$B$65,B39)-1</f>
        <v>15</v>
      </c>
      <c r="E39" s="42" t="str">
        <f t="shared" si="2"/>
        <v>BARCELONA</v>
      </c>
      <c r="F39" s="42">
        <f t="shared" ref="F39:F65" si="7">LOOKUP(E39,$A$38:$A$65,$B$38:$B$65)</f>
        <v>82156</v>
      </c>
      <c r="G39" s="42">
        <f t="shared" ref="G39:G65" si="8">LOOKUP(E39,$A$38:$A$65,$C$38:$C$65)</f>
        <v>82195</v>
      </c>
    </row>
    <row r="40" spans="1:9" x14ac:dyDescent="0.25">
      <c r="A40" s="42" t="str">
        <f t="shared" si="3"/>
        <v>ALMERIA</v>
      </c>
      <c r="B40" s="41">
        <f t="shared" si="4"/>
        <v>40</v>
      </c>
      <c r="C40" s="41">
        <f t="shared" si="5"/>
        <v>0</v>
      </c>
      <c r="D40" s="41">
        <f t="shared" si="6"/>
        <v>23</v>
      </c>
      <c r="E40" s="42" t="str">
        <f t="shared" si="2"/>
        <v>BILBAO</v>
      </c>
      <c r="F40" s="42">
        <f t="shared" si="7"/>
        <v>24376.25</v>
      </c>
      <c r="G40" s="42">
        <f t="shared" si="8"/>
        <v>18416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38</v>
      </c>
      <c r="D41" s="41">
        <f t="shared" si="6"/>
        <v>28</v>
      </c>
      <c r="E41" s="42" t="str">
        <f t="shared" si="2"/>
        <v>BAHIA DE ALGECIRAS</v>
      </c>
      <c r="F41" s="42">
        <f t="shared" si="7"/>
        <v>13872</v>
      </c>
      <c r="G41" s="42">
        <f t="shared" si="8"/>
        <v>8086</v>
      </c>
    </row>
    <row r="42" spans="1:9" x14ac:dyDescent="0.25">
      <c r="A42" s="42" t="str">
        <f t="shared" si="3"/>
        <v>BAHIA DE ALGECIRAS</v>
      </c>
      <c r="B42" s="41">
        <f t="shared" si="4"/>
        <v>13872</v>
      </c>
      <c r="C42" s="41">
        <f t="shared" si="5"/>
        <v>8086</v>
      </c>
      <c r="D42" s="41">
        <f t="shared" si="6"/>
        <v>4</v>
      </c>
      <c r="E42" s="42" t="str">
        <f t="shared" si="2"/>
        <v>VIGO</v>
      </c>
      <c r="F42" s="42">
        <f t="shared" si="7"/>
        <v>11150.5</v>
      </c>
      <c r="G42" s="42">
        <f t="shared" si="8"/>
        <v>10754</v>
      </c>
    </row>
    <row r="43" spans="1:9" x14ac:dyDescent="0.25">
      <c r="A43" s="42" t="str">
        <f t="shared" si="3"/>
        <v>BAHIA DE CADIZ</v>
      </c>
      <c r="B43" s="41">
        <f t="shared" si="4"/>
        <v>3462</v>
      </c>
      <c r="C43" s="41">
        <f t="shared" si="5"/>
        <v>3731</v>
      </c>
      <c r="D43" s="41">
        <f t="shared" si="6"/>
        <v>9</v>
      </c>
      <c r="E43" s="42" t="str">
        <f t="shared" si="2"/>
        <v>LAS PALMAS</v>
      </c>
      <c r="F43" s="42">
        <f t="shared" si="7"/>
        <v>7935</v>
      </c>
      <c r="G43" s="42">
        <f t="shared" si="8"/>
        <v>5916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CASTELLON</v>
      </c>
      <c r="F44" s="42">
        <f t="shared" si="7"/>
        <v>5820</v>
      </c>
      <c r="G44" s="42">
        <f t="shared" si="8"/>
        <v>3275</v>
      </c>
    </row>
    <row r="45" spans="1:9" x14ac:dyDescent="0.25">
      <c r="A45" s="42" t="str">
        <f t="shared" si="3"/>
        <v>BARCELONA</v>
      </c>
      <c r="B45" s="41">
        <f t="shared" si="4"/>
        <v>82156</v>
      </c>
      <c r="C45" s="41">
        <f t="shared" si="5"/>
        <v>82195</v>
      </c>
      <c r="D45" s="41">
        <f t="shared" si="6"/>
        <v>2</v>
      </c>
      <c r="E45" s="42" t="str">
        <f t="shared" si="2"/>
        <v>TARRAGONA</v>
      </c>
      <c r="F45" s="42">
        <f t="shared" si="7"/>
        <v>4990</v>
      </c>
      <c r="G45" s="42">
        <f t="shared" si="8"/>
        <v>2262</v>
      </c>
    </row>
    <row r="46" spans="1:9" x14ac:dyDescent="0.25">
      <c r="A46" s="42" t="str">
        <f t="shared" si="3"/>
        <v>BILBAO</v>
      </c>
      <c r="B46" s="41">
        <f t="shared" si="4"/>
        <v>24376.25</v>
      </c>
      <c r="C46" s="41">
        <f t="shared" si="5"/>
        <v>18416</v>
      </c>
      <c r="D46" s="41">
        <f t="shared" si="6"/>
        <v>3</v>
      </c>
      <c r="E46" s="42" t="str">
        <f t="shared" si="2"/>
        <v>BAHIA DE CADIZ</v>
      </c>
      <c r="F46" s="42">
        <f t="shared" si="7"/>
        <v>3462</v>
      </c>
      <c r="G46" s="42">
        <f t="shared" si="8"/>
        <v>3731</v>
      </c>
    </row>
    <row r="47" spans="1:9" x14ac:dyDescent="0.25">
      <c r="A47" s="42" t="str">
        <f t="shared" si="3"/>
        <v>CARTAGENA</v>
      </c>
      <c r="B47" s="41">
        <f t="shared" si="4"/>
        <v>1957</v>
      </c>
      <c r="C47" s="41">
        <f t="shared" si="5"/>
        <v>2094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3160</v>
      </c>
      <c r="G47" s="42">
        <f t="shared" si="8"/>
        <v>2799</v>
      </c>
    </row>
    <row r="48" spans="1:9" x14ac:dyDescent="0.25">
      <c r="A48" s="42" t="str">
        <f t="shared" si="3"/>
        <v>CASTELLON</v>
      </c>
      <c r="B48" s="41">
        <f t="shared" si="4"/>
        <v>5820</v>
      </c>
      <c r="C48" s="41">
        <f t="shared" si="5"/>
        <v>3275</v>
      </c>
      <c r="D48" s="41">
        <f t="shared" si="6"/>
        <v>7</v>
      </c>
      <c r="E48" s="42" t="str">
        <f t="shared" si="2"/>
        <v>CARTAGENA</v>
      </c>
      <c r="F48" s="42">
        <f t="shared" si="7"/>
        <v>1957</v>
      </c>
      <c r="G48" s="42">
        <f t="shared" si="8"/>
        <v>2094</v>
      </c>
    </row>
    <row r="49" spans="1:7" x14ac:dyDescent="0.25">
      <c r="A49" s="42" t="str">
        <f t="shared" si="3"/>
        <v>CEUTA</v>
      </c>
      <c r="B49" s="41">
        <f t="shared" si="4"/>
        <v>71</v>
      </c>
      <c r="C49" s="41">
        <f t="shared" si="5"/>
        <v>61</v>
      </c>
      <c r="D49" s="41">
        <f t="shared" si="6"/>
        <v>22</v>
      </c>
      <c r="E49" s="42" t="str">
        <f t="shared" si="2"/>
        <v>GIJON</v>
      </c>
      <c r="F49" s="42">
        <f t="shared" si="7"/>
        <v>1793</v>
      </c>
      <c r="G49" s="42">
        <f t="shared" si="8"/>
        <v>1317</v>
      </c>
    </row>
    <row r="50" spans="1:7" x14ac:dyDescent="0.25">
      <c r="A50" s="42" t="str">
        <f t="shared" si="3"/>
        <v>FERROL-SAN CIBRAO</v>
      </c>
      <c r="B50" s="41">
        <f t="shared" si="4"/>
        <v>23</v>
      </c>
      <c r="C50" s="41">
        <f t="shared" si="5"/>
        <v>16</v>
      </c>
      <c r="D50" s="41">
        <f t="shared" si="6"/>
        <v>24</v>
      </c>
      <c r="E50" s="42" t="str">
        <f t="shared" si="2"/>
        <v>SEVILLA</v>
      </c>
      <c r="F50" s="42">
        <f t="shared" si="7"/>
        <v>1596</v>
      </c>
      <c r="G50" s="42">
        <f t="shared" si="8"/>
        <v>889</v>
      </c>
    </row>
    <row r="51" spans="1:7" x14ac:dyDescent="0.25">
      <c r="A51" s="42" t="str">
        <f t="shared" si="3"/>
        <v>GIJON</v>
      </c>
      <c r="B51" s="41">
        <f t="shared" si="4"/>
        <v>1793</v>
      </c>
      <c r="C51" s="41">
        <f t="shared" si="5"/>
        <v>1317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1297</v>
      </c>
      <c r="G51" s="42">
        <f t="shared" si="8"/>
        <v>552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575</v>
      </c>
      <c r="G52" s="42">
        <f t="shared" si="8"/>
        <v>677</v>
      </c>
    </row>
    <row r="53" spans="1:7" x14ac:dyDescent="0.25">
      <c r="A53" s="42" t="str">
        <f t="shared" si="3"/>
        <v>LAS PALMAS</v>
      </c>
      <c r="B53" s="41">
        <f t="shared" si="4"/>
        <v>7935</v>
      </c>
      <c r="C53" s="41">
        <f t="shared" si="5"/>
        <v>5916</v>
      </c>
      <c r="D53" s="41">
        <f t="shared" si="6"/>
        <v>6</v>
      </c>
      <c r="E53" s="42" t="str">
        <f t="shared" si="2"/>
        <v>A CORUÑA</v>
      </c>
      <c r="F53" s="42">
        <f t="shared" si="7"/>
        <v>500</v>
      </c>
      <c r="G53" s="42">
        <f t="shared" si="8"/>
        <v>595</v>
      </c>
    </row>
    <row r="54" spans="1:7" x14ac:dyDescent="0.25">
      <c r="A54" s="42" t="str">
        <f t="shared" si="3"/>
        <v>MALAGA</v>
      </c>
      <c r="B54" s="41">
        <f t="shared" si="4"/>
        <v>373</v>
      </c>
      <c r="C54" s="41">
        <f t="shared" si="5"/>
        <v>343</v>
      </c>
      <c r="D54" s="41">
        <f t="shared" si="6"/>
        <v>17</v>
      </c>
      <c r="E54" s="42" t="str">
        <f t="shared" si="2"/>
        <v>MALAGA</v>
      </c>
      <c r="F54" s="42">
        <f t="shared" si="7"/>
        <v>373</v>
      </c>
      <c r="G54" s="42">
        <f t="shared" si="8"/>
        <v>343</v>
      </c>
    </row>
    <row r="55" spans="1:7" x14ac:dyDescent="0.25">
      <c r="A55" s="42" t="str">
        <f t="shared" si="3"/>
        <v>MARIN Y RIA DE PONTEVEDRA</v>
      </c>
      <c r="B55" s="41">
        <f t="shared" si="4"/>
        <v>1297</v>
      </c>
      <c r="C55" s="41">
        <f t="shared" si="5"/>
        <v>552</v>
      </c>
      <c r="D55" s="41">
        <f t="shared" si="6"/>
        <v>14</v>
      </c>
      <c r="E55" s="42" t="str">
        <f t="shared" si="2"/>
        <v>MELILLA</v>
      </c>
      <c r="F55" s="42">
        <f t="shared" si="7"/>
        <v>356</v>
      </c>
      <c r="G55" s="42">
        <f t="shared" si="8"/>
        <v>1010</v>
      </c>
    </row>
    <row r="56" spans="1:7" x14ac:dyDescent="0.25">
      <c r="A56" s="42" t="str">
        <f t="shared" si="3"/>
        <v>MELILLA</v>
      </c>
      <c r="B56" s="41">
        <f t="shared" si="4"/>
        <v>356</v>
      </c>
      <c r="C56" s="41">
        <f t="shared" si="5"/>
        <v>1010</v>
      </c>
      <c r="D56" s="41">
        <f t="shared" si="6"/>
        <v>18</v>
      </c>
      <c r="E56" s="42" t="str">
        <f t="shared" si="2"/>
        <v>VILAGARCIA</v>
      </c>
      <c r="F56" s="42">
        <f t="shared" si="7"/>
        <v>285</v>
      </c>
      <c r="G56" s="42">
        <f t="shared" si="8"/>
        <v>357</v>
      </c>
    </row>
    <row r="57" spans="1:7" x14ac:dyDescent="0.25">
      <c r="A57" s="42" t="str">
        <f t="shared" si="3"/>
        <v>MOTRIL</v>
      </c>
      <c r="B57" s="41">
        <f t="shared" si="4"/>
        <v>168</v>
      </c>
      <c r="C57" s="41">
        <f t="shared" si="5"/>
        <v>0</v>
      </c>
      <c r="D57" s="41">
        <f t="shared" si="6"/>
        <v>20</v>
      </c>
      <c r="E57" s="42" t="str">
        <f t="shared" si="2"/>
        <v>MOTRIL</v>
      </c>
      <c r="F57" s="42">
        <f t="shared" si="7"/>
        <v>168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152</v>
      </c>
      <c r="G58" s="42">
        <f t="shared" si="8"/>
        <v>122</v>
      </c>
    </row>
    <row r="59" spans="1:7" x14ac:dyDescent="0.25">
      <c r="A59" s="42" t="str">
        <f t="shared" si="3"/>
        <v>SANTA CRUZ DE TENERIFE</v>
      </c>
      <c r="B59" s="41">
        <f t="shared" si="4"/>
        <v>3160</v>
      </c>
      <c r="C59" s="41">
        <f t="shared" si="5"/>
        <v>2799</v>
      </c>
      <c r="D59" s="41">
        <f t="shared" si="6"/>
        <v>10</v>
      </c>
      <c r="E59" s="42" t="str">
        <f t="shared" si="2"/>
        <v>CEUTA</v>
      </c>
      <c r="F59" s="42">
        <f t="shared" si="7"/>
        <v>71</v>
      </c>
      <c r="G59" s="42">
        <f t="shared" si="8"/>
        <v>61</v>
      </c>
    </row>
    <row r="60" spans="1:7" x14ac:dyDescent="0.25">
      <c r="A60" s="42" t="str">
        <f t="shared" si="3"/>
        <v>SANTANDER</v>
      </c>
      <c r="B60" s="41">
        <f t="shared" si="4"/>
        <v>152</v>
      </c>
      <c r="C60" s="41">
        <f t="shared" si="5"/>
        <v>122</v>
      </c>
      <c r="D60" s="41">
        <f t="shared" si="6"/>
        <v>21</v>
      </c>
      <c r="E60" s="42" t="str">
        <f t="shared" si="2"/>
        <v>ALMERIA</v>
      </c>
      <c r="F60" s="42">
        <f t="shared" si="7"/>
        <v>40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1596</v>
      </c>
      <c r="C61" s="41">
        <f t="shared" si="5"/>
        <v>889</v>
      </c>
      <c r="D61" s="41">
        <f t="shared" si="6"/>
        <v>13</v>
      </c>
      <c r="E61" s="42" t="str">
        <f t="shared" si="2"/>
        <v>FERROL-SAN CIBRAO</v>
      </c>
      <c r="F61" s="42">
        <f t="shared" si="7"/>
        <v>23</v>
      </c>
      <c r="G61" s="42">
        <f t="shared" si="8"/>
        <v>16</v>
      </c>
    </row>
    <row r="62" spans="1:7" x14ac:dyDescent="0.25">
      <c r="A62" s="42" t="str">
        <f t="shared" si="3"/>
        <v>TARRAGONA</v>
      </c>
      <c r="B62" s="41">
        <f t="shared" si="4"/>
        <v>4990</v>
      </c>
      <c r="C62" s="41">
        <f t="shared" si="5"/>
        <v>2262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136313</v>
      </c>
      <c r="C63" s="41">
        <f t="shared" si="5"/>
        <v>136073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11150.5</v>
      </c>
      <c r="C64" s="41">
        <f t="shared" si="5"/>
        <v>10754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285</v>
      </c>
      <c r="C65" s="41">
        <f t="shared" si="5"/>
        <v>357</v>
      </c>
      <c r="D65" s="41">
        <f t="shared" si="6"/>
        <v>19</v>
      </c>
      <c r="E65" s="42" t="str">
        <f t="shared" si="2"/>
        <v>AVILES</v>
      </c>
      <c r="F65" s="42">
        <f t="shared" si="7"/>
        <v>0</v>
      </c>
      <c r="G65" s="42">
        <f t="shared" si="8"/>
        <v>38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2526</v>
      </c>
      <c r="C7" s="9">
        <v>0</v>
      </c>
      <c r="D7" s="9">
        <v>2526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12">
        <v>13913</v>
      </c>
      <c r="C8" s="12">
        <v>12499</v>
      </c>
      <c r="D8" s="12">
        <v>13913</v>
      </c>
      <c r="E8" s="12">
        <v>12499</v>
      </c>
      <c r="F8" s="13">
        <f t="shared" ref="F8:F35" si="0">((E8*100)/D8)-100</f>
        <v>-10.163156759864876</v>
      </c>
      <c r="G8" s="1"/>
      <c r="H8" s="1"/>
      <c r="I8" s="1"/>
    </row>
    <row r="9" spans="1:12" x14ac:dyDescent="0.25">
      <c r="A9" s="8" t="s">
        <v>45</v>
      </c>
      <c r="B9" s="9">
        <v>50280</v>
      </c>
      <c r="C9" s="9">
        <v>43878</v>
      </c>
      <c r="D9" s="9">
        <v>50280</v>
      </c>
      <c r="E9" s="9">
        <v>43878</v>
      </c>
      <c r="F9" s="10">
        <f t="shared" si="0"/>
        <v>-12.732696897374709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307951</v>
      </c>
      <c r="C11" s="9">
        <v>603439</v>
      </c>
      <c r="D11" s="9">
        <v>307951</v>
      </c>
      <c r="E11" s="9">
        <v>603439</v>
      </c>
      <c r="F11" s="10">
        <f t="shared" si="0"/>
        <v>95.952927576140354</v>
      </c>
      <c r="G11" s="1"/>
      <c r="H11" s="1"/>
      <c r="I11" s="1"/>
    </row>
    <row r="12" spans="1:12" x14ac:dyDescent="0.25">
      <c r="A12" s="11" t="s">
        <v>48</v>
      </c>
      <c r="B12" s="12">
        <v>4044</v>
      </c>
      <c r="C12" s="12">
        <v>2975</v>
      </c>
      <c r="D12" s="12">
        <v>4044</v>
      </c>
      <c r="E12" s="12">
        <v>2975</v>
      </c>
      <c r="F12" s="13">
        <f t="shared" si="0"/>
        <v>-26.434223541048468</v>
      </c>
      <c r="G12" s="1"/>
      <c r="H12" s="1"/>
      <c r="I12" s="1"/>
    </row>
    <row r="13" spans="1:12" x14ac:dyDescent="0.25">
      <c r="A13" s="8" t="s">
        <v>49</v>
      </c>
      <c r="B13" s="9">
        <v>119944</v>
      </c>
      <c r="C13" s="9">
        <v>120039</v>
      </c>
      <c r="D13" s="9">
        <v>119944</v>
      </c>
      <c r="E13" s="9">
        <v>120039</v>
      </c>
      <c r="F13" s="10">
        <f t="shared" si="0"/>
        <v>7.920362835990602E-2</v>
      </c>
      <c r="G13" s="1"/>
      <c r="H13" s="1"/>
      <c r="I13" s="1"/>
    </row>
    <row r="14" spans="1:12" x14ac:dyDescent="0.25">
      <c r="A14" s="11" t="s">
        <v>50</v>
      </c>
      <c r="B14" s="12">
        <v>90125</v>
      </c>
      <c r="C14" s="12">
        <v>83510</v>
      </c>
      <c r="D14" s="12">
        <v>90125</v>
      </c>
      <c r="E14" s="12">
        <v>83510</v>
      </c>
      <c r="F14" s="13">
        <f t="shared" si="0"/>
        <v>-7.3398058252427205</v>
      </c>
      <c r="G14" s="1"/>
      <c r="H14" s="1"/>
      <c r="I14" s="1"/>
    </row>
    <row r="15" spans="1:12" x14ac:dyDescent="0.25">
      <c r="A15" s="8" t="s">
        <v>51</v>
      </c>
      <c r="B15" s="9">
        <v>3818</v>
      </c>
      <c r="C15" s="9">
        <v>2648</v>
      </c>
      <c r="D15" s="9">
        <v>3818</v>
      </c>
      <c r="E15" s="9">
        <v>2648</v>
      </c>
      <c r="F15" s="10">
        <f t="shared" si="0"/>
        <v>-30.644316396018851</v>
      </c>
      <c r="G15" s="1"/>
      <c r="H15" s="1"/>
      <c r="I15" s="1"/>
    </row>
    <row r="16" spans="1:12" x14ac:dyDescent="0.25">
      <c r="A16" s="11" t="s">
        <v>52</v>
      </c>
      <c r="B16" s="12">
        <v>2129</v>
      </c>
      <c r="C16" s="12">
        <v>5009</v>
      </c>
      <c r="D16" s="12">
        <v>2129</v>
      </c>
      <c r="E16" s="12">
        <v>5009</v>
      </c>
      <c r="F16" s="13">
        <f t="shared" si="0"/>
        <v>135.27477689055894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153848</v>
      </c>
      <c r="C18" s="12">
        <v>134406</v>
      </c>
      <c r="D18" s="12">
        <v>153848</v>
      </c>
      <c r="E18" s="12">
        <v>134406</v>
      </c>
      <c r="F18" s="13">
        <f t="shared" si="0"/>
        <v>-12.637148354219747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113880</v>
      </c>
      <c r="C22" s="12">
        <v>109569</v>
      </c>
      <c r="D22" s="12">
        <v>113880</v>
      </c>
      <c r="E22" s="12">
        <v>109569</v>
      </c>
      <c r="F22" s="13">
        <f t="shared" si="0"/>
        <v>-3.78556375131717</v>
      </c>
      <c r="G22" s="1"/>
      <c r="H22" s="1"/>
      <c r="I22" s="1"/>
    </row>
    <row r="23" spans="1:9" x14ac:dyDescent="0.25">
      <c r="A23" s="8" t="s">
        <v>59</v>
      </c>
      <c r="B23" s="9">
        <v>47767</v>
      </c>
      <c r="C23" s="9">
        <v>47722</v>
      </c>
      <c r="D23" s="9">
        <v>47767</v>
      </c>
      <c r="E23" s="9">
        <v>47722</v>
      </c>
      <c r="F23" s="10">
        <f t="shared" si="0"/>
        <v>-9.4207297925350986E-2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32491</v>
      </c>
      <c r="C25" s="9">
        <v>36297</v>
      </c>
      <c r="D25" s="9">
        <v>32491</v>
      </c>
      <c r="E25" s="9">
        <v>36297</v>
      </c>
      <c r="F25" s="10">
        <f t="shared" si="0"/>
        <v>11.71401311132314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309732</v>
      </c>
      <c r="C28" s="12">
        <v>348585</v>
      </c>
      <c r="D28" s="12">
        <v>309732</v>
      </c>
      <c r="E28" s="12">
        <v>348585</v>
      </c>
      <c r="F28" s="13">
        <f t="shared" si="0"/>
        <v>12.544070357599466</v>
      </c>
      <c r="G28" s="1"/>
      <c r="H28" s="1"/>
      <c r="I28" s="1"/>
    </row>
    <row r="29" spans="1:9" x14ac:dyDescent="0.25">
      <c r="A29" s="8" t="s">
        <v>65</v>
      </c>
      <c r="B29" s="9">
        <v>1666</v>
      </c>
      <c r="C29" s="9">
        <v>1944</v>
      </c>
      <c r="D29" s="9">
        <v>1666</v>
      </c>
      <c r="E29" s="9">
        <v>1944</v>
      </c>
      <c r="F29" s="10">
        <f t="shared" si="0"/>
        <v>16.686674669867941</v>
      </c>
      <c r="G29" s="1"/>
      <c r="H29" s="1"/>
      <c r="I29" s="1"/>
    </row>
    <row r="30" spans="1:9" x14ac:dyDescent="0.25">
      <c r="A30" s="11" t="s">
        <v>66</v>
      </c>
      <c r="B30" s="12">
        <v>167</v>
      </c>
      <c r="C30" s="12">
        <v>0</v>
      </c>
      <c r="D30" s="12">
        <v>167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14357</v>
      </c>
      <c r="C32" s="12">
        <v>20247</v>
      </c>
      <c r="D32" s="12">
        <v>14357</v>
      </c>
      <c r="E32" s="12">
        <v>20247</v>
      </c>
      <c r="F32" s="13">
        <f t="shared" si="0"/>
        <v>41.025283833669988</v>
      </c>
      <c r="G32" s="1"/>
      <c r="H32" s="1"/>
      <c r="I32" s="1"/>
    </row>
    <row r="33" spans="1:9" x14ac:dyDescent="0.25">
      <c r="A33" s="8" t="s">
        <v>69</v>
      </c>
      <c r="B33" s="9">
        <v>50912</v>
      </c>
      <c r="C33" s="9">
        <v>50233</v>
      </c>
      <c r="D33" s="9">
        <v>50912</v>
      </c>
      <c r="E33" s="9">
        <v>50233</v>
      </c>
      <c r="F33" s="10">
        <f t="shared" si="0"/>
        <v>-1.3336737900691418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1319550</v>
      </c>
      <c r="C35" s="15">
        <f t="shared" ref="C35:E35" si="1">SUM(C7:C34)</f>
        <v>1623000</v>
      </c>
      <c r="D35" s="15">
        <f t="shared" si="1"/>
        <v>1319550</v>
      </c>
      <c r="E35" s="15">
        <f t="shared" si="1"/>
        <v>1623000</v>
      </c>
      <c r="F35" s="16">
        <f t="shared" si="0"/>
        <v>22.996476071387974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2526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603439</v>
      </c>
      <c r="G38" s="42">
        <f>LOOKUP(E38,$A$38:$A$65,$C$38:$C$65)</f>
        <v>307951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12499</v>
      </c>
      <c r="C39" s="41">
        <f t="shared" ref="C39:C65" si="5">D8</f>
        <v>13913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348585</v>
      </c>
      <c r="G39" s="42">
        <f t="shared" ref="G39:G65" si="8">LOOKUP(E39,$A$38:$A$65,$C$38:$C$65)</f>
        <v>309732</v>
      </c>
    </row>
    <row r="40" spans="1:9" x14ac:dyDescent="0.25">
      <c r="A40" s="42" t="str">
        <f t="shared" si="3"/>
        <v>ALMERIA</v>
      </c>
      <c r="B40" s="41">
        <f t="shared" si="4"/>
        <v>43878</v>
      </c>
      <c r="C40" s="41">
        <f t="shared" si="5"/>
        <v>50280</v>
      </c>
      <c r="D40" s="41">
        <f t="shared" si="6"/>
        <v>9</v>
      </c>
      <c r="E40" s="42" t="str">
        <f t="shared" si="2"/>
        <v>CEUTA</v>
      </c>
      <c r="F40" s="42">
        <f t="shared" si="7"/>
        <v>134406</v>
      </c>
      <c r="G40" s="42">
        <f t="shared" si="8"/>
        <v>153848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120039</v>
      </c>
      <c r="G41" s="42">
        <f t="shared" si="8"/>
        <v>119944</v>
      </c>
    </row>
    <row r="42" spans="1:9" x14ac:dyDescent="0.25">
      <c r="A42" s="42" t="str">
        <f t="shared" si="3"/>
        <v>BAHIA DE ALGECIRAS</v>
      </c>
      <c r="B42" s="41">
        <f t="shared" si="4"/>
        <v>603439</v>
      </c>
      <c r="C42" s="41">
        <f t="shared" si="5"/>
        <v>307951</v>
      </c>
      <c r="D42" s="41">
        <f t="shared" si="6"/>
        <v>1</v>
      </c>
      <c r="E42" s="42" t="str">
        <f t="shared" si="2"/>
        <v>LAS PALMAS</v>
      </c>
      <c r="F42" s="42">
        <f t="shared" si="7"/>
        <v>109569</v>
      </c>
      <c r="G42" s="42">
        <f t="shared" si="8"/>
        <v>113880</v>
      </c>
    </row>
    <row r="43" spans="1:9" x14ac:dyDescent="0.25">
      <c r="A43" s="42" t="str">
        <f t="shared" si="3"/>
        <v>BAHIA DE CADIZ</v>
      </c>
      <c r="B43" s="41">
        <f t="shared" si="4"/>
        <v>2975</v>
      </c>
      <c r="C43" s="41">
        <f t="shared" si="5"/>
        <v>4044</v>
      </c>
      <c r="D43" s="41">
        <f t="shared" si="6"/>
        <v>14</v>
      </c>
      <c r="E43" s="42" t="str">
        <f t="shared" si="2"/>
        <v>BARCELONA</v>
      </c>
      <c r="F43" s="42">
        <f t="shared" si="7"/>
        <v>83510</v>
      </c>
      <c r="G43" s="42">
        <f t="shared" si="8"/>
        <v>90125</v>
      </c>
    </row>
    <row r="44" spans="1:9" x14ac:dyDescent="0.25">
      <c r="A44" s="42" t="str">
        <f t="shared" si="3"/>
        <v>BALEARES</v>
      </c>
      <c r="B44" s="41">
        <f t="shared" si="4"/>
        <v>120039</v>
      </c>
      <c r="C44" s="41">
        <f t="shared" si="5"/>
        <v>119944</v>
      </c>
      <c r="D44" s="41">
        <f t="shared" si="6"/>
        <v>4</v>
      </c>
      <c r="E44" s="42" t="str">
        <f t="shared" si="2"/>
        <v>VIGO</v>
      </c>
      <c r="F44" s="42">
        <f t="shared" si="7"/>
        <v>50233</v>
      </c>
      <c r="G44" s="42">
        <f t="shared" si="8"/>
        <v>50912</v>
      </c>
    </row>
    <row r="45" spans="1:9" x14ac:dyDescent="0.25">
      <c r="A45" s="42" t="str">
        <f t="shared" si="3"/>
        <v>BARCELONA</v>
      </c>
      <c r="B45" s="41">
        <f t="shared" si="4"/>
        <v>83510</v>
      </c>
      <c r="C45" s="41">
        <f t="shared" si="5"/>
        <v>90125</v>
      </c>
      <c r="D45" s="41">
        <f t="shared" si="6"/>
        <v>6</v>
      </c>
      <c r="E45" s="42" t="str">
        <f t="shared" si="2"/>
        <v>MALAGA</v>
      </c>
      <c r="F45" s="42">
        <f t="shared" si="7"/>
        <v>47722</v>
      </c>
      <c r="G45" s="42">
        <f t="shared" si="8"/>
        <v>47767</v>
      </c>
    </row>
    <row r="46" spans="1:9" x14ac:dyDescent="0.25">
      <c r="A46" s="42" t="str">
        <f t="shared" si="3"/>
        <v>BILBAO</v>
      </c>
      <c r="B46" s="41">
        <f t="shared" si="4"/>
        <v>2648</v>
      </c>
      <c r="C46" s="41">
        <f t="shared" si="5"/>
        <v>3818</v>
      </c>
      <c r="D46" s="41">
        <f t="shared" si="6"/>
        <v>15</v>
      </c>
      <c r="E46" s="42" t="str">
        <f t="shared" si="2"/>
        <v>ALMERIA</v>
      </c>
      <c r="F46" s="42">
        <f t="shared" si="7"/>
        <v>43878</v>
      </c>
      <c r="G46" s="42">
        <f t="shared" si="8"/>
        <v>50280</v>
      </c>
    </row>
    <row r="47" spans="1:9" x14ac:dyDescent="0.25">
      <c r="A47" s="42" t="str">
        <f t="shared" si="3"/>
        <v>CARTAGENA</v>
      </c>
      <c r="B47" s="41">
        <f t="shared" si="4"/>
        <v>5009</v>
      </c>
      <c r="C47" s="41">
        <f t="shared" si="5"/>
        <v>2129</v>
      </c>
      <c r="D47" s="41">
        <f t="shared" si="6"/>
        <v>13</v>
      </c>
      <c r="E47" s="42" t="str">
        <f t="shared" si="2"/>
        <v>MELILLA</v>
      </c>
      <c r="F47" s="42">
        <f t="shared" si="7"/>
        <v>36297</v>
      </c>
      <c r="G47" s="42">
        <f t="shared" si="8"/>
        <v>32491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20247</v>
      </c>
      <c r="G48" s="42">
        <f t="shared" si="8"/>
        <v>14357</v>
      </c>
    </row>
    <row r="49" spans="1:7" x14ac:dyDescent="0.25">
      <c r="A49" s="42" t="str">
        <f t="shared" si="3"/>
        <v>CEUTA</v>
      </c>
      <c r="B49" s="41">
        <f t="shared" si="4"/>
        <v>134406</v>
      </c>
      <c r="C49" s="41">
        <f t="shared" si="5"/>
        <v>153848</v>
      </c>
      <c r="D49" s="41">
        <f t="shared" si="6"/>
        <v>3</v>
      </c>
      <c r="E49" s="42" t="str">
        <f t="shared" si="2"/>
        <v>ALICANTE</v>
      </c>
      <c r="F49" s="42">
        <f t="shared" si="7"/>
        <v>12499</v>
      </c>
      <c r="G49" s="42">
        <f t="shared" si="8"/>
        <v>13913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5009</v>
      </c>
      <c r="G50" s="42">
        <f t="shared" si="8"/>
        <v>2129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2975</v>
      </c>
      <c r="G51" s="42">
        <f t="shared" si="8"/>
        <v>4044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BILBAO</v>
      </c>
      <c r="F52" s="42">
        <f t="shared" si="7"/>
        <v>2648</v>
      </c>
      <c r="G52" s="42">
        <f t="shared" si="8"/>
        <v>3818</v>
      </c>
    </row>
    <row r="53" spans="1:7" x14ac:dyDescent="0.25">
      <c r="A53" s="42" t="str">
        <f t="shared" si="3"/>
        <v>LAS PALMAS</v>
      </c>
      <c r="B53" s="41">
        <f t="shared" si="4"/>
        <v>109569</v>
      </c>
      <c r="C53" s="41">
        <f t="shared" si="5"/>
        <v>113880</v>
      </c>
      <c r="D53" s="41">
        <f t="shared" si="6"/>
        <v>5</v>
      </c>
      <c r="E53" s="42" t="str">
        <f t="shared" si="2"/>
        <v>SANTANDER</v>
      </c>
      <c r="F53" s="42">
        <f t="shared" si="7"/>
        <v>1944</v>
      </c>
      <c r="G53" s="42">
        <f t="shared" si="8"/>
        <v>1666</v>
      </c>
    </row>
    <row r="54" spans="1:7" x14ac:dyDescent="0.25">
      <c r="A54" s="42" t="str">
        <f t="shared" si="3"/>
        <v>MALAGA</v>
      </c>
      <c r="B54" s="41">
        <f t="shared" si="4"/>
        <v>47722</v>
      </c>
      <c r="C54" s="41">
        <f t="shared" si="5"/>
        <v>47767</v>
      </c>
      <c r="D54" s="41">
        <f t="shared" si="6"/>
        <v>8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36297</v>
      </c>
      <c r="C56" s="41">
        <f t="shared" si="5"/>
        <v>32491</v>
      </c>
      <c r="D56" s="41">
        <f t="shared" si="6"/>
        <v>10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348585</v>
      </c>
      <c r="C59" s="41">
        <f t="shared" si="5"/>
        <v>309732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1944</v>
      </c>
      <c r="C60" s="41">
        <f t="shared" si="5"/>
        <v>1666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167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20247</v>
      </c>
      <c r="C63" s="41">
        <f t="shared" si="5"/>
        <v>14357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50233</v>
      </c>
      <c r="C64" s="41">
        <f t="shared" si="5"/>
        <v>50912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2526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2526</v>
      </c>
      <c r="C7" s="9">
        <v>0</v>
      </c>
      <c r="D7" s="9">
        <v>2526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12">
        <v>661</v>
      </c>
      <c r="C8" s="12">
        <v>1639</v>
      </c>
      <c r="D8" s="12">
        <v>661</v>
      </c>
      <c r="E8" s="12">
        <v>1639</v>
      </c>
      <c r="F8" s="13">
        <f t="shared" ref="F8:F35" si="0">((E8*100)/D8)-100</f>
        <v>147.95763993948563</v>
      </c>
      <c r="G8" s="1"/>
      <c r="H8" s="1"/>
      <c r="I8" s="1"/>
    </row>
    <row r="9" spans="1:12" x14ac:dyDescent="0.25">
      <c r="A9" s="8" t="s">
        <v>45</v>
      </c>
      <c r="B9" s="9">
        <v>646</v>
      </c>
      <c r="C9" s="9">
        <v>0</v>
      </c>
      <c r="D9" s="9">
        <v>646</v>
      </c>
      <c r="E9" s="9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48</v>
      </c>
      <c r="B12" s="12">
        <v>2890</v>
      </c>
      <c r="C12" s="12">
        <v>1659</v>
      </c>
      <c r="D12" s="12">
        <v>2890</v>
      </c>
      <c r="E12" s="12">
        <v>1659</v>
      </c>
      <c r="F12" s="13">
        <f t="shared" si="0"/>
        <v>-42.595155709342563</v>
      </c>
      <c r="G12" s="1"/>
      <c r="H12" s="1"/>
      <c r="I12" s="1"/>
    </row>
    <row r="13" spans="1:12" x14ac:dyDescent="0.25">
      <c r="A13" s="8" t="s">
        <v>49</v>
      </c>
      <c r="B13" s="9">
        <v>11910</v>
      </c>
      <c r="C13" s="9">
        <v>14421</v>
      </c>
      <c r="D13" s="9">
        <v>11910</v>
      </c>
      <c r="E13" s="9">
        <v>14421</v>
      </c>
      <c r="F13" s="10">
        <f t="shared" si="0"/>
        <v>21.08312342569269</v>
      </c>
      <c r="G13" s="1"/>
      <c r="H13" s="1"/>
      <c r="I13" s="1"/>
    </row>
    <row r="14" spans="1:12" x14ac:dyDescent="0.25">
      <c r="A14" s="11" t="s">
        <v>50</v>
      </c>
      <c r="B14" s="12">
        <v>48455</v>
      </c>
      <c r="C14" s="12">
        <v>49327</v>
      </c>
      <c r="D14" s="12">
        <v>48455</v>
      </c>
      <c r="E14" s="12">
        <v>49327</v>
      </c>
      <c r="F14" s="13">
        <f t="shared" si="0"/>
        <v>1.7996078836033433</v>
      </c>
      <c r="G14" s="1"/>
      <c r="H14" s="1"/>
      <c r="I14" s="1"/>
    </row>
    <row r="15" spans="1:12" x14ac:dyDescent="0.25">
      <c r="A15" s="8" t="s">
        <v>51</v>
      </c>
      <c r="B15" s="9">
        <v>1317</v>
      </c>
      <c r="C15" s="9">
        <v>0</v>
      </c>
      <c r="D15" s="9">
        <v>1317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52</v>
      </c>
      <c r="B16" s="12">
        <v>2129</v>
      </c>
      <c r="C16" s="12">
        <v>5009</v>
      </c>
      <c r="D16" s="12">
        <v>2129</v>
      </c>
      <c r="E16" s="12">
        <v>5009</v>
      </c>
      <c r="F16" s="13">
        <f t="shared" si="0"/>
        <v>135.27477689055894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74628</v>
      </c>
      <c r="C22" s="12">
        <v>60630</v>
      </c>
      <c r="D22" s="12">
        <v>74628</v>
      </c>
      <c r="E22" s="12">
        <v>60630</v>
      </c>
      <c r="F22" s="13">
        <f t="shared" si="0"/>
        <v>-18.75703489306963</v>
      </c>
      <c r="G22" s="1"/>
      <c r="H22" s="1"/>
      <c r="I22" s="1"/>
    </row>
    <row r="23" spans="1:9" x14ac:dyDescent="0.25">
      <c r="A23" s="8" t="s">
        <v>59</v>
      </c>
      <c r="B23" s="9">
        <v>30332</v>
      </c>
      <c r="C23" s="9">
        <v>27089</v>
      </c>
      <c r="D23" s="9">
        <v>30332</v>
      </c>
      <c r="E23" s="9">
        <v>27089</v>
      </c>
      <c r="F23" s="10">
        <f t="shared" si="0"/>
        <v>-10.691678755110118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60798</v>
      </c>
      <c r="C28" s="12">
        <v>77529</v>
      </c>
      <c r="D28" s="12">
        <v>60798</v>
      </c>
      <c r="E28" s="12">
        <v>77529</v>
      </c>
      <c r="F28" s="13">
        <f t="shared" si="0"/>
        <v>27.518997335438669</v>
      </c>
      <c r="G28" s="1"/>
      <c r="H28" s="1"/>
      <c r="I28" s="1"/>
    </row>
    <row r="29" spans="1:9" x14ac:dyDescent="0.25">
      <c r="A29" s="8" t="s">
        <v>65</v>
      </c>
      <c r="B29" s="9">
        <v>1195</v>
      </c>
      <c r="C29" s="9">
        <v>1254</v>
      </c>
      <c r="D29" s="9">
        <v>1195</v>
      </c>
      <c r="E29" s="9">
        <v>1254</v>
      </c>
      <c r="F29" s="10">
        <f t="shared" si="0"/>
        <v>4.9372384937238536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2836</v>
      </c>
      <c r="C32" s="12">
        <v>5596</v>
      </c>
      <c r="D32" s="12">
        <v>2836</v>
      </c>
      <c r="E32" s="12">
        <v>5596</v>
      </c>
      <c r="F32" s="13">
        <f t="shared" si="0"/>
        <v>97.320169252468276</v>
      </c>
      <c r="G32" s="1"/>
      <c r="H32" s="1"/>
      <c r="I32" s="1"/>
    </row>
    <row r="33" spans="1:9" x14ac:dyDescent="0.25">
      <c r="A33" s="8" t="s">
        <v>69</v>
      </c>
      <c r="B33" s="9">
        <v>1835</v>
      </c>
      <c r="C33" s="9">
        <v>3760</v>
      </c>
      <c r="D33" s="9">
        <v>1835</v>
      </c>
      <c r="E33" s="9">
        <v>3760</v>
      </c>
      <c r="F33" s="10">
        <f t="shared" si="0"/>
        <v>104.90463215258856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242158</v>
      </c>
      <c r="C35" s="15">
        <f t="shared" ref="C35:E35" si="1">SUM(C7:C34)</f>
        <v>247913</v>
      </c>
      <c r="D35" s="15">
        <f t="shared" si="1"/>
        <v>242158</v>
      </c>
      <c r="E35" s="15">
        <f t="shared" si="1"/>
        <v>247913</v>
      </c>
      <c r="F35" s="16">
        <f t="shared" si="0"/>
        <v>2.3765475433394698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2526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77529</v>
      </c>
      <c r="G38" s="42">
        <f>LOOKUP(E38,$A$38:$A$65,$C$38:$C$65)</f>
        <v>60798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1639</v>
      </c>
      <c r="C39" s="41">
        <f t="shared" ref="C39:C65" si="5">D8</f>
        <v>661</v>
      </c>
      <c r="D39" s="41">
        <f t="shared" ref="D39:D65" si="6">_xlfn.RANK.EQ(B39,$B$38:$B$65)+COUNTIF($B$38:$B$65,B39)-1</f>
        <v>10</v>
      </c>
      <c r="E39" s="42" t="str">
        <f t="shared" si="2"/>
        <v>LAS PALMAS</v>
      </c>
      <c r="F39" s="42">
        <f t="shared" ref="F39:F54" si="7">LOOKUP(E39,$A$38:$A$65,$B$38:$B$65)</f>
        <v>60630</v>
      </c>
      <c r="G39" s="42">
        <f t="shared" ref="G39:G65" si="8">LOOKUP(E39,$A$38:$A$65,$C$38:$C$65)</f>
        <v>74628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646</v>
      </c>
      <c r="D40" s="41">
        <f t="shared" si="6"/>
        <v>28</v>
      </c>
      <c r="E40" s="42" t="str">
        <f t="shared" si="2"/>
        <v>BARCELONA</v>
      </c>
      <c r="F40" s="42">
        <f t="shared" si="7"/>
        <v>49327</v>
      </c>
      <c r="G40" s="42">
        <f t="shared" si="8"/>
        <v>48455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27089</v>
      </c>
      <c r="G41" s="42">
        <f t="shared" si="8"/>
        <v>30332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14421</v>
      </c>
      <c r="G42" s="42">
        <f t="shared" si="8"/>
        <v>11910</v>
      </c>
    </row>
    <row r="43" spans="1:9" x14ac:dyDescent="0.25">
      <c r="A43" s="42" t="str">
        <f t="shared" si="3"/>
        <v>BAHIA DE CADIZ</v>
      </c>
      <c r="B43" s="41">
        <f t="shared" si="4"/>
        <v>1659</v>
      </c>
      <c r="C43" s="41">
        <f t="shared" si="5"/>
        <v>2890</v>
      </c>
      <c r="D43" s="41">
        <f t="shared" si="6"/>
        <v>9</v>
      </c>
      <c r="E43" s="42" t="str">
        <f t="shared" si="2"/>
        <v>VALENCIA</v>
      </c>
      <c r="F43" s="42">
        <f t="shared" si="7"/>
        <v>5596</v>
      </c>
      <c r="G43" s="42">
        <f t="shared" si="8"/>
        <v>2836</v>
      </c>
    </row>
    <row r="44" spans="1:9" x14ac:dyDescent="0.25">
      <c r="A44" s="42" t="str">
        <f t="shared" si="3"/>
        <v>BALEARES</v>
      </c>
      <c r="B44" s="41">
        <f t="shared" si="4"/>
        <v>14421</v>
      </c>
      <c r="C44" s="41">
        <f t="shared" si="5"/>
        <v>11910</v>
      </c>
      <c r="D44" s="41">
        <f t="shared" si="6"/>
        <v>5</v>
      </c>
      <c r="E44" s="42" t="str">
        <f t="shared" si="2"/>
        <v>CARTAGENA</v>
      </c>
      <c r="F44" s="42">
        <f t="shared" si="7"/>
        <v>5009</v>
      </c>
      <c r="G44" s="42">
        <f t="shared" si="8"/>
        <v>2129</v>
      </c>
    </row>
    <row r="45" spans="1:9" x14ac:dyDescent="0.25">
      <c r="A45" s="42" t="str">
        <f t="shared" si="3"/>
        <v>BARCELONA</v>
      </c>
      <c r="B45" s="41">
        <f t="shared" si="4"/>
        <v>49327</v>
      </c>
      <c r="C45" s="41">
        <f t="shared" si="5"/>
        <v>48455</v>
      </c>
      <c r="D45" s="41">
        <f t="shared" si="6"/>
        <v>3</v>
      </c>
      <c r="E45" s="42" t="str">
        <f t="shared" si="2"/>
        <v>VIGO</v>
      </c>
      <c r="F45" s="42">
        <f t="shared" si="7"/>
        <v>3760</v>
      </c>
      <c r="G45" s="42">
        <f t="shared" si="8"/>
        <v>1835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1317</v>
      </c>
      <c r="D46" s="41">
        <f t="shared" si="6"/>
        <v>28</v>
      </c>
      <c r="E46" s="42" t="str">
        <f t="shared" si="2"/>
        <v>BAHIA DE CADIZ</v>
      </c>
      <c r="F46" s="42">
        <f t="shared" si="7"/>
        <v>1659</v>
      </c>
      <c r="G46" s="42">
        <f t="shared" si="8"/>
        <v>2890</v>
      </c>
    </row>
    <row r="47" spans="1:9" x14ac:dyDescent="0.25">
      <c r="A47" s="42" t="str">
        <f t="shared" si="3"/>
        <v>CARTAGENA</v>
      </c>
      <c r="B47" s="41">
        <f t="shared" si="4"/>
        <v>5009</v>
      </c>
      <c r="C47" s="41">
        <f t="shared" si="5"/>
        <v>2129</v>
      </c>
      <c r="D47" s="41">
        <f t="shared" si="6"/>
        <v>7</v>
      </c>
      <c r="E47" s="42" t="str">
        <f t="shared" si="2"/>
        <v>ALICANTE</v>
      </c>
      <c r="F47" s="42">
        <f t="shared" si="7"/>
        <v>1639</v>
      </c>
      <c r="G47" s="42">
        <f t="shared" si="8"/>
        <v>661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1254</v>
      </c>
      <c r="G48" s="42">
        <f t="shared" si="8"/>
        <v>1195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60630</v>
      </c>
      <c r="C53" s="41">
        <f t="shared" si="5"/>
        <v>74628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27089</v>
      </c>
      <c r="C54" s="41">
        <f t="shared" si="5"/>
        <v>30332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77529</v>
      </c>
      <c r="C59" s="41">
        <f t="shared" si="5"/>
        <v>60798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1254</v>
      </c>
      <c r="C60" s="41">
        <f t="shared" si="5"/>
        <v>1195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5596</v>
      </c>
      <c r="C63" s="41">
        <f t="shared" si="5"/>
        <v>2836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3760</v>
      </c>
      <c r="C64" s="41">
        <f t="shared" si="5"/>
        <v>1835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2526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2841</v>
      </c>
      <c r="C8" s="12">
        <v>2497</v>
      </c>
      <c r="D8" s="12">
        <v>2841</v>
      </c>
      <c r="E8" s="12">
        <v>2497</v>
      </c>
      <c r="F8" s="13">
        <f t="shared" ref="F8:F35" si="0">((E8*100)/D8)-100</f>
        <v>-12.108412530799015</v>
      </c>
      <c r="G8" s="1"/>
      <c r="H8" s="1"/>
      <c r="I8" s="1"/>
    </row>
    <row r="9" spans="1:12" x14ac:dyDescent="0.25">
      <c r="A9" s="8" t="s">
        <v>45</v>
      </c>
      <c r="B9" s="9">
        <v>9907</v>
      </c>
      <c r="C9" s="9">
        <v>7554</v>
      </c>
      <c r="D9" s="9">
        <v>9907</v>
      </c>
      <c r="E9" s="9">
        <v>7554</v>
      </c>
      <c r="F9" s="10">
        <f t="shared" si="0"/>
        <v>-23.750883213889168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79093</v>
      </c>
      <c r="C11" s="9">
        <v>76772</v>
      </c>
      <c r="D11" s="9">
        <v>79093</v>
      </c>
      <c r="E11" s="9">
        <v>76772</v>
      </c>
      <c r="F11" s="10">
        <f t="shared" si="0"/>
        <v>-2.9345201218818318</v>
      </c>
      <c r="G11" s="1"/>
      <c r="H11" s="1"/>
      <c r="I11" s="1"/>
    </row>
    <row r="12" spans="1:12" x14ac:dyDescent="0.25">
      <c r="A12" s="11" t="s">
        <v>48</v>
      </c>
      <c r="B12" s="12">
        <v>724</v>
      </c>
      <c r="C12" s="12">
        <v>670</v>
      </c>
      <c r="D12" s="12">
        <v>724</v>
      </c>
      <c r="E12" s="12">
        <v>670</v>
      </c>
      <c r="F12" s="13">
        <f t="shared" si="0"/>
        <v>-7.4585635359116083</v>
      </c>
      <c r="G12" s="1"/>
      <c r="H12" s="1"/>
      <c r="I12" s="1"/>
    </row>
    <row r="13" spans="1:12" x14ac:dyDescent="0.25">
      <c r="A13" s="8" t="s">
        <v>49</v>
      </c>
      <c r="B13" s="9">
        <v>20425</v>
      </c>
      <c r="C13" s="9">
        <v>18533</v>
      </c>
      <c r="D13" s="9">
        <v>20425</v>
      </c>
      <c r="E13" s="9">
        <v>18533</v>
      </c>
      <c r="F13" s="10">
        <f t="shared" si="0"/>
        <v>-9.2631578947368354</v>
      </c>
      <c r="G13" s="1"/>
      <c r="H13" s="1"/>
      <c r="I13" s="1"/>
    </row>
    <row r="14" spans="1:12" x14ac:dyDescent="0.25">
      <c r="A14" s="11" t="s">
        <v>50</v>
      </c>
      <c r="B14" s="12">
        <v>10402</v>
      </c>
      <c r="C14" s="12">
        <v>10691</v>
      </c>
      <c r="D14" s="12">
        <v>10402</v>
      </c>
      <c r="E14" s="12">
        <v>10691</v>
      </c>
      <c r="F14" s="13">
        <f t="shared" si="0"/>
        <v>2.7783118631032551</v>
      </c>
      <c r="G14" s="1"/>
      <c r="H14" s="1"/>
      <c r="I14" s="1"/>
    </row>
    <row r="15" spans="1:12" x14ac:dyDescent="0.25">
      <c r="A15" s="8" t="s">
        <v>51</v>
      </c>
      <c r="B15" s="9">
        <v>637</v>
      </c>
      <c r="C15" s="9">
        <v>688</v>
      </c>
      <c r="D15" s="9">
        <v>637</v>
      </c>
      <c r="E15" s="9">
        <v>688</v>
      </c>
      <c r="F15" s="10">
        <f t="shared" si="0"/>
        <v>8.0062794348508675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37487</v>
      </c>
      <c r="C18" s="12">
        <v>30355</v>
      </c>
      <c r="D18" s="12">
        <v>37487</v>
      </c>
      <c r="E18" s="12">
        <v>30355</v>
      </c>
      <c r="F18" s="13">
        <f t="shared" si="0"/>
        <v>-19.025262090858163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12177</v>
      </c>
      <c r="C22" s="12">
        <v>13204</v>
      </c>
      <c r="D22" s="12">
        <v>12177</v>
      </c>
      <c r="E22" s="12">
        <v>13204</v>
      </c>
      <c r="F22" s="13">
        <f t="shared" si="0"/>
        <v>8.433932824176722</v>
      </c>
      <c r="G22" s="1"/>
      <c r="H22" s="1"/>
      <c r="I22" s="1"/>
    </row>
    <row r="23" spans="1:9" x14ac:dyDescent="0.25">
      <c r="A23" s="8" t="s">
        <v>59</v>
      </c>
      <c r="B23" s="9">
        <v>2310</v>
      </c>
      <c r="C23" s="9">
        <v>2317</v>
      </c>
      <c r="D23" s="9">
        <v>2310</v>
      </c>
      <c r="E23" s="9">
        <v>2317</v>
      </c>
      <c r="F23" s="10">
        <f t="shared" si="0"/>
        <v>0.30303030303029743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5169</v>
      </c>
      <c r="C25" s="9">
        <v>5107</v>
      </c>
      <c r="D25" s="9">
        <v>5169</v>
      </c>
      <c r="E25" s="9">
        <v>5107</v>
      </c>
      <c r="F25" s="10">
        <f t="shared" si="0"/>
        <v>-1.1994583091506996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40373</v>
      </c>
      <c r="C28" s="12">
        <v>49533</v>
      </c>
      <c r="D28" s="12">
        <v>40373</v>
      </c>
      <c r="E28" s="12">
        <v>49533</v>
      </c>
      <c r="F28" s="13">
        <f t="shared" si="0"/>
        <v>22.688430386644541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114</v>
      </c>
      <c r="D31" s="9">
        <v>0</v>
      </c>
      <c r="E31" s="9">
        <v>114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3784</v>
      </c>
      <c r="C32" s="12">
        <v>5106</v>
      </c>
      <c r="D32" s="12">
        <v>3784</v>
      </c>
      <c r="E32" s="12">
        <v>5106</v>
      </c>
      <c r="F32" s="13">
        <f t="shared" si="0"/>
        <v>34.936575052854124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225329</v>
      </c>
      <c r="C35" s="15">
        <f t="shared" ref="C35:E35" si="1">SUM(C7:C34)</f>
        <v>223141</v>
      </c>
      <c r="D35" s="15">
        <f t="shared" si="1"/>
        <v>225329</v>
      </c>
      <c r="E35" s="15">
        <f t="shared" si="1"/>
        <v>223141</v>
      </c>
      <c r="F35" s="16">
        <f t="shared" si="0"/>
        <v>-0.97102459070958957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76772</v>
      </c>
      <c r="G38" s="42">
        <f>LOOKUP(E38,$A$38:$A$65,$C$38:$C$65)</f>
        <v>79093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2497</v>
      </c>
      <c r="C39" s="41">
        <f t="shared" ref="C39:C65" si="5">D8</f>
        <v>2841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49533</v>
      </c>
      <c r="G39" s="42">
        <f t="shared" ref="G39:G65" si="8">LOOKUP(E39,$A$38:$A$65,$C$38:$C$65)</f>
        <v>40373</v>
      </c>
    </row>
    <row r="40" spans="1:9" x14ac:dyDescent="0.25">
      <c r="A40" s="42" t="str">
        <f t="shared" si="3"/>
        <v>ALMERIA</v>
      </c>
      <c r="B40" s="41">
        <f t="shared" si="4"/>
        <v>7554</v>
      </c>
      <c r="C40" s="41">
        <f t="shared" si="5"/>
        <v>9907</v>
      </c>
      <c r="D40" s="41">
        <f t="shared" si="6"/>
        <v>7</v>
      </c>
      <c r="E40" s="42" t="str">
        <f t="shared" si="2"/>
        <v>CEUTA</v>
      </c>
      <c r="F40" s="42">
        <f t="shared" si="7"/>
        <v>30355</v>
      </c>
      <c r="G40" s="42">
        <f t="shared" si="8"/>
        <v>37487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18533</v>
      </c>
      <c r="G41" s="42">
        <f t="shared" si="8"/>
        <v>20425</v>
      </c>
    </row>
    <row r="42" spans="1:9" x14ac:dyDescent="0.25">
      <c r="A42" s="42" t="str">
        <f t="shared" si="3"/>
        <v>BAHIA DE ALGECIRAS</v>
      </c>
      <c r="B42" s="41">
        <f t="shared" si="4"/>
        <v>76772</v>
      </c>
      <c r="C42" s="41">
        <f t="shared" si="5"/>
        <v>79093</v>
      </c>
      <c r="D42" s="41">
        <f t="shared" si="6"/>
        <v>1</v>
      </c>
      <c r="E42" s="42" t="str">
        <f t="shared" si="2"/>
        <v>LAS PALMAS</v>
      </c>
      <c r="F42" s="42">
        <f t="shared" si="7"/>
        <v>13204</v>
      </c>
      <c r="G42" s="42">
        <f t="shared" si="8"/>
        <v>12177</v>
      </c>
    </row>
    <row r="43" spans="1:9" x14ac:dyDescent="0.25">
      <c r="A43" s="42" t="str">
        <f t="shared" si="3"/>
        <v>BAHIA DE CADIZ</v>
      </c>
      <c r="B43" s="41">
        <f t="shared" si="4"/>
        <v>670</v>
      </c>
      <c r="C43" s="41">
        <f t="shared" si="5"/>
        <v>724</v>
      </c>
      <c r="D43" s="41">
        <f t="shared" si="6"/>
        <v>13</v>
      </c>
      <c r="E43" s="42" t="str">
        <f t="shared" si="2"/>
        <v>BARCELONA</v>
      </c>
      <c r="F43" s="42">
        <f t="shared" si="7"/>
        <v>10691</v>
      </c>
      <c r="G43" s="42">
        <f t="shared" si="8"/>
        <v>10402</v>
      </c>
    </row>
    <row r="44" spans="1:9" x14ac:dyDescent="0.25">
      <c r="A44" s="42" t="str">
        <f t="shared" si="3"/>
        <v>BALEARES</v>
      </c>
      <c r="B44" s="41">
        <f t="shared" si="4"/>
        <v>18533</v>
      </c>
      <c r="C44" s="41">
        <f t="shared" si="5"/>
        <v>20425</v>
      </c>
      <c r="D44" s="41">
        <f t="shared" si="6"/>
        <v>4</v>
      </c>
      <c r="E44" s="42" t="str">
        <f t="shared" si="2"/>
        <v>ALMERIA</v>
      </c>
      <c r="F44" s="42">
        <f t="shared" si="7"/>
        <v>7554</v>
      </c>
      <c r="G44" s="42">
        <f t="shared" si="8"/>
        <v>9907</v>
      </c>
    </row>
    <row r="45" spans="1:9" x14ac:dyDescent="0.25">
      <c r="A45" s="42" t="str">
        <f t="shared" si="3"/>
        <v>BARCELONA</v>
      </c>
      <c r="B45" s="41">
        <f t="shared" si="4"/>
        <v>10691</v>
      </c>
      <c r="C45" s="41">
        <f t="shared" si="5"/>
        <v>10402</v>
      </c>
      <c r="D45" s="41">
        <f t="shared" si="6"/>
        <v>6</v>
      </c>
      <c r="E45" s="42" t="str">
        <f t="shared" si="2"/>
        <v>MELILLA</v>
      </c>
      <c r="F45" s="42">
        <f t="shared" si="7"/>
        <v>5107</v>
      </c>
      <c r="G45" s="42">
        <f t="shared" si="8"/>
        <v>5169</v>
      </c>
    </row>
    <row r="46" spans="1:9" x14ac:dyDescent="0.25">
      <c r="A46" s="42" t="str">
        <f t="shared" si="3"/>
        <v>BILBAO</v>
      </c>
      <c r="B46" s="41">
        <f t="shared" si="4"/>
        <v>688</v>
      </c>
      <c r="C46" s="41">
        <f t="shared" si="5"/>
        <v>637</v>
      </c>
      <c r="D46" s="41">
        <f t="shared" si="6"/>
        <v>12</v>
      </c>
      <c r="E46" s="42" t="str">
        <f t="shared" si="2"/>
        <v>VALENCIA</v>
      </c>
      <c r="F46" s="42">
        <f t="shared" si="7"/>
        <v>5106</v>
      </c>
      <c r="G46" s="42">
        <f t="shared" si="8"/>
        <v>3784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2497</v>
      </c>
      <c r="G47" s="42">
        <f t="shared" si="8"/>
        <v>2841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2317</v>
      </c>
      <c r="G48" s="42">
        <f t="shared" si="8"/>
        <v>2310</v>
      </c>
    </row>
    <row r="49" spans="1:7" x14ac:dyDescent="0.25">
      <c r="A49" s="42" t="str">
        <f t="shared" si="3"/>
        <v>CEUTA</v>
      </c>
      <c r="B49" s="41">
        <f t="shared" si="4"/>
        <v>30355</v>
      </c>
      <c r="C49" s="41">
        <f t="shared" si="5"/>
        <v>37487</v>
      </c>
      <c r="D49" s="41">
        <f t="shared" si="6"/>
        <v>3</v>
      </c>
      <c r="E49" s="42" t="str">
        <f t="shared" si="2"/>
        <v>BILBAO</v>
      </c>
      <c r="F49" s="42">
        <f t="shared" si="7"/>
        <v>688</v>
      </c>
      <c r="G49" s="42">
        <f t="shared" si="8"/>
        <v>637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670</v>
      </c>
      <c r="G50" s="42">
        <f t="shared" si="8"/>
        <v>724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TARRAGONA</v>
      </c>
      <c r="F51" s="42">
        <f t="shared" si="7"/>
        <v>114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13204</v>
      </c>
      <c r="C53" s="41">
        <f t="shared" si="5"/>
        <v>12177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2317</v>
      </c>
      <c r="C54" s="41">
        <f t="shared" si="5"/>
        <v>2310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5107</v>
      </c>
      <c r="C56" s="41">
        <f t="shared" si="5"/>
        <v>5169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49533</v>
      </c>
      <c r="C59" s="41">
        <f t="shared" si="5"/>
        <v>40373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114</v>
      </c>
      <c r="C62" s="41">
        <f t="shared" si="5"/>
        <v>0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5106</v>
      </c>
      <c r="C63" s="41">
        <f t="shared" si="5"/>
        <v>3784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101</v>
      </c>
      <c r="C7" s="9">
        <v>127</v>
      </c>
      <c r="D7" s="9">
        <v>101</v>
      </c>
      <c r="E7" s="9">
        <v>127</v>
      </c>
      <c r="F7" s="10">
        <f>((E7*100)/D7)-100</f>
        <v>25.742574257425744</v>
      </c>
      <c r="G7" s="1"/>
      <c r="H7" s="1"/>
      <c r="I7" s="1"/>
    </row>
    <row r="8" spans="1:12" x14ac:dyDescent="0.25">
      <c r="A8" s="11" t="s">
        <v>44</v>
      </c>
      <c r="B8" s="12">
        <v>88</v>
      </c>
      <c r="C8" s="12">
        <v>64</v>
      </c>
      <c r="D8" s="12">
        <v>88</v>
      </c>
      <c r="E8" s="12">
        <v>64</v>
      </c>
      <c r="F8" s="13">
        <f t="shared" ref="F8:F35" si="0">((E8*100)/D8)-100</f>
        <v>-27.272727272727266</v>
      </c>
      <c r="G8" s="1"/>
      <c r="H8" s="1"/>
      <c r="I8" s="1"/>
    </row>
    <row r="9" spans="1:12" x14ac:dyDescent="0.25">
      <c r="A9" s="8" t="s">
        <v>45</v>
      </c>
      <c r="B9" s="9">
        <v>132</v>
      </c>
      <c r="C9" s="9">
        <v>122</v>
      </c>
      <c r="D9" s="9">
        <v>132</v>
      </c>
      <c r="E9" s="9">
        <v>122</v>
      </c>
      <c r="F9" s="10">
        <f t="shared" si="0"/>
        <v>-7.5757575757575779</v>
      </c>
      <c r="G9" s="1"/>
      <c r="H9" s="1"/>
      <c r="I9" s="1"/>
    </row>
    <row r="10" spans="1:12" x14ac:dyDescent="0.25">
      <c r="A10" s="11" t="s">
        <v>46</v>
      </c>
      <c r="B10" s="12">
        <v>47</v>
      </c>
      <c r="C10" s="12">
        <v>71</v>
      </c>
      <c r="D10" s="12">
        <v>47</v>
      </c>
      <c r="E10" s="12">
        <v>71</v>
      </c>
      <c r="F10" s="13">
        <f t="shared" si="0"/>
        <v>51.063829787234056</v>
      </c>
      <c r="G10" s="1"/>
      <c r="H10" s="1"/>
      <c r="I10" s="1"/>
    </row>
    <row r="11" spans="1:12" x14ac:dyDescent="0.25">
      <c r="A11" s="8" t="s">
        <v>47</v>
      </c>
      <c r="B11" s="9">
        <v>2060</v>
      </c>
      <c r="C11" s="9">
        <v>2061</v>
      </c>
      <c r="D11" s="9">
        <v>2060</v>
      </c>
      <c r="E11" s="9">
        <v>2061</v>
      </c>
      <c r="F11" s="10">
        <f t="shared" si="0"/>
        <v>4.8543689320382555E-2</v>
      </c>
      <c r="G11" s="1"/>
      <c r="H11" s="1"/>
      <c r="I11" s="1"/>
    </row>
    <row r="12" spans="1:12" x14ac:dyDescent="0.25">
      <c r="A12" s="11" t="s">
        <v>48</v>
      </c>
      <c r="B12" s="12">
        <v>111</v>
      </c>
      <c r="C12" s="12">
        <v>112</v>
      </c>
      <c r="D12" s="12">
        <v>111</v>
      </c>
      <c r="E12" s="12">
        <v>112</v>
      </c>
      <c r="F12" s="13">
        <f t="shared" si="0"/>
        <v>0.90090090090090769</v>
      </c>
      <c r="G12" s="1"/>
      <c r="H12" s="1"/>
      <c r="I12" s="1"/>
    </row>
    <row r="13" spans="1:12" x14ac:dyDescent="0.25">
      <c r="A13" s="8" t="s">
        <v>49</v>
      </c>
      <c r="B13" s="9">
        <v>520</v>
      </c>
      <c r="C13" s="9">
        <v>495</v>
      </c>
      <c r="D13" s="9">
        <v>520</v>
      </c>
      <c r="E13" s="9">
        <v>495</v>
      </c>
      <c r="F13" s="10">
        <f t="shared" si="0"/>
        <v>-4.8076923076923066</v>
      </c>
      <c r="G13" s="1"/>
      <c r="H13" s="1"/>
      <c r="I13" s="1"/>
    </row>
    <row r="14" spans="1:12" x14ac:dyDescent="0.25">
      <c r="A14" s="11" t="s">
        <v>50</v>
      </c>
      <c r="B14" s="12">
        <v>582</v>
      </c>
      <c r="C14" s="12">
        <v>553</v>
      </c>
      <c r="D14" s="12">
        <v>582</v>
      </c>
      <c r="E14" s="12">
        <v>553</v>
      </c>
      <c r="F14" s="13">
        <f t="shared" si="0"/>
        <v>-4.9828178694158112</v>
      </c>
      <c r="G14" s="1"/>
      <c r="H14" s="1"/>
      <c r="I14" s="1"/>
    </row>
    <row r="15" spans="1:12" x14ac:dyDescent="0.25">
      <c r="A15" s="8" t="s">
        <v>51</v>
      </c>
      <c r="B15" s="9">
        <v>207</v>
      </c>
      <c r="C15" s="9">
        <v>229</v>
      </c>
      <c r="D15" s="9">
        <v>207</v>
      </c>
      <c r="E15" s="9">
        <v>229</v>
      </c>
      <c r="F15" s="10">
        <f t="shared" si="0"/>
        <v>10.628019323671495</v>
      </c>
      <c r="G15" s="1"/>
      <c r="H15" s="1"/>
      <c r="I15" s="1"/>
    </row>
    <row r="16" spans="1:12" x14ac:dyDescent="0.25">
      <c r="A16" s="11" t="s">
        <v>52</v>
      </c>
      <c r="B16" s="12">
        <v>91</v>
      </c>
      <c r="C16" s="12">
        <v>112</v>
      </c>
      <c r="D16" s="12">
        <v>91</v>
      </c>
      <c r="E16" s="12">
        <v>112</v>
      </c>
      <c r="F16" s="13">
        <f t="shared" si="0"/>
        <v>23.07692307692308</v>
      </c>
      <c r="G16" s="1"/>
      <c r="H16" s="1"/>
      <c r="I16" s="1"/>
    </row>
    <row r="17" spans="1:9" x14ac:dyDescent="0.25">
      <c r="A17" s="8" t="s">
        <v>53</v>
      </c>
      <c r="B17" s="9">
        <v>89</v>
      </c>
      <c r="C17" s="9">
        <v>96</v>
      </c>
      <c r="D17" s="9">
        <v>89</v>
      </c>
      <c r="E17" s="9">
        <v>96</v>
      </c>
      <c r="F17" s="10">
        <f t="shared" si="0"/>
        <v>7.8651685393258362</v>
      </c>
      <c r="G17" s="1"/>
      <c r="H17" s="1"/>
      <c r="I17" s="1"/>
    </row>
    <row r="18" spans="1:9" x14ac:dyDescent="0.25">
      <c r="A18" s="11" t="s">
        <v>54</v>
      </c>
      <c r="B18" s="12">
        <v>1062</v>
      </c>
      <c r="C18" s="12">
        <v>1079</v>
      </c>
      <c r="D18" s="12">
        <v>1062</v>
      </c>
      <c r="E18" s="12">
        <v>1079</v>
      </c>
      <c r="F18" s="13">
        <f t="shared" si="0"/>
        <v>1.6007532956685537</v>
      </c>
      <c r="G18" s="1"/>
      <c r="H18" s="1"/>
      <c r="I18" s="1"/>
    </row>
    <row r="19" spans="1:9" x14ac:dyDescent="0.25">
      <c r="A19" s="8" t="s">
        <v>55</v>
      </c>
      <c r="B19" s="9">
        <v>88</v>
      </c>
      <c r="C19" s="9">
        <v>81</v>
      </c>
      <c r="D19" s="9">
        <v>88</v>
      </c>
      <c r="E19" s="9">
        <v>81</v>
      </c>
      <c r="F19" s="10">
        <f t="shared" si="0"/>
        <v>-7.9545454545454533</v>
      </c>
      <c r="G19" s="1"/>
      <c r="H19" s="1"/>
      <c r="I19" s="1"/>
    </row>
    <row r="20" spans="1:9" x14ac:dyDescent="0.25">
      <c r="A20" s="11" t="s">
        <v>56</v>
      </c>
      <c r="B20" s="12">
        <v>75</v>
      </c>
      <c r="C20" s="12">
        <v>86</v>
      </c>
      <c r="D20" s="12">
        <v>75</v>
      </c>
      <c r="E20" s="12">
        <v>86</v>
      </c>
      <c r="F20" s="13">
        <f t="shared" si="0"/>
        <v>14.666666666666671</v>
      </c>
      <c r="G20" s="1"/>
      <c r="H20" s="1"/>
      <c r="I20" s="1"/>
    </row>
    <row r="21" spans="1:9" x14ac:dyDescent="0.25">
      <c r="A21" s="8" t="s">
        <v>57</v>
      </c>
      <c r="B21" s="9">
        <v>96</v>
      </c>
      <c r="C21" s="9">
        <v>76</v>
      </c>
      <c r="D21" s="9">
        <v>96</v>
      </c>
      <c r="E21" s="9">
        <v>76</v>
      </c>
      <c r="F21" s="10">
        <f t="shared" si="0"/>
        <v>-20.833333333333329</v>
      </c>
      <c r="G21" s="1"/>
      <c r="H21" s="1"/>
      <c r="I21" s="1"/>
    </row>
    <row r="22" spans="1:9" x14ac:dyDescent="0.25">
      <c r="A22" s="11" t="s">
        <v>58</v>
      </c>
      <c r="B22" s="12">
        <v>859</v>
      </c>
      <c r="C22" s="12">
        <v>915</v>
      </c>
      <c r="D22" s="12">
        <v>859</v>
      </c>
      <c r="E22" s="12">
        <v>915</v>
      </c>
      <c r="F22" s="13">
        <f t="shared" si="0"/>
        <v>6.5192083818393485</v>
      </c>
      <c r="G22" s="1"/>
      <c r="H22" s="1"/>
      <c r="I22" s="1"/>
    </row>
    <row r="23" spans="1:9" x14ac:dyDescent="0.25">
      <c r="A23" s="8" t="s">
        <v>59</v>
      </c>
      <c r="B23" s="9">
        <v>116</v>
      </c>
      <c r="C23" s="9">
        <v>112</v>
      </c>
      <c r="D23" s="9">
        <v>116</v>
      </c>
      <c r="E23" s="9">
        <v>112</v>
      </c>
      <c r="F23" s="10">
        <f t="shared" si="0"/>
        <v>-3.448275862068968</v>
      </c>
      <c r="G23" s="1"/>
      <c r="H23" s="1"/>
      <c r="I23" s="1"/>
    </row>
    <row r="24" spans="1:9" x14ac:dyDescent="0.25">
      <c r="A24" s="11" t="s">
        <v>60</v>
      </c>
      <c r="B24" s="12">
        <v>41</v>
      </c>
      <c r="C24" s="12">
        <v>68</v>
      </c>
      <c r="D24" s="12">
        <v>41</v>
      </c>
      <c r="E24" s="12">
        <v>68</v>
      </c>
      <c r="F24" s="13">
        <f t="shared" si="0"/>
        <v>65.853658536585357</v>
      </c>
      <c r="G24" s="1"/>
      <c r="H24" s="1"/>
      <c r="I24" s="1"/>
    </row>
    <row r="25" spans="1:9" x14ac:dyDescent="0.25">
      <c r="A25" s="8" t="s">
        <v>61</v>
      </c>
      <c r="B25" s="9">
        <v>90</v>
      </c>
      <c r="C25" s="9">
        <v>79</v>
      </c>
      <c r="D25" s="9">
        <v>90</v>
      </c>
      <c r="E25" s="9">
        <v>79</v>
      </c>
      <c r="F25" s="10">
        <f t="shared" si="0"/>
        <v>-12.222222222222229</v>
      </c>
      <c r="G25" s="1"/>
      <c r="H25" s="1"/>
      <c r="I25" s="1"/>
    </row>
    <row r="26" spans="1:9" x14ac:dyDescent="0.25">
      <c r="A26" s="11" t="s">
        <v>62</v>
      </c>
      <c r="B26" s="12">
        <v>23</v>
      </c>
      <c r="C26" s="12">
        <v>25</v>
      </c>
      <c r="D26" s="12">
        <v>23</v>
      </c>
      <c r="E26" s="12">
        <v>25</v>
      </c>
      <c r="F26" s="13">
        <f t="shared" si="0"/>
        <v>8.6956521739130466</v>
      </c>
      <c r="G26" s="1"/>
      <c r="H26" s="1"/>
      <c r="I26" s="1"/>
    </row>
    <row r="27" spans="1:9" x14ac:dyDescent="0.25">
      <c r="A27" s="8" t="s">
        <v>63</v>
      </c>
      <c r="B27" s="9">
        <v>59</v>
      </c>
      <c r="C27" s="9">
        <v>71</v>
      </c>
      <c r="D27" s="9">
        <v>59</v>
      </c>
      <c r="E27" s="9">
        <v>71</v>
      </c>
      <c r="F27" s="10">
        <f t="shared" si="0"/>
        <v>20.33898305084746</v>
      </c>
      <c r="G27" s="1"/>
      <c r="H27" s="1"/>
      <c r="I27" s="1"/>
    </row>
    <row r="28" spans="1:9" x14ac:dyDescent="0.25">
      <c r="A28" s="11" t="s">
        <v>64</v>
      </c>
      <c r="B28" s="12">
        <v>1067</v>
      </c>
      <c r="C28" s="12">
        <v>1460</v>
      </c>
      <c r="D28" s="12">
        <v>1067</v>
      </c>
      <c r="E28" s="12">
        <v>1460</v>
      </c>
      <c r="F28" s="13">
        <f t="shared" si="0"/>
        <v>36.83223992502343</v>
      </c>
      <c r="G28" s="1"/>
      <c r="H28" s="1"/>
      <c r="I28" s="1"/>
    </row>
    <row r="29" spans="1:9" x14ac:dyDescent="0.25">
      <c r="A29" s="8" t="s">
        <v>65</v>
      </c>
      <c r="B29" s="9">
        <v>64</v>
      </c>
      <c r="C29" s="9">
        <v>91</v>
      </c>
      <c r="D29" s="9">
        <v>64</v>
      </c>
      <c r="E29" s="9">
        <v>91</v>
      </c>
      <c r="F29" s="10">
        <f t="shared" si="0"/>
        <v>42.1875</v>
      </c>
      <c r="G29" s="1"/>
      <c r="H29" s="1"/>
      <c r="I29" s="1"/>
    </row>
    <row r="30" spans="1:9" x14ac:dyDescent="0.25">
      <c r="A30" s="11" t="s">
        <v>66</v>
      </c>
      <c r="B30" s="12">
        <v>78</v>
      </c>
      <c r="C30" s="12">
        <v>110</v>
      </c>
      <c r="D30" s="12">
        <v>78</v>
      </c>
      <c r="E30" s="12">
        <v>110</v>
      </c>
      <c r="F30" s="13">
        <f t="shared" si="0"/>
        <v>41.025641025641022</v>
      </c>
      <c r="G30" s="1"/>
      <c r="H30" s="1"/>
      <c r="I30" s="1"/>
    </row>
    <row r="31" spans="1:9" x14ac:dyDescent="0.25">
      <c r="A31" s="8" t="s">
        <v>67</v>
      </c>
      <c r="B31" s="9">
        <v>188</v>
      </c>
      <c r="C31" s="9">
        <v>250</v>
      </c>
      <c r="D31" s="9">
        <v>188</v>
      </c>
      <c r="E31" s="9">
        <v>250</v>
      </c>
      <c r="F31" s="10">
        <f t="shared" si="0"/>
        <v>32.978723404255305</v>
      </c>
      <c r="G31" s="1"/>
      <c r="H31" s="1"/>
      <c r="I31" s="1"/>
    </row>
    <row r="32" spans="1:9" x14ac:dyDescent="0.25">
      <c r="A32" s="11" t="s">
        <v>68</v>
      </c>
      <c r="B32" s="12">
        <v>410</v>
      </c>
      <c r="C32" s="12">
        <v>537</v>
      </c>
      <c r="D32" s="12">
        <v>410</v>
      </c>
      <c r="E32" s="12">
        <v>537</v>
      </c>
      <c r="F32" s="13">
        <f t="shared" si="0"/>
        <v>30.975609756097555</v>
      </c>
      <c r="G32" s="1"/>
      <c r="H32" s="1"/>
      <c r="I32" s="1"/>
    </row>
    <row r="33" spans="1:9" x14ac:dyDescent="0.25">
      <c r="A33" s="8" t="s">
        <v>69</v>
      </c>
      <c r="B33" s="9">
        <v>163</v>
      </c>
      <c r="C33" s="9">
        <v>166</v>
      </c>
      <c r="D33" s="9">
        <v>163</v>
      </c>
      <c r="E33" s="9">
        <v>166</v>
      </c>
      <c r="F33" s="10">
        <f t="shared" si="0"/>
        <v>1.8404907975460105</v>
      </c>
      <c r="G33" s="1"/>
      <c r="H33" s="1"/>
      <c r="I33" s="1"/>
    </row>
    <row r="34" spans="1:9" x14ac:dyDescent="0.25">
      <c r="A34" s="11" t="s">
        <v>70</v>
      </c>
      <c r="B34" s="12">
        <v>17</v>
      </c>
      <c r="C34" s="12">
        <v>20</v>
      </c>
      <c r="D34" s="12">
        <v>17</v>
      </c>
      <c r="E34" s="12">
        <v>20</v>
      </c>
      <c r="F34" s="13">
        <f t="shared" si="0"/>
        <v>17.647058823529406</v>
      </c>
      <c r="G34" s="1"/>
      <c r="H34" s="1"/>
      <c r="I34" s="1"/>
    </row>
    <row r="35" spans="1:9" x14ac:dyDescent="0.25">
      <c r="A35" s="14" t="s">
        <v>71</v>
      </c>
      <c r="B35" s="15">
        <f>SUM(B7:B34)</f>
        <v>8524</v>
      </c>
      <c r="C35" s="15">
        <f t="shared" ref="C35:E35" si="1">SUM(C7:C34)</f>
        <v>9268</v>
      </c>
      <c r="D35" s="15">
        <f t="shared" si="1"/>
        <v>8524</v>
      </c>
      <c r="E35" s="15">
        <f t="shared" si="1"/>
        <v>9268</v>
      </c>
      <c r="F35" s="16">
        <f t="shared" si="0"/>
        <v>8.7282965743782199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127</v>
      </c>
      <c r="C38" s="41">
        <f>D7</f>
        <v>101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2061</v>
      </c>
      <c r="G38" s="42">
        <f>LOOKUP(E38,$A$38:$A$65,$C$38:$C$65)</f>
        <v>2060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</v>
      </c>
      <c r="C39" s="41">
        <f t="shared" ref="C39:C65" si="5">D8</f>
        <v>88</v>
      </c>
      <c r="D39" s="41">
        <f t="shared" ref="D39:D65" si="6">_xlfn.RANK.EQ(B39,$B$38:$B$65)+COUNTIF($B$38:$B$65,B39)-1</f>
        <v>26</v>
      </c>
      <c r="E39" s="42" t="str">
        <f t="shared" si="2"/>
        <v>SANTA CRUZ DE TENERIFE</v>
      </c>
      <c r="F39" s="42">
        <f t="shared" ref="F39:F54" si="7">LOOKUP(E39,$A$38:$A$65,$B$38:$B$65)</f>
        <v>1460</v>
      </c>
      <c r="G39" s="42">
        <f t="shared" ref="G39:G65" si="8">LOOKUP(E39,$A$38:$A$65,$C$38:$C$65)</f>
        <v>1067</v>
      </c>
    </row>
    <row r="40" spans="1:9" x14ac:dyDescent="0.25">
      <c r="A40" s="42" t="str">
        <f t="shared" si="3"/>
        <v>ALMERIA</v>
      </c>
      <c r="B40" s="41">
        <f t="shared" si="4"/>
        <v>122</v>
      </c>
      <c r="C40" s="41">
        <f t="shared" si="5"/>
        <v>132</v>
      </c>
      <c r="D40" s="41">
        <f t="shared" si="6"/>
        <v>12</v>
      </c>
      <c r="E40" s="42" t="str">
        <f t="shared" si="2"/>
        <v>CEUTA</v>
      </c>
      <c r="F40" s="42">
        <f t="shared" si="7"/>
        <v>1079</v>
      </c>
      <c r="G40" s="42">
        <f t="shared" si="8"/>
        <v>1062</v>
      </c>
    </row>
    <row r="41" spans="1:9" x14ac:dyDescent="0.25">
      <c r="A41" s="42" t="str">
        <f t="shared" si="3"/>
        <v>AVILES</v>
      </c>
      <c r="B41" s="41">
        <f t="shared" si="4"/>
        <v>71</v>
      </c>
      <c r="C41" s="41">
        <f t="shared" si="5"/>
        <v>47</v>
      </c>
      <c r="D41" s="41">
        <f t="shared" si="6"/>
        <v>24</v>
      </c>
      <c r="E41" s="42" t="str">
        <f t="shared" si="2"/>
        <v>LAS PALMAS</v>
      </c>
      <c r="F41" s="42">
        <f t="shared" si="7"/>
        <v>915</v>
      </c>
      <c r="G41" s="42">
        <f t="shared" si="8"/>
        <v>859</v>
      </c>
    </row>
    <row r="42" spans="1:9" x14ac:dyDescent="0.25">
      <c r="A42" s="42" t="str">
        <f t="shared" si="3"/>
        <v>BAHIA DE ALGECIRAS</v>
      </c>
      <c r="B42" s="41">
        <f t="shared" si="4"/>
        <v>2061</v>
      </c>
      <c r="C42" s="41">
        <f t="shared" si="5"/>
        <v>2060</v>
      </c>
      <c r="D42" s="41">
        <f t="shared" si="6"/>
        <v>1</v>
      </c>
      <c r="E42" s="42" t="str">
        <f t="shared" si="2"/>
        <v>BARCELONA</v>
      </c>
      <c r="F42" s="42">
        <f t="shared" si="7"/>
        <v>553</v>
      </c>
      <c r="G42" s="42">
        <f t="shared" si="8"/>
        <v>582</v>
      </c>
    </row>
    <row r="43" spans="1:9" x14ac:dyDescent="0.25">
      <c r="A43" s="42" t="str">
        <f t="shared" si="3"/>
        <v>BAHIA DE CADIZ</v>
      </c>
      <c r="B43" s="41">
        <f t="shared" si="4"/>
        <v>112</v>
      </c>
      <c r="C43" s="41">
        <f t="shared" si="5"/>
        <v>111</v>
      </c>
      <c r="D43" s="41">
        <f t="shared" si="6"/>
        <v>15</v>
      </c>
      <c r="E43" s="42" t="str">
        <f t="shared" si="2"/>
        <v>VALENCIA</v>
      </c>
      <c r="F43" s="42">
        <f t="shared" si="7"/>
        <v>537</v>
      </c>
      <c r="G43" s="42">
        <f t="shared" si="8"/>
        <v>410</v>
      </c>
    </row>
    <row r="44" spans="1:9" x14ac:dyDescent="0.25">
      <c r="A44" s="42" t="str">
        <f t="shared" si="3"/>
        <v>BALEARES</v>
      </c>
      <c r="B44" s="41">
        <f t="shared" si="4"/>
        <v>495</v>
      </c>
      <c r="C44" s="41">
        <f t="shared" si="5"/>
        <v>520</v>
      </c>
      <c r="D44" s="41">
        <f t="shared" si="6"/>
        <v>7</v>
      </c>
      <c r="E44" s="42" t="str">
        <f t="shared" si="2"/>
        <v>BALEARES</v>
      </c>
      <c r="F44" s="42">
        <f t="shared" si="7"/>
        <v>495</v>
      </c>
      <c r="G44" s="42">
        <f t="shared" si="8"/>
        <v>520</v>
      </c>
    </row>
    <row r="45" spans="1:9" x14ac:dyDescent="0.25">
      <c r="A45" s="42" t="str">
        <f t="shared" si="3"/>
        <v>BARCELONA</v>
      </c>
      <c r="B45" s="41">
        <f t="shared" si="4"/>
        <v>553</v>
      </c>
      <c r="C45" s="41">
        <f t="shared" si="5"/>
        <v>582</v>
      </c>
      <c r="D45" s="41">
        <f t="shared" si="6"/>
        <v>5</v>
      </c>
      <c r="E45" s="42" t="str">
        <f t="shared" si="2"/>
        <v>TARRAGONA</v>
      </c>
      <c r="F45" s="42">
        <f t="shared" si="7"/>
        <v>250</v>
      </c>
      <c r="G45" s="42">
        <f t="shared" si="8"/>
        <v>188</v>
      </c>
    </row>
    <row r="46" spans="1:9" x14ac:dyDescent="0.25">
      <c r="A46" s="42" t="str">
        <f t="shared" si="3"/>
        <v>BILBAO</v>
      </c>
      <c r="B46" s="41">
        <f t="shared" si="4"/>
        <v>229</v>
      </c>
      <c r="C46" s="41">
        <f t="shared" si="5"/>
        <v>207</v>
      </c>
      <c r="D46" s="41">
        <f t="shared" si="6"/>
        <v>9</v>
      </c>
      <c r="E46" s="42" t="str">
        <f t="shared" si="2"/>
        <v>BILBAO</v>
      </c>
      <c r="F46" s="42">
        <f t="shared" si="7"/>
        <v>229</v>
      </c>
      <c r="G46" s="42">
        <f t="shared" si="8"/>
        <v>207</v>
      </c>
    </row>
    <row r="47" spans="1:9" x14ac:dyDescent="0.25">
      <c r="A47" s="42" t="str">
        <f t="shared" si="3"/>
        <v>CARTAGENA</v>
      </c>
      <c r="B47" s="41">
        <f t="shared" si="4"/>
        <v>112</v>
      </c>
      <c r="C47" s="41">
        <f t="shared" si="5"/>
        <v>91</v>
      </c>
      <c r="D47" s="41">
        <f t="shared" si="6"/>
        <v>15</v>
      </c>
      <c r="E47" s="42" t="str">
        <f t="shared" si="2"/>
        <v>VIGO</v>
      </c>
      <c r="F47" s="42">
        <f t="shared" si="7"/>
        <v>166</v>
      </c>
      <c r="G47" s="42">
        <f t="shared" si="8"/>
        <v>163</v>
      </c>
    </row>
    <row r="48" spans="1:9" x14ac:dyDescent="0.25">
      <c r="A48" s="42" t="str">
        <f t="shared" si="3"/>
        <v>CASTELLON</v>
      </c>
      <c r="B48" s="41">
        <f t="shared" si="4"/>
        <v>96</v>
      </c>
      <c r="C48" s="41">
        <f t="shared" si="5"/>
        <v>89</v>
      </c>
      <c r="D48" s="41">
        <f t="shared" si="6"/>
        <v>17</v>
      </c>
      <c r="E48" s="42" t="str">
        <f t="shared" si="2"/>
        <v>A CORUÑA</v>
      </c>
      <c r="F48" s="42">
        <f t="shared" si="7"/>
        <v>127</v>
      </c>
      <c r="G48" s="42">
        <f t="shared" si="8"/>
        <v>101</v>
      </c>
    </row>
    <row r="49" spans="1:7" x14ac:dyDescent="0.25">
      <c r="A49" s="42" t="str">
        <f t="shared" si="3"/>
        <v>CEUTA</v>
      </c>
      <c r="B49" s="41">
        <f t="shared" si="4"/>
        <v>1079</v>
      </c>
      <c r="C49" s="41">
        <f t="shared" si="5"/>
        <v>1062</v>
      </c>
      <c r="D49" s="41">
        <f t="shared" si="6"/>
        <v>3</v>
      </c>
      <c r="E49" s="42" t="str">
        <f t="shared" si="2"/>
        <v>ALMERIA</v>
      </c>
      <c r="F49" s="42">
        <f t="shared" si="7"/>
        <v>122</v>
      </c>
      <c r="G49" s="42">
        <f t="shared" si="8"/>
        <v>132</v>
      </c>
    </row>
    <row r="50" spans="1:7" x14ac:dyDescent="0.25">
      <c r="A50" s="42" t="str">
        <f t="shared" si="3"/>
        <v>FERROL-SAN CIBRAO</v>
      </c>
      <c r="B50" s="41">
        <f t="shared" si="4"/>
        <v>81</v>
      </c>
      <c r="C50" s="41">
        <f t="shared" si="5"/>
        <v>88</v>
      </c>
      <c r="D50" s="41">
        <f t="shared" si="6"/>
        <v>20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86</v>
      </c>
      <c r="C51" s="41">
        <f t="shared" si="5"/>
        <v>75</v>
      </c>
      <c r="D51" s="41">
        <f t="shared" si="6"/>
        <v>19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76</v>
      </c>
      <c r="C52" s="41">
        <f t="shared" si="5"/>
        <v>96</v>
      </c>
      <c r="D52" s="41">
        <f t="shared" si="6"/>
        <v>22</v>
      </c>
      <c r="E52" s="42" t="str">
        <f t="shared" si="2"/>
        <v>BAHIA DE CADIZ</v>
      </c>
      <c r="F52" s="42">
        <f t="shared" si="7"/>
        <v>112</v>
      </c>
      <c r="G52" s="42">
        <f t="shared" si="8"/>
        <v>111</v>
      </c>
    </row>
    <row r="53" spans="1:7" x14ac:dyDescent="0.25">
      <c r="A53" s="42" t="str">
        <f t="shared" si="3"/>
        <v>LAS PALMAS</v>
      </c>
      <c r="B53" s="41">
        <f t="shared" si="4"/>
        <v>915</v>
      </c>
      <c r="C53" s="41">
        <f t="shared" si="5"/>
        <v>859</v>
      </c>
      <c r="D53" s="41">
        <f t="shared" si="6"/>
        <v>4</v>
      </c>
      <c r="E53" s="42" t="str">
        <f t="shared" si="2"/>
        <v>SEVILLA</v>
      </c>
      <c r="F53" s="42">
        <f t="shared" si="7"/>
        <v>110</v>
      </c>
      <c r="G53" s="42">
        <f t="shared" si="8"/>
        <v>78</v>
      </c>
    </row>
    <row r="54" spans="1:7" x14ac:dyDescent="0.25">
      <c r="A54" s="42" t="str">
        <f t="shared" si="3"/>
        <v>MALAGA</v>
      </c>
      <c r="B54" s="41">
        <f t="shared" si="4"/>
        <v>112</v>
      </c>
      <c r="C54" s="41">
        <f t="shared" si="5"/>
        <v>116</v>
      </c>
      <c r="D54" s="41">
        <f t="shared" si="6"/>
        <v>15</v>
      </c>
      <c r="E54" s="42" t="str">
        <f t="shared" si="2"/>
        <v>CASTELLON</v>
      </c>
      <c r="F54" s="42">
        <f t="shared" si="7"/>
        <v>96</v>
      </c>
      <c r="G54" s="42">
        <f t="shared" si="8"/>
        <v>89</v>
      </c>
    </row>
    <row r="55" spans="1:7" x14ac:dyDescent="0.25">
      <c r="A55" s="42" t="str">
        <f t="shared" si="3"/>
        <v>MARIN Y RIA DE PONTEVEDRA</v>
      </c>
      <c r="B55" s="41">
        <f t="shared" si="4"/>
        <v>68</v>
      </c>
      <c r="C55" s="41">
        <f t="shared" si="5"/>
        <v>41</v>
      </c>
      <c r="D55" s="41">
        <f t="shared" si="6"/>
        <v>25</v>
      </c>
      <c r="E55" s="42" t="str">
        <f t="shared" si="2"/>
        <v>SANTANDER</v>
      </c>
      <c r="F55" s="42">
        <f t="shared" ref="F55:F65" si="9">LOOKUP(E55,$A$38:$A$65,$B$38:$B$65)</f>
        <v>91</v>
      </c>
      <c r="G55" s="42">
        <f t="shared" si="8"/>
        <v>64</v>
      </c>
    </row>
    <row r="56" spans="1:7" x14ac:dyDescent="0.25">
      <c r="A56" s="42" t="str">
        <f t="shared" si="3"/>
        <v>MELILLA</v>
      </c>
      <c r="B56" s="41">
        <f t="shared" si="4"/>
        <v>79</v>
      </c>
      <c r="C56" s="41">
        <f t="shared" si="5"/>
        <v>90</v>
      </c>
      <c r="D56" s="41">
        <f t="shared" si="6"/>
        <v>21</v>
      </c>
      <c r="E56" s="42" t="str">
        <f t="shared" si="2"/>
        <v>GIJON</v>
      </c>
      <c r="F56" s="42">
        <f t="shared" si="9"/>
        <v>86</v>
      </c>
      <c r="G56" s="42">
        <f t="shared" si="8"/>
        <v>75</v>
      </c>
    </row>
    <row r="57" spans="1:7" x14ac:dyDescent="0.25">
      <c r="A57" s="42" t="str">
        <f t="shared" si="3"/>
        <v>MOTRIL</v>
      </c>
      <c r="B57" s="41">
        <f t="shared" si="4"/>
        <v>25</v>
      </c>
      <c r="C57" s="41">
        <f t="shared" si="5"/>
        <v>23</v>
      </c>
      <c r="D57" s="41">
        <f t="shared" si="6"/>
        <v>27</v>
      </c>
      <c r="E57" s="42" t="str">
        <f t="shared" si="2"/>
        <v>FERROL-SAN CIBRAO</v>
      </c>
      <c r="F57" s="42">
        <f t="shared" si="9"/>
        <v>81</v>
      </c>
      <c r="G57" s="42">
        <f t="shared" si="8"/>
        <v>88</v>
      </c>
    </row>
    <row r="58" spans="1:7" x14ac:dyDescent="0.25">
      <c r="A58" s="42" t="str">
        <f t="shared" si="3"/>
        <v>PASAIA</v>
      </c>
      <c r="B58" s="41">
        <f t="shared" si="4"/>
        <v>71</v>
      </c>
      <c r="C58" s="41">
        <f t="shared" si="5"/>
        <v>59</v>
      </c>
      <c r="D58" s="41">
        <f t="shared" si="6"/>
        <v>24</v>
      </c>
      <c r="E58" s="42" t="str">
        <f t="shared" si="2"/>
        <v>MELILLA</v>
      </c>
      <c r="F58" s="42">
        <f t="shared" si="9"/>
        <v>79</v>
      </c>
      <c r="G58" s="42">
        <f t="shared" si="8"/>
        <v>90</v>
      </c>
    </row>
    <row r="59" spans="1:7" x14ac:dyDescent="0.25">
      <c r="A59" s="42" t="str">
        <f t="shared" si="3"/>
        <v>SANTA CRUZ DE TENERIFE</v>
      </c>
      <c r="B59" s="41">
        <f t="shared" si="4"/>
        <v>1460</v>
      </c>
      <c r="C59" s="41">
        <f t="shared" si="5"/>
        <v>1067</v>
      </c>
      <c r="D59" s="41">
        <f t="shared" si="6"/>
        <v>2</v>
      </c>
      <c r="E59" s="42" t="str">
        <f t="shared" si="2"/>
        <v>HUELVA</v>
      </c>
      <c r="F59" s="42">
        <f t="shared" si="9"/>
        <v>76</v>
      </c>
      <c r="G59" s="42">
        <f t="shared" si="8"/>
        <v>96</v>
      </c>
    </row>
    <row r="60" spans="1:7" x14ac:dyDescent="0.25">
      <c r="A60" s="42" t="str">
        <f t="shared" si="3"/>
        <v>SANTANDER</v>
      </c>
      <c r="B60" s="41">
        <f t="shared" si="4"/>
        <v>91</v>
      </c>
      <c r="C60" s="41">
        <f t="shared" si="5"/>
        <v>64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110</v>
      </c>
      <c r="C61" s="41">
        <f t="shared" si="5"/>
        <v>78</v>
      </c>
      <c r="D61" s="41">
        <f t="shared" si="6"/>
        <v>16</v>
      </c>
      <c r="E61" s="42" t="str">
        <f t="shared" si="2"/>
        <v>AVILES</v>
      </c>
      <c r="F61" s="42">
        <f t="shared" si="9"/>
        <v>71</v>
      </c>
      <c r="G61" s="42">
        <f t="shared" si="8"/>
        <v>47</v>
      </c>
    </row>
    <row r="62" spans="1:7" x14ac:dyDescent="0.25">
      <c r="A62" s="42" t="str">
        <f t="shared" si="3"/>
        <v>TARRAGONA</v>
      </c>
      <c r="B62" s="41">
        <f t="shared" si="4"/>
        <v>250</v>
      </c>
      <c r="C62" s="41">
        <f t="shared" si="5"/>
        <v>188</v>
      </c>
      <c r="D62" s="41">
        <f t="shared" si="6"/>
        <v>8</v>
      </c>
      <c r="E62" s="42" t="str">
        <f t="shared" si="2"/>
        <v>MARIN Y RIA DE PONTEVEDRA</v>
      </c>
      <c r="F62" s="42">
        <f t="shared" si="9"/>
        <v>68</v>
      </c>
      <c r="G62" s="42">
        <f t="shared" si="8"/>
        <v>41</v>
      </c>
    </row>
    <row r="63" spans="1:7" x14ac:dyDescent="0.25">
      <c r="A63" s="42" t="str">
        <f t="shared" si="3"/>
        <v>VALENCIA</v>
      </c>
      <c r="B63" s="41">
        <f t="shared" si="4"/>
        <v>537</v>
      </c>
      <c r="C63" s="41">
        <f t="shared" si="5"/>
        <v>410</v>
      </c>
      <c r="D63" s="41">
        <f t="shared" si="6"/>
        <v>6</v>
      </c>
      <c r="E63" s="42" t="str">
        <f t="shared" si="2"/>
        <v>ALICANTE</v>
      </c>
      <c r="F63" s="42">
        <f t="shared" si="9"/>
        <v>64</v>
      </c>
      <c r="G63" s="42">
        <f t="shared" si="8"/>
        <v>88</v>
      </c>
    </row>
    <row r="64" spans="1:7" x14ac:dyDescent="0.25">
      <c r="A64" s="42" t="str">
        <f t="shared" si="3"/>
        <v>VIGO</v>
      </c>
      <c r="B64" s="41">
        <f t="shared" si="4"/>
        <v>166</v>
      </c>
      <c r="C64" s="41">
        <f t="shared" si="5"/>
        <v>163</v>
      </c>
      <c r="D64" s="41">
        <f t="shared" si="6"/>
        <v>10</v>
      </c>
      <c r="E64" s="42" t="str">
        <f t="shared" si="2"/>
        <v>MOTRIL</v>
      </c>
      <c r="F64" s="42">
        <f t="shared" si="9"/>
        <v>25</v>
      </c>
      <c r="G64" s="42">
        <f t="shared" si="8"/>
        <v>23</v>
      </c>
    </row>
    <row r="65" spans="1:7" x14ac:dyDescent="0.25">
      <c r="A65" s="42" t="str">
        <f t="shared" si="3"/>
        <v>VILAGARCIA</v>
      </c>
      <c r="B65" s="41">
        <f t="shared" si="4"/>
        <v>20</v>
      </c>
      <c r="C65" s="41">
        <f t="shared" si="5"/>
        <v>17</v>
      </c>
      <c r="D65" s="41">
        <f t="shared" si="6"/>
        <v>28</v>
      </c>
      <c r="E65" s="42" t="str">
        <f t="shared" si="2"/>
        <v>VILAGARCIA</v>
      </c>
      <c r="F65" s="42">
        <f t="shared" si="9"/>
        <v>20</v>
      </c>
      <c r="G65" s="42">
        <f t="shared" si="8"/>
        <v>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C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817549</v>
      </c>
      <c r="C7" s="9">
        <v>880234</v>
      </c>
      <c r="D7" s="9">
        <v>817549</v>
      </c>
      <c r="E7" s="9">
        <v>880234</v>
      </c>
      <c r="F7" s="10">
        <f>((E7*100)/D7)-100</f>
        <v>7.6674303313929784</v>
      </c>
      <c r="G7" s="1"/>
      <c r="H7" s="1"/>
      <c r="I7" s="1"/>
    </row>
    <row r="8" spans="1:12" x14ac:dyDescent="0.25">
      <c r="A8" s="11" t="s">
        <v>44</v>
      </c>
      <c r="B8" s="12">
        <v>954659</v>
      </c>
      <c r="C8" s="12">
        <v>658478</v>
      </c>
      <c r="D8" s="12">
        <v>954659</v>
      </c>
      <c r="E8" s="12">
        <v>658478</v>
      </c>
      <c r="F8" s="13">
        <f t="shared" ref="F8:F35" si="0">((E8*100)/D8)-100</f>
        <v>-31.024795241023241</v>
      </c>
      <c r="G8" s="1"/>
      <c r="H8" s="1"/>
      <c r="I8" s="1"/>
    </row>
    <row r="9" spans="1:12" x14ac:dyDescent="0.25">
      <c r="A9" s="8" t="s">
        <v>45</v>
      </c>
      <c r="B9" s="9">
        <v>1857475</v>
      </c>
      <c r="C9" s="9">
        <v>1461907</v>
      </c>
      <c r="D9" s="9">
        <v>1857475</v>
      </c>
      <c r="E9" s="9">
        <v>1461907</v>
      </c>
      <c r="F9" s="10">
        <f t="shared" si="0"/>
        <v>-21.296006675729146</v>
      </c>
      <c r="G9" s="1"/>
      <c r="H9" s="1"/>
      <c r="I9" s="1"/>
    </row>
    <row r="10" spans="1:12" x14ac:dyDescent="0.25">
      <c r="A10" s="11" t="s">
        <v>46</v>
      </c>
      <c r="B10" s="12">
        <v>301945</v>
      </c>
      <c r="C10" s="12">
        <v>338935</v>
      </c>
      <c r="D10" s="12">
        <v>301945</v>
      </c>
      <c r="E10" s="12">
        <v>338935</v>
      </c>
      <c r="F10" s="13">
        <f t="shared" si="0"/>
        <v>12.250575435923764</v>
      </c>
      <c r="G10" s="1"/>
      <c r="H10" s="1"/>
      <c r="I10" s="1"/>
    </row>
    <row r="11" spans="1:12" x14ac:dyDescent="0.25">
      <c r="A11" s="8" t="s">
        <v>47</v>
      </c>
      <c r="B11" s="9">
        <v>23683937</v>
      </c>
      <c r="C11" s="9">
        <v>22692808</v>
      </c>
      <c r="D11" s="9">
        <v>23683937</v>
      </c>
      <c r="E11" s="9">
        <v>22692808</v>
      </c>
      <c r="F11" s="10">
        <f t="shared" si="0"/>
        <v>-4.1848152188548653</v>
      </c>
      <c r="G11" s="1"/>
      <c r="H11" s="1"/>
      <c r="I11" s="1"/>
    </row>
    <row r="12" spans="1:12" x14ac:dyDescent="0.25">
      <c r="A12" s="11" t="s">
        <v>48</v>
      </c>
      <c r="B12" s="12">
        <v>1149201</v>
      </c>
      <c r="C12" s="12">
        <v>1229723</v>
      </c>
      <c r="D12" s="12">
        <v>1149201</v>
      </c>
      <c r="E12" s="12">
        <v>1229723</v>
      </c>
      <c r="F12" s="13">
        <f t="shared" si="0"/>
        <v>7.0067812332220427</v>
      </c>
      <c r="G12" s="1"/>
      <c r="H12" s="1"/>
      <c r="I12" s="1"/>
    </row>
    <row r="13" spans="1:12" x14ac:dyDescent="0.25">
      <c r="A13" s="8" t="s">
        <v>49</v>
      </c>
      <c r="B13" s="9">
        <v>8041936</v>
      </c>
      <c r="C13" s="9">
        <v>7454915</v>
      </c>
      <c r="D13" s="9">
        <v>8041936</v>
      </c>
      <c r="E13" s="9">
        <v>7454915</v>
      </c>
      <c r="F13" s="10">
        <f t="shared" si="0"/>
        <v>-7.2994985287124905</v>
      </c>
      <c r="G13" s="1"/>
      <c r="H13" s="1"/>
      <c r="I13" s="1"/>
    </row>
    <row r="14" spans="1:12" x14ac:dyDescent="0.25">
      <c r="A14" s="11" t="s">
        <v>50</v>
      </c>
      <c r="B14" s="12">
        <v>16467845</v>
      </c>
      <c r="C14" s="12">
        <v>15715061</v>
      </c>
      <c r="D14" s="12">
        <v>16467845</v>
      </c>
      <c r="E14" s="12">
        <v>15715061</v>
      </c>
      <c r="F14" s="13">
        <f t="shared" si="0"/>
        <v>-4.5712356413361874</v>
      </c>
      <c r="G14" s="1"/>
      <c r="H14" s="1"/>
      <c r="I14" s="1"/>
    </row>
    <row r="15" spans="1:12" x14ac:dyDescent="0.25">
      <c r="A15" s="8" t="s">
        <v>51</v>
      </c>
      <c r="B15" s="9">
        <v>3227642</v>
      </c>
      <c r="C15" s="9">
        <v>3178743</v>
      </c>
      <c r="D15" s="9">
        <v>3227642</v>
      </c>
      <c r="E15" s="9">
        <v>3178743</v>
      </c>
      <c r="F15" s="10">
        <f t="shared" si="0"/>
        <v>-1.5150069307562575</v>
      </c>
      <c r="G15" s="1"/>
      <c r="H15" s="1"/>
      <c r="I15" s="1"/>
    </row>
    <row r="16" spans="1:12" x14ac:dyDescent="0.25">
      <c r="A16" s="11" t="s">
        <v>52</v>
      </c>
      <c r="B16" s="12">
        <v>2183845</v>
      </c>
      <c r="C16" s="12">
        <v>2265644</v>
      </c>
      <c r="D16" s="12">
        <v>2183845</v>
      </c>
      <c r="E16" s="12">
        <v>2265644</v>
      </c>
      <c r="F16" s="13">
        <f t="shared" si="0"/>
        <v>3.7456412886445634</v>
      </c>
      <c r="G16" s="1"/>
      <c r="H16" s="1"/>
      <c r="I16" s="1"/>
    </row>
    <row r="17" spans="1:9" x14ac:dyDescent="0.25">
      <c r="A17" s="8" t="s">
        <v>53</v>
      </c>
      <c r="B17" s="9">
        <v>1150626</v>
      </c>
      <c r="C17" s="9">
        <v>1081877</v>
      </c>
      <c r="D17" s="9">
        <v>1150626</v>
      </c>
      <c r="E17" s="9">
        <v>1081877</v>
      </c>
      <c r="F17" s="10">
        <f t="shared" si="0"/>
        <v>-5.9749214775261521</v>
      </c>
      <c r="G17" s="1"/>
      <c r="H17" s="1"/>
      <c r="I17" s="1"/>
    </row>
    <row r="18" spans="1:9" x14ac:dyDescent="0.25">
      <c r="A18" s="11" t="s">
        <v>54</v>
      </c>
      <c r="B18" s="12">
        <v>5573739</v>
      </c>
      <c r="C18" s="12">
        <v>5459969</v>
      </c>
      <c r="D18" s="12">
        <v>5573739</v>
      </c>
      <c r="E18" s="12">
        <v>5459969</v>
      </c>
      <c r="F18" s="13">
        <f t="shared" si="0"/>
        <v>-2.0411791797211833</v>
      </c>
      <c r="G18" s="1"/>
      <c r="H18" s="1"/>
      <c r="I18" s="1"/>
    </row>
    <row r="19" spans="1:9" x14ac:dyDescent="0.25">
      <c r="A19" s="8" t="s">
        <v>55</v>
      </c>
      <c r="B19" s="9">
        <v>1031402</v>
      </c>
      <c r="C19" s="9">
        <v>1147736</v>
      </c>
      <c r="D19" s="9">
        <v>1031402</v>
      </c>
      <c r="E19" s="9">
        <v>1147736</v>
      </c>
      <c r="F19" s="10">
        <f t="shared" si="0"/>
        <v>11.27921024004219</v>
      </c>
      <c r="G19" s="1"/>
      <c r="H19" s="1"/>
      <c r="I19" s="1"/>
    </row>
    <row r="20" spans="1:9" x14ac:dyDescent="0.25">
      <c r="A20" s="11" t="s">
        <v>56</v>
      </c>
      <c r="B20" s="12">
        <v>1213711</v>
      </c>
      <c r="C20" s="12">
        <v>964348</v>
      </c>
      <c r="D20" s="12">
        <v>1213711</v>
      </c>
      <c r="E20" s="12">
        <v>964348</v>
      </c>
      <c r="F20" s="13">
        <f t="shared" si="0"/>
        <v>-20.545500535135631</v>
      </c>
      <c r="G20" s="1"/>
      <c r="H20" s="1"/>
      <c r="I20" s="1"/>
    </row>
    <row r="21" spans="1:9" x14ac:dyDescent="0.25">
      <c r="A21" s="8" t="s">
        <v>57</v>
      </c>
      <c r="B21" s="9">
        <v>1270445</v>
      </c>
      <c r="C21" s="9">
        <v>1164416</v>
      </c>
      <c r="D21" s="9">
        <v>1270445</v>
      </c>
      <c r="E21" s="9">
        <v>1164416</v>
      </c>
      <c r="F21" s="10">
        <f t="shared" si="0"/>
        <v>-8.345815836183391</v>
      </c>
      <c r="G21" s="1"/>
      <c r="H21" s="1"/>
      <c r="I21" s="1"/>
    </row>
    <row r="22" spans="1:9" x14ac:dyDescent="0.25">
      <c r="A22" s="11" t="s">
        <v>58</v>
      </c>
      <c r="B22" s="12">
        <v>15101567</v>
      </c>
      <c r="C22" s="12">
        <v>15692950</v>
      </c>
      <c r="D22" s="12">
        <v>15101567</v>
      </c>
      <c r="E22" s="12">
        <v>15692950</v>
      </c>
      <c r="F22" s="13">
        <f t="shared" si="0"/>
        <v>3.9160373224844847</v>
      </c>
      <c r="G22" s="1"/>
      <c r="H22" s="1"/>
      <c r="I22" s="1"/>
    </row>
    <row r="23" spans="1:9" x14ac:dyDescent="0.25">
      <c r="A23" s="8" t="s">
        <v>59</v>
      </c>
      <c r="B23" s="9">
        <v>3206131</v>
      </c>
      <c r="C23" s="9">
        <v>3041566</v>
      </c>
      <c r="D23" s="9">
        <v>3206131</v>
      </c>
      <c r="E23" s="9">
        <v>3041566</v>
      </c>
      <c r="F23" s="10">
        <f t="shared" si="0"/>
        <v>-5.1328220836890353</v>
      </c>
      <c r="G23" s="1"/>
      <c r="H23" s="1"/>
      <c r="I23" s="1"/>
    </row>
    <row r="24" spans="1:9" x14ac:dyDescent="0.25">
      <c r="A24" s="11" t="s">
        <v>60</v>
      </c>
      <c r="B24" s="12">
        <v>147502</v>
      </c>
      <c r="C24" s="12">
        <v>293724</v>
      </c>
      <c r="D24" s="12">
        <v>147502</v>
      </c>
      <c r="E24" s="12">
        <v>293724</v>
      </c>
      <c r="F24" s="13">
        <f t="shared" si="0"/>
        <v>99.132215156404669</v>
      </c>
      <c r="G24" s="1"/>
      <c r="H24" s="1"/>
      <c r="I24" s="1"/>
    </row>
    <row r="25" spans="1:9" x14ac:dyDescent="0.25">
      <c r="A25" s="8" t="s">
        <v>61</v>
      </c>
      <c r="B25" s="9">
        <v>1216471</v>
      </c>
      <c r="C25" s="9">
        <v>1111008</v>
      </c>
      <c r="D25" s="9">
        <v>1216471</v>
      </c>
      <c r="E25" s="9">
        <v>1111008</v>
      </c>
      <c r="F25" s="10">
        <f t="shared" si="0"/>
        <v>-8.6695860402755187</v>
      </c>
      <c r="G25" s="1"/>
      <c r="H25" s="1"/>
      <c r="I25" s="1"/>
    </row>
    <row r="26" spans="1:9" x14ac:dyDescent="0.25">
      <c r="A26" s="11" t="s">
        <v>62</v>
      </c>
      <c r="B26" s="12">
        <v>272734</v>
      </c>
      <c r="C26" s="12">
        <v>173524</v>
      </c>
      <c r="D26" s="12">
        <v>272734</v>
      </c>
      <c r="E26" s="12">
        <v>173524</v>
      </c>
      <c r="F26" s="13">
        <f t="shared" si="0"/>
        <v>-36.376102722799502</v>
      </c>
      <c r="G26" s="1"/>
      <c r="H26" s="1"/>
      <c r="I26" s="1"/>
    </row>
    <row r="27" spans="1:9" x14ac:dyDescent="0.25">
      <c r="A27" s="8" t="s">
        <v>63</v>
      </c>
      <c r="B27" s="9">
        <v>367948</v>
      </c>
      <c r="C27" s="9">
        <v>416153</v>
      </c>
      <c r="D27" s="9">
        <v>367948</v>
      </c>
      <c r="E27" s="9">
        <v>416153</v>
      </c>
      <c r="F27" s="10">
        <f t="shared" si="0"/>
        <v>13.101036015958783</v>
      </c>
      <c r="G27" s="1"/>
      <c r="H27" s="1"/>
      <c r="I27" s="1"/>
    </row>
    <row r="28" spans="1:9" x14ac:dyDescent="0.25">
      <c r="A28" s="11" t="s">
        <v>64</v>
      </c>
      <c r="B28" s="12">
        <v>15623213</v>
      </c>
      <c r="C28" s="12">
        <v>18983387</v>
      </c>
      <c r="D28" s="12">
        <v>15623213</v>
      </c>
      <c r="E28" s="12">
        <v>18983387</v>
      </c>
      <c r="F28" s="13">
        <f t="shared" si="0"/>
        <v>21.507573378152117</v>
      </c>
      <c r="G28" s="1"/>
      <c r="H28" s="1"/>
      <c r="I28" s="1"/>
    </row>
    <row r="29" spans="1:9" x14ac:dyDescent="0.25">
      <c r="A29" s="8" t="s">
        <v>65</v>
      </c>
      <c r="B29" s="9">
        <v>788247</v>
      </c>
      <c r="C29" s="9">
        <v>1129850</v>
      </c>
      <c r="D29" s="9">
        <v>788247</v>
      </c>
      <c r="E29" s="9">
        <v>1129850</v>
      </c>
      <c r="F29" s="10">
        <f t="shared" si="0"/>
        <v>43.337050442310584</v>
      </c>
      <c r="G29" s="1"/>
      <c r="H29" s="1"/>
      <c r="I29" s="1"/>
    </row>
    <row r="30" spans="1:9" x14ac:dyDescent="0.25">
      <c r="A30" s="11" t="s">
        <v>66</v>
      </c>
      <c r="B30" s="12">
        <v>370002</v>
      </c>
      <c r="C30" s="12">
        <v>477310</v>
      </c>
      <c r="D30" s="12">
        <v>370002</v>
      </c>
      <c r="E30" s="12">
        <v>477310</v>
      </c>
      <c r="F30" s="13">
        <f t="shared" si="0"/>
        <v>29.00200539456543</v>
      </c>
      <c r="G30" s="1"/>
      <c r="H30" s="1"/>
      <c r="I30" s="1"/>
    </row>
    <row r="31" spans="1:9" x14ac:dyDescent="0.25">
      <c r="A31" s="8" t="s">
        <v>67</v>
      </c>
      <c r="B31" s="9">
        <v>2457166</v>
      </c>
      <c r="C31" s="9">
        <v>4043401</v>
      </c>
      <c r="D31" s="9">
        <v>2457166</v>
      </c>
      <c r="E31" s="9">
        <v>4043401</v>
      </c>
      <c r="F31" s="10">
        <f t="shared" si="0"/>
        <v>64.555467558968331</v>
      </c>
      <c r="G31" s="1"/>
      <c r="H31" s="1"/>
      <c r="I31" s="1"/>
    </row>
    <row r="32" spans="1:9" x14ac:dyDescent="0.25">
      <c r="A32" s="11" t="s">
        <v>68</v>
      </c>
      <c r="B32" s="12">
        <v>11126705</v>
      </c>
      <c r="C32" s="12">
        <v>14688246</v>
      </c>
      <c r="D32" s="12">
        <v>11126705</v>
      </c>
      <c r="E32" s="12">
        <v>14688246</v>
      </c>
      <c r="F32" s="13">
        <f t="shared" si="0"/>
        <v>32.008946044673593</v>
      </c>
      <c r="G32" s="1"/>
      <c r="H32" s="1"/>
      <c r="I32" s="1"/>
    </row>
    <row r="33" spans="1:9" x14ac:dyDescent="0.25">
      <c r="A33" s="8" t="s">
        <v>69</v>
      </c>
      <c r="B33" s="9">
        <v>1973835</v>
      </c>
      <c r="C33" s="9">
        <v>2136386</v>
      </c>
      <c r="D33" s="9">
        <v>1973835</v>
      </c>
      <c r="E33" s="9">
        <v>2136386</v>
      </c>
      <c r="F33" s="10">
        <f t="shared" si="0"/>
        <v>8.2352881573181094</v>
      </c>
      <c r="G33" s="1"/>
      <c r="H33" s="1"/>
      <c r="I33" s="1"/>
    </row>
    <row r="34" spans="1:9" x14ac:dyDescent="0.25">
      <c r="A34" s="11" t="s">
        <v>70</v>
      </c>
      <c r="B34" s="12">
        <v>125436</v>
      </c>
      <c r="C34" s="12">
        <v>87967</v>
      </c>
      <c r="D34" s="12">
        <v>125436</v>
      </c>
      <c r="E34" s="12">
        <v>87967</v>
      </c>
      <c r="F34" s="13">
        <f t="shared" si="0"/>
        <v>-29.871009917408074</v>
      </c>
      <c r="G34" s="1"/>
      <c r="H34" s="1"/>
      <c r="I34" s="1"/>
    </row>
    <row r="35" spans="1:9" x14ac:dyDescent="0.25">
      <c r="A35" s="14" t="s">
        <v>71</v>
      </c>
      <c r="B35" s="15">
        <f>SUM(B7:B34)</f>
        <v>121702914</v>
      </c>
      <c r="C35" s="15">
        <f t="shared" ref="C35:E35" si="1">SUM(C7:C34)</f>
        <v>127970266</v>
      </c>
      <c r="D35" s="15">
        <f t="shared" si="1"/>
        <v>121702914</v>
      </c>
      <c r="E35" s="15">
        <f t="shared" si="1"/>
        <v>127970266</v>
      </c>
      <c r="F35" s="16">
        <f t="shared" si="0"/>
        <v>5.1497139994527998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880234</v>
      </c>
      <c r="C38" s="41">
        <f>D7</f>
        <v>817549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22692808</v>
      </c>
      <c r="G38" s="42">
        <f>LOOKUP(E38,$A$38:$A$65,$C$38:$C$65)</f>
        <v>23683937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658478</v>
      </c>
      <c r="C39" s="41">
        <f t="shared" ref="C39:C65" si="5">D8</f>
        <v>954659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18983387</v>
      </c>
      <c r="G39" s="42">
        <f t="shared" ref="G39:G65" si="8">LOOKUP(E39,$A$38:$A$65,$C$38:$C$65)</f>
        <v>15623213</v>
      </c>
    </row>
    <row r="40" spans="1:9" x14ac:dyDescent="0.25">
      <c r="A40" s="42" t="str">
        <f t="shared" si="3"/>
        <v>ALMERIA</v>
      </c>
      <c r="B40" s="41">
        <f t="shared" si="4"/>
        <v>1461907</v>
      </c>
      <c r="C40" s="41">
        <f t="shared" si="5"/>
        <v>1857475</v>
      </c>
      <c r="D40" s="41">
        <f t="shared" si="6"/>
        <v>13</v>
      </c>
      <c r="E40" s="42" t="str">
        <f t="shared" si="2"/>
        <v>BARCELONA</v>
      </c>
      <c r="F40" s="42">
        <f t="shared" si="7"/>
        <v>15715061</v>
      </c>
      <c r="G40" s="42">
        <f t="shared" si="8"/>
        <v>16467845</v>
      </c>
    </row>
    <row r="41" spans="1:9" x14ac:dyDescent="0.25">
      <c r="A41" s="42" t="str">
        <f t="shared" si="3"/>
        <v>AVILES</v>
      </c>
      <c r="B41" s="41">
        <f t="shared" si="4"/>
        <v>338935</v>
      </c>
      <c r="C41" s="41">
        <f t="shared" si="5"/>
        <v>301945</v>
      </c>
      <c r="D41" s="41">
        <f t="shared" si="6"/>
        <v>25</v>
      </c>
      <c r="E41" s="42" t="str">
        <f t="shared" si="2"/>
        <v>LAS PALMAS</v>
      </c>
      <c r="F41" s="42">
        <f t="shared" si="7"/>
        <v>15692950</v>
      </c>
      <c r="G41" s="42">
        <f t="shared" si="8"/>
        <v>15101567</v>
      </c>
    </row>
    <row r="42" spans="1:9" x14ac:dyDescent="0.25">
      <c r="A42" s="42" t="str">
        <f t="shared" si="3"/>
        <v>BAHIA DE ALGECIRAS</v>
      </c>
      <c r="B42" s="41">
        <f t="shared" si="4"/>
        <v>22692808</v>
      </c>
      <c r="C42" s="41">
        <f t="shared" si="5"/>
        <v>23683937</v>
      </c>
      <c r="D42" s="41">
        <f t="shared" si="6"/>
        <v>1</v>
      </c>
      <c r="E42" s="42" t="str">
        <f t="shared" si="2"/>
        <v>VALENCIA</v>
      </c>
      <c r="F42" s="42">
        <f t="shared" si="7"/>
        <v>14688246</v>
      </c>
      <c r="G42" s="42">
        <f t="shared" si="8"/>
        <v>11126705</v>
      </c>
    </row>
    <row r="43" spans="1:9" x14ac:dyDescent="0.25">
      <c r="A43" s="42" t="str">
        <f t="shared" si="3"/>
        <v>BAHIA DE CADIZ</v>
      </c>
      <c r="B43" s="41">
        <f t="shared" si="4"/>
        <v>1229723</v>
      </c>
      <c r="C43" s="41">
        <f t="shared" si="5"/>
        <v>1149201</v>
      </c>
      <c r="D43" s="41">
        <f t="shared" si="6"/>
        <v>14</v>
      </c>
      <c r="E43" s="42" t="str">
        <f t="shared" si="2"/>
        <v>BALEARES</v>
      </c>
      <c r="F43" s="42">
        <f t="shared" si="7"/>
        <v>7454915</v>
      </c>
      <c r="G43" s="42">
        <f t="shared" si="8"/>
        <v>8041936</v>
      </c>
    </row>
    <row r="44" spans="1:9" x14ac:dyDescent="0.25">
      <c r="A44" s="42" t="str">
        <f t="shared" si="3"/>
        <v>BALEARES</v>
      </c>
      <c r="B44" s="41">
        <f t="shared" si="4"/>
        <v>7454915</v>
      </c>
      <c r="C44" s="41">
        <f t="shared" si="5"/>
        <v>8041936</v>
      </c>
      <c r="D44" s="41">
        <f t="shared" si="6"/>
        <v>6</v>
      </c>
      <c r="E44" s="42" t="str">
        <f t="shared" si="2"/>
        <v>CEUTA</v>
      </c>
      <c r="F44" s="42">
        <f t="shared" si="7"/>
        <v>5459969</v>
      </c>
      <c r="G44" s="42">
        <f t="shared" si="8"/>
        <v>5573739</v>
      </c>
    </row>
    <row r="45" spans="1:9" x14ac:dyDescent="0.25">
      <c r="A45" s="42" t="str">
        <f t="shared" si="3"/>
        <v>BARCELONA</v>
      </c>
      <c r="B45" s="41">
        <f t="shared" si="4"/>
        <v>15715061</v>
      </c>
      <c r="C45" s="41">
        <f t="shared" si="5"/>
        <v>16467845</v>
      </c>
      <c r="D45" s="41">
        <f t="shared" si="6"/>
        <v>3</v>
      </c>
      <c r="E45" s="42" t="str">
        <f t="shared" si="2"/>
        <v>TARRAGONA</v>
      </c>
      <c r="F45" s="42">
        <f t="shared" si="7"/>
        <v>4043401</v>
      </c>
      <c r="G45" s="42">
        <f t="shared" si="8"/>
        <v>2457166</v>
      </c>
    </row>
    <row r="46" spans="1:9" x14ac:dyDescent="0.25">
      <c r="A46" s="42" t="str">
        <f t="shared" si="3"/>
        <v>BILBAO</v>
      </c>
      <c r="B46" s="41">
        <f t="shared" si="4"/>
        <v>3178743</v>
      </c>
      <c r="C46" s="41">
        <f t="shared" si="5"/>
        <v>3227642</v>
      </c>
      <c r="D46" s="41">
        <f t="shared" si="6"/>
        <v>9</v>
      </c>
      <c r="E46" s="42" t="str">
        <f t="shared" si="2"/>
        <v>BILBAO</v>
      </c>
      <c r="F46" s="42">
        <f t="shared" si="7"/>
        <v>3178743</v>
      </c>
      <c r="G46" s="42">
        <f t="shared" si="8"/>
        <v>3227642</v>
      </c>
    </row>
    <row r="47" spans="1:9" x14ac:dyDescent="0.25">
      <c r="A47" s="42" t="str">
        <f t="shared" si="3"/>
        <v>CARTAGENA</v>
      </c>
      <c r="B47" s="41">
        <f t="shared" si="4"/>
        <v>2265644</v>
      </c>
      <c r="C47" s="41">
        <f t="shared" si="5"/>
        <v>2183845</v>
      </c>
      <c r="D47" s="41">
        <f t="shared" si="6"/>
        <v>11</v>
      </c>
      <c r="E47" s="42" t="str">
        <f t="shared" si="2"/>
        <v>MALAGA</v>
      </c>
      <c r="F47" s="42">
        <f t="shared" si="7"/>
        <v>3041566</v>
      </c>
      <c r="G47" s="42">
        <f t="shared" si="8"/>
        <v>3206131</v>
      </c>
    </row>
    <row r="48" spans="1:9" x14ac:dyDescent="0.25">
      <c r="A48" s="42" t="str">
        <f t="shared" si="3"/>
        <v>CASTELLON</v>
      </c>
      <c r="B48" s="41">
        <f t="shared" si="4"/>
        <v>1081877</v>
      </c>
      <c r="C48" s="41">
        <f t="shared" si="5"/>
        <v>1150626</v>
      </c>
      <c r="D48" s="41">
        <f t="shared" si="6"/>
        <v>19</v>
      </c>
      <c r="E48" s="42" t="str">
        <f t="shared" si="2"/>
        <v>CARTAGENA</v>
      </c>
      <c r="F48" s="42">
        <f t="shared" si="7"/>
        <v>2265644</v>
      </c>
      <c r="G48" s="42">
        <f t="shared" si="8"/>
        <v>2183845</v>
      </c>
    </row>
    <row r="49" spans="1:7" x14ac:dyDescent="0.25">
      <c r="A49" s="42" t="str">
        <f t="shared" si="3"/>
        <v>CEUTA</v>
      </c>
      <c r="B49" s="41">
        <f t="shared" si="4"/>
        <v>5459969</v>
      </c>
      <c r="C49" s="41">
        <f t="shared" si="5"/>
        <v>5573739</v>
      </c>
      <c r="D49" s="41">
        <f t="shared" si="6"/>
        <v>7</v>
      </c>
      <c r="E49" s="42" t="str">
        <f t="shared" si="2"/>
        <v>VIGO</v>
      </c>
      <c r="F49" s="42">
        <f t="shared" si="7"/>
        <v>2136386</v>
      </c>
      <c r="G49" s="42">
        <f t="shared" si="8"/>
        <v>1973835</v>
      </c>
    </row>
    <row r="50" spans="1:7" x14ac:dyDescent="0.25">
      <c r="A50" s="42" t="str">
        <f t="shared" si="3"/>
        <v>FERROL-SAN CIBRAO</v>
      </c>
      <c r="B50" s="41">
        <f t="shared" si="4"/>
        <v>1147736</v>
      </c>
      <c r="C50" s="41">
        <f t="shared" si="5"/>
        <v>1031402</v>
      </c>
      <c r="D50" s="41">
        <f t="shared" si="6"/>
        <v>16</v>
      </c>
      <c r="E50" s="42" t="str">
        <f t="shared" si="2"/>
        <v>ALMERIA</v>
      </c>
      <c r="F50" s="42">
        <f t="shared" si="7"/>
        <v>1461907</v>
      </c>
      <c r="G50" s="42">
        <f t="shared" si="8"/>
        <v>1857475</v>
      </c>
    </row>
    <row r="51" spans="1:7" x14ac:dyDescent="0.25">
      <c r="A51" s="42" t="str">
        <f t="shared" si="3"/>
        <v>GIJON</v>
      </c>
      <c r="B51" s="41">
        <f t="shared" si="4"/>
        <v>964348</v>
      </c>
      <c r="C51" s="41">
        <f t="shared" si="5"/>
        <v>1213711</v>
      </c>
      <c r="D51" s="41">
        <f t="shared" si="6"/>
        <v>20</v>
      </c>
      <c r="E51" s="42" t="str">
        <f t="shared" si="2"/>
        <v>BAHIA DE CADIZ</v>
      </c>
      <c r="F51" s="42">
        <f t="shared" si="7"/>
        <v>1229723</v>
      </c>
      <c r="G51" s="42">
        <f t="shared" si="8"/>
        <v>1149201</v>
      </c>
    </row>
    <row r="52" spans="1:7" x14ac:dyDescent="0.25">
      <c r="A52" s="42" t="str">
        <f t="shared" si="3"/>
        <v>HUELVA</v>
      </c>
      <c r="B52" s="41">
        <f t="shared" si="4"/>
        <v>1164416</v>
      </c>
      <c r="C52" s="41">
        <f t="shared" si="5"/>
        <v>1270445</v>
      </c>
      <c r="D52" s="41">
        <f t="shared" si="6"/>
        <v>15</v>
      </c>
      <c r="E52" s="42" t="str">
        <f t="shared" si="2"/>
        <v>HUELVA</v>
      </c>
      <c r="F52" s="42">
        <f t="shared" si="7"/>
        <v>1164416</v>
      </c>
      <c r="G52" s="42">
        <f t="shared" si="8"/>
        <v>1270445</v>
      </c>
    </row>
    <row r="53" spans="1:7" x14ac:dyDescent="0.25">
      <c r="A53" s="42" t="str">
        <f t="shared" si="3"/>
        <v>LAS PALMAS</v>
      </c>
      <c r="B53" s="41">
        <f t="shared" si="4"/>
        <v>15692950</v>
      </c>
      <c r="C53" s="41">
        <f t="shared" si="5"/>
        <v>15101567</v>
      </c>
      <c r="D53" s="41">
        <f t="shared" si="6"/>
        <v>4</v>
      </c>
      <c r="E53" s="42" t="str">
        <f t="shared" si="2"/>
        <v>FERROL-SAN CIBRAO</v>
      </c>
      <c r="F53" s="42">
        <f t="shared" si="7"/>
        <v>1147736</v>
      </c>
      <c r="G53" s="42">
        <f t="shared" si="8"/>
        <v>1031402</v>
      </c>
    </row>
    <row r="54" spans="1:7" x14ac:dyDescent="0.25">
      <c r="A54" s="42" t="str">
        <f t="shared" si="3"/>
        <v>MALAGA</v>
      </c>
      <c r="B54" s="41">
        <f t="shared" si="4"/>
        <v>3041566</v>
      </c>
      <c r="C54" s="41">
        <f t="shared" si="5"/>
        <v>3206131</v>
      </c>
      <c r="D54" s="41">
        <f t="shared" si="6"/>
        <v>10</v>
      </c>
      <c r="E54" s="42" t="str">
        <f t="shared" si="2"/>
        <v>SANTANDER</v>
      </c>
      <c r="F54" s="42">
        <f t="shared" si="7"/>
        <v>1129850</v>
      </c>
      <c r="G54" s="42">
        <f t="shared" si="8"/>
        <v>788247</v>
      </c>
    </row>
    <row r="55" spans="1:7" x14ac:dyDescent="0.25">
      <c r="A55" s="42" t="str">
        <f t="shared" si="3"/>
        <v>MARIN Y RIA DE PONTEVEDRA</v>
      </c>
      <c r="B55" s="41">
        <f t="shared" si="4"/>
        <v>293724</v>
      </c>
      <c r="C55" s="41">
        <f t="shared" si="5"/>
        <v>147502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1111008</v>
      </c>
      <c r="G55" s="42">
        <f t="shared" si="8"/>
        <v>1216471</v>
      </c>
    </row>
    <row r="56" spans="1:7" x14ac:dyDescent="0.25">
      <c r="A56" s="42" t="str">
        <f t="shared" si="3"/>
        <v>MELILLA</v>
      </c>
      <c r="B56" s="41">
        <f t="shared" si="4"/>
        <v>1111008</v>
      </c>
      <c r="C56" s="41">
        <f t="shared" si="5"/>
        <v>1216471</v>
      </c>
      <c r="D56" s="41">
        <f t="shared" si="6"/>
        <v>18</v>
      </c>
      <c r="E56" s="42" t="str">
        <f t="shared" si="2"/>
        <v>CASTELLON</v>
      </c>
      <c r="F56" s="42">
        <f t="shared" si="9"/>
        <v>1081877</v>
      </c>
      <c r="G56" s="42">
        <f t="shared" si="8"/>
        <v>1150626</v>
      </c>
    </row>
    <row r="57" spans="1:7" x14ac:dyDescent="0.25">
      <c r="A57" s="42" t="str">
        <f t="shared" si="3"/>
        <v>MOTRIL</v>
      </c>
      <c r="B57" s="41">
        <f t="shared" si="4"/>
        <v>173524</v>
      </c>
      <c r="C57" s="41">
        <f t="shared" si="5"/>
        <v>272734</v>
      </c>
      <c r="D57" s="41">
        <f t="shared" si="6"/>
        <v>27</v>
      </c>
      <c r="E57" s="42" t="str">
        <f t="shared" si="2"/>
        <v>GIJON</v>
      </c>
      <c r="F57" s="42">
        <f t="shared" si="9"/>
        <v>964348</v>
      </c>
      <c r="G57" s="42">
        <f t="shared" si="8"/>
        <v>1213711</v>
      </c>
    </row>
    <row r="58" spans="1:7" x14ac:dyDescent="0.25">
      <c r="A58" s="42" t="str">
        <f t="shared" si="3"/>
        <v>PASAIA</v>
      </c>
      <c r="B58" s="41">
        <f t="shared" si="4"/>
        <v>416153</v>
      </c>
      <c r="C58" s="41">
        <f t="shared" si="5"/>
        <v>367948</v>
      </c>
      <c r="D58" s="41">
        <f t="shared" si="6"/>
        <v>24</v>
      </c>
      <c r="E58" s="42" t="str">
        <f t="shared" si="2"/>
        <v>A CORUÑA</v>
      </c>
      <c r="F58" s="42">
        <f t="shared" si="9"/>
        <v>880234</v>
      </c>
      <c r="G58" s="42">
        <f t="shared" si="8"/>
        <v>817549</v>
      </c>
    </row>
    <row r="59" spans="1:7" x14ac:dyDescent="0.25">
      <c r="A59" s="42" t="str">
        <f t="shared" si="3"/>
        <v>SANTA CRUZ DE TENERIFE</v>
      </c>
      <c r="B59" s="41">
        <f t="shared" si="4"/>
        <v>18983387</v>
      </c>
      <c r="C59" s="41">
        <f t="shared" si="5"/>
        <v>15623213</v>
      </c>
      <c r="D59" s="41">
        <f t="shared" si="6"/>
        <v>2</v>
      </c>
      <c r="E59" s="42" t="str">
        <f t="shared" si="2"/>
        <v>ALICANTE</v>
      </c>
      <c r="F59" s="42">
        <f t="shared" si="9"/>
        <v>658478</v>
      </c>
      <c r="G59" s="42">
        <f t="shared" si="8"/>
        <v>954659</v>
      </c>
    </row>
    <row r="60" spans="1:7" x14ac:dyDescent="0.25">
      <c r="A60" s="42" t="str">
        <f t="shared" si="3"/>
        <v>SANTANDER</v>
      </c>
      <c r="B60" s="41">
        <f t="shared" si="4"/>
        <v>1129850</v>
      </c>
      <c r="C60" s="41">
        <f t="shared" si="5"/>
        <v>788247</v>
      </c>
      <c r="D60" s="41">
        <f t="shared" si="6"/>
        <v>17</v>
      </c>
      <c r="E60" s="42" t="str">
        <f t="shared" si="2"/>
        <v>SEVILLA</v>
      </c>
      <c r="F60" s="42">
        <f t="shared" si="9"/>
        <v>477310</v>
      </c>
      <c r="G60" s="42">
        <f t="shared" si="8"/>
        <v>370002</v>
      </c>
    </row>
    <row r="61" spans="1:7" x14ac:dyDescent="0.25">
      <c r="A61" s="42" t="str">
        <f t="shared" si="3"/>
        <v>SEVILLA</v>
      </c>
      <c r="B61" s="41">
        <f t="shared" si="4"/>
        <v>477310</v>
      </c>
      <c r="C61" s="41">
        <f t="shared" si="5"/>
        <v>370002</v>
      </c>
      <c r="D61" s="41">
        <f t="shared" si="6"/>
        <v>23</v>
      </c>
      <c r="E61" s="42" t="str">
        <f t="shared" si="2"/>
        <v>PASAIA</v>
      </c>
      <c r="F61" s="42">
        <f t="shared" si="9"/>
        <v>416153</v>
      </c>
      <c r="G61" s="42">
        <f t="shared" si="8"/>
        <v>367948</v>
      </c>
    </row>
    <row r="62" spans="1:7" x14ac:dyDescent="0.25">
      <c r="A62" s="42" t="str">
        <f t="shared" si="3"/>
        <v>TARRAGONA</v>
      </c>
      <c r="B62" s="41">
        <f t="shared" si="4"/>
        <v>4043401</v>
      </c>
      <c r="C62" s="41">
        <f t="shared" si="5"/>
        <v>2457166</v>
      </c>
      <c r="D62" s="41">
        <f t="shared" si="6"/>
        <v>8</v>
      </c>
      <c r="E62" s="42" t="str">
        <f t="shared" si="2"/>
        <v>AVILES</v>
      </c>
      <c r="F62" s="42">
        <f t="shared" si="9"/>
        <v>338935</v>
      </c>
      <c r="G62" s="42">
        <f t="shared" si="8"/>
        <v>301945</v>
      </c>
    </row>
    <row r="63" spans="1:7" x14ac:dyDescent="0.25">
      <c r="A63" s="42" t="str">
        <f t="shared" si="3"/>
        <v>VALENCIA</v>
      </c>
      <c r="B63" s="41">
        <f t="shared" si="4"/>
        <v>14688246</v>
      </c>
      <c r="C63" s="41">
        <f t="shared" si="5"/>
        <v>11126705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293724</v>
      </c>
      <c r="G63" s="42">
        <f t="shared" si="8"/>
        <v>147502</v>
      </c>
    </row>
    <row r="64" spans="1:7" x14ac:dyDescent="0.25">
      <c r="A64" s="42" t="str">
        <f t="shared" si="3"/>
        <v>VIGO</v>
      </c>
      <c r="B64" s="41">
        <f t="shared" si="4"/>
        <v>2136386</v>
      </c>
      <c r="C64" s="41">
        <f t="shared" si="5"/>
        <v>1973835</v>
      </c>
      <c r="D64" s="41">
        <f t="shared" si="6"/>
        <v>12</v>
      </c>
      <c r="E64" s="42" t="str">
        <f t="shared" si="2"/>
        <v>MOTRIL</v>
      </c>
      <c r="F64" s="42">
        <f t="shared" si="9"/>
        <v>173524</v>
      </c>
      <c r="G64" s="42">
        <f t="shared" si="8"/>
        <v>272734</v>
      </c>
    </row>
    <row r="65" spans="1:7" x14ac:dyDescent="0.25">
      <c r="A65" s="42" t="str">
        <f t="shared" si="3"/>
        <v>VILAGARCIA</v>
      </c>
      <c r="B65" s="41">
        <f t="shared" si="4"/>
        <v>87967</v>
      </c>
      <c r="C65" s="41">
        <f t="shared" si="5"/>
        <v>125436</v>
      </c>
      <c r="D65" s="41">
        <f t="shared" si="6"/>
        <v>28</v>
      </c>
      <c r="E65" s="42" t="str">
        <f t="shared" si="2"/>
        <v>VILAGARCIA</v>
      </c>
      <c r="F65" s="42">
        <f t="shared" si="9"/>
        <v>87967</v>
      </c>
      <c r="G65" s="42">
        <f t="shared" si="8"/>
        <v>125436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4" workbookViewId="0">
      <selection activeCell="G35" sqref="G35"/>
    </sheetView>
  </sheetViews>
  <sheetFormatPr baseColWidth="10" defaultRowHeight="15" x14ac:dyDescent="0.25"/>
  <cols>
    <col min="1" max="1" width="21.28515625" bestFit="1" customWidth="1"/>
    <col min="6" max="6" width="9.140625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40246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3</v>
      </c>
      <c r="C7" s="9">
        <v>0</v>
      </c>
      <c r="D7" s="9">
        <v>3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12">
        <v>1</v>
      </c>
      <c r="C8" s="12">
        <v>1</v>
      </c>
      <c r="D8" s="12">
        <v>1</v>
      </c>
      <c r="E8" s="12">
        <v>1</v>
      </c>
      <c r="F8" s="13">
        <f t="shared" ref="F8:F35" si="0">((E8*100)/D8)-100</f>
        <v>0</v>
      </c>
      <c r="G8" s="1"/>
      <c r="H8" s="1"/>
      <c r="I8" s="1"/>
    </row>
    <row r="9" spans="1:12" x14ac:dyDescent="0.25">
      <c r="A9" s="8" t="s">
        <v>45</v>
      </c>
      <c r="B9" s="9">
        <v>1</v>
      </c>
      <c r="C9" s="9">
        <v>0</v>
      </c>
      <c r="D9" s="9">
        <v>1</v>
      </c>
      <c r="E9" s="9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/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0</v>
      </c>
      <c r="E11" s="9">
        <v>0</v>
      </c>
      <c r="F11" s="18"/>
      <c r="G11" s="1"/>
      <c r="H11" s="1"/>
      <c r="I11" s="1"/>
    </row>
    <row r="12" spans="1:12" x14ac:dyDescent="0.25">
      <c r="A12" s="11" t="s">
        <v>48</v>
      </c>
      <c r="B12" s="12">
        <v>2</v>
      </c>
      <c r="C12" s="12">
        <v>2</v>
      </c>
      <c r="D12" s="12">
        <v>2</v>
      </c>
      <c r="E12" s="12">
        <v>2</v>
      </c>
      <c r="F12" s="13">
        <f t="shared" si="0"/>
        <v>0</v>
      </c>
      <c r="G12" s="1"/>
      <c r="H12" s="1"/>
      <c r="I12" s="1"/>
    </row>
    <row r="13" spans="1:12" x14ac:dyDescent="0.25">
      <c r="A13" s="8" t="s">
        <v>49</v>
      </c>
      <c r="B13" s="9">
        <v>6</v>
      </c>
      <c r="C13" s="9">
        <v>5</v>
      </c>
      <c r="D13" s="9">
        <v>6</v>
      </c>
      <c r="E13" s="9">
        <v>5</v>
      </c>
      <c r="F13" s="10">
        <f t="shared" si="0"/>
        <v>-16.666666666666671</v>
      </c>
      <c r="G13" s="1"/>
      <c r="H13" s="1"/>
      <c r="I13" s="1"/>
    </row>
    <row r="14" spans="1:12" x14ac:dyDescent="0.25">
      <c r="A14" s="11" t="s">
        <v>50</v>
      </c>
      <c r="B14" s="12">
        <v>16</v>
      </c>
      <c r="C14" s="12">
        <v>18</v>
      </c>
      <c r="D14" s="12">
        <v>16</v>
      </c>
      <c r="E14" s="12">
        <v>18</v>
      </c>
      <c r="F14" s="13">
        <f t="shared" si="0"/>
        <v>12.5</v>
      </c>
      <c r="G14" s="1"/>
      <c r="H14" s="1"/>
      <c r="I14" s="1"/>
    </row>
    <row r="15" spans="1:12" x14ac:dyDescent="0.25">
      <c r="A15" s="8" t="s">
        <v>51</v>
      </c>
      <c r="B15" s="9">
        <v>1</v>
      </c>
      <c r="C15" s="9">
        <v>0</v>
      </c>
      <c r="D15" s="9">
        <v>1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52</v>
      </c>
      <c r="B16" s="12">
        <v>2</v>
      </c>
      <c r="C16" s="12">
        <v>3</v>
      </c>
      <c r="D16" s="12">
        <v>2</v>
      </c>
      <c r="E16" s="12">
        <v>3</v>
      </c>
      <c r="F16" s="13">
        <f t="shared" si="0"/>
        <v>50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/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0</v>
      </c>
      <c r="D18" s="12">
        <v>0</v>
      </c>
      <c r="E18" s="12">
        <v>0</v>
      </c>
      <c r="F18" s="13"/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/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/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/>
      <c r="G21" s="1"/>
      <c r="H21" s="1"/>
      <c r="I21" s="1"/>
    </row>
    <row r="22" spans="1:9" x14ac:dyDescent="0.25">
      <c r="A22" s="11" t="s">
        <v>58</v>
      </c>
      <c r="B22" s="12">
        <v>42</v>
      </c>
      <c r="C22" s="12">
        <v>38</v>
      </c>
      <c r="D22" s="12">
        <v>42</v>
      </c>
      <c r="E22" s="12">
        <v>38</v>
      </c>
      <c r="F22" s="13">
        <f t="shared" si="0"/>
        <v>-9.5238095238095184</v>
      </c>
      <c r="G22" s="1"/>
      <c r="H22" s="1"/>
      <c r="I22" s="1"/>
    </row>
    <row r="23" spans="1:9" x14ac:dyDescent="0.25">
      <c r="A23" s="8" t="s">
        <v>59</v>
      </c>
      <c r="B23" s="9">
        <v>15</v>
      </c>
      <c r="C23" s="9">
        <v>11</v>
      </c>
      <c r="D23" s="9">
        <v>15</v>
      </c>
      <c r="E23" s="9">
        <v>11</v>
      </c>
      <c r="F23" s="10">
        <f t="shared" si="0"/>
        <v>-26.666666666666671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/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/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64</v>
      </c>
      <c r="B28" s="12">
        <v>33</v>
      </c>
      <c r="C28" s="12">
        <v>38</v>
      </c>
      <c r="D28" s="12">
        <v>33</v>
      </c>
      <c r="E28" s="12">
        <v>38</v>
      </c>
      <c r="F28" s="13">
        <f t="shared" si="0"/>
        <v>15.151515151515156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0"/>
      <c r="G29" s="1"/>
      <c r="H29" s="1"/>
      <c r="I29" s="1"/>
    </row>
    <row r="30" spans="1:9" x14ac:dyDescent="0.25">
      <c r="A30" s="11" t="s">
        <v>66</v>
      </c>
      <c r="B30" s="12">
        <v>1</v>
      </c>
      <c r="C30" s="12">
        <v>0</v>
      </c>
      <c r="D30" s="12">
        <v>1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/>
      <c r="G31" s="1"/>
      <c r="H31" s="1"/>
      <c r="I31" s="1"/>
    </row>
    <row r="32" spans="1:9" x14ac:dyDescent="0.25">
      <c r="A32" s="11" t="s">
        <v>68</v>
      </c>
      <c r="B32" s="12">
        <v>2</v>
      </c>
      <c r="C32" s="12">
        <v>4</v>
      </c>
      <c r="D32" s="12">
        <v>2</v>
      </c>
      <c r="E32" s="12">
        <v>4</v>
      </c>
      <c r="F32" s="13">
        <f t="shared" si="0"/>
        <v>100</v>
      </c>
      <c r="G32" s="1"/>
      <c r="H32" s="1"/>
      <c r="I32" s="1"/>
    </row>
    <row r="33" spans="1:9" x14ac:dyDescent="0.25">
      <c r="A33" s="8" t="s">
        <v>69</v>
      </c>
      <c r="B33" s="9">
        <v>1</v>
      </c>
      <c r="C33" s="9">
        <v>2</v>
      </c>
      <c r="D33" s="9">
        <v>1</v>
      </c>
      <c r="E33" s="9">
        <v>2</v>
      </c>
      <c r="F33" s="10">
        <f t="shared" si="0"/>
        <v>100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/>
      <c r="G34" s="1"/>
      <c r="H34" s="1"/>
      <c r="I34" s="1"/>
    </row>
    <row r="35" spans="1:9" x14ac:dyDescent="0.25">
      <c r="A35" s="14" t="s">
        <v>71</v>
      </c>
      <c r="B35" s="15">
        <f>SUM(B7:B34)</f>
        <v>126</v>
      </c>
      <c r="C35" s="15">
        <f t="shared" ref="C35:E35" si="1">SUM(C7:C34)</f>
        <v>122</v>
      </c>
      <c r="D35" s="15">
        <f t="shared" si="1"/>
        <v>126</v>
      </c>
      <c r="E35" s="15">
        <f t="shared" si="1"/>
        <v>122</v>
      </c>
      <c r="F35" s="16">
        <f t="shared" si="0"/>
        <v>-3.1746031746031775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3</v>
      </c>
      <c r="D38" s="41">
        <f>_xlfn.RANK.EQ(B38,$B$38:$B$65)+COUNTIF($B$38:$B$65,B38)-1</f>
        <v>28</v>
      </c>
      <c r="E38" s="42" t="e">
        <f t="shared" ref="E38:E65" si="2">INDEX($A$38:$B$65,MATCH(ROW()-37,$D$38:$D$65,0),1)</f>
        <v>#N/A</v>
      </c>
      <c r="F38" s="42" t="e">
        <f>LOOKUP(E38,$A$38:$A$65,$B$38:$B$65)</f>
        <v>#N/A</v>
      </c>
      <c r="G38" s="42" t="e">
        <f>LOOKUP(E38,$A$38:$A$65,$C$38:$C$65)</f>
        <v>#N/A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</v>
      </c>
      <c r="C39" s="41">
        <f t="shared" ref="C39:C65" si="5">D8</f>
        <v>1</v>
      </c>
      <c r="D39" s="41">
        <f t="shared" ref="D39:D65" si="6">_xlfn.RANK.EQ(B39,$B$38:$B$65)+COUNTIF($B$38:$B$65,B39)-1</f>
        <v>10</v>
      </c>
      <c r="E39" s="42" t="str">
        <f t="shared" si="2"/>
        <v>LAS PALMAS</v>
      </c>
      <c r="F39" s="42">
        <f t="shared" ref="F39:F54" si="7">LOOKUP(E39,$A$38:$A$65,$B$38:$B$65)</f>
        <v>38</v>
      </c>
      <c r="G39" s="42">
        <f t="shared" ref="G39:G65" si="8">LOOKUP(E39,$A$38:$A$65,$C$38:$C$65)</f>
        <v>42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</v>
      </c>
      <c r="D40" s="41">
        <f t="shared" si="6"/>
        <v>28</v>
      </c>
      <c r="E40" s="42" t="str">
        <f t="shared" si="2"/>
        <v>BARCELONA</v>
      </c>
      <c r="F40" s="42">
        <f t="shared" si="7"/>
        <v>18</v>
      </c>
      <c r="G40" s="42">
        <f t="shared" si="8"/>
        <v>16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11</v>
      </c>
      <c r="G41" s="42">
        <f t="shared" si="8"/>
        <v>15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5</v>
      </c>
      <c r="G42" s="42">
        <f t="shared" si="8"/>
        <v>6</v>
      </c>
    </row>
    <row r="43" spans="1:9" x14ac:dyDescent="0.25">
      <c r="A43" s="42" t="str">
        <f t="shared" si="3"/>
        <v>BAHIA DE CADIZ</v>
      </c>
      <c r="B43" s="41">
        <f t="shared" si="4"/>
        <v>2</v>
      </c>
      <c r="C43" s="41">
        <f t="shared" si="5"/>
        <v>2</v>
      </c>
      <c r="D43" s="41">
        <f t="shared" si="6"/>
        <v>9</v>
      </c>
      <c r="E43" s="42" t="str">
        <f t="shared" si="2"/>
        <v>VALENCIA</v>
      </c>
      <c r="F43" s="42">
        <f t="shared" si="7"/>
        <v>4</v>
      </c>
      <c r="G43" s="42">
        <f t="shared" si="8"/>
        <v>2</v>
      </c>
    </row>
    <row r="44" spans="1:9" x14ac:dyDescent="0.25">
      <c r="A44" s="42" t="str">
        <f t="shared" si="3"/>
        <v>BALEARES</v>
      </c>
      <c r="B44" s="41">
        <f t="shared" si="4"/>
        <v>5</v>
      </c>
      <c r="C44" s="41">
        <f t="shared" si="5"/>
        <v>6</v>
      </c>
      <c r="D44" s="41">
        <f t="shared" si="6"/>
        <v>5</v>
      </c>
      <c r="E44" s="42" t="str">
        <f t="shared" si="2"/>
        <v>CARTAGENA</v>
      </c>
      <c r="F44" s="42">
        <f t="shared" si="7"/>
        <v>3</v>
      </c>
      <c r="G44" s="42">
        <f t="shared" si="8"/>
        <v>2</v>
      </c>
    </row>
    <row r="45" spans="1:9" x14ac:dyDescent="0.25">
      <c r="A45" s="42" t="str">
        <f t="shared" si="3"/>
        <v>BARCELONA</v>
      </c>
      <c r="B45" s="41">
        <f t="shared" si="4"/>
        <v>18</v>
      </c>
      <c r="C45" s="41">
        <f t="shared" si="5"/>
        <v>16</v>
      </c>
      <c r="D45" s="41">
        <f t="shared" si="6"/>
        <v>3</v>
      </c>
      <c r="E45" s="42" t="e">
        <f t="shared" si="2"/>
        <v>#N/A</v>
      </c>
      <c r="F45" s="42" t="e">
        <f t="shared" si="7"/>
        <v>#N/A</v>
      </c>
      <c r="G45" s="42" t="e">
        <f t="shared" si="8"/>
        <v>#N/A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1</v>
      </c>
      <c r="D46" s="41">
        <f t="shared" si="6"/>
        <v>28</v>
      </c>
      <c r="E46" s="42" t="str">
        <f t="shared" si="2"/>
        <v>BAHIA DE CADIZ</v>
      </c>
      <c r="F46" s="42">
        <f t="shared" si="7"/>
        <v>2</v>
      </c>
      <c r="G46" s="42">
        <f t="shared" si="8"/>
        <v>2</v>
      </c>
    </row>
    <row r="47" spans="1:9" x14ac:dyDescent="0.25">
      <c r="A47" s="42" t="str">
        <f t="shared" si="3"/>
        <v>CARTAGENA</v>
      </c>
      <c r="B47" s="41">
        <f t="shared" si="4"/>
        <v>3</v>
      </c>
      <c r="C47" s="41">
        <f t="shared" si="5"/>
        <v>2</v>
      </c>
      <c r="D47" s="41">
        <f t="shared" si="6"/>
        <v>7</v>
      </c>
      <c r="E47" s="42" t="str">
        <f t="shared" si="2"/>
        <v>ALICANTE</v>
      </c>
      <c r="F47" s="42">
        <f t="shared" si="7"/>
        <v>1</v>
      </c>
      <c r="G47" s="42">
        <f t="shared" si="8"/>
        <v>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38</v>
      </c>
      <c r="C53" s="41">
        <f t="shared" si="5"/>
        <v>42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11</v>
      </c>
      <c r="C54" s="41">
        <f t="shared" si="5"/>
        <v>15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38</v>
      </c>
      <c r="C59" s="41">
        <f t="shared" si="5"/>
        <v>33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</v>
      </c>
      <c r="C63" s="41">
        <f t="shared" si="5"/>
        <v>2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</v>
      </c>
      <c r="C64" s="41">
        <f t="shared" si="5"/>
        <v>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C61D05BE-9AE8-4272-A14D-7DCFCDBE7300}"/>
</file>

<file path=customXml/itemProps2.xml><?xml version="1.0" encoding="utf-8"?>
<ds:datastoreItem xmlns:ds="http://schemas.openxmlformats.org/officeDocument/2006/customXml" ds:itemID="{8AF82F7A-5E0B-4366-80E5-E1A303A65108}"/>
</file>

<file path=customXml/itemProps3.xml><?xml version="1.0" encoding="utf-8"?>
<ds:datastoreItem xmlns:ds="http://schemas.openxmlformats.org/officeDocument/2006/customXml" ds:itemID="{91DAC39D-2C38-4D87-8AA1-944B0F23F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