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8" l="1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0" i="26"/>
  <c r="F28" i="26"/>
  <c r="F23" i="26"/>
  <c r="F22" i="26"/>
  <c r="F16" i="26"/>
  <c r="F15" i="26"/>
  <c r="F14" i="26"/>
  <c r="F13" i="26"/>
  <c r="F12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<sst xmlns="http://schemas.openxmlformats.org/spreadsheetml/2006/main" count="721" uniqueCount="96">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</sst>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0" fillId="0" borderId="3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10944439</c:v>
                </c:pt>
                <c:pt idx="1">
                  <c:v>8779892</c:v>
                </c:pt>
                <c:pt idx="2">
                  <c:v>6587407</c:v>
                </c:pt>
                <c:pt idx="3">
                  <c:v>5514212</c:v>
                </c:pt>
                <c:pt idx="4">
                  <c:v>4829929</c:v>
                </c:pt>
                <c:pt idx="5">
                  <c:v>3478499</c:v>
                </c:pt>
                <c:pt idx="6">
                  <c:v>2982113</c:v>
                </c:pt>
                <c:pt idx="7">
                  <c:v>2652353</c:v>
                </c:pt>
                <c:pt idx="8">
                  <c:v>2533724</c:v>
                </c:pt>
                <c:pt idx="9">
                  <c:v>2408417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10199300</c:v>
                </c:pt>
                <c:pt idx="1">
                  <c:v>8514435</c:v>
                </c:pt>
                <c:pt idx="2">
                  <c:v>6596136</c:v>
                </c:pt>
                <c:pt idx="3">
                  <c:v>4522284</c:v>
                </c:pt>
                <c:pt idx="4">
                  <c:v>5121090</c:v>
                </c:pt>
                <c:pt idx="5">
                  <c:v>3550843</c:v>
                </c:pt>
                <c:pt idx="6">
                  <c:v>3787010</c:v>
                </c:pt>
                <c:pt idx="7">
                  <c:v>2120985</c:v>
                </c:pt>
                <c:pt idx="8">
                  <c:v>2503495</c:v>
                </c:pt>
                <c:pt idx="9">
                  <c:v>2489378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10182092</c:v>
                </c:pt>
                <c:pt idx="1">
                  <c:v>8752213</c:v>
                </c:pt>
                <c:pt idx="2">
                  <c:v>6489428</c:v>
                </c:pt>
                <c:pt idx="3">
                  <c:v>5497578</c:v>
                </c:pt>
                <c:pt idx="4">
                  <c:v>4689869</c:v>
                </c:pt>
                <c:pt idx="5">
                  <c:v>3154312</c:v>
                </c:pt>
                <c:pt idx="6">
                  <c:v>2972487</c:v>
                </c:pt>
                <c:pt idx="7">
                  <c:v>2615162</c:v>
                </c:pt>
                <c:pt idx="8">
                  <c:v>2509568</c:v>
                </c:pt>
                <c:pt idx="9">
                  <c:v>2203602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9260656</c:v>
                </c:pt>
                <c:pt idx="1">
                  <c:v>8476633</c:v>
                </c:pt>
                <c:pt idx="2">
                  <c:v>6414803</c:v>
                </c:pt>
                <c:pt idx="3">
                  <c:v>4496601</c:v>
                </c:pt>
                <c:pt idx="4">
                  <c:v>5015853</c:v>
                </c:pt>
                <c:pt idx="5">
                  <c:v>3178154</c:v>
                </c:pt>
                <c:pt idx="6">
                  <c:v>3778914</c:v>
                </c:pt>
                <c:pt idx="7">
                  <c:v>2112105</c:v>
                </c:pt>
                <c:pt idx="8">
                  <c:v>2482979</c:v>
                </c:pt>
                <c:pt idx="9">
                  <c:v>2309421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A CORUÑA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3384501</c:v>
                </c:pt>
                <c:pt idx="1">
                  <c:v>3077344</c:v>
                </c:pt>
                <c:pt idx="2">
                  <c:v>2905220</c:v>
                </c:pt>
                <c:pt idx="3">
                  <c:v>2328429</c:v>
                </c:pt>
                <c:pt idx="4">
                  <c:v>1961561</c:v>
                </c:pt>
                <c:pt idx="5">
                  <c:v>1908210</c:v>
                </c:pt>
                <c:pt idx="6">
                  <c:v>1183122</c:v>
                </c:pt>
                <c:pt idx="7">
                  <c:v>1141261</c:v>
                </c:pt>
                <c:pt idx="8">
                  <c:v>1107080</c:v>
                </c:pt>
                <c:pt idx="9">
                  <c:v>872212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BAHIA DE ALGECIRAS</c:v>
                </c:pt>
                <c:pt idx="2">
                  <c:v>BILBAO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A CORUÑA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2646485</c:v>
                </c:pt>
                <c:pt idx="1">
                  <c:v>3234518</c:v>
                </c:pt>
                <c:pt idx="2">
                  <c:v>3658746</c:v>
                </c:pt>
                <c:pt idx="3">
                  <c:v>3208995</c:v>
                </c:pt>
                <c:pt idx="4">
                  <c:v>1639523</c:v>
                </c:pt>
                <c:pt idx="5">
                  <c:v>2029647</c:v>
                </c:pt>
                <c:pt idx="6">
                  <c:v>1243626</c:v>
                </c:pt>
                <c:pt idx="7">
                  <c:v>1317233</c:v>
                </c:pt>
                <c:pt idx="8">
                  <c:v>1491691</c:v>
                </c:pt>
                <c:pt idx="9">
                  <c:v>958241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HUELVA</c:v>
                </c:pt>
                <c:pt idx="5">
                  <c:v>BILBAO</c:v>
                </c:pt>
                <c:pt idx="6">
                  <c:v>A CORUÑA</c:v>
                </c:pt>
                <c:pt idx="7">
                  <c:v>BARCELONA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2079769</c:v>
                </c:pt>
                <c:pt idx="1">
                  <c:v>1499285</c:v>
                </c:pt>
                <c:pt idx="2">
                  <c:v>1361558</c:v>
                </c:pt>
                <c:pt idx="3">
                  <c:v>726598</c:v>
                </c:pt>
                <c:pt idx="4">
                  <c:v>621363</c:v>
                </c:pt>
                <c:pt idx="5">
                  <c:v>578070</c:v>
                </c:pt>
                <c:pt idx="6">
                  <c:v>549452</c:v>
                </c:pt>
                <c:pt idx="7">
                  <c:v>545686</c:v>
                </c:pt>
                <c:pt idx="8">
                  <c:v>537342</c:v>
                </c:pt>
                <c:pt idx="9">
                  <c:v>514838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HUELVA</c:v>
                </c:pt>
                <c:pt idx="5">
                  <c:v>BILBAO</c:v>
                </c:pt>
                <c:pt idx="6">
                  <c:v>A CORUÑA</c:v>
                </c:pt>
                <c:pt idx="7">
                  <c:v>BARCELONA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2186709</c:v>
                </c:pt>
                <c:pt idx="1">
                  <c:v>1633012</c:v>
                </c:pt>
                <c:pt idx="2">
                  <c:v>1298821</c:v>
                </c:pt>
                <c:pt idx="3">
                  <c:v>519132</c:v>
                </c:pt>
                <c:pt idx="4">
                  <c:v>413332</c:v>
                </c:pt>
                <c:pt idx="5">
                  <c:v>423238</c:v>
                </c:pt>
                <c:pt idx="6">
                  <c:v>345727</c:v>
                </c:pt>
                <c:pt idx="7">
                  <c:v>460789</c:v>
                </c:pt>
                <c:pt idx="8">
                  <c:v>203078</c:v>
                </c:pt>
                <c:pt idx="9">
                  <c:v>498955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7554110</c:v>
                </c:pt>
                <c:pt idx="1">
                  <c:v>6937747</c:v>
                </c:pt>
                <c:pt idx="2">
                  <c:v>4035532</c:v>
                </c:pt>
                <c:pt idx="3">
                  <c:v>2220733</c:v>
                </c:pt>
                <c:pt idx="4">
                  <c:v>1206579</c:v>
                </c:pt>
                <c:pt idx="5">
                  <c:v>1065846</c:v>
                </c:pt>
                <c:pt idx="6">
                  <c:v>893225</c:v>
                </c:pt>
                <c:pt idx="7">
                  <c:v>613792</c:v>
                </c:pt>
                <c:pt idx="8">
                  <c:v>478330</c:v>
                </c:pt>
                <c:pt idx="9">
                  <c:v>319954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6775795</c:v>
                </c:pt>
                <c:pt idx="1">
                  <c:v>5813710</c:v>
                </c:pt>
                <c:pt idx="2">
                  <c:v>3924367</c:v>
                </c:pt>
                <c:pt idx="3">
                  <c:v>2180513</c:v>
                </c:pt>
                <c:pt idx="4">
                  <c:v>933869</c:v>
                </c:pt>
                <c:pt idx="5">
                  <c:v>1080114</c:v>
                </c:pt>
                <c:pt idx="6">
                  <c:v>884159</c:v>
                </c:pt>
                <c:pt idx="7">
                  <c:v>217104</c:v>
                </c:pt>
                <c:pt idx="8">
                  <c:v>404979</c:v>
                </c:pt>
                <c:pt idx="9">
                  <c:v>318623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GIJON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8621</c:v>
                </c:pt>
                <c:pt idx="1">
                  <c:v>5567</c:v>
                </c:pt>
                <c:pt idx="2">
                  <c:v>3508</c:v>
                </c:pt>
                <c:pt idx="3">
                  <c:v>2937</c:v>
                </c:pt>
                <c:pt idx="4">
                  <c:v>2597</c:v>
                </c:pt>
                <c:pt idx="5">
                  <c:v>2251</c:v>
                </c:pt>
                <c:pt idx="6">
                  <c:v>1908</c:v>
                </c:pt>
                <c:pt idx="7">
                  <c:v>471</c:v>
                </c:pt>
                <c:pt idx="8">
                  <c:v>465</c:v>
                </c:pt>
                <c:pt idx="9">
                  <c:v>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GIJON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BAHIA DE CADIZ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MARIN Y RIA DE PONTEVEDRA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8782</c:v>
                </c:pt>
                <c:pt idx="1">
                  <c:v>5806</c:v>
                </c:pt>
                <c:pt idx="2">
                  <c:v>3198</c:v>
                </c:pt>
                <c:pt idx="3">
                  <c:v>1961</c:v>
                </c:pt>
                <c:pt idx="4">
                  <c:v>2971</c:v>
                </c:pt>
                <c:pt idx="5">
                  <c:v>2568</c:v>
                </c:pt>
                <c:pt idx="6">
                  <c:v>2151</c:v>
                </c:pt>
                <c:pt idx="7">
                  <c:v>445</c:v>
                </c:pt>
                <c:pt idx="8">
                  <c:v>193</c:v>
                </c:pt>
                <c:pt idx="9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484236</c:v>
                </c:pt>
                <c:pt idx="1">
                  <c:v>323800</c:v>
                </c:pt>
                <c:pt idx="2">
                  <c:v>204156</c:v>
                </c:pt>
                <c:pt idx="3">
                  <c:v>108683</c:v>
                </c:pt>
                <c:pt idx="4">
                  <c:v>97839</c:v>
                </c:pt>
                <c:pt idx="5">
                  <c:v>52621</c:v>
                </c:pt>
                <c:pt idx="6">
                  <c:v>27539</c:v>
                </c:pt>
                <c:pt idx="7">
                  <c:v>21295</c:v>
                </c:pt>
                <c:pt idx="8">
                  <c:v>20648</c:v>
                </c:pt>
                <c:pt idx="9">
                  <c:v>16292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VIGO</c:v>
                </c:pt>
                <c:pt idx="6">
                  <c:v>VALENCIA</c:v>
                </c:pt>
                <c:pt idx="7">
                  <c:v>BILBAO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576117</c:v>
                </c:pt>
                <c:pt idx="1">
                  <c:v>372381</c:v>
                </c:pt>
                <c:pt idx="2">
                  <c:v>179151</c:v>
                </c:pt>
                <c:pt idx="3">
                  <c:v>100150</c:v>
                </c:pt>
                <c:pt idx="4">
                  <c:v>181033</c:v>
                </c:pt>
                <c:pt idx="5">
                  <c:v>57865</c:v>
                </c:pt>
                <c:pt idx="6">
                  <c:v>37646</c:v>
                </c:pt>
                <c:pt idx="7">
                  <c:v>19185</c:v>
                </c:pt>
                <c:pt idx="8">
                  <c:v>17318</c:v>
                </c:pt>
                <c:pt idx="9">
                  <c:v>25360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BAHIA DE CADIZ</c:v>
                </c:pt>
                <c:pt idx="7">
                  <c:v>MALAGA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5870324</c:v>
                </c:pt>
                <c:pt idx="1">
                  <c:v>4433612</c:v>
                </c:pt>
                <c:pt idx="2">
                  <c:v>1325799</c:v>
                </c:pt>
                <c:pt idx="3">
                  <c:v>1117703</c:v>
                </c:pt>
                <c:pt idx="4">
                  <c:v>1027505</c:v>
                </c:pt>
                <c:pt idx="5">
                  <c:v>170574</c:v>
                </c:pt>
                <c:pt idx="6">
                  <c:v>123740</c:v>
                </c:pt>
                <c:pt idx="7">
                  <c:v>117331</c:v>
                </c:pt>
                <c:pt idx="8">
                  <c:v>71980</c:v>
                </c:pt>
                <c:pt idx="9">
                  <c:v>63209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BAHIA DE CADIZ</c:v>
                </c:pt>
                <c:pt idx="7">
                  <c:v>MALAGA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4794390</c:v>
                </c:pt>
                <c:pt idx="1">
                  <c:v>3778583</c:v>
                </c:pt>
                <c:pt idx="2">
                  <c:v>1306078</c:v>
                </c:pt>
                <c:pt idx="3">
                  <c:v>1204888</c:v>
                </c:pt>
                <c:pt idx="4">
                  <c:v>715938</c:v>
                </c:pt>
                <c:pt idx="5">
                  <c:v>172287</c:v>
                </c:pt>
                <c:pt idx="6">
                  <c:v>48392</c:v>
                </c:pt>
                <c:pt idx="7">
                  <c:v>124084</c:v>
                </c:pt>
                <c:pt idx="8">
                  <c:v>35465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5813891</c:v>
                </c:pt>
                <c:pt idx="1">
                  <c:v>4202281</c:v>
                </c:pt>
                <c:pt idx="2">
                  <c:v>1262248</c:v>
                </c:pt>
                <c:pt idx="3">
                  <c:v>1066954</c:v>
                </c:pt>
                <c:pt idx="4">
                  <c:v>356784</c:v>
                </c:pt>
                <c:pt idx="5">
                  <c:v>117331</c:v>
                </c:pt>
                <c:pt idx="6">
                  <c:v>33245</c:v>
                </c:pt>
                <c:pt idx="7">
                  <c:v>21029</c:v>
                </c:pt>
                <c:pt idx="8">
                  <c:v>13576</c:v>
                </c:pt>
                <c:pt idx="9">
                  <c:v>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4792223</c:v>
                </c:pt>
                <c:pt idx="1">
                  <c:v>3777387</c:v>
                </c:pt>
                <c:pt idx="2">
                  <c:v>1282866</c:v>
                </c:pt>
                <c:pt idx="3">
                  <c:v>1135997</c:v>
                </c:pt>
                <c:pt idx="4">
                  <c:v>67985</c:v>
                </c:pt>
                <c:pt idx="5">
                  <c:v>124084</c:v>
                </c:pt>
                <c:pt idx="6">
                  <c:v>28154</c:v>
                </c:pt>
                <c:pt idx="7">
                  <c:v>12374</c:v>
                </c:pt>
                <c:pt idx="8">
                  <c:v>13986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6621014</c:v>
                </c:pt>
                <c:pt idx="1">
                  <c:v>6124820</c:v>
                </c:pt>
                <c:pt idx="2">
                  <c:v>2797298</c:v>
                </c:pt>
                <c:pt idx="3">
                  <c:v>1756905</c:v>
                </c:pt>
                <c:pt idx="4">
                  <c:v>748525</c:v>
                </c:pt>
                <c:pt idx="5">
                  <c:v>490724</c:v>
                </c:pt>
                <c:pt idx="6">
                  <c:v>442115</c:v>
                </c:pt>
                <c:pt idx="7">
                  <c:v>305158</c:v>
                </c:pt>
                <c:pt idx="8">
                  <c:v>176918</c:v>
                </c:pt>
                <c:pt idx="9">
                  <c:v>170645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SEVILLA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6015901</c:v>
                </c:pt>
                <c:pt idx="1">
                  <c:v>5024338</c:v>
                </c:pt>
                <c:pt idx="2">
                  <c:v>2752848</c:v>
                </c:pt>
                <c:pt idx="3">
                  <c:v>1750080</c:v>
                </c:pt>
                <c:pt idx="4">
                  <c:v>651088</c:v>
                </c:pt>
                <c:pt idx="5">
                  <c:v>131153</c:v>
                </c:pt>
                <c:pt idx="6">
                  <c:v>412235</c:v>
                </c:pt>
                <c:pt idx="7">
                  <c:v>270569</c:v>
                </c:pt>
                <c:pt idx="8">
                  <c:v>144055</c:v>
                </c:pt>
                <c:pt idx="9">
                  <c:v>150263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1219616</c:v>
                </c:pt>
                <c:pt idx="1">
                  <c:v>1051585</c:v>
                </c:pt>
                <c:pt idx="2">
                  <c:v>724659</c:v>
                </c:pt>
                <c:pt idx="3">
                  <c:v>670926</c:v>
                </c:pt>
                <c:pt idx="4">
                  <c:v>508171</c:v>
                </c:pt>
                <c:pt idx="5">
                  <c:v>364468</c:v>
                </c:pt>
                <c:pt idx="6">
                  <c:v>211092</c:v>
                </c:pt>
                <c:pt idx="7">
                  <c:v>176724</c:v>
                </c:pt>
                <c:pt idx="8">
                  <c:v>148418</c:v>
                </c:pt>
                <c:pt idx="9">
                  <c:v>138310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BILBAO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1165977</c:v>
                </c:pt>
                <c:pt idx="1">
                  <c:v>1065878</c:v>
                </c:pt>
                <c:pt idx="2">
                  <c:v>782192</c:v>
                </c:pt>
                <c:pt idx="3">
                  <c:v>622975</c:v>
                </c:pt>
                <c:pt idx="4">
                  <c:v>507811</c:v>
                </c:pt>
                <c:pt idx="5">
                  <c:v>341460</c:v>
                </c:pt>
                <c:pt idx="6">
                  <c:v>193527</c:v>
                </c:pt>
                <c:pt idx="7">
                  <c:v>132802</c:v>
                </c:pt>
                <c:pt idx="8">
                  <c:v>83456</c:v>
                </c:pt>
                <c:pt idx="9">
                  <c:v>83247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591813</c:v>
                </c:pt>
                <c:pt idx="1">
                  <c:v>483070</c:v>
                </c:pt>
                <c:pt idx="2">
                  <c:v>277911.5</c:v>
                </c:pt>
                <c:pt idx="3">
                  <c:v>158490</c:v>
                </c:pt>
                <c:pt idx="4">
                  <c:v>71821.5</c:v>
                </c:pt>
                <c:pt idx="5">
                  <c:v>54575</c:v>
                </c:pt>
                <c:pt idx="6">
                  <c:v>48532</c:v>
                </c:pt>
                <c:pt idx="7">
                  <c:v>42853</c:v>
                </c:pt>
                <c:pt idx="8">
                  <c:v>31968</c:v>
                </c:pt>
                <c:pt idx="9">
                  <c:v>23037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554583</c:v>
                </c:pt>
                <c:pt idx="1">
                  <c:v>444058</c:v>
                </c:pt>
                <c:pt idx="2">
                  <c:v>294662</c:v>
                </c:pt>
                <c:pt idx="3">
                  <c:v>159691</c:v>
                </c:pt>
                <c:pt idx="4">
                  <c:v>58182.25</c:v>
                </c:pt>
                <c:pt idx="5">
                  <c:v>50872</c:v>
                </c:pt>
                <c:pt idx="6">
                  <c:v>43005</c:v>
                </c:pt>
                <c:pt idx="7">
                  <c:v>12228</c:v>
                </c:pt>
                <c:pt idx="8">
                  <c:v>28439</c:v>
                </c:pt>
                <c:pt idx="9">
                  <c:v>19007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454172</c:v>
                </c:pt>
                <c:pt idx="1">
                  <c:v>273329</c:v>
                </c:pt>
                <c:pt idx="2">
                  <c:v>93870</c:v>
                </c:pt>
                <c:pt idx="3">
                  <c:v>91158</c:v>
                </c:pt>
                <c:pt idx="4">
                  <c:v>46282</c:v>
                </c:pt>
                <c:pt idx="5">
                  <c:v>30412</c:v>
                </c:pt>
                <c:pt idx="6">
                  <c:v>2397</c:v>
                </c:pt>
                <c:pt idx="7">
                  <c:v>1364</c:v>
                </c:pt>
                <c:pt idx="8">
                  <c:v>784</c:v>
                </c:pt>
                <c:pt idx="9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425096</c:v>
                </c:pt>
                <c:pt idx="1">
                  <c:v>263620</c:v>
                </c:pt>
                <c:pt idx="2">
                  <c:v>100744.5</c:v>
                </c:pt>
                <c:pt idx="3">
                  <c:v>96944</c:v>
                </c:pt>
                <c:pt idx="4">
                  <c:v>40658</c:v>
                </c:pt>
                <c:pt idx="5">
                  <c:v>5339</c:v>
                </c:pt>
                <c:pt idx="6">
                  <c:v>1967</c:v>
                </c:pt>
                <c:pt idx="7">
                  <c:v>888</c:v>
                </c:pt>
                <c:pt idx="8">
                  <c:v>799.25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52284</c:v>
                </c:pt>
                <c:pt idx="1">
                  <c:v>45631</c:v>
                </c:pt>
                <c:pt idx="2">
                  <c:v>27646.5</c:v>
                </c:pt>
                <c:pt idx="3">
                  <c:v>20670</c:v>
                </c:pt>
                <c:pt idx="4">
                  <c:v>19447</c:v>
                </c:pt>
                <c:pt idx="5">
                  <c:v>19220</c:v>
                </c:pt>
                <c:pt idx="6">
                  <c:v>11444</c:v>
                </c:pt>
                <c:pt idx="7">
                  <c:v>10532.5</c:v>
                </c:pt>
                <c:pt idx="8">
                  <c:v>7679.5</c:v>
                </c:pt>
                <c:pt idx="9">
                  <c:v>7061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49069</c:v>
                </c:pt>
                <c:pt idx="1">
                  <c:v>43100</c:v>
                </c:pt>
                <c:pt idx="2">
                  <c:v>32200.5</c:v>
                </c:pt>
                <c:pt idx="3">
                  <c:v>23041</c:v>
                </c:pt>
                <c:pt idx="4">
                  <c:v>17096</c:v>
                </c:pt>
                <c:pt idx="5">
                  <c:v>17241</c:v>
                </c:pt>
                <c:pt idx="6">
                  <c:v>19361</c:v>
                </c:pt>
                <c:pt idx="7">
                  <c:v>7580</c:v>
                </c:pt>
                <c:pt idx="8">
                  <c:v>7316</c:v>
                </c:pt>
                <c:pt idx="9">
                  <c:v>4361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297814</c:v>
                </c:pt>
                <c:pt idx="1">
                  <c:v>156395</c:v>
                </c:pt>
                <c:pt idx="2">
                  <c:v>63358</c:v>
                </c:pt>
                <c:pt idx="3">
                  <c:v>27571</c:v>
                </c:pt>
                <c:pt idx="4">
                  <c:v>23543</c:v>
                </c:pt>
                <c:pt idx="5">
                  <c:v>15030</c:v>
                </c:pt>
                <c:pt idx="6">
                  <c:v>11044</c:v>
                </c:pt>
                <c:pt idx="7">
                  <c:v>10783</c:v>
                </c:pt>
                <c:pt idx="8">
                  <c:v>7893</c:v>
                </c:pt>
                <c:pt idx="9">
                  <c:v>6547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LAS PALMAS</c:v>
                </c:pt>
                <c:pt idx="6">
                  <c:v>TARRAGONA</c:v>
                </c:pt>
                <c:pt idx="7">
                  <c:v>CASTELLON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267922</c:v>
                </c:pt>
                <c:pt idx="1">
                  <c:v>161717</c:v>
                </c:pt>
                <c:pt idx="2">
                  <c:v>50067</c:v>
                </c:pt>
                <c:pt idx="3">
                  <c:v>17203</c:v>
                </c:pt>
                <c:pt idx="4">
                  <c:v>23190</c:v>
                </c:pt>
                <c:pt idx="5">
                  <c:v>13678</c:v>
                </c:pt>
                <c:pt idx="6">
                  <c:v>4603</c:v>
                </c:pt>
                <c:pt idx="7">
                  <c:v>8368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695023</c:v>
                </c:pt>
                <c:pt idx="1">
                  <c:v>538007</c:v>
                </c:pt>
                <c:pt idx="2">
                  <c:v>246219</c:v>
                </c:pt>
                <c:pt idx="3">
                  <c:v>234595</c:v>
                </c:pt>
                <c:pt idx="4">
                  <c:v>229058</c:v>
                </c:pt>
                <c:pt idx="5">
                  <c:v>152791</c:v>
                </c:pt>
                <c:pt idx="6">
                  <c:v>92936</c:v>
                </c:pt>
                <c:pt idx="7">
                  <c:v>89768</c:v>
                </c:pt>
                <c:pt idx="8">
                  <c:v>75185</c:v>
                </c:pt>
                <c:pt idx="9">
                  <c:v>70204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VIGO</c:v>
                </c:pt>
                <c:pt idx="7">
                  <c:v>MALAGA</c:v>
                </c:pt>
                <c:pt idx="8">
                  <c:v>ALMERIA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632641</c:v>
                </c:pt>
                <c:pt idx="1">
                  <c:v>497784</c:v>
                </c:pt>
                <c:pt idx="2">
                  <c:v>282262</c:v>
                </c:pt>
                <c:pt idx="3">
                  <c:v>232977</c:v>
                </c:pt>
                <c:pt idx="4">
                  <c:v>225999</c:v>
                </c:pt>
                <c:pt idx="5">
                  <c:v>167213</c:v>
                </c:pt>
                <c:pt idx="6">
                  <c:v>97618</c:v>
                </c:pt>
                <c:pt idx="7">
                  <c:v>79307</c:v>
                </c:pt>
                <c:pt idx="8">
                  <c:v>86495</c:v>
                </c:pt>
                <c:pt idx="9">
                  <c:v>58505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148555</c:v>
                </c:pt>
                <c:pt idx="1">
                  <c:v>130594</c:v>
                </c:pt>
                <c:pt idx="2">
                  <c:v>89750</c:v>
                </c:pt>
                <c:pt idx="3">
                  <c:v>52557</c:v>
                </c:pt>
                <c:pt idx="4">
                  <c:v>26760</c:v>
                </c:pt>
                <c:pt idx="5">
                  <c:v>15552</c:v>
                </c:pt>
                <c:pt idx="6">
                  <c:v>7929</c:v>
                </c:pt>
                <c:pt idx="7">
                  <c:v>6973</c:v>
                </c:pt>
                <c:pt idx="8">
                  <c:v>5503</c:v>
                </c:pt>
                <c:pt idx="9">
                  <c:v>3159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116218</c:v>
                </c:pt>
                <c:pt idx="1">
                  <c:v>145117</c:v>
                </c:pt>
                <c:pt idx="2">
                  <c:v>93023</c:v>
                </c:pt>
                <c:pt idx="3">
                  <c:v>49783</c:v>
                </c:pt>
                <c:pt idx="4">
                  <c:v>16539</c:v>
                </c:pt>
                <c:pt idx="5">
                  <c:v>4420</c:v>
                </c:pt>
                <c:pt idx="6">
                  <c:v>6179</c:v>
                </c:pt>
                <c:pt idx="7">
                  <c:v>3295</c:v>
                </c:pt>
                <c:pt idx="8">
                  <c:v>1835</c:v>
                </c:pt>
                <c:pt idx="9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139644</c:v>
                </c:pt>
                <c:pt idx="1">
                  <c:v>96847</c:v>
                </c:pt>
                <c:pt idx="2">
                  <c:v>53711</c:v>
                </c:pt>
                <c:pt idx="3">
                  <c:v>30975</c:v>
                </c:pt>
                <c:pt idx="4">
                  <c:v>24689</c:v>
                </c:pt>
                <c:pt idx="5">
                  <c:v>18444</c:v>
                </c:pt>
                <c:pt idx="6">
                  <c:v>12103</c:v>
                </c:pt>
                <c:pt idx="7">
                  <c:v>8788</c:v>
                </c:pt>
                <c:pt idx="8">
                  <c:v>8418</c:v>
                </c:pt>
                <c:pt idx="9">
                  <c:v>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122638</c:v>
                </c:pt>
                <c:pt idx="1">
                  <c:v>85155</c:v>
                </c:pt>
                <c:pt idx="2">
                  <c:v>66153</c:v>
                </c:pt>
                <c:pt idx="3">
                  <c:v>33992</c:v>
                </c:pt>
                <c:pt idx="4">
                  <c:v>23325</c:v>
                </c:pt>
                <c:pt idx="5">
                  <c:v>17718</c:v>
                </c:pt>
                <c:pt idx="6">
                  <c:v>17507</c:v>
                </c:pt>
                <c:pt idx="7">
                  <c:v>9111</c:v>
                </c:pt>
                <c:pt idx="8">
                  <c:v>6225</c:v>
                </c:pt>
                <c:pt idx="9">
                  <c:v>4773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3905</c:v>
                </c:pt>
                <c:pt idx="1">
                  <c:v>2690</c:v>
                </c:pt>
                <c:pt idx="2">
                  <c:v>2005</c:v>
                </c:pt>
                <c:pt idx="3">
                  <c:v>1707</c:v>
                </c:pt>
                <c:pt idx="4">
                  <c:v>1100</c:v>
                </c:pt>
                <c:pt idx="5">
                  <c:v>971</c:v>
                </c:pt>
                <c:pt idx="6">
                  <c:v>926</c:v>
                </c:pt>
                <c:pt idx="7">
                  <c:v>498</c:v>
                </c:pt>
                <c:pt idx="8">
                  <c:v>497</c:v>
                </c:pt>
                <c:pt idx="9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VALENCIA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3757</c:v>
                </c:pt>
                <c:pt idx="1">
                  <c:v>2073</c:v>
                </c:pt>
                <c:pt idx="2">
                  <c:v>2010</c:v>
                </c:pt>
                <c:pt idx="3">
                  <c:v>1661</c:v>
                </c:pt>
                <c:pt idx="4">
                  <c:v>1138</c:v>
                </c:pt>
                <c:pt idx="5">
                  <c:v>987</c:v>
                </c:pt>
                <c:pt idx="6">
                  <c:v>971</c:v>
                </c:pt>
                <c:pt idx="7">
                  <c:v>444</c:v>
                </c:pt>
                <c:pt idx="8">
                  <c:v>414</c:v>
                </c:pt>
                <c:pt idx="9">
                  <c:v>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42703022</c:v>
                </c:pt>
                <c:pt idx="1">
                  <c:v>33486177</c:v>
                </c:pt>
                <c:pt idx="2">
                  <c:v>30359162</c:v>
                </c:pt>
                <c:pt idx="3">
                  <c:v>29513746</c:v>
                </c:pt>
                <c:pt idx="4">
                  <c:v>26702930</c:v>
                </c:pt>
                <c:pt idx="5">
                  <c:v>14527587</c:v>
                </c:pt>
                <c:pt idx="6">
                  <c:v>10445001</c:v>
                </c:pt>
                <c:pt idx="7">
                  <c:v>7377729</c:v>
                </c:pt>
                <c:pt idx="8">
                  <c:v>6361579</c:v>
                </c:pt>
                <c:pt idx="9">
                  <c:v>5228456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44074342</c:v>
                </c:pt>
                <c:pt idx="1">
                  <c:v>29656416</c:v>
                </c:pt>
                <c:pt idx="2">
                  <c:v>31887343</c:v>
                </c:pt>
                <c:pt idx="3">
                  <c:v>29857515</c:v>
                </c:pt>
                <c:pt idx="4">
                  <c:v>25888504</c:v>
                </c:pt>
                <c:pt idx="5">
                  <c:v>15473434</c:v>
                </c:pt>
                <c:pt idx="6">
                  <c:v>10271008</c:v>
                </c:pt>
                <c:pt idx="7">
                  <c:v>5596638</c:v>
                </c:pt>
                <c:pt idx="8">
                  <c:v>6716834</c:v>
                </c:pt>
                <c:pt idx="9">
                  <c:v>5254767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VALENCIA</c:v>
                </c:pt>
                <c:pt idx="5">
                  <c:v>BALEARES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76</c:v>
                </c:pt>
                <c:pt idx="1">
                  <c:v>68</c:v>
                </c:pt>
                <c:pt idx="2">
                  <c:v>35</c:v>
                </c:pt>
                <c:pt idx="3">
                  <c:v>22</c:v>
                </c:pt>
                <c:pt idx="4">
                  <c:v>9</c:v>
                </c:pt>
                <c:pt idx="5">
                  <c:v>8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VALENCIA</c:v>
                </c:pt>
                <c:pt idx="5">
                  <c:v>BALEARES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79</c:v>
                </c:pt>
                <c:pt idx="1">
                  <c:v>63</c:v>
                </c:pt>
                <c:pt idx="2">
                  <c:v>31</c:v>
                </c:pt>
                <c:pt idx="3">
                  <c:v>24</c:v>
                </c:pt>
                <c:pt idx="4">
                  <c:v>3</c:v>
                </c:pt>
                <c:pt idx="5">
                  <c:v>8</c:v>
                </c:pt>
                <c:pt idx="6">
                  <c:v>7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3990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D28" sqref="D28"/>
    </sheetView>
  </sheetViews>
  <sheetFormatPr baseColWidth="10" defaultRowHeight="15" x14ac:dyDescent="0.25"/>
  <cols>
    <col min="1" max="1" width="28.28515625" style="49" bestFit="1" customWidth="1"/>
    <col min="2" max="2" width="17.4257812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40268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11805110</v>
      </c>
      <c r="E8" s="61">
        <v>10408405</v>
      </c>
      <c r="F8" s="61">
        <v>23948621</v>
      </c>
      <c r="G8" s="61">
        <v>22283119</v>
      </c>
      <c r="H8" s="61">
        <v>-1665502</v>
      </c>
      <c r="I8" s="62">
        <f>((G8*100/F8)-100)</f>
        <v>-6.9544797589806961</v>
      </c>
    </row>
    <row r="9" spans="1:9" x14ac:dyDescent="0.25">
      <c r="A9" s="63"/>
      <c r="B9" s="64"/>
      <c r="C9" s="60" t="s">
        <v>15</v>
      </c>
      <c r="D9" s="61">
        <v>5713566</v>
      </c>
      <c r="E9" s="61">
        <v>6290824</v>
      </c>
      <c r="F9" s="61">
        <v>11691118</v>
      </c>
      <c r="G9" s="61">
        <v>12514902</v>
      </c>
      <c r="H9" s="61">
        <v>823784</v>
      </c>
      <c r="I9" s="62">
        <f t="shared" ref="I9:I19" si="0">((G9*100/F9)-100)</f>
        <v>7.0462380073488333</v>
      </c>
    </row>
    <row r="10" spans="1:9" x14ac:dyDescent="0.25">
      <c r="A10" s="63"/>
      <c r="B10" s="59" t="s">
        <v>16</v>
      </c>
      <c r="C10" s="60" t="s">
        <v>17</v>
      </c>
      <c r="D10" s="61">
        <v>3735767</v>
      </c>
      <c r="E10" s="61">
        <v>3877474</v>
      </c>
      <c r="F10" s="61">
        <v>7025561</v>
      </c>
      <c r="G10" s="61">
        <v>7475045</v>
      </c>
      <c r="H10" s="61">
        <v>449484</v>
      </c>
      <c r="I10" s="62">
        <f t="shared" si="0"/>
        <v>6.3978378381455911</v>
      </c>
    </row>
    <row r="11" spans="1:9" x14ac:dyDescent="0.25">
      <c r="A11" s="63"/>
      <c r="B11" s="63"/>
      <c r="C11" s="60" t="s">
        <v>18</v>
      </c>
      <c r="D11" s="61">
        <v>9298640</v>
      </c>
      <c r="E11" s="61">
        <v>10138163</v>
      </c>
      <c r="F11" s="61">
        <v>17980787</v>
      </c>
      <c r="G11" s="61">
        <v>20422938</v>
      </c>
      <c r="H11" s="61">
        <v>2442151</v>
      </c>
      <c r="I11" s="62">
        <f t="shared" si="0"/>
        <v>13.582002834469932</v>
      </c>
    </row>
    <row r="12" spans="1:9" x14ac:dyDescent="0.25">
      <c r="A12" s="64"/>
      <c r="B12" s="64"/>
      <c r="C12" s="60" t="s">
        <v>2</v>
      </c>
      <c r="D12" s="61">
        <v>13034407</v>
      </c>
      <c r="E12" s="61">
        <v>14015637</v>
      </c>
      <c r="F12" s="61">
        <v>25006348</v>
      </c>
      <c r="G12" s="61">
        <v>27897983</v>
      </c>
      <c r="H12" s="61">
        <v>2891635</v>
      </c>
      <c r="I12" s="62">
        <f t="shared" si="0"/>
        <v>11.56360376973079</v>
      </c>
    </row>
    <row r="13" spans="1:9" x14ac:dyDescent="0.25">
      <c r="A13" s="65"/>
      <c r="B13" s="65"/>
      <c r="C13" s="66" t="s">
        <v>2</v>
      </c>
      <c r="D13" s="67">
        <v>30553083</v>
      </c>
      <c r="E13" s="67">
        <v>30714866</v>
      </c>
      <c r="F13" s="67">
        <v>60646087</v>
      </c>
      <c r="G13" s="67">
        <v>62696004</v>
      </c>
      <c r="H13" s="67">
        <v>2049917</v>
      </c>
      <c r="I13" s="68">
        <f t="shared" si="0"/>
        <v>3.3801306916965643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20790</v>
      </c>
      <c r="E14" s="61">
        <v>18953</v>
      </c>
      <c r="F14" s="61">
        <v>31143</v>
      </c>
      <c r="G14" s="61">
        <v>31601</v>
      </c>
      <c r="H14" s="61">
        <v>458</v>
      </c>
      <c r="I14" s="62">
        <f t="shared" si="0"/>
        <v>1.4706354558006609</v>
      </c>
    </row>
    <row r="15" spans="1:9" x14ac:dyDescent="0.25">
      <c r="A15" s="63"/>
      <c r="B15" s="59" t="s">
        <v>7</v>
      </c>
      <c r="C15" s="60" t="s">
        <v>8</v>
      </c>
      <c r="D15" s="61">
        <v>608216</v>
      </c>
      <c r="E15" s="61">
        <v>499390</v>
      </c>
      <c r="F15" s="61">
        <v>1290575</v>
      </c>
      <c r="G15" s="61">
        <v>1101653</v>
      </c>
      <c r="H15" s="61">
        <v>-188922</v>
      </c>
      <c r="I15" s="62">
        <f t="shared" si="0"/>
        <v>-14.638591325571937</v>
      </c>
    </row>
    <row r="16" spans="1:9" x14ac:dyDescent="0.25">
      <c r="A16" s="63"/>
      <c r="B16" s="64"/>
      <c r="C16" s="60" t="s">
        <v>9</v>
      </c>
      <c r="D16" s="61">
        <v>188267</v>
      </c>
      <c r="E16" s="61">
        <v>161857</v>
      </c>
      <c r="F16" s="61">
        <v>401125</v>
      </c>
      <c r="G16" s="61">
        <v>336599</v>
      </c>
      <c r="H16" s="61">
        <v>-64526</v>
      </c>
      <c r="I16" s="62">
        <f t="shared" si="0"/>
        <v>-16.086257401059527</v>
      </c>
    </row>
    <row r="17" spans="1:9" x14ac:dyDescent="0.25">
      <c r="A17" s="64"/>
      <c r="B17" s="69" t="s">
        <v>10</v>
      </c>
      <c r="C17" s="60" t="s">
        <v>11</v>
      </c>
      <c r="D17" s="61">
        <v>332505</v>
      </c>
      <c r="E17" s="61">
        <v>346210</v>
      </c>
      <c r="F17" s="61">
        <v>501327</v>
      </c>
      <c r="G17" s="61">
        <v>466731</v>
      </c>
      <c r="H17" s="61">
        <v>-34596</v>
      </c>
      <c r="I17" s="62">
        <f t="shared" si="0"/>
        <v>-6.9008850510744537</v>
      </c>
    </row>
    <row r="18" spans="1:9" x14ac:dyDescent="0.25">
      <c r="A18" s="70"/>
      <c r="B18" s="70"/>
      <c r="C18" s="66" t="s">
        <v>2</v>
      </c>
      <c r="D18" s="67">
        <v>1149778</v>
      </c>
      <c r="E18" s="67">
        <v>1026410</v>
      </c>
      <c r="F18" s="67">
        <v>2224170</v>
      </c>
      <c r="G18" s="67">
        <v>1936584</v>
      </c>
      <c r="H18" s="67">
        <v>-287586</v>
      </c>
      <c r="I18" s="68">
        <f t="shared" si="0"/>
        <v>-12.930036822724887</v>
      </c>
    </row>
    <row r="19" spans="1:9" x14ac:dyDescent="0.25">
      <c r="A19" s="71"/>
      <c r="B19" s="71"/>
      <c r="C19" s="72" t="s">
        <v>1</v>
      </c>
      <c r="D19" s="73">
        <f>+D13+D18</f>
        <v>31702861</v>
      </c>
      <c r="E19" s="73">
        <f t="shared" ref="E19:G19" si="1">+E13+E18</f>
        <v>31741276</v>
      </c>
      <c r="F19" s="73">
        <f t="shared" si="1"/>
        <v>62870257</v>
      </c>
      <c r="G19" s="73">
        <f t="shared" si="1"/>
        <v>64632588</v>
      </c>
      <c r="H19" s="73">
        <f t="shared" ref="H19" si="2">G19-F19</f>
        <v>1762331</v>
      </c>
      <c r="I19" s="74">
        <f t="shared" si="0"/>
        <v>2.8031235819506861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6131868</v>
      </c>
      <c r="E21" s="61">
        <v>7167342</v>
      </c>
      <c r="F21" s="61">
        <v>12379695</v>
      </c>
      <c r="G21" s="61">
        <v>14416108</v>
      </c>
      <c r="H21" s="61">
        <v>2036413</v>
      </c>
      <c r="I21" s="62">
        <f t="shared" ref="I21:I33" si="3">((G21*100/F21)-100)</f>
        <v>16.44962173946935</v>
      </c>
    </row>
    <row r="22" spans="1:9" x14ac:dyDescent="0.25">
      <c r="A22" s="63"/>
      <c r="B22" s="64"/>
      <c r="C22" s="60" t="s">
        <v>22</v>
      </c>
      <c r="D22" s="61">
        <v>5665799</v>
      </c>
      <c r="E22" s="61">
        <v>6233749</v>
      </c>
      <c r="F22" s="61">
        <v>11243932</v>
      </c>
      <c r="G22" s="61">
        <v>12887834</v>
      </c>
      <c r="H22" s="61">
        <v>1643902</v>
      </c>
      <c r="I22" s="62">
        <f t="shared" si="3"/>
        <v>14.620348113097805</v>
      </c>
    </row>
    <row r="23" spans="1:9" x14ac:dyDescent="0.25">
      <c r="A23" s="63"/>
      <c r="B23" s="69" t="s">
        <v>23</v>
      </c>
      <c r="C23" s="60" t="s">
        <v>24</v>
      </c>
      <c r="D23" s="61">
        <v>2888699</v>
      </c>
      <c r="E23" s="61">
        <v>3010039</v>
      </c>
      <c r="F23" s="61">
        <v>5557693</v>
      </c>
      <c r="G23" s="61">
        <v>5807432</v>
      </c>
      <c r="H23" s="61">
        <v>249739</v>
      </c>
      <c r="I23" s="62">
        <f t="shared" si="3"/>
        <v>4.4935731426690921</v>
      </c>
    </row>
    <row r="24" spans="1:9" x14ac:dyDescent="0.25">
      <c r="A24" s="63"/>
      <c r="B24" s="59" t="s">
        <v>25</v>
      </c>
      <c r="C24" s="60" t="s">
        <v>26</v>
      </c>
      <c r="D24" s="61">
        <v>897570.75</v>
      </c>
      <c r="E24" s="61">
        <v>928689.5</v>
      </c>
      <c r="F24" s="61">
        <v>1751999.25</v>
      </c>
      <c r="G24" s="61">
        <v>1875038.5</v>
      </c>
      <c r="H24" s="61">
        <v>123039.25</v>
      </c>
      <c r="I24" s="62">
        <f t="shared" si="3"/>
        <v>7.022791248341008</v>
      </c>
    </row>
    <row r="25" spans="1:9" x14ac:dyDescent="0.25">
      <c r="A25" s="63"/>
      <c r="B25" s="78"/>
      <c r="C25" s="60" t="s">
        <v>21</v>
      </c>
      <c r="D25" s="61">
        <v>468149.75</v>
      </c>
      <c r="E25" s="61">
        <v>467924.5</v>
      </c>
      <c r="F25" s="61">
        <v>936714.75</v>
      </c>
      <c r="G25" s="61">
        <v>993805</v>
      </c>
      <c r="H25" s="61">
        <v>57090.25</v>
      </c>
      <c r="I25" s="62">
        <f t="shared" si="3"/>
        <v>6.0947316138664434</v>
      </c>
    </row>
    <row r="26" spans="1:9" x14ac:dyDescent="0.25">
      <c r="A26" s="63"/>
      <c r="B26" s="78"/>
      <c r="C26" s="60" t="s">
        <v>27</v>
      </c>
      <c r="D26" s="61">
        <v>129085</v>
      </c>
      <c r="E26" s="61">
        <v>123701.75</v>
      </c>
      <c r="F26" s="61">
        <v>240287.5</v>
      </c>
      <c r="G26" s="61">
        <v>241636.5</v>
      </c>
      <c r="H26" s="61">
        <v>1349</v>
      </c>
      <c r="I26" s="62">
        <f t="shared" si="3"/>
        <v>0.56141080996722792</v>
      </c>
    </row>
    <row r="27" spans="1:9" x14ac:dyDescent="0.25">
      <c r="A27" s="63"/>
      <c r="B27" s="78"/>
      <c r="C27" s="60" t="s">
        <v>28</v>
      </c>
      <c r="D27" s="61">
        <v>300336</v>
      </c>
      <c r="E27" s="61">
        <v>337063.25</v>
      </c>
      <c r="F27" s="61">
        <v>574997</v>
      </c>
      <c r="G27" s="61">
        <v>639579</v>
      </c>
      <c r="H27" s="61">
        <v>64582</v>
      </c>
      <c r="I27" s="62">
        <f t="shared" si="3"/>
        <v>11.231710774143167</v>
      </c>
    </row>
    <row r="28" spans="1:9" x14ac:dyDescent="0.25">
      <c r="A28" s="63"/>
      <c r="B28" s="59" t="s">
        <v>29</v>
      </c>
      <c r="C28" s="60" t="s">
        <v>30</v>
      </c>
      <c r="D28" s="61">
        <v>1113230</v>
      </c>
      <c r="E28" s="61">
        <v>1208465</v>
      </c>
      <c r="F28" s="61">
        <v>2432971</v>
      </c>
      <c r="G28" s="61">
        <v>2520648</v>
      </c>
      <c r="H28" s="61">
        <v>87677</v>
      </c>
      <c r="I28" s="62">
        <f t="shared" si="3"/>
        <v>3.6037009894486971</v>
      </c>
    </row>
    <row r="29" spans="1:9" x14ac:dyDescent="0.25">
      <c r="A29" s="63"/>
      <c r="B29" s="64"/>
      <c r="C29" s="60" t="s">
        <v>31</v>
      </c>
      <c r="D29" s="61">
        <v>200745</v>
      </c>
      <c r="E29" s="61">
        <v>244608</v>
      </c>
      <c r="F29" s="61">
        <v>443319</v>
      </c>
      <c r="G29" s="61">
        <v>492521</v>
      </c>
      <c r="H29" s="61">
        <v>49202</v>
      </c>
      <c r="I29" s="62">
        <f t="shared" si="3"/>
        <v>11.09855431416203</v>
      </c>
    </row>
    <row r="30" spans="1:9" x14ac:dyDescent="0.25">
      <c r="A30" s="63"/>
      <c r="B30" s="69" t="s">
        <v>32</v>
      </c>
      <c r="C30" s="60" t="s">
        <v>33</v>
      </c>
      <c r="D30" s="61">
        <v>168608</v>
      </c>
      <c r="E30" s="61">
        <v>183953</v>
      </c>
      <c r="F30" s="61">
        <v>393858</v>
      </c>
      <c r="G30" s="61">
        <v>407094</v>
      </c>
      <c r="H30" s="61">
        <v>13236</v>
      </c>
      <c r="I30" s="62">
        <f t="shared" si="3"/>
        <v>3.3606020443916265</v>
      </c>
    </row>
    <row r="31" spans="1:9" x14ac:dyDescent="0.25">
      <c r="A31" s="63"/>
      <c r="B31" s="59" t="s">
        <v>34</v>
      </c>
      <c r="C31" s="60" t="s">
        <v>35</v>
      </c>
      <c r="D31" s="61">
        <v>8099</v>
      </c>
      <c r="E31" s="61">
        <v>8406</v>
      </c>
      <c r="F31" s="61">
        <v>16689</v>
      </c>
      <c r="G31" s="61">
        <v>17676</v>
      </c>
      <c r="H31" s="61">
        <v>987</v>
      </c>
      <c r="I31" s="62">
        <f t="shared" si="3"/>
        <v>5.9140751393133257</v>
      </c>
    </row>
    <row r="32" spans="1:9" x14ac:dyDescent="0.25">
      <c r="A32" s="63"/>
      <c r="B32" s="63"/>
      <c r="C32" s="60" t="s">
        <v>36</v>
      </c>
      <c r="D32" s="61">
        <v>115909131</v>
      </c>
      <c r="E32" s="61">
        <v>112836216</v>
      </c>
      <c r="F32" s="61">
        <v>239175130</v>
      </c>
      <c r="G32" s="61">
        <v>240819369</v>
      </c>
      <c r="H32" s="61">
        <v>1644239</v>
      </c>
      <c r="I32" s="62">
        <f t="shared" si="3"/>
        <v>0.68746236283011797</v>
      </c>
    </row>
    <row r="33" spans="1:9" x14ac:dyDescent="0.25">
      <c r="A33" s="76"/>
      <c r="B33" s="77"/>
      <c r="C33" s="60" t="s">
        <v>37</v>
      </c>
      <c r="D33" s="61">
        <v>104</v>
      </c>
      <c r="E33" s="61">
        <v>113</v>
      </c>
      <c r="F33" s="61">
        <v>230</v>
      </c>
      <c r="G33" s="61">
        <v>235</v>
      </c>
      <c r="H33" s="61">
        <v>5</v>
      </c>
      <c r="I33" s="62">
        <f t="shared" si="3"/>
        <v>2.1739130434782652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3"/>
    <mergeCell ref="B21:B22"/>
    <mergeCell ref="B28:B29"/>
    <mergeCell ref="B31:B33"/>
    <mergeCell ref="B24:B27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1017373</v>
      </c>
      <c r="C7" s="37">
        <v>887767</v>
      </c>
      <c r="D7" s="37">
        <v>1852905</v>
      </c>
      <c r="E7" s="37">
        <v>1931112</v>
      </c>
      <c r="F7" s="10">
        <f>((E7*100)/D7)-100</f>
        <v>4.2207776437539906</v>
      </c>
      <c r="G7" s="1"/>
      <c r="H7" s="1"/>
      <c r="I7" s="1"/>
    </row>
    <row r="8" spans="1:12" x14ac:dyDescent="0.25">
      <c r="A8" s="11" t="s">
        <v>44</v>
      </c>
      <c r="B8" s="38">
        <v>260777</v>
      </c>
      <c r="C8" s="38">
        <v>169232</v>
      </c>
      <c r="D8" s="38">
        <v>451871</v>
      </c>
      <c r="E8" s="38">
        <v>326766</v>
      </c>
      <c r="F8" s="13">
        <f t="shared" ref="F8:F35" si="0">((E8*100)/D8)-100</f>
        <v>-27.685998880211386</v>
      </c>
      <c r="G8" s="1"/>
      <c r="H8" s="1"/>
      <c r="I8" s="1"/>
    </row>
    <row r="9" spans="1:12" x14ac:dyDescent="0.25">
      <c r="A9" s="8" t="s">
        <v>45</v>
      </c>
      <c r="B9" s="37">
        <v>333349</v>
      </c>
      <c r="C9" s="37">
        <v>296371</v>
      </c>
      <c r="D9" s="37">
        <v>609475</v>
      </c>
      <c r="E9" s="37">
        <v>827487</v>
      </c>
      <c r="F9" s="10">
        <f t="shared" si="0"/>
        <v>35.770458181221557</v>
      </c>
      <c r="G9" s="1"/>
      <c r="H9" s="1"/>
      <c r="I9" s="1"/>
    </row>
    <row r="10" spans="1:12" x14ac:dyDescent="0.25">
      <c r="A10" s="11" t="s">
        <v>46</v>
      </c>
      <c r="B10" s="38">
        <v>358589</v>
      </c>
      <c r="C10" s="38">
        <v>436021</v>
      </c>
      <c r="D10" s="38">
        <v>645234</v>
      </c>
      <c r="E10" s="38">
        <v>809521</v>
      </c>
      <c r="F10" s="13">
        <f t="shared" si="0"/>
        <v>25.461615475935858</v>
      </c>
      <c r="G10" s="1"/>
      <c r="H10" s="1"/>
      <c r="I10" s="1"/>
    </row>
    <row r="11" spans="1:12" x14ac:dyDescent="0.25">
      <c r="A11" s="8" t="s">
        <v>47</v>
      </c>
      <c r="B11" s="37">
        <v>4755773</v>
      </c>
      <c r="C11" s="37">
        <v>5453127</v>
      </c>
      <c r="D11" s="37">
        <v>10199300</v>
      </c>
      <c r="E11" s="37">
        <v>10944439</v>
      </c>
      <c r="F11" s="10">
        <f t="shared" si="0"/>
        <v>7.30578569117489</v>
      </c>
      <c r="G11" s="1"/>
      <c r="H11" s="1"/>
      <c r="I11" s="1"/>
    </row>
    <row r="12" spans="1:12" x14ac:dyDescent="0.25">
      <c r="A12" s="11" t="s">
        <v>48</v>
      </c>
      <c r="B12" s="38">
        <v>324711</v>
      </c>
      <c r="C12" s="38">
        <v>424294</v>
      </c>
      <c r="D12" s="38">
        <v>566700</v>
      </c>
      <c r="E12" s="38">
        <v>877721</v>
      </c>
      <c r="F12" s="13">
        <f t="shared" si="0"/>
        <v>54.882830421739897</v>
      </c>
      <c r="G12" s="1"/>
      <c r="H12" s="1"/>
      <c r="I12" s="1"/>
    </row>
    <row r="13" spans="1:12" x14ac:dyDescent="0.25">
      <c r="A13" s="8" t="s">
        <v>49</v>
      </c>
      <c r="B13" s="37">
        <v>859976</v>
      </c>
      <c r="C13" s="37">
        <v>832962</v>
      </c>
      <c r="D13" s="37">
        <v>1662462</v>
      </c>
      <c r="E13" s="37">
        <v>1585483</v>
      </c>
      <c r="F13" s="10">
        <f t="shared" si="0"/>
        <v>-4.630421627682324</v>
      </c>
      <c r="G13" s="1"/>
      <c r="H13" s="1"/>
      <c r="I13" s="1"/>
    </row>
    <row r="14" spans="1:12" x14ac:dyDescent="0.25">
      <c r="A14" s="11" t="s">
        <v>50</v>
      </c>
      <c r="B14" s="38">
        <v>3232947</v>
      </c>
      <c r="C14" s="38">
        <v>3230549</v>
      </c>
      <c r="D14" s="38">
        <v>6596136</v>
      </c>
      <c r="E14" s="38">
        <v>6587407</v>
      </c>
      <c r="F14" s="13">
        <f t="shared" si="0"/>
        <v>-0.13233505191524841</v>
      </c>
      <c r="G14" s="1"/>
      <c r="H14" s="1"/>
      <c r="I14" s="1"/>
    </row>
    <row r="15" spans="1:12" x14ac:dyDescent="0.25">
      <c r="A15" s="8" t="s">
        <v>51</v>
      </c>
      <c r="B15" s="37">
        <v>2946642</v>
      </c>
      <c r="C15" s="37">
        <v>2475757</v>
      </c>
      <c r="D15" s="37">
        <v>5121090</v>
      </c>
      <c r="E15" s="37">
        <v>4829929</v>
      </c>
      <c r="F15" s="10">
        <f t="shared" si="0"/>
        <v>-5.6855278856649676</v>
      </c>
      <c r="G15" s="1"/>
      <c r="H15" s="1"/>
      <c r="I15" s="1"/>
    </row>
    <row r="16" spans="1:12" x14ac:dyDescent="0.25">
      <c r="A16" s="11" t="s">
        <v>52</v>
      </c>
      <c r="B16" s="38">
        <v>1867860</v>
      </c>
      <c r="C16" s="38">
        <v>1459063</v>
      </c>
      <c r="D16" s="38">
        <v>3787010</v>
      </c>
      <c r="E16" s="38">
        <v>2982113</v>
      </c>
      <c r="F16" s="13">
        <f t="shared" si="0"/>
        <v>-21.2541556531406</v>
      </c>
      <c r="G16" s="1"/>
      <c r="H16" s="1"/>
      <c r="I16" s="1"/>
    </row>
    <row r="17" spans="1:9" x14ac:dyDescent="0.25">
      <c r="A17" s="8" t="s">
        <v>53</v>
      </c>
      <c r="B17" s="37">
        <v>957686</v>
      </c>
      <c r="C17" s="37">
        <v>912132</v>
      </c>
      <c r="D17" s="37">
        <v>1936115</v>
      </c>
      <c r="E17" s="37">
        <v>1614651</v>
      </c>
      <c r="F17" s="10">
        <f t="shared" si="0"/>
        <v>-16.603559189407648</v>
      </c>
      <c r="G17" s="1"/>
      <c r="H17" s="1"/>
      <c r="I17" s="1"/>
    </row>
    <row r="18" spans="1:9" x14ac:dyDescent="0.25">
      <c r="A18" s="11" t="s">
        <v>54</v>
      </c>
      <c r="B18" s="38">
        <v>185547</v>
      </c>
      <c r="C18" s="38">
        <v>197943</v>
      </c>
      <c r="D18" s="38">
        <v>434842</v>
      </c>
      <c r="E18" s="38">
        <v>434139</v>
      </c>
      <c r="F18" s="13">
        <f t="shared" si="0"/>
        <v>-0.16166791616265641</v>
      </c>
      <c r="G18" s="1"/>
      <c r="H18" s="1"/>
      <c r="I18" s="1"/>
    </row>
    <row r="19" spans="1:9" x14ac:dyDescent="0.25">
      <c r="A19" s="8" t="s">
        <v>55</v>
      </c>
      <c r="B19" s="37">
        <v>880787</v>
      </c>
      <c r="C19" s="37">
        <v>897354</v>
      </c>
      <c r="D19" s="37">
        <v>1806471</v>
      </c>
      <c r="E19" s="37">
        <v>1828571</v>
      </c>
      <c r="F19" s="10">
        <f t="shared" si="0"/>
        <v>1.2233797276568481</v>
      </c>
      <c r="G19" s="1"/>
      <c r="H19" s="1"/>
      <c r="I19" s="1"/>
    </row>
    <row r="20" spans="1:9" x14ac:dyDescent="0.25">
      <c r="A20" s="11" t="s">
        <v>56</v>
      </c>
      <c r="B20" s="38">
        <v>954017</v>
      </c>
      <c r="C20" s="38">
        <v>1378830</v>
      </c>
      <c r="D20" s="38">
        <v>2503495</v>
      </c>
      <c r="E20" s="38">
        <v>2533724</v>
      </c>
      <c r="F20" s="13">
        <f t="shared" si="0"/>
        <v>1.2074719542080175</v>
      </c>
      <c r="G20" s="1"/>
      <c r="H20" s="1"/>
      <c r="I20" s="1"/>
    </row>
    <row r="21" spans="1:9" x14ac:dyDescent="0.25">
      <c r="A21" s="8" t="s">
        <v>57</v>
      </c>
      <c r="B21" s="37">
        <v>1074042</v>
      </c>
      <c r="C21" s="37">
        <v>1523552</v>
      </c>
      <c r="D21" s="37">
        <v>2120985</v>
      </c>
      <c r="E21" s="37">
        <v>2652353</v>
      </c>
      <c r="F21" s="10">
        <f t="shared" si="0"/>
        <v>25.052888162811144</v>
      </c>
      <c r="G21" s="1"/>
      <c r="H21" s="1"/>
      <c r="I21" s="1"/>
    </row>
    <row r="22" spans="1:9" x14ac:dyDescent="0.25">
      <c r="A22" s="11" t="s">
        <v>58</v>
      </c>
      <c r="B22" s="38">
        <v>1806722</v>
      </c>
      <c r="C22" s="38">
        <v>1629249</v>
      </c>
      <c r="D22" s="38">
        <v>3550843</v>
      </c>
      <c r="E22" s="38">
        <v>3478499</v>
      </c>
      <c r="F22" s="13">
        <f t="shared" si="0"/>
        <v>-2.0373753500225149</v>
      </c>
      <c r="G22" s="1"/>
      <c r="H22" s="1"/>
      <c r="I22" s="1"/>
    </row>
    <row r="23" spans="1:9" x14ac:dyDescent="0.25">
      <c r="A23" s="8" t="s">
        <v>59</v>
      </c>
      <c r="B23" s="37">
        <v>155242</v>
      </c>
      <c r="C23" s="37">
        <v>147820</v>
      </c>
      <c r="D23" s="37">
        <v>396957</v>
      </c>
      <c r="E23" s="37">
        <v>336208</v>
      </c>
      <c r="F23" s="10">
        <f t="shared" si="0"/>
        <v>-15.303672689989085</v>
      </c>
      <c r="G23" s="1"/>
      <c r="H23" s="1"/>
      <c r="I23" s="1"/>
    </row>
    <row r="24" spans="1:9" x14ac:dyDescent="0.25">
      <c r="A24" s="11" t="s">
        <v>60</v>
      </c>
      <c r="B24" s="38">
        <v>113092</v>
      </c>
      <c r="C24" s="38">
        <v>146585</v>
      </c>
      <c r="D24" s="38">
        <v>197560</v>
      </c>
      <c r="E24" s="38">
        <v>340377</v>
      </c>
      <c r="F24" s="13">
        <f t="shared" si="0"/>
        <v>72.290443409597088</v>
      </c>
      <c r="G24" s="1"/>
      <c r="H24" s="1"/>
      <c r="I24" s="1"/>
    </row>
    <row r="25" spans="1:9" x14ac:dyDescent="0.25">
      <c r="A25" s="8" t="s">
        <v>61</v>
      </c>
      <c r="B25" s="37">
        <v>59802</v>
      </c>
      <c r="C25" s="37">
        <v>64642</v>
      </c>
      <c r="D25" s="37">
        <v>122366</v>
      </c>
      <c r="E25" s="37">
        <v>124026</v>
      </c>
      <c r="F25" s="10">
        <f t="shared" si="0"/>
        <v>1.3565859797656259</v>
      </c>
      <c r="G25" s="1"/>
      <c r="H25" s="1"/>
      <c r="I25" s="1"/>
    </row>
    <row r="26" spans="1:9" x14ac:dyDescent="0.25">
      <c r="A26" s="11" t="s">
        <v>62</v>
      </c>
      <c r="B26" s="38">
        <v>209484</v>
      </c>
      <c r="C26" s="38">
        <v>203051</v>
      </c>
      <c r="D26" s="38">
        <v>379081</v>
      </c>
      <c r="E26" s="38">
        <v>333702</v>
      </c>
      <c r="F26" s="13">
        <f t="shared" si="0"/>
        <v>-11.970792521914845</v>
      </c>
      <c r="G26" s="1"/>
      <c r="H26" s="1"/>
      <c r="I26" s="1"/>
    </row>
    <row r="27" spans="1:9" x14ac:dyDescent="0.25">
      <c r="A27" s="8" t="s">
        <v>63</v>
      </c>
      <c r="B27" s="37">
        <v>217867</v>
      </c>
      <c r="C27" s="37">
        <v>230914</v>
      </c>
      <c r="D27" s="37">
        <v>466238</v>
      </c>
      <c r="E27" s="37">
        <v>445486</v>
      </c>
      <c r="F27" s="10">
        <f t="shared" si="0"/>
        <v>-4.4509456543653698</v>
      </c>
      <c r="G27" s="1"/>
      <c r="H27" s="1"/>
      <c r="I27" s="1"/>
    </row>
    <row r="28" spans="1:9" x14ac:dyDescent="0.25">
      <c r="A28" s="11" t="s">
        <v>64</v>
      </c>
      <c r="B28" s="38">
        <v>1196812</v>
      </c>
      <c r="C28" s="38">
        <v>958450</v>
      </c>
      <c r="D28" s="38">
        <v>2489378</v>
      </c>
      <c r="E28" s="38">
        <v>2408417</v>
      </c>
      <c r="F28" s="13">
        <f t="shared" si="0"/>
        <v>-3.2522581946172835</v>
      </c>
      <c r="G28" s="1"/>
      <c r="H28" s="1"/>
      <c r="I28" s="1"/>
    </row>
    <row r="29" spans="1:9" x14ac:dyDescent="0.25">
      <c r="A29" s="8" t="s">
        <v>65</v>
      </c>
      <c r="B29" s="37">
        <v>294151</v>
      </c>
      <c r="C29" s="37">
        <v>336302</v>
      </c>
      <c r="D29" s="37">
        <v>560791</v>
      </c>
      <c r="E29" s="37">
        <v>688173</v>
      </c>
      <c r="F29" s="10">
        <f t="shared" si="0"/>
        <v>22.714701198842349</v>
      </c>
      <c r="G29" s="1"/>
      <c r="H29" s="1"/>
      <c r="I29" s="1"/>
    </row>
    <row r="30" spans="1:9" x14ac:dyDescent="0.25">
      <c r="A30" s="11" t="s">
        <v>66</v>
      </c>
      <c r="B30" s="38">
        <v>375396</v>
      </c>
      <c r="C30" s="38">
        <v>343833</v>
      </c>
      <c r="D30" s="38">
        <v>675800</v>
      </c>
      <c r="E30" s="38">
        <v>692019</v>
      </c>
      <c r="F30" s="13">
        <f t="shared" si="0"/>
        <v>2.3999704054454014</v>
      </c>
      <c r="G30" s="1"/>
      <c r="H30" s="1"/>
      <c r="I30" s="1"/>
    </row>
    <row r="31" spans="1:9" x14ac:dyDescent="0.25">
      <c r="A31" s="8" t="s">
        <v>67</v>
      </c>
      <c r="B31" s="37">
        <v>2368839</v>
      </c>
      <c r="C31" s="37">
        <v>2519933</v>
      </c>
      <c r="D31" s="37">
        <v>4522284</v>
      </c>
      <c r="E31" s="37">
        <v>5514212</v>
      </c>
      <c r="F31" s="10">
        <f t="shared" si="0"/>
        <v>21.934226156517369</v>
      </c>
      <c r="G31" s="1"/>
      <c r="H31" s="1"/>
      <c r="I31" s="1"/>
    </row>
    <row r="32" spans="1:9" x14ac:dyDescent="0.25">
      <c r="A32" s="11" t="s">
        <v>68</v>
      </c>
      <c r="B32" s="38">
        <v>4505523</v>
      </c>
      <c r="C32" s="38">
        <v>4200023</v>
      </c>
      <c r="D32" s="38">
        <v>8514435</v>
      </c>
      <c r="E32" s="38">
        <v>8779892</v>
      </c>
      <c r="F32" s="13">
        <f t="shared" si="0"/>
        <v>3.1177288921695947</v>
      </c>
      <c r="G32" s="1"/>
      <c r="H32" s="1"/>
      <c r="I32" s="1"/>
    </row>
    <row r="33" spans="1:9" x14ac:dyDescent="0.25">
      <c r="A33" s="8" t="s">
        <v>69</v>
      </c>
      <c r="B33" s="37">
        <v>273379</v>
      </c>
      <c r="C33" s="37">
        <v>327103</v>
      </c>
      <c r="D33" s="37">
        <v>542994</v>
      </c>
      <c r="E33" s="37">
        <v>608585</v>
      </c>
      <c r="F33" s="10">
        <f t="shared" si="0"/>
        <v>12.079507324206162</v>
      </c>
      <c r="G33" s="1"/>
      <c r="H33" s="1"/>
      <c r="I33" s="1"/>
    </row>
    <row r="34" spans="1:9" x14ac:dyDescent="0.25">
      <c r="A34" s="11" t="s">
        <v>70</v>
      </c>
      <c r="B34" s="38">
        <v>116476</v>
      </c>
      <c r="C34" s="38">
        <v>58417</v>
      </c>
      <c r="D34" s="38">
        <v>157439</v>
      </c>
      <c r="E34" s="38">
        <v>117576</v>
      </c>
      <c r="F34" s="13">
        <f t="shared" si="0"/>
        <v>-25.319647609550373</v>
      </c>
      <c r="G34" s="1"/>
      <c r="H34" s="1"/>
      <c r="I34" s="1"/>
    </row>
    <row r="35" spans="1:9" x14ac:dyDescent="0.25">
      <c r="A35" s="14" t="s">
        <v>71</v>
      </c>
      <c r="B35" s="15">
        <f>SUM(B7:B34)</f>
        <v>31702861</v>
      </c>
      <c r="C35" s="15">
        <f t="shared" ref="C35:E35" si="1">SUM(C7:C34)</f>
        <v>31741276</v>
      </c>
      <c r="D35" s="15">
        <f t="shared" si="1"/>
        <v>62870257</v>
      </c>
      <c r="E35" s="15">
        <f t="shared" si="1"/>
        <v>64632588</v>
      </c>
      <c r="F35" s="16">
        <f t="shared" si="0"/>
        <v>2.8031235819506861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1931112</v>
      </c>
      <c r="C38" s="41">
        <f>D7</f>
        <v>1852905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10944439</v>
      </c>
      <c r="G38" s="42">
        <f>LOOKUP(E38,$A$38:$A$65,$C$38:$C$65)</f>
        <v>10199300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326766</v>
      </c>
      <c r="C39" s="41">
        <f t="shared" ref="C39:C65" si="5">D8</f>
        <v>451871</v>
      </c>
      <c r="D39" s="41">
        <f t="shared" ref="D39:D65" si="6">_xlfn.RANK.EQ(B39,$B$38:$B$65)+COUNTIF($B$38:$B$65,B39)-1</f>
        <v>26</v>
      </c>
      <c r="E39" s="42" t="str">
        <f t="shared" si="2"/>
        <v>VALENCIA</v>
      </c>
      <c r="F39" s="42">
        <f t="shared" ref="F39:F65" si="7">LOOKUP(E39,$A$38:$A$65,$B$38:$B$65)</f>
        <v>8779892</v>
      </c>
      <c r="G39" s="42">
        <f t="shared" ref="G39:G65" si="8">LOOKUP(E39,$A$38:$A$65,$C$38:$C$65)</f>
        <v>8514435</v>
      </c>
    </row>
    <row r="40" spans="1:9" x14ac:dyDescent="0.25">
      <c r="A40" s="42" t="str">
        <f t="shared" si="3"/>
        <v>ALMERIA</v>
      </c>
      <c r="B40" s="41">
        <f t="shared" si="4"/>
        <v>827487</v>
      </c>
      <c r="C40" s="41">
        <f t="shared" si="5"/>
        <v>609475</v>
      </c>
      <c r="D40" s="41">
        <f t="shared" si="6"/>
        <v>16</v>
      </c>
      <c r="E40" s="42" t="str">
        <f t="shared" si="2"/>
        <v>BARCELONA</v>
      </c>
      <c r="F40" s="42">
        <f t="shared" si="7"/>
        <v>6587407</v>
      </c>
      <c r="G40" s="42">
        <f t="shared" si="8"/>
        <v>6596136</v>
      </c>
    </row>
    <row r="41" spans="1:9" x14ac:dyDescent="0.25">
      <c r="A41" s="42" t="str">
        <f t="shared" si="3"/>
        <v>AVILES</v>
      </c>
      <c r="B41" s="41">
        <f t="shared" si="4"/>
        <v>809521</v>
      </c>
      <c r="C41" s="41">
        <f t="shared" si="5"/>
        <v>645234</v>
      </c>
      <c r="D41" s="41">
        <f t="shared" si="6"/>
        <v>17</v>
      </c>
      <c r="E41" s="42" t="str">
        <f t="shared" si="2"/>
        <v>TARRAGONA</v>
      </c>
      <c r="F41" s="42">
        <f t="shared" si="7"/>
        <v>5514212</v>
      </c>
      <c r="G41" s="42">
        <f t="shared" si="8"/>
        <v>4522284</v>
      </c>
    </row>
    <row r="42" spans="1:9" x14ac:dyDescent="0.25">
      <c r="A42" s="42" t="str">
        <f t="shared" si="3"/>
        <v>BAHIA DE ALGECIRAS</v>
      </c>
      <c r="B42" s="41">
        <f t="shared" si="4"/>
        <v>10944439</v>
      </c>
      <c r="C42" s="41">
        <f t="shared" si="5"/>
        <v>10199300</v>
      </c>
      <c r="D42" s="41">
        <f t="shared" si="6"/>
        <v>1</v>
      </c>
      <c r="E42" s="42" t="str">
        <f t="shared" si="2"/>
        <v>BILBAO</v>
      </c>
      <c r="F42" s="42">
        <f t="shared" si="7"/>
        <v>4829929</v>
      </c>
      <c r="G42" s="42">
        <f t="shared" si="8"/>
        <v>5121090</v>
      </c>
    </row>
    <row r="43" spans="1:9" x14ac:dyDescent="0.25">
      <c r="A43" s="42" t="str">
        <f t="shared" si="3"/>
        <v>BAHIA DE CADIZ</v>
      </c>
      <c r="B43" s="41">
        <f t="shared" si="4"/>
        <v>877721</v>
      </c>
      <c r="C43" s="41">
        <f t="shared" si="5"/>
        <v>566700</v>
      </c>
      <c r="D43" s="41">
        <f t="shared" si="6"/>
        <v>15</v>
      </c>
      <c r="E43" s="42" t="str">
        <f t="shared" si="2"/>
        <v>LAS PALMAS</v>
      </c>
      <c r="F43" s="42">
        <f t="shared" si="7"/>
        <v>3478499</v>
      </c>
      <c r="G43" s="42">
        <f t="shared" si="8"/>
        <v>3550843</v>
      </c>
    </row>
    <row r="44" spans="1:9" x14ac:dyDescent="0.25">
      <c r="A44" s="42" t="str">
        <f t="shared" si="3"/>
        <v>BALEARES</v>
      </c>
      <c r="B44" s="41">
        <f t="shared" si="4"/>
        <v>1585483</v>
      </c>
      <c r="C44" s="41">
        <f t="shared" si="5"/>
        <v>1662462</v>
      </c>
      <c r="D44" s="41">
        <f t="shared" si="6"/>
        <v>14</v>
      </c>
      <c r="E44" s="42" t="str">
        <f t="shared" si="2"/>
        <v>CARTAGENA</v>
      </c>
      <c r="F44" s="42">
        <f t="shared" si="7"/>
        <v>2982113</v>
      </c>
      <c r="G44" s="42">
        <f t="shared" si="8"/>
        <v>3787010</v>
      </c>
    </row>
    <row r="45" spans="1:9" x14ac:dyDescent="0.25">
      <c r="A45" s="42" t="str">
        <f t="shared" si="3"/>
        <v>BARCELONA</v>
      </c>
      <c r="B45" s="41">
        <f t="shared" si="4"/>
        <v>6587407</v>
      </c>
      <c r="C45" s="41">
        <f t="shared" si="5"/>
        <v>6596136</v>
      </c>
      <c r="D45" s="41">
        <f t="shared" si="6"/>
        <v>3</v>
      </c>
      <c r="E45" s="42" t="str">
        <f t="shared" si="2"/>
        <v>HUELVA</v>
      </c>
      <c r="F45" s="42">
        <f t="shared" si="7"/>
        <v>2652353</v>
      </c>
      <c r="G45" s="42">
        <f t="shared" si="8"/>
        <v>2120985</v>
      </c>
    </row>
    <row r="46" spans="1:9" x14ac:dyDescent="0.25">
      <c r="A46" s="42" t="str">
        <f t="shared" si="3"/>
        <v>BILBAO</v>
      </c>
      <c r="B46" s="41">
        <f t="shared" si="4"/>
        <v>4829929</v>
      </c>
      <c r="C46" s="41">
        <f t="shared" si="5"/>
        <v>5121090</v>
      </c>
      <c r="D46" s="41">
        <f t="shared" si="6"/>
        <v>5</v>
      </c>
      <c r="E46" s="42" t="str">
        <f t="shared" si="2"/>
        <v>GIJON</v>
      </c>
      <c r="F46" s="42">
        <f t="shared" si="7"/>
        <v>2533724</v>
      </c>
      <c r="G46" s="42">
        <f t="shared" si="8"/>
        <v>2503495</v>
      </c>
    </row>
    <row r="47" spans="1:9" x14ac:dyDescent="0.25">
      <c r="A47" s="42" t="str">
        <f t="shared" si="3"/>
        <v>CARTAGENA</v>
      </c>
      <c r="B47" s="41">
        <f t="shared" si="4"/>
        <v>2982113</v>
      </c>
      <c r="C47" s="41">
        <f t="shared" si="5"/>
        <v>3787010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2408417</v>
      </c>
      <c r="G47" s="42">
        <f t="shared" si="8"/>
        <v>2489378</v>
      </c>
    </row>
    <row r="48" spans="1:9" x14ac:dyDescent="0.25">
      <c r="A48" s="42" t="str">
        <f t="shared" si="3"/>
        <v>CASTELLON</v>
      </c>
      <c r="B48" s="41">
        <f t="shared" si="4"/>
        <v>1614651</v>
      </c>
      <c r="C48" s="41">
        <f t="shared" si="5"/>
        <v>1936115</v>
      </c>
      <c r="D48" s="41">
        <f t="shared" si="6"/>
        <v>13</v>
      </c>
      <c r="E48" s="42" t="str">
        <f t="shared" si="2"/>
        <v>A CORUÑA</v>
      </c>
      <c r="F48" s="42">
        <f t="shared" si="7"/>
        <v>1931112</v>
      </c>
      <c r="G48" s="42">
        <f t="shared" si="8"/>
        <v>1852905</v>
      </c>
    </row>
    <row r="49" spans="1:7" x14ac:dyDescent="0.25">
      <c r="A49" s="42" t="str">
        <f t="shared" si="3"/>
        <v>CEUTA</v>
      </c>
      <c r="B49" s="41">
        <f t="shared" si="4"/>
        <v>434139</v>
      </c>
      <c r="C49" s="41">
        <f t="shared" si="5"/>
        <v>434842</v>
      </c>
      <c r="D49" s="41">
        <f t="shared" si="6"/>
        <v>22</v>
      </c>
      <c r="E49" s="42" t="str">
        <f t="shared" si="2"/>
        <v>FERROL-SAN CIBRAO</v>
      </c>
      <c r="F49" s="42">
        <f t="shared" si="7"/>
        <v>1828571</v>
      </c>
      <c r="G49" s="42">
        <f t="shared" si="8"/>
        <v>1806471</v>
      </c>
    </row>
    <row r="50" spans="1:7" x14ac:dyDescent="0.25">
      <c r="A50" s="42" t="str">
        <f t="shared" si="3"/>
        <v>FERROL-SAN CIBRAO</v>
      </c>
      <c r="B50" s="41">
        <f t="shared" si="4"/>
        <v>1828571</v>
      </c>
      <c r="C50" s="41">
        <f t="shared" si="5"/>
        <v>1806471</v>
      </c>
      <c r="D50" s="41">
        <f t="shared" si="6"/>
        <v>12</v>
      </c>
      <c r="E50" s="42" t="str">
        <f t="shared" si="2"/>
        <v>CASTELLON</v>
      </c>
      <c r="F50" s="42">
        <f t="shared" si="7"/>
        <v>1614651</v>
      </c>
      <c r="G50" s="42">
        <f t="shared" si="8"/>
        <v>1936115</v>
      </c>
    </row>
    <row r="51" spans="1:7" x14ac:dyDescent="0.25">
      <c r="A51" s="42" t="str">
        <f t="shared" si="3"/>
        <v>GIJON</v>
      </c>
      <c r="B51" s="41">
        <f t="shared" si="4"/>
        <v>2533724</v>
      </c>
      <c r="C51" s="41">
        <f t="shared" si="5"/>
        <v>2503495</v>
      </c>
      <c r="D51" s="41">
        <f t="shared" si="6"/>
        <v>9</v>
      </c>
      <c r="E51" s="42" t="str">
        <f t="shared" si="2"/>
        <v>BALEARES</v>
      </c>
      <c r="F51" s="42">
        <f t="shared" si="7"/>
        <v>1585483</v>
      </c>
      <c r="G51" s="42">
        <f t="shared" si="8"/>
        <v>1662462</v>
      </c>
    </row>
    <row r="52" spans="1:7" x14ac:dyDescent="0.25">
      <c r="A52" s="42" t="str">
        <f t="shared" si="3"/>
        <v>HUELVA</v>
      </c>
      <c r="B52" s="41">
        <f t="shared" si="4"/>
        <v>2652353</v>
      </c>
      <c r="C52" s="41">
        <f t="shared" si="5"/>
        <v>2120985</v>
      </c>
      <c r="D52" s="41">
        <f t="shared" si="6"/>
        <v>8</v>
      </c>
      <c r="E52" s="42" t="str">
        <f t="shared" si="2"/>
        <v>BAHIA DE CADIZ</v>
      </c>
      <c r="F52" s="42">
        <f t="shared" si="7"/>
        <v>877721</v>
      </c>
      <c r="G52" s="42">
        <f t="shared" si="8"/>
        <v>566700</v>
      </c>
    </row>
    <row r="53" spans="1:7" x14ac:dyDescent="0.25">
      <c r="A53" s="42" t="str">
        <f t="shared" si="3"/>
        <v>LAS PALMAS</v>
      </c>
      <c r="B53" s="41">
        <f t="shared" si="4"/>
        <v>3478499</v>
      </c>
      <c r="C53" s="41">
        <f t="shared" si="5"/>
        <v>3550843</v>
      </c>
      <c r="D53" s="41">
        <f t="shared" si="6"/>
        <v>6</v>
      </c>
      <c r="E53" s="42" t="str">
        <f t="shared" si="2"/>
        <v>ALMERIA</v>
      </c>
      <c r="F53" s="42">
        <f t="shared" si="7"/>
        <v>827487</v>
      </c>
      <c r="G53" s="42">
        <f t="shared" si="8"/>
        <v>609475</v>
      </c>
    </row>
    <row r="54" spans="1:7" x14ac:dyDescent="0.25">
      <c r="A54" s="42" t="str">
        <f t="shared" si="3"/>
        <v>MALAGA</v>
      </c>
      <c r="B54" s="41">
        <f t="shared" si="4"/>
        <v>336208</v>
      </c>
      <c r="C54" s="41">
        <f t="shared" si="5"/>
        <v>396957</v>
      </c>
      <c r="D54" s="41">
        <f t="shared" si="6"/>
        <v>24</v>
      </c>
      <c r="E54" s="42" t="str">
        <f t="shared" si="2"/>
        <v>AVILES</v>
      </c>
      <c r="F54" s="42">
        <f t="shared" si="7"/>
        <v>809521</v>
      </c>
      <c r="G54" s="42">
        <f t="shared" si="8"/>
        <v>645234</v>
      </c>
    </row>
    <row r="55" spans="1:7" x14ac:dyDescent="0.25">
      <c r="A55" s="42" t="str">
        <f t="shared" si="3"/>
        <v>MARIN Y RIA DE PONTEVEDRA</v>
      </c>
      <c r="B55" s="41">
        <f t="shared" si="4"/>
        <v>340377</v>
      </c>
      <c r="C55" s="41">
        <f t="shared" si="5"/>
        <v>197560</v>
      </c>
      <c r="D55" s="41">
        <f t="shared" si="6"/>
        <v>23</v>
      </c>
      <c r="E55" s="42" t="str">
        <f t="shared" si="2"/>
        <v>SEVILLA</v>
      </c>
      <c r="F55" s="42">
        <f t="shared" si="7"/>
        <v>692019</v>
      </c>
      <c r="G55" s="42">
        <f t="shared" si="8"/>
        <v>675800</v>
      </c>
    </row>
    <row r="56" spans="1:7" x14ac:dyDescent="0.25">
      <c r="A56" s="42" t="str">
        <f t="shared" si="3"/>
        <v>MELILLA</v>
      </c>
      <c r="B56" s="41">
        <f t="shared" si="4"/>
        <v>124026</v>
      </c>
      <c r="C56" s="41">
        <f t="shared" si="5"/>
        <v>122366</v>
      </c>
      <c r="D56" s="41">
        <f t="shared" si="6"/>
        <v>27</v>
      </c>
      <c r="E56" s="42" t="str">
        <f t="shared" si="2"/>
        <v>SANTANDER</v>
      </c>
      <c r="F56" s="42">
        <f t="shared" si="7"/>
        <v>688173</v>
      </c>
      <c r="G56" s="42">
        <f t="shared" si="8"/>
        <v>560791</v>
      </c>
    </row>
    <row r="57" spans="1:7" x14ac:dyDescent="0.25">
      <c r="A57" s="42" t="str">
        <f t="shared" si="3"/>
        <v>MOTRIL</v>
      </c>
      <c r="B57" s="41">
        <f t="shared" si="4"/>
        <v>333702</v>
      </c>
      <c r="C57" s="41">
        <f t="shared" si="5"/>
        <v>379081</v>
      </c>
      <c r="D57" s="41">
        <f t="shared" si="6"/>
        <v>25</v>
      </c>
      <c r="E57" s="42" t="str">
        <f t="shared" si="2"/>
        <v>VIGO</v>
      </c>
      <c r="F57" s="42">
        <f t="shared" si="7"/>
        <v>608585</v>
      </c>
      <c r="G57" s="42">
        <f t="shared" si="8"/>
        <v>542994</v>
      </c>
    </row>
    <row r="58" spans="1:7" x14ac:dyDescent="0.25">
      <c r="A58" s="42" t="str">
        <f t="shared" si="3"/>
        <v>PASAIA</v>
      </c>
      <c r="B58" s="41">
        <f t="shared" si="4"/>
        <v>445486</v>
      </c>
      <c r="C58" s="41">
        <f t="shared" si="5"/>
        <v>466238</v>
      </c>
      <c r="D58" s="41">
        <f t="shared" si="6"/>
        <v>21</v>
      </c>
      <c r="E58" s="42" t="str">
        <f t="shared" si="2"/>
        <v>PASAIA</v>
      </c>
      <c r="F58" s="42">
        <f t="shared" si="7"/>
        <v>445486</v>
      </c>
      <c r="G58" s="42">
        <f t="shared" si="8"/>
        <v>466238</v>
      </c>
    </row>
    <row r="59" spans="1:7" x14ac:dyDescent="0.25">
      <c r="A59" s="42" t="str">
        <f t="shared" si="3"/>
        <v>SANTA CRUZ DE TENERIFE</v>
      </c>
      <c r="B59" s="41">
        <f t="shared" si="4"/>
        <v>2408417</v>
      </c>
      <c r="C59" s="41">
        <f t="shared" si="5"/>
        <v>2489378</v>
      </c>
      <c r="D59" s="41">
        <f t="shared" si="6"/>
        <v>10</v>
      </c>
      <c r="E59" s="42" t="str">
        <f t="shared" si="2"/>
        <v>CEUTA</v>
      </c>
      <c r="F59" s="42">
        <f t="shared" si="7"/>
        <v>434139</v>
      </c>
      <c r="G59" s="42">
        <f t="shared" si="8"/>
        <v>434842</v>
      </c>
    </row>
    <row r="60" spans="1:7" x14ac:dyDescent="0.25">
      <c r="A60" s="42" t="str">
        <f t="shared" si="3"/>
        <v>SANTANDER</v>
      </c>
      <c r="B60" s="41">
        <f t="shared" si="4"/>
        <v>688173</v>
      </c>
      <c r="C60" s="41">
        <f t="shared" si="5"/>
        <v>560791</v>
      </c>
      <c r="D60" s="41">
        <f t="shared" si="6"/>
        <v>19</v>
      </c>
      <c r="E60" s="42" t="str">
        <f t="shared" si="2"/>
        <v>MARIN Y RIA DE PONTEVEDRA</v>
      </c>
      <c r="F60" s="42">
        <f t="shared" si="7"/>
        <v>340377</v>
      </c>
      <c r="G60" s="42">
        <f t="shared" si="8"/>
        <v>197560</v>
      </c>
    </row>
    <row r="61" spans="1:7" x14ac:dyDescent="0.25">
      <c r="A61" s="42" t="str">
        <f t="shared" si="3"/>
        <v>SEVILLA</v>
      </c>
      <c r="B61" s="41">
        <f t="shared" si="4"/>
        <v>692019</v>
      </c>
      <c r="C61" s="41">
        <f t="shared" si="5"/>
        <v>675800</v>
      </c>
      <c r="D61" s="41">
        <f t="shared" si="6"/>
        <v>18</v>
      </c>
      <c r="E61" s="42" t="str">
        <f t="shared" si="2"/>
        <v>MALAGA</v>
      </c>
      <c r="F61" s="42">
        <f t="shared" si="7"/>
        <v>336208</v>
      </c>
      <c r="G61" s="42">
        <f t="shared" si="8"/>
        <v>396957</v>
      </c>
    </row>
    <row r="62" spans="1:7" x14ac:dyDescent="0.25">
      <c r="A62" s="42" t="str">
        <f t="shared" si="3"/>
        <v>TARRAGONA</v>
      </c>
      <c r="B62" s="41">
        <f t="shared" si="4"/>
        <v>5514212</v>
      </c>
      <c r="C62" s="41">
        <f t="shared" si="5"/>
        <v>4522284</v>
      </c>
      <c r="D62" s="41">
        <f t="shared" si="6"/>
        <v>4</v>
      </c>
      <c r="E62" s="42" t="str">
        <f t="shared" si="2"/>
        <v>MOTRIL</v>
      </c>
      <c r="F62" s="42">
        <f t="shared" si="7"/>
        <v>333702</v>
      </c>
      <c r="G62" s="42">
        <f t="shared" si="8"/>
        <v>379081</v>
      </c>
    </row>
    <row r="63" spans="1:7" x14ac:dyDescent="0.25">
      <c r="A63" s="42" t="str">
        <f t="shared" si="3"/>
        <v>VALENCIA</v>
      </c>
      <c r="B63" s="41">
        <f t="shared" si="4"/>
        <v>8779892</v>
      </c>
      <c r="C63" s="41">
        <f t="shared" si="5"/>
        <v>8514435</v>
      </c>
      <c r="D63" s="41">
        <f t="shared" si="6"/>
        <v>2</v>
      </c>
      <c r="E63" s="42" t="str">
        <f t="shared" si="2"/>
        <v>ALICANTE</v>
      </c>
      <c r="F63" s="42">
        <f t="shared" si="7"/>
        <v>326766</v>
      </c>
      <c r="G63" s="42">
        <f t="shared" si="8"/>
        <v>451871</v>
      </c>
    </row>
    <row r="64" spans="1:7" x14ac:dyDescent="0.25">
      <c r="A64" s="42" t="str">
        <f t="shared" si="3"/>
        <v>VIGO</v>
      </c>
      <c r="B64" s="41">
        <f t="shared" si="4"/>
        <v>608585</v>
      </c>
      <c r="C64" s="41">
        <f t="shared" si="5"/>
        <v>542994</v>
      </c>
      <c r="D64" s="41">
        <f t="shared" si="6"/>
        <v>20</v>
      </c>
      <c r="E64" s="42" t="str">
        <f t="shared" si="2"/>
        <v>MELILLA</v>
      </c>
      <c r="F64" s="42">
        <f t="shared" si="7"/>
        <v>124026</v>
      </c>
      <c r="G64" s="42">
        <f t="shared" si="8"/>
        <v>122366</v>
      </c>
    </row>
    <row r="65" spans="1:7" x14ac:dyDescent="0.25">
      <c r="A65" s="42" t="str">
        <f t="shared" si="3"/>
        <v>VILAGARCIA</v>
      </c>
      <c r="B65" s="41">
        <f t="shared" si="4"/>
        <v>117576</v>
      </c>
      <c r="C65" s="41">
        <f t="shared" si="5"/>
        <v>157439</v>
      </c>
      <c r="D65" s="41">
        <f t="shared" si="6"/>
        <v>28</v>
      </c>
      <c r="E65" s="42" t="str">
        <f t="shared" si="2"/>
        <v>VILAGARCIA</v>
      </c>
      <c r="F65" s="42">
        <f t="shared" si="7"/>
        <v>117576</v>
      </c>
      <c r="G65" s="42">
        <f t="shared" si="8"/>
        <v>157439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983941</v>
      </c>
      <c r="C7" s="37">
        <v>865911</v>
      </c>
      <c r="D7" s="37">
        <v>1786976</v>
      </c>
      <c r="E7" s="37">
        <v>1880045</v>
      </c>
      <c r="F7" s="10">
        <f>((E7*100)/D7)-100</f>
        <v>5.2081841054384626</v>
      </c>
      <c r="G7" s="1"/>
      <c r="H7" s="1"/>
      <c r="I7" s="1"/>
    </row>
    <row r="8" spans="1:12" x14ac:dyDescent="0.25">
      <c r="A8" s="11" t="s">
        <v>44</v>
      </c>
      <c r="B8" s="38">
        <v>257556</v>
      </c>
      <c r="C8" s="38">
        <v>168556</v>
      </c>
      <c r="D8" s="38">
        <v>443025</v>
      </c>
      <c r="E8" s="38">
        <v>325148</v>
      </c>
      <c r="F8" s="13">
        <f t="shared" ref="F8:F35" si="0">((E8*100)/D8)-100</f>
        <v>-26.607302070989221</v>
      </c>
      <c r="G8" s="1"/>
      <c r="H8" s="1"/>
      <c r="I8" s="1"/>
    </row>
    <row r="9" spans="1:12" x14ac:dyDescent="0.25">
      <c r="A9" s="8" t="s">
        <v>45</v>
      </c>
      <c r="B9" s="37">
        <v>326687</v>
      </c>
      <c r="C9" s="37">
        <v>291627</v>
      </c>
      <c r="D9" s="37">
        <v>593665</v>
      </c>
      <c r="E9" s="37">
        <v>816751</v>
      </c>
      <c r="F9" s="10">
        <f t="shared" si="0"/>
        <v>37.577758500164236</v>
      </c>
      <c r="G9" s="1"/>
      <c r="H9" s="1"/>
      <c r="I9" s="1"/>
    </row>
    <row r="10" spans="1:12" x14ac:dyDescent="0.25">
      <c r="A10" s="11" t="s">
        <v>46</v>
      </c>
      <c r="B10" s="38">
        <v>352846</v>
      </c>
      <c r="C10" s="38">
        <v>431146</v>
      </c>
      <c r="D10" s="38">
        <v>636312</v>
      </c>
      <c r="E10" s="38">
        <v>800577</v>
      </c>
      <c r="F10" s="13">
        <f t="shared" si="0"/>
        <v>25.815166144910037</v>
      </c>
      <c r="G10" s="1"/>
      <c r="H10" s="1"/>
      <c r="I10" s="1"/>
    </row>
    <row r="11" spans="1:12" x14ac:dyDescent="0.25">
      <c r="A11" s="8" t="s">
        <v>47</v>
      </c>
      <c r="B11" s="37">
        <v>4271220</v>
      </c>
      <c r="C11" s="37">
        <v>5035563</v>
      </c>
      <c r="D11" s="37">
        <v>9260656</v>
      </c>
      <c r="E11" s="37">
        <v>10182092</v>
      </c>
      <c r="F11" s="10">
        <f t="shared" si="0"/>
        <v>9.9500078612141465</v>
      </c>
      <c r="G11" s="1"/>
      <c r="H11" s="1"/>
      <c r="I11" s="1"/>
    </row>
    <row r="12" spans="1:12" x14ac:dyDescent="0.25">
      <c r="A12" s="11" t="s">
        <v>48</v>
      </c>
      <c r="B12" s="38">
        <v>313313</v>
      </c>
      <c r="C12" s="38">
        <v>420651</v>
      </c>
      <c r="D12" s="38">
        <v>537364</v>
      </c>
      <c r="E12" s="38">
        <v>869798</v>
      </c>
      <c r="F12" s="13">
        <f t="shared" si="0"/>
        <v>61.863839036481778</v>
      </c>
      <c r="G12" s="1"/>
      <c r="H12" s="1"/>
      <c r="I12" s="1"/>
    </row>
    <row r="13" spans="1:12" x14ac:dyDescent="0.25">
      <c r="A13" s="8" t="s">
        <v>49</v>
      </c>
      <c r="B13" s="37">
        <v>858572</v>
      </c>
      <c r="C13" s="37">
        <v>831336</v>
      </c>
      <c r="D13" s="37">
        <v>1658152</v>
      </c>
      <c r="E13" s="37">
        <v>1581814</v>
      </c>
      <c r="F13" s="10">
        <f t="shared" si="0"/>
        <v>-4.603799892892809</v>
      </c>
      <c r="G13" s="1"/>
      <c r="H13" s="1"/>
      <c r="I13" s="1"/>
    </row>
    <row r="14" spans="1:12" x14ac:dyDescent="0.25">
      <c r="A14" s="11" t="s">
        <v>50</v>
      </c>
      <c r="B14" s="38">
        <v>3154877</v>
      </c>
      <c r="C14" s="38">
        <v>3185648</v>
      </c>
      <c r="D14" s="38">
        <v>6414803</v>
      </c>
      <c r="E14" s="38">
        <v>6489428</v>
      </c>
      <c r="F14" s="13">
        <f t="shared" si="0"/>
        <v>1.1633248908812988</v>
      </c>
      <c r="G14" s="1"/>
      <c r="H14" s="1"/>
      <c r="I14" s="1"/>
    </row>
    <row r="15" spans="1:12" x14ac:dyDescent="0.25">
      <c r="A15" s="8" t="s">
        <v>51</v>
      </c>
      <c r="B15" s="37">
        <v>2850430</v>
      </c>
      <c r="C15" s="37">
        <v>2345447</v>
      </c>
      <c r="D15" s="37">
        <v>5015853</v>
      </c>
      <c r="E15" s="37">
        <v>4689869</v>
      </c>
      <c r="F15" s="10">
        <f t="shared" si="0"/>
        <v>-6.499074035861895</v>
      </c>
      <c r="G15" s="1"/>
      <c r="H15" s="1"/>
      <c r="I15" s="1"/>
    </row>
    <row r="16" spans="1:12" x14ac:dyDescent="0.25">
      <c r="A16" s="11" t="s">
        <v>52</v>
      </c>
      <c r="B16" s="38">
        <v>1863007</v>
      </c>
      <c r="C16" s="38">
        <v>1452907</v>
      </c>
      <c r="D16" s="38">
        <v>3778914</v>
      </c>
      <c r="E16" s="38">
        <v>2972487</v>
      </c>
      <c r="F16" s="13">
        <f t="shared" si="0"/>
        <v>-21.340178686257474</v>
      </c>
      <c r="G16" s="1"/>
      <c r="H16" s="1"/>
      <c r="I16" s="1"/>
    </row>
    <row r="17" spans="1:9" x14ac:dyDescent="0.25">
      <c r="A17" s="8" t="s">
        <v>53</v>
      </c>
      <c r="B17" s="37">
        <v>954903</v>
      </c>
      <c r="C17" s="37">
        <v>909927</v>
      </c>
      <c r="D17" s="37">
        <v>1929942</v>
      </c>
      <c r="E17" s="37">
        <v>1609901</v>
      </c>
      <c r="F17" s="10">
        <f t="shared" si="0"/>
        <v>-16.58293358038739</v>
      </c>
      <c r="G17" s="1"/>
      <c r="H17" s="1"/>
      <c r="I17" s="1"/>
    </row>
    <row r="18" spans="1:9" x14ac:dyDescent="0.25">
      <c r="A18" s="11" t="s">
        <v>54</v>
      </c>
      <c r="B18" s="38">
        <v>134470</v>
      </c>
      <c r="C18" s="38">
        <v>147358</v>
      </c>
      <c r="D18" s="38">
        <v>334655</v>
      </c>
      <c r="E18" s="38">
        <v>325436</v>
      </c>
      <c r="F18" s="13">
        <f t="shared" si="0"/>
        <v>-2.7547773079738818</v>
      </c>
      <c r="G18" s="1"/>
      <c r="H18" s="1"/>
      <c r="I18" s="1"/>
    </row>
    <row r="19" spans="1:9" x14ac:dyDescent="0.25">
      <c r="A19" s="8" t="s">
        <v>55</v>
      </c>
      <c r="B19" s="37">
        <v>879279</v>
      </c>
      <c r="C19" s="37">
        <v>896128</v>
      </c>
      <c r="D19" s="37">
        <v>1803156</v>
      </c>
      <c r="E19" s="37">
        <v>1826118</v>
      </c>
      <c r="F19" s="10">
        <f t="shared" si="0"/>
        <v>1.273433912540014</v>
      </c>
      <c r="G19" s="1"/>
      <c r="H19" s="1"/>
      <c r="I19" s="1"/>
    </row>
    <row r="20" spans="1:9" x14ac:dyDescent="0.25">
      <c r="A20" s="11" t="s">
        <v>56</v>
      </c>
      <c r="B20" s="38">
        <v>945275</v>
      </c>
      <c r="C20" s="38">
        <v>1364991</v>
      </c>
      <c r="D20" s="38">
        <v>2482979</v>
      </c>
      <c r="E20" s="38">
        <v>2509568</v>
      </c>
      <c r="F20" s="13">
        <f t="shared" si="0"/>
        <v>1.0708507804536396</v>
      </c>
      <c r="G20" s="1"/>
      <c r="H20" s="1"/>
      <c r="I20" s="1"/>
    </row>
    <row r="21" spans="1:9" x14ac:dyDescent="0.25">
      <c r="A21" s="8" t="s">
        <v>57</v>
      </c>
      <c r="B21" s="37">
        <v>1072126</v>
      </c>
      <c r="C21" s="37">
        <v>1489552</v>
      </c>
      <c r="D21" s="37">
        <v>2112105</v>
      </c>
      <c r="E21" s="37">
        <v>2615162</v>
      </c>
      <c r="F21" s="10">
        <f t="shared" si="0"/>
        <v>23.817802618714509</v>
      </c>
      <c r="G21" s="1"/>
      <c r="H21" s="1"/>
      <c r="I21" s="1"/>
    </row>
    <row r="22" spans="1:9" x14ac:dyDescent="0.25">
      <c r="A22" s="11" t="s">
        <v>58</v>
      </c>
      <c r="B22" s="38">
        <v>1618222</v>
      </c>
      <c r="C22" s="38">
        <v>1480855</v>
      </c>
      <c r="D22" s="38">
        <v>3178154</v>
      </c>
      <c r="E22" s="38">
        <v>3154312</v>
      </c>
      <c r="F22" s="13">
        <f t="shared" si="0"/>
        <v>-0.75018391179281707</v>
      </c>
      <c r="G22" s="1"/>
      <c r="H22" s="1"/>
      <c r="I22" s="1"/>
    </row>
    <row r="23" spans="1:9" x14ac:dyDescent="0.25">
      <c r="A23" s="8" t="s">
        <v>59</v>
      </c>
      <c r="B23" s="37">
        <v>151467</v>
      </c>
      <c r="C23" s="37">
        <v>144941</v>
      </c>
      <c r="D23" s="37">
        <v>389698</v>
      </c>
      <c r="E23" s="37">
        <v>330475</v>
      </c>
      <c r="F23" s="10">
        <f t="shared" si="0"/>
        <v>-15.197152666936958</v>
      </c>
      <c r="G23" s="1"/>
      <c r="H23" s="1"/>
      <c r="I23" s="1"/>
    </row>
    <row r="24" spans="1:9" x14ac:dyDescent="0.25">
      <c r="A24" s="11" t="s">
        <v>60</v>
      </c>
      <c r="B24" s="38">
        <v>110710</v>
      </c>
      <c r="C24" s="38">
        <v>143918</v>
      </c>
      <c r="D24" s="38">
        <v>191263</v>
      </c>
      <c r="E24" s="38">
        <v>335168</v>
      </c>
      <c r="F24" s="13">
        <f t="shared" si="0"/>
        <v>75.239330137036433</v>
      </c>
      <c r="G24" s="1"/>
      <c r="H24" s="1"/>
      <c r="I24" s="1"/>
    </row>
    <row r="25" spans="1:9" x14ac:dyDescent="0.25">
      <c r="A25" s="8" t="s">
        <v>61</v>
      </c>
      <c r="B25" s="37">
        <v>59743</v>
      </c>
      <c r="C25" s="37">
        <v>64642</v>
      </c>
      <c r="D25" s="37">
        <v>121148</v>
      </c>
      <c r="E25" s="37">
        <v>124026</v>
      </c>
      <c r="F25" s="10">
        <f t="shared" si="0"/>
        <v>2.3756066959421531</v>
      </c>
      <c r="G25" s="1"/>
      <c r="H25" s="1"/>
      <c r="I25" s="1"/>
    </row>
    <row r="26" spans="1:9" x14ac:dyDescent="0.25">
      <c r="A26" s="11" t="s">
        <v>62</v>
      </c>
      <c r="B26" s="38">
        <v>208637</v>
      </c>
      <c r="C26" s="38">
        <v>202295</v>
      </c>
      <c r="D26" s="38">
        <v>377164</v>
      </c>
      <c r="E26" s="38">
        <v>332101</v>
      </c>
      <c r="F26" s="13">
        <f t="shared" si="0"/>
        <v>-11.947852923396724</v>
      </c>
      <c r="G26" s="1"/>
      <c r="H26" s="1"/>
      <c r="I26" s="1"/>
    </row>
    <row r="27" spans="1:9" x14ac:dyDescent="0.25">
      <c r="A27" s="8" t="s">
        <v>63</v>
      </c>
      <c r="B27" s="37">
        <v>212979</v>
      </c>
      <c r="C27" s="37">
        <v>226191</v>
      </c>
      <c r="D27" s="37">
        <v>458781</v>
      </c>
      <c r="E27" s="37">
        <v>437491</v>
      </c>
      <c r="F27" s="10">
        <f t="shared" si="0"/>
        <v>-4.6405583491905702</v>
      </c>
      <c r="G27" s="1"/>
      <c r="H27" s="1"/>
      <c r="I27" s="1"/>
    </row>
    <row r="28" spans="1:9" x14ac:dyDescent="0.25">
      <c r="A28" s="11" t="s">
        <v>64</v>
      </c>
      <c r="B28" s="38">
        <v>1112606</v>
      </c>
      <c r="C28" s="38">
        <v>880396</v>
      </c>
      <c r="D28" s="38">
        <v>2309421</v>
      </c>
      <c r="E28" s="38">
        <v>2203602</v>
      </c>
      <c r="F28" s="13">
        <f t="shared" si="0"/>
        <v>-4.58205758066633</v>
      </c>
      <c r="G28" s="1"/>
      <c r="H28" s="1"/>
      <c r="I28" s="1"/>
    </row>
    <row r="29" spans="1:9" x14ac:dyDescent="0.25">
      <c r="A29" s="8" t="s">
        <v>65</v>
      </c>
      <c r="B29" s="37">
        <v>287540</v>
      </c>
      <c r="C29" s="37">
        <v>330709</v>
      </c>
      <c r="D29" s="37">
        <v>549774</v>
      </c>
      <c r="E29" s="37">
        <v>678823</v>
      </c>
      <c r="F29" s="10">
        <f t="shared" si="0"/>
        <v>23.473099855577019</v>
      </c>
      <c r="G29" s="1"/>
      <c r="H29" s="1"/>
      <c r="I29" s="1"/>
    </row>
    <row r="30" spans="1:9" x14ac:dyDescent="0.25">
      <c r="A30" s="11" t="s">
        <v>66</v>
      </c>
      <c r="B30" s="38">
        <v>375396</v>
      </c>
      <c r="C30" s="38">
        <v>343833</v>
      </c>
      <c r="D30" s="38">
        <v>675800</v>
      </c>
      <c r="E30" s="38">
        <v>692019</v>
      </c>
      <c r="F30" s="13">
        <f t="shared" si="0"/>
        <v>2.3999704054454014</v>
      </c>
      <c r="G30" s="1"/>
      <c r="H30" s="1"/>
      <c r="I30" s="1"/>
    </row>
    <row r="31" spans="1:9" x14ac:dyDescent="0.25">
      <c r="A31" s="8" t="s">
        <v>67</v>
      </c>
      <c r="B31" s="37">
        <v>2355560</v>
      </c>
      <c r="C31" s="37">
        <v>2513101</v>
      </c>
      <c r="D31" s="37">
        <v>4496601</v>
      </c>
      <c r="E31" s="37">
        <v>5497578</v>
      </c>
      <c r="F31" s="10">
        <f t="shared" si="0"/>
        <v>22.260747618034159</v>
      </c>
      <c r="G31" s="1"/>
      <c r="H31" s="1"/>
      <c r="I31" s="1"/>
    </row>
    <row r="32" spans="1:9" x14ac:dyDescent="0.25">
      <c r="A32" s="11" t="s">
        <v>68</v>
      </c>
      <c r="B32" s="38">
        <v>4484464</v>
      </c>
      <c r="C32" s="38">
        <v>4190534</v>
      </c>
      <c r="D32" s="38">
        <v>8476633</v>
      </c>
      <c r="E32" s="38">
        <v>8752213</v>
      </c>
      <c r="F32" s="13">
        <f t="shared" si="0"/>
        <v>3.2510549884606235</v>
      </c>
      <c r="G32" s="1"/>
      <c r="H32" s="1"/>
      <c r="I32" s="1"/>
    </row>
    <row r="33" spans="1:9" x14ac:dyDescent="0.25">
      <c r="A33" s="8" t="s">
        <v>69</v>
      </c>
      <c r="B33" s="37">
        <v>240949</v>
      </c>
      <c r="C33" s="37">
        <v>298511</v>
      </c>
      <c r="D33" s="37">
        <v>476215</v>
      </c>
      <c r="E33" s="37">
        <v>547270</v>
      </c>
      <c r="F33" s="10">
        <f t="shared" si="0"/>
        <v>14.920781579748649</v>
      </c>
      <c r="G33" s="1"/>
      <c r="H33" s="1"/>
      <c r="I33" s="1"/>
    </row>
    <row r="34" spans="1:9" x14ac:dyDescent="0.25">
      <c r="A34" s="11" t="s">
        <v>70</v>
      </c>
      <c r="B34" s="38">
        <v>116308</v>
      </c>
      <c r="C34" s="38">
        <v>58192</v>
      </c>
      <c r="D34" s="38">
        <v>156878</v>
      </c>
      <c r="E34" s="38">
        <v>116732</v>
      </c>
      <c r="F34" s="13">
        <f t="shared" si="0"/>
        <v>-25.59058631548082</v>
      </c>
      <c r="G34" s="1"/>
      <c r="H34" s="1"/>
      <c r="I34" s="1"/>
    </row>
    <row r="35" spans="1:9" x14ac:dyDescent="0.25">
      <c r="A35" s="14" t="s">
        <v>71</v>
      </c>
      <c r="B35" s="15">
        <f>SUM(B7:B34)</f>
        <v>30553083</v>
      </c>
      <c r="C35" s="15">
        <f t="shared" ref="C35:E35" si="1">SUM(C7:C34)</f>
        <v>30714866</v>
      </c>
      <c r="D35" s="15">
        <f t="shared" si="1"/>
        <v>60646087</v>
      </c>
      <c r="E35" s="15">
        <f t="shared" si="1"/>
        <v>62696004</v>
      </c>
      <c r="F35" s="16">
        <f t="shared" si="0"/>
        <v>3.3801306916965643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1880045</v>
      </c>
      <c r="C38" s="41">
        <f>D7</f>
        <v>1786976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10182092</v>
      </c>
      <c r="G38" s="42">
        <f>LOOKUP(E38,$A$38:$A$65,$C$38:$C$65)</f>
        <v>9260656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325148</v>
      </c>
      <c r="C39" s="41">
        <f t="shared" ref="C39:C65" si="5">D8</f>
        <v>443025</v>
      </c>
      <c r="D39" s="41">
        <f t="shared" ref="D39:D65" si="6">_xlfn.RANK.EQ(B39,$B$38:$B$65)+COUNTIF($B$38:$B$65,B39)-1</f>
        <v>26</v>
      </c>
      <c r="E39" s="42" t="str">
        <f t="shared" si="2"/>
        <v>VALENCIA</v>
      </c>
      <c r="F39" s="42">
        <f t="shared" ref="F39:F54" si="7">LOOKUP(E39,$A$38:$A$65,$B$38:$B$65)</f>
        <v>8752213</v>
      </c>
      <c r="G39" s="42">
        <f t="shared" ref="G39:G65" si="8">LOOKUP(E39,$A$38:$A$65,$C$38:$C$65)</f>
        <v>8476633</v>
      </c>
    </row>
    <row r="40" spans="1:9" x14ac:dyDescent="0.25">
      <c r="A40" s="42" t="str">
        <f t="shared" si="3"/>
        <v>ALMERIA</v>
      </c>
      <c r="B40" s="41">
        <f t="shared" si="4"/>
        <v>816751</v>
      </c>
      <c r="C40" s="41">
        <f t="shared" si="5"/>
        <v>593665</v>
      </c>
      <c r="D40" s="41">
        <f t="shared" si="6"/>
        <v>16</v>
      </c>
      <c r="E40" s="42" t="str">
        <f t="shared" si="2"/>
        <v>BARCELONA</v>
      </c>
      <c r="F40" s="42">
        <f t="shared" si="7"/>
        <v>6489428</v>
      </c>
      <c r="G40" s="42">
        <f t="shared" si="8"/>
        <v>6414803</v>
      </c>
    </row>
    <row r="41" spans="1:9" x14ac:dyDescent="0.25">
      <c r="A41" s="42" t="str">
        <f t="shared" si="3"/>
        <v>AVILES</v>
      </c>
      <c r="B41" s="41">
        <f t="shared" si="4"/>
        <v>800577</v>
      </c>
      <c r="C41" s="41">
        <f t="shared" si="5"/>
        <v>636312</v>
      </c>
      <c r="D41" s="41">
        <f t="shared" si="6"/>
        <v>17</v>
      </c>
      <c r="E41" s="42" t="str">
        <f t="shared" si="2"/>
        <v>TARRAGONA</v>
      </c>
      <c r="F41" s="42">
        <f t="shared" si="7"/>
        <v>5497578</v>
      </c>
      <c r="G41" s="42">
        <f t="shared" si="8"/>
        <v>4496601</v>
      </c>
    </row>
    <row r="42" spans="1:9" x14ac:dyDescent="0.25">
      <c r="A42" s="42" t="str">
        <f t="shared" si="3"/>
        <v>BAHIA DE ALGECIRAS</v>
      </c>
      <c r="B42" s="41">
        <f t="shared" si="4"/>
        <v>10182092</v>
      </c>
      <c r="C42" s="41">
        <f t="shared" si="5"/>
        <v>9260656</v>
      </c>
      <c r="D42" s="41">
        <f t="shared" si="6"/>
        <v>1</v>
      </c>
      <c r="E42" s="42" t="str">
        <f t="shared" si="2"/>
        <v>BILBAO</v>
      </c>
      <c r="F42" s="42">
        <f t="shared" si="7"/>
        <v>4689869</v>
      </c>
      <c r="G42" s="42">
        <f t="shared" si="8"/>
        <v>5015853</v>
      </c>
    </row>
    <row r="43" spans="1:9" x14ac:dyDescent="0.25">
      <c r="A43" s="42" t="str">
        <f t="shared" si="3"/>
        <v>BAHIA DE CADIZ</v>
      </c>
      <c r="B43" s="41">
        <f t="shared" si="4"/>
        <v>869798</v>
      </c>
      <c r="C43" s="41">
        <f t="shared" si="5"/>
        <v>537364</v>
      </c>
      <c r="D43" s="41">
        <f t="shared" si="6"/>
        <v>15</v>
      </c>
      <c r="E43" s="42" t="str">
        <f t="shared" si="2"/>
        <v>LAS PALMAS</v>
      </c>
      <c r="F43" s="42">
        <f t="shared" si="7"/>
        <v>3154312</v>
      </c>
      <c r="G43" s="42">
        <f t="shared" si="8"/>
        <v>3178154</v>
      </c>
    </row>
    <row r="44" spans="1:9" x14ac:dyDescent="0.25">
      <c r="A44" s="42" t="str">
        <f t="shared" si="3"/>
        <v>BALEARES</v>
      </c>
      <c r="B44" s="41">
        <f t="shared" si="4"/>
        <v>1581814</v>
      </c>
      <c r="C44" s="41">
        <f t="shared" si="5"/>
        <v>1658152</v>
      </c>
      <c r="D44" s="41">
        <f t="shared" si="6"/>
        <v>14</v>
      </c>
      <c r="E44" s="42" t="str">
        <f t="shared" si="2"/>
        <v>CARTAGENA</v>
      </c>
      <c r="F44" s="42">
        <f t="shared" si="7"/>
        <v>2972487</v>
      </c>
      <c r="G44" s="42">
        <f t="shared" si="8"/>
        <v>3778914</v>
      </c>
    </row>
    <row r="45" spans="1:9" x14ac:dyDescent="0.25">
      <c r="A45" s="42" t="str">
        <f t="shared" si="3"/>
        <v>BARCELONA</v>
      </c>
      <c r="B45" s="41">
        <f t="shared" si="4"/>
        <v>6489428</v>
      </c>
      <c r="C45" s="41">
        <f t="shared" si="5"/>
        <v>6414803</v>
      </c>
      <c r="D45" s="41">
        <f t="shared" si="6"/>
        <v>3</v>
      </c>
      <c r="E45" s="42" t="str">
        <f t="shared" si="2"/>
        <v>HUELVA</v>
      </c>
      <c r="F45" s="42">
        <f t="shared" si="7"/>
        <v>2615162</v>
      </c>
      <c r="G45" s="42">
        <f t="shared" si="8"/>
        <v>2112105</v>
      </c>
    </row>
    <row r="46" spans="1:9" x14ac:dyDescent="0.25">
      <c r="A46" s="42" t="str">
        <f t="shared" si="3"/>
        <v>BILBAO</v>
      </c>
      <c r="B46" s="41">
        <f t="shared" si="4"/>
        <v>4689869</v>
      </c>
      <c r="C46" s="41">
        <f t="shared" si="5"/>
        <v>5015853</v>
      </c>
      <c r="D46" s="41">
        <f t="shared" si="6"/>
        <v>5</v>
      </c>
      <c r="E46" s="42" t="str">
        <f t="shared" si="2"/>
        <v>GIJON</v>
      </c>
      <c r="F46" s="42">
        <f t="shared" si="7"/>
        <v>2509568</v>
      </c>
      <c r="G46" s="42">
        <f t="shared" si="8"/>
        <v>2482979</v>
      </c>
    </row>
    <row r="47" spans="1:9" x14ac:dyDescent="0.25">
      <c r="A47" s="42" t="str">
        <f t="shared" si="3"/>
        <v>CARTAGENA</v>
      </c>
      <c r="B47" s="41">
        <f t="shared" si="4"/>
        <v>2972487</v>
      </c>
      <c r="C47" s="41">
        <f t="shared" si="5"/>
        <v>3778914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2203602</v>
      </c>
      <c r="G47" s="42">
        <f t="shared" si="8"/>
        <v>2309421</v>
      </c>
    </row>
    <row r="48" spans="1:9" x14ac:dyDescent="0.25">
      <c r="A48" s="42" t="str">
        <f t="shared" si="3"/>
        <v>CASTELLON</v>
      </c>
      <c r="B48" s="41">
        <f t="shared" si="4"/>
        <v>1609901</v>
      </c>
      <c r="C48" s="41">
        <f t="shared" si="5"/>
        <v>1929942</v>
      </c>
      <c r="D48" s="41">
        <f t="shared" si="6"/>
        <v>13</v>
      </c>
      <c r="E48" s="42" t="str">
        <f t="shared" si="2"/>
        <v>A CORUÑA</v>
      </c>
      <c r="F48" s="42">
        <f t="shared" si="7"/>
        <v>1880045</v>
      </c>
      <c r="G48" s="42">
        <f t="shared" si="8"/>
        <v>1786976</v>
      </c>
    </row>
    <row r="49" spans="1:7" x14ac:dyDescent="0.25">
      <c r="A49" s="42" t="str">
        <f t="shared" si="3"/>
        <v>CEUTA</v>
      </c>
      <c r="B49" s="41">
        <f t="shared" si="4"/>
        <v>325436</v>
      </c>
      <c r="C49" s="41">
        <f t="shared" si="5"/>
        <v>334655</v>
      </c>
      <c r="D49" s="41">
        <f t="shared" si="6"/>
        <v>25</v>
      </c>
      <c r="E49" s="42" t="str">
        <f t="shared" si="2"/>
        <v>FERROL-SAN CIBRAO</v>
      </c>
      <c r="F49" s="42">
        <f t="shared" si="7"/>
        <v>1826118</v>
      </c>
      <c r="G49" s="42">
        <f t="shared" si="8"/>
        <v>1803156</v>
      </c>
    </row>
    <row r="50" spans="1:7" x14ac:dyDescent="0.25">
      <c r="A50" s="42" t="str">
        <f t="shared" si="3"/>
        <v>FERROL-SAN CIBRAO</v>
      </c>
      <c r="B50" s="41">
        <f t="shared" si="4"/>
        <v>1826118</v>
      </c>
      <c r="C50" s="41">
        <f t="shared" si="5"/>
        <v>1803156</v>
      </c>
      <c r="D50" s="41">
        <f t="shared" si="6"/>
        <v>12</v>
      </c>
      <c r="E50" s="42" t="str">
        <f t="shared" si="2"/>
        <v>CASTELLON</v>
      </c>
      <c r="F50" s="42">
        <f t="shared" si="7"/>
        <v>1609901</v>
      </c>
      <c r="G50" s="42">
        <f t="shared" si="8"/>
        <v>1929942</v>
      </c>
    </row>
    <row r="51" spans="1:7" x14ac:dyDescent="0.25">
      <c r="A51" s="42" t="str">
        <f t="shared" si="3"/>
        <v>GIJON</v>
      </c>
      <c r="B51" s="41">
        <f t="shared" si="4"/>
        <v>2509568</v>
      </c>
      <c r="C51" s="41">
        <f t="shared" si="5"/>
        <v>2482979</v>
      </c>
      <c r="D51" s="41">
        <f t="shared" si="6"/>
        <v>9</v>
      </c>
      <c r="E51" s="42" t="str">
        <f t="shared" si="2"/>
        <v>BALEARES</v>
      </c>
      <c r="F51" s="42">
        <f t="shared" si="7"/>
        <v>1581814</v>
      </c>
      <c r="G51" s="42">
        <f t="shared" si="8"/>
        <v>1658152</v>
      </c>
    </row>
    <row r="52" spans="1:7" x14ac:dyDescent="0.25">
      <c r="A52" s="42" t="str">
        <f t="shared" si="3"/>
        <v>HUELVA</v>
      </c>
      <c r="B52" s="41">
        <f t="shared" si="4"/>
        <v>2615162</v>
      </c>
      <c r="C52" s="41">
        <f t="shared" si="5"/>
        <v>2112105</v>
      </c>
      <c r="D52" s="41">
        <f t="shared" si="6"/>
        <v>8</v>
      </c>
      <c r="E52" s="42" t="str">
        <f t="shared" si="2"/>
        <v>BAHIA DE CADIZ</v>
      </c>
      <c r="F52" s="42">
        <f t="shared" si="7"/>
        <v>869798</v>
      </c>
      <c r="G52" s="42">
        <f t="shared" si="8"/>
        <v>537364</v>
      </c>
    </row>
    <row r="53" spans="1:7" x14ac:dyDescent="0.25">
      <c r="A53" s="42" t="str">
        <f t="shared" si="3"/>
        <v>LAS PALMAS</v>
      </c>
      <c r="B53" s="41">
        <f t="shared" si="4"/>
        <v>3154312</v>
      </c>
      <c r="C53" s="41">
        <f t="shared" si="5"/>
        <v>3178154</v>
      </c>
      <c r="D53" s="41">
        <f t="shared" si="6"/>
        <v>6</v>
      </c>
      <c r="E53" s="42" t="str">
        <f t="shared" si="2"/>
        <v>ALMERIA</v>
      </c>
      <c r="F53" s="42">
        <f t="shared" si="7"/>
        <v>816751</v>
      </c>
      <c r="G53" s="42">
        <f t="shared" si="8"/>
        <v>593665</v>
      </c>
    </row>
    <row r="54" spans="1:7" x14ac:dyDescent="0.25">
      <c r="A54" s="42" t="str">
        <f t="shared" si="3"/>
        <v>MALAGA</v>
      </c>
      <c r="B54" s="41">
        <f t="shared" si="4"/>
        <v>330475</v>
      </c>
      <c r="C54" s="41">
        <f t="shared" si="5"/>
        <v>389698</v>
      </c>
      <c r="D54" s="41">
        <f t="shared" si="6"/>
        <v>24</v>
      </c>
      <c r="E54" s="42" t="str">
        <f t="shared" si="2"/>
        <v>AVILES</v>
      </c>
      <c r="F54" s="42">
        <f t="shared" si="7"/>
        <v>800577</v>
      </c>
      <c r="G54" s="42">
        <f t="shared" si="8"/>
        <v>636312</v>
      </c>
    </row>
    <row r="55" spans="1:7" x14ac:dyDescent="0.25">
      <c r="A55" s="42" t="str">
        <f t="shared" si="3"/>
        <v>MARIN Y RIA DE PONTEVEDRA</v>
      </c>
      <c r="B55" s="41">
        <f t="shared" si="4"/>
        <v>335168</v>
      </c>
      <c r="C55" s="41">
        <f t="shared" si="5"/>
        <v>191263</v>
      </c>
      <c r="D55" s="41">
        <f t="shared" si="6"/>
        <v>22</v>
      </c>
      <c r="E55" s="42" t="str">
        <f t="shared" si="2"/>
        <v>SEVILLA</v>
      </c>
      <c r="F55" s="42">
        <f t="shared" ref="F55:F65" si="9">LOOKUP(E55,$A$38:$A$65,$B$38:$B$65)</f>
        <v>692019</v>
      </c>
      <c r="G55" s="42">
        <f t="shared" si="8"/>
        <v>675800</v>
      </c>
    </row>
    <row r="56" spans="1:7" x14ac:dyDescent="0.25">
      <c r="A56" s="42" t="str">
        <f t="shared" si="3"/>
        <v>MELILLA</v>
      </c>
      <c r="B56" s="41">
        <f t="shared" si="4"/>
        <v>124026</v>
      </c>
      <c r="C56" s="41">
        <f t="shared" si="5"/>
        <v>121148</v>
      </c>
      <c r="D56" s="41">
        <f t="shared" si="6"/>
        <v>27</v>
      </c>
      <c r="E56" s="42" t="str">
        <f t="shared" si="2"/>
        <v>SANTANDER</v>
      </c>
      <c r="F56" s="42">
        <f t="shared" si="9"/>
        <v>678823</v>
      </c>
      <c r="G56" s="42">
        <f t="shared" si="8"/>
        <v>549774</v>
      </c>
    </row>
    <row r="57" spans="1:7" x14ac:dyDescent="0.25">
      <c r="A57" s="42" t="str">
        <f t="shared" si="3"/>
        <v>MOTRIL</v>
      </c>
      <c r="B57" s="41">
        <f t="shared" si="4"/>
        <v>332101</v>
      </c>
      <c r="C57" s="41">
        <f t="shared" si="5"/>
        <v>377164</v>
      </c>
      <c r="D57" s="41">
        <f t="shared" si="6"/>
        <v>23</v>
      </c>
      <c r="E57" s="42" t="str">
        <f t="shared" si="2"/>
        <v>VIGO</v>
      </c>
      <c r="F57" s="42">
        <f t="shared" si="9"/>
        <v>547270</v>
      </c>
      <c r="G57" s="42">
        <f t="shared" si="8"/>
        <v>476215</v>
      </c>
    </row>
    <row r="58" spans="1:7" x14ac:dyDescent="0.25">
      <c r="A58" s="42" t="str">
        <f t="shared" si="3"/>
        <v>PASAIA</v>
      </c>
      <c r="B58" s="41">
        <f t="shared" si="4"/>
        <v>437491</v>
      </c>
      <c r="C58" s="41">
        <f t="shared" si="5"/>
        <v>458781</v>
      </c>
      <c r="D58" s="41">
        <f t="shared" si="6"/>
        <v>21</v>
      </c>
      <c r="E58" s="42" t="str">
        <f t="shared" si="2"/>
        <v>PASAIA</v>
      </c>
      <c r="F58" s="42">
        <f t="shared" si="9"/>
        <v>437491</v>
      </c>
      <c r="G58" s="42">
        <f t="shared" si="8"/>
        <v>458781</v>
      </c>
    </row>
    <row r="59" spans="1:7" x14ac:dyDescent="0.25">
      <c r="A59" s="42" t="str">
        <f t="shared" si="3"/>
        <v>SANTA CRUZ DE TENERIFE</v>
      </c>
      <c r="B59" s="41">
        <f t="shared" si="4"/>
        <v>2203602</v>
      </c>
      <c r="C59" s="41">
        <f t="shared" si="5"/>
        <v>2309421</v>
      </c>
      <c r="D59" s="41">
        <f t="shared" si="6"/>
        <v>10</v>
      </c>
      <c r="E59" s="42" t="str">
        <f t="shared" si="2"/>
        <v>MARIN Y RIA DE PONTEVEDRA</v>
      </c>
      <c r="F59" s="42">
        <f t="shared" si="9"/>
        <v>335168</v>
      </c>
      <c r="G59" s="42">
        <f t="shared" si="8"/>
        <v>191263</v>
      </c>
    </row>
    <row r="60" spans="1:7" x14ac:dyDescent="0.25">
      <c r="A60" s="42" t="str">
        <f t="shared" si="3"/>
        <v>SANTANDER</v>
      </c>
      <c r="B60" s="41">
        <f t="shared" si="4"/>
        <v>678823</v>
      </c>
      <c r="C60" s="41">
        <f t="shared" si="5"/>
        <v>549774</v>
      </c>
      <c r="D60" s="41">
        <f t="shared" si="6"/>
        <v>19</v>
      </c>
      <c r="E60" s="42" t="str">
        <f t="shared" si="2"/>
        <v>MOTRIL</v>
      </c>
      <c r="F60" s="42">
        <f t="shared" si="9"/>
        <v>332101</v>
      </c>
      <c r="G60" s="42">
        <f t="shared" si="8"/>
        <v>377164</v>
      </c>
    </row>
    <row r="61" spans="1:7" x14ac:dyDescent="0.25">
      <c r="A61" s="42" t="str">
        <f t="shared" si="3"/>
        <v>SEVILLA</v>
      </c>
      <c r="B61" s="41">
        <f t="shared" si="4"/>
        <v>692019</v>
      </c>
      <c r="C61" s="41">
        <f t="shared" si="5"/>
        <v>675800</v>
      </c>
      <c r="D61" s="41">
        <f t="shared" si="6"/>
        <v>18</v>
      </c>
      <c r="E61" s="42" t="str">
        <f t="shared" si="2"/>
        <v>MALAGA</v>
      </c>
      <c r="F61" s="42">
        <f t="shared" si="9"/>
        <v>330475</v>
      </c>
      <c r="G61" s="42">
        <f t="shared" si="8"/>
        <v>389698</v>
      </c>
    </row>
    <row r="62" spans="1:7" x14ac:dyDescent="0.25">
      <c r="A62" s="42" t="str">
        <f t="shared" si="3"/>
        <v>TARRAGONA</v>
      </c>
      <c r="B62" s="41">
        <f t="shared" si="4"/>
        <v>5497578</v>
      </c>
      <c r="C62" s="41">
        <f t="shared" si="5"/>
        <v>4496601</v>
      </c>
      <c r="D62" s="41">
        <f t="shared" si="6"/>
        <v>4</v>
      </c>
      <c r="E62" s="42" t="str">
        <f t="shared" si="2"/>
        <v>CEUTA</v>
      </c>
      <c r="F62" s="42">
        <f t="shared" si="9"/>
        <v>325436</v>
      </c>
      <c r="G62" s="42">
        <f t="shared" si="8"/>
        <v>334655</v>
      </c>
    </row>
    <row r="63" spans="1:7" x14ac:dyDescent="0.25">
      <c r="A63" s="42" t="str">
        <f t="shared" si="3"/>
        <v>VALENCIA</v>
      </c>
      <c r="B63" s="41">
        <f t="shared" si="4"/>
        <v>8752213</v>
      </c>
      <c r="C63" s="41">
        <f t="shared" si="5"/>
        <v>8476633</v>
      </c>
      <c r="D63" s="41">
        <f t="shared" si="6"/>
        <v>2</v>
      </c>
      <c r="E63" s="42" t="str">
        <f t="shared" si="2"/>
        <v>ALICANTE</v>
      </c>
      <c r="F63" s="42">
        <f t="shared" si="9"/>
        <v>325148</v>
      </c>
      <c r="G63" s="42">
        <f t="shared" si="8"/>
        <v>443025</v>
      </c>
    </row>
    <row r="64" spans="1:7" x14ac:dyDescent="0.25">
      <c r="A64" s="42" t="str">
        <f t="shared" si="3"/>
        <v>VIGO</v>
      </c>
      <c r="B64" s="41">
        <f t="shared" si="4"/>
        <v>547270</v>
      </c>
      <c r="C64" s="41">
        <f t="shared" si="5"/>
        <v>476215</v>
      </c>
      <c r="D64" s="41">
        <f t="shared" si="6"/>
        <v>20</v>
      </c>
      <c r="E64" s="42" t="str">
        <f t="shared" si="2"/>
        <v>MELILLA</v>
      </c>
      <c r="F64" s="42">
        <f t="shared" si="9"/>
        <v>124026</v>
      </c>
      <c r="G64" s="42">
        <f t="shared" si="8"/>
        <v>121148</v>
      </c>
    </row>
    <row r="65" spans="1:7" x14ac:dyDescent="0.25">
      <c r="A65" s="42" t="str">
        <f t="shared" si="3"/>
        <v>VILAGARCIA</v>
      </c>
      <c r="B65" s="41">
        <f t="shared" si="4"/>
        <v>116732</v>
      </c>
      <c r="C65" s="41">
        <f t="shared" si="5"/>
        <v>156878</v>
      </c>
      <c r="D65" s="41">
        <f t="shared" si="6"/>
        <v>28</v>
      </c>
      <c r="E65" s="42" t="str">
        <f t="shared" si="2"/>
        <v>VILAGARCIA</v>
      </c>
      <c r="F65" s="42">
        <f t="shared" si="9"/>
        <v>116732</v>
      </c>
      <c r="G65" s="42">
        <f t="shared" si="8"/>
        <v>156878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655937</v>
      </c>
      <c r="C7" s="37">
        <v>513070</v>
      </c>
      <c r="D7" s="37">
        <v>1243626</v>
      </c>
      <c r="E7" s="37">
        <v>1183122</v>
      </c>
      <c r="F7" s="10">
        <f>((E7*100)/D7)-100</f>
        <v>-4.8651282620337639</v>
      </c>
      <c r="G7" s="1"/>
      <c r="H7" s="1"/>
      <c r="I7" s="1"/>
    </row>
    <row r="8" spans="1:12" x14ac:dyDescent="0.25">
      <c r="A8" s="11" t="s">
        <v>44</v>
      </c>
      <c r="B8" s="38">
        <v>7375</v>
      </c>
      <c r="C8" s="38">
        <v>7530</v>
      </c>
      <c r="D8" s="38">
        <v>15647</v>
      </c>
      <c r="E8" s="38">
        <v>17573</v>
      </c>
      <c r="F8" s="13">
        <f t="shared" ref="F8:F35" si="0">((E8*100)/D8)-100</f>
        <v>12.309068831085824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906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66106</v>
      </c>
      <c r="C10" s="38">
        <v>72772</v>
      </c>
      <c r="D10" s="38">
        <v>95424</v>
      </c>
      <c r="E10" s="38">
        <v>122420</v>
      </c>
      <c r="F10" s="13">
        <f t="shared" si="0"/>
        <v>28.290576794097916</v>
      </c>
      <c r="G10" s="1"/>
      <c r="H10" s="1"/>
      <c r="I10" s="1"/>
    </row>
    <row r="11" spans="1:12" x14ac:dyDescent="0.25">
      <c r="A11" s="8" t="s">
        <v>47</v>
      </c>
      <c r="B11" s="37">
        <v>1443097</v>
      </c>
      <c r="C11" s="37">
        <v>1546158</v>
      </c>
      <c r="D11" s="37">
        <v>3234518</v>
      </c>
      <c r="E11" s="37">
        <v>3077344</v>
      </c>
      <c r="F11" s="10">
        <f t="shared" si="0"/>
        <v>-4.8592711495190315</v>
      </c>
      <c r="G11" s="1"/>
      <c r="H11" s="1"/>
      <c r="I11" s="1"/>
    </row>
    <row r="12" spans="1:12" x14ac:dyDescent="0.25">
      <c r="A12" s="11" t="s">
        <v>48</v>
      </c>
      <c r="B12" s="38">
        <v>10286</v>
      </c>
      <c r="C12" s="38">
        <v>9407</v>
      </c>
      <c r="D12" s="38">
        <v>15663</v>
      </c>
      <c r="E12" s="38">
        <v>12502</v>
      </c>
      <c r="F12" s="13">
        <f t="shared" si="0"/>
        <v>-20.181319032113905</v>
      </c>
      <c r="G12" s="1"/>
      <c r="H12" s="1"/>
      <c r="I12" s="1"/>
    </row>
    <row r="13" spans="1:12" x14ac:dyDescent="0.25">
      <c r="A13" s="8" t="s">
        <v>49</v>
      </c>
      <c r="B13" s="37">
        <v>158600</v>
      </c>
      <c r="C13" s="37">
        <v>114305</v>
      </c>
      <c r="D13" s="37">
        <v>313951</v>
      </c>
      <c r="E13" s="37">
        <v>197317</v>
      </c>
      <c r="F13" s="10">
        <f t="shared" si="0"/>
        <v>-37.150383340075365</v>
      </c>
      <c r="G13" s="1"/>
      <c r="H13" s="1"/>
      <c r="I13" s="1"/>
    </row>
    <row r="14" spans="1:12" x14ac:dyDescent="0.25">
      <c r="A14" s="11" t="s">
        <v>50</v>
      </c>
      <c r="B14" s="38">
        <v>941123</v>
      </c>
      <c r="C14" s="38">
        <v>975302</v>
      </c>
      <c r="D14" s="38">
        <v>2029647</v>
      </c>
      <c r="E14" s="38">
        <v>1908210</v>
      </c>
      <c r="F14" s="13">
        <f t="shared" si="0"/>
        <v>-5.9831586477845633</v>
      </c>
      <c r="G14" s="1"/>
      <c r="H14" s="1"/>
      <c r="I14" s="1"/>
    </row>
    <row r="15" spans="1:12" x14ac:dyDescent="0.25">
      <c r="A15" s="8" t="s">
        <v>51</v>
      </c>
      <c r="B15" s="37">
        <v>2046023</v>
      </c>
      <c r="C15" s="37">
        <v>1201009</v>
      </c>
      <c r="D15" s="37">
        <v>3658746</v>
      </c>
      <c r="E15" s="37">
        <v>2905220</v>
      </c>
      <c r="F15" s="10">
        <f t="shared" si="0"/>
        <v>-20.595198464173251</v>
      </c>
      <c r="G15" s="1"/>
      <c r="H15" s="1"/>
      <c r="I15" s="1"/>
    </row>
    <row r="16" spans="1:12" x14ac:dyDescent="0.25">
      <c r="A16" s="11" t="s">
        <v>52</v>
      </c>
      <c r="B16" s="38">
        <v>1621952</v>
      </c>
      <c r="C16" s="38">
        <v>1145402</v>
      </c>
      <c r="D16" s="38">
        <v>3208995</v>
      </c>
      <c r="E16" s="38">
        <v>2328429</v>
      </c>
      <c r="F16" s="13">
        <f t="shared" si="0"/>
        <v>-27.440553818251502</v>
      </c>
      <c r="G16" s="1"/>
      <c r="H16" s="1"/>
      <c r="I16" s="1"/>
    </row>
    <row r="17" spans="1:9" x14ac:dyDescent="0.25">
      <c r="A17" s="8" t="s">
        <v>53</v>
      </c>
      <c r="B17" s="37">
        <v>733585</v>
      </c>
      <c r="C17" s="37">
        <v>644463</v>
      </c>
      <c r="D17" s="37">
        <v>1491691</v>
      </c>
      <c r="E17" s="37">
        <v>1107080</v>
      </c>
      <c r="F17" s="10">
        <f t="shared" si="0"/>
        <v>-25.783557050354261</v>
      </c>
      <c r="G17" s="1"/>
      <c r="H17" s="1"/>
      <c r="I17" s="1"/>
    </row>
    <row r="18" spans="1:9" x14ac:dyDescent="0.25">
      <c r="A18" s="11" t="s">
        <v>54</v>
      </c>
      <c r="B18" s="38">
        <v>55511</v>
      </c>
      <c r="C18" s="38">
        <v>73924</v>
      </c>
      <c r="D18" s="38">
        <v>180048</v>
      </c>
      <c r="E18" s="38">
        <v>183485</v>
      </c>
      <c r="F18" s="13">
        <f t="shared" si="0"/>
        <v>1.9089353950057699</v>
      </c>
      <c r="G18" s="1"/>
      <c r="H18" s="1"/>
      <c r="I18" s="1"/>
    </row>
    <row r="19" spans="1:9" x14ac:dyDescent="0.25">
      <c r="A19" s="8" t="s">
        <v>55</v>
      </c>
      <c r="B19" s="37">
        <v>134189</v>
      </c>
      <c r="C19" s="37">
        <v>237181</v>
      </c>
      <c r="D19" s="37">
        <v>402437</v>
      </c>
      <c r="E19" s="37">
        <v>393410</v>
      </c>
      <c r="F19" s="10">
        <f t="shared" si="0"/>
        <v>-2.2430840106650294</v>
      </c>
      <c r="G19" s="1"/>
      <c r="H19" s="1"/>
      <c r="I19" s="1"/>
    </row>
    <row r="20" spans="1:9" x14ac:dyDescent="0.25">
      <c r="A20" s="11" t="s">
        <v>56</v>
      </c>
      <c r="B20" s="38">
        <v>108386</v>
      </c>
      <c r="C20" s="38">
        <v>130923</v>
      </c>
      <c r="D20" s="38">
        <v>225542</v>
      </c>
      <c r="E20" s="38">
        <v>283588</v>
      </c>
      <c r="F20" s="13">
        <f t="shared" si="0"/>
        <v>25.736226512135218</v>
      </c>
      <c r="G20" s="1"/>
      <c r="H20" s="1"/>
      <c r="I20" s="1"/>
    </row>
    <row r="21" spans="1:9" x14ac:dyDescent="0.25">
      <c r="A21" s="8" t="s">
        <v>57</v>
      </c>
      <c r="B21" s="37">
        <v>797852</v>
      </c>
      <c r="C21" s="37">
        <v>1051792</v>
      </c>
      <c r="D21" s="37">
        <v>1639523</v>
      </c>
      <c r="E21" s="37">
        <v>1961561</v>
      </c>
      <c r="F21" s="10">
        <f t="shared" si="0"/>
        <v>19.642176413505638</v>
      </c>
      <c r="G21" s="1"/>
      <c r="H21" s="1"/>
      <c r="I21" s="1"/>
    </row>
    <row r="22" spans="1:9" x14ac:dyDescent="0.25">
      <c r="A22" s="11" t="s">
        <v>58</v>
      </c>
      <c r="B22" s="38">
        <v>405959</v>
      </c>
      <c r="C22" s="38">
        <v>318673</v>
      </c>
      <c r="D22" s="38">
        <v>867919</v>
      </c>
      <c r="E22" s="38">
        <v>810913</v>
      </c>
      <c r="F22" s="13">
        <f t="shared" si="0"/>
        <v>-6.5681244447926588</v>
      </c>
      <c r="G22" s="1"/>
      <c r="H22" s="1"/>
      <c r="I22" s="1"/>
    </row>
    <row r="23" spans="1:9" x14ac:dyDescent="0.25">
      <c r="A23" s="8" t="s">
        <v>59</v>
      </c>
      <c r="B23" s="37">
        <v>5989</v>
      </c>
      <c r="C23" s="37">
        <v>2917</v>
      </c>
      <c r="D23" s="37">
        <v>11621</v>
      </c>
      <c r="E23" s="37">
        <v>4491</v>
      </c>
      <c r="F23" s="10">
        <f t="shared" si="0"/>
        <v>-61.354444540056797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4870</v>
      </c>
      <c r="C25" s="37">
        <v>3000</v>
      </c>
      <c r="D25" s="37">
        <v>11890</v>
      </c>
      <c r="E25" s="37">
        <v>10459</v>
      </c>
      <c r="F25" s="10">
        <f t="shared" si="0"/>
        <v>-12.035323801513883</v>
      </c>
      <c r="G25" s="1"/>
      <c r="H25" s="1"/>
      <c r="I25" s="1"/>
    </row>
    <row r="26" spans="1:9" x14ac:dyDescent="0.25">
      <c r="A26" s="11" t="s">
        <v>62</v>
      </c>
      <c r="B26" s="38">
        <v>149984</v>
      </c>
      <c r="C26" s="38">
        <v>165177</v>
      </c>
      <c r="D26" s="38">
        <v>254569</v>
      </c>
      <c r="E26" s="38">
        <v>243297</v>
      </c>
      <c r="F26" s="13">
        <f t="shared" si="0"/>
        <v>-4.427876135743162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620445</v>
      </c>
      <c r="C28" s="38">
        <v>350247</v>
      </c>
      <c r="D28" s="38">
        <v>1317233</v>
      </c>
      <c r="E28" s="38">
        <v>1141261</v>
      </c>
      <c r="F28" s="13">
        <f t="shared" si="0"/>
        <v>-13.359215871451752</v>
      </c>
      <c r="G28" s="1"/>
      <c r="H28" s="1"/>
      <c r="I28" s="1"/>
    </row>
    <row r="29" spans="1:9" x14ac:dyDescent="0.25">
      <c r="A29" s="8" t="s">
        <v>65</v>
      </c>
      <c r="B29" s="37">
        <v>17997</v>
      </c>
      <c r="C29" s="37">
        <v>24952</v>
      </c>
      <c r="D29" s="37">
        <v>52399</v>
      </c>
      <c r="E29" s="37">
        <v>50824</v>
      </c>
      <c r="F29" s="10">
        <f t="shared" si="0"/>
        <v>-3.0057825531021649</v>
      </c>
      <c r="G29" s="1"/>
      <c r="H29" s="1"/>
      <c r="I29" s="1"/>
    </row>
    <row r="30" spans="1:9" x14ac:dyDescent="0.25">
      <c r="A30" s="11" t="s">
        <v>66</v>
      </c>
      <c r="B30" s="38">
        <v>16540</v>
      </c>
      <c r="C30" s="38">
        <v>9538</v>
      </c>
      <c r="D30" s="38">
        <v>24924</v>
      </c>
      <c r="E30" s="38">
        <v>30203</v>
      </c>
      <c r="F30" s="13">
        <f t="shared" si="0"/>
        <v>21.180388380677257</v>
      </c>
      <c r="G30" s="1"/>
      <c r="H30" s="1"/>
      <c r="I30" s="1"/>
    </row>
    <row r="31" spans="1:9" x14ac:dyDescent="0.25">
      <c r="A31" s="8" t="s">
        <v>67</v>
      </c>
      <c r="B31" s="37">
        <v>1304573</v>
      </c>
      <c r="C31" s="37">
        <v>1418331</v>
      </c>
      <c r="D31" s="37">
        <v>2646485</v>
      </c>
      <c r="E31" s="37">
        <v>3384501</v>
      </c>
      <c r="F31" s="10">
        <f t="shared" si="0"/>
        <v>27.886649650385323</v>
      </c>
      <c r="G31" s="1"/>
      <c r="H31" s="1"/>
      <c r="I31" s="1"/>
    </row>
    <row r="32" spans="1:9" x14ac:dyDescent="0.25">
      <c r="A32" s="11" t="s">
        <v>68</v>
      </c>
      <c r="B32" s="38">
        <v>462456</v>
      </c>
      <c r="C32" s="38">
        <v>357722</v>
      </c>
      <c r="D32" s="38">
        <v>958241</v>
      </c>
      <c r="E32" s="38">
        <v>872212</v>
      </c>
      <c r="F32" s="13">
        <f t="shared" si="0"/>
        <v>-8.977804122345006</v>
      </c>
      <c r="G32" s="1"/>
      <c r="H32" s="1"/>
      <c r="I32" s="1"/>
    </row>
    <row r="33" spans="1:9" x14ac:dyDescent="0.25">
      <c r="A33" s="8" t="s">
        <v>69</v>
      </c>
      <c r="B33" s="37">
        <v>3418</v>
      </c>
      <c r="C33" s="37">
        <v>11558</v>
      </c>
      <c r="D33" s="37">
        <v>13452</v>
      </c>
      <c r="E33" s="37">
        <v>17687</v>
      </c>
      <c r="F33" s="10">
        <f t="shared" si="0"/>
        <v>31.482307463574188</v>
      </c>
      <c r="G33" s="1"/>
      <c r="H33" s="1"/>
      <c r="I33" s="1"/>
    </row>
    <row r="34" spans="1:9" x14ac:dyDescent="0.25">
      <c r="A34" s="11" t="s">
        <v>70</v>
      </c>
      <c r="B34" s="38">
        <v>32857</v>
      </c>
      <c r="C34" s="38">
        <v>23052</v>
      </c>
      <c r="D34" s="38">
        <v>34430</v>
      </c>
      <c r="E34" s="38">
        <v>35104</v>
      </c>
      <c r="F34" s="13">
        <f t="shared" si="0"/>
        <v>1.9575951205344211</v>
      </c>
      <c r="G34" s="1"/>
      <c r="H34" s="1"/>
      <c r="I34" s="1"/>
    </row>
    <row r="35" spans="1:9" x14ac:dyDescent="0.25">
      <c r="A35" s="14" t="s">
        <v>71</v>
      </c>
      <c r="B35" s="15">
        <f>SUM(B7:B34)</f>
        <v>11805110</v>
      </c>
      <c r="C35" s="15">
        <f t="shared" ref="C35:E35" si="1">SUM(C7:C34)</f>
        <v>10408405</v>
      </c>
      <c r="D35" s="15">
        <f t="shared" si="1"/>
        <v>23948621</v>
      </c>
      <c r="E35" s="15">
        <f t="shared" si="1"/>
        <v>22283119</v>
      </c>
      <c r="F35" s="16">
        <f t="shared" si="0"/>
        <v>-6.9544797589806961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1183122</v>
      </c>
      <c r="C38" s="41">
        <f>D7</f>
        <v>1243626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TARRAGONA</v>
      </c>
      <c r="F38" s="42">
        <f>LOOKUP(E38,$A$38:$A$65,$B$38:$B$65)</f>
        <v>3384501</v>
      </c>
      <c r="G38" s="42">
        <f>LOOKUP(E38,$A$38:$A$65,$C$38:$C$65)</f>
        <v>2646485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17573</v>
      </c>
      <c r="C39" s="41">
        <f t="shared" ref="C39:C65" si="5">D8</f>
        <v>15647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3077344</v>
      </c>
      <c r="G39" s="42">
        <f t="shared" ref="G39:G65" si="8">LOOKUP(E39,$A$38:$A$65,$C$38:$C$65)</f>
        <v>3234518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26</v>
      </c>
      <c r="E40" s="42" t="str">
        <f t="shared" si="2"/>
        <v>BILBAO</v>
      </c>
      <c r="F40" s="42">
        <f t="shared" si="7"/>
        <v>2905220</v>
      </c>
      <c r="G40" s="42">
        <f t="shared" si="8"/>
        <v>3658746</v>
      </c>
    </row>
    <row r="41" spans="1:9" x14ac:dyDescent="0.25">
      <c r="A41" s="42" t="str">
        <f t="shared" si="3"/>
        <v>AVILES</v>
      </c>
      <c r="B41" s="41">
        <f t="shared" si="4"/>
        <v>122420</v>
      </c>
      <c r="C41" s="41">
        <f t="shared" si="5"/>
        <v>95424</v>
      </c>
      <c r="D41" s="41">
        <f t="shared" si="6"/>
        <v>17</v>
      </c>
      <c r="E41" s="42" t="str">
        <f t="shared" si="2"/>
        <v>CARTAGENA</v>
      </c>
      <c r="F41" s="42">
        <f t="shared" si="7"/>
        <v>2328429</v>
      </c>
      <c r="G41" s="42">
        <f t="shared" si="8"/>
        <v>3208995</v>
      </c>
    </row>
    <row r="42" spans="1:9" x14ac:dyDescent="0.25">
      <c r="A42" s="42" t="str">
        <f t="shared" si="3"/>
        <v>BAHIA DE ALGECIRAS</v>
      </c>
      <c r="B42" s="41">
        <f t="shared" si="4"/>
        <v>3077344</v>
      </c>
      <c r="C42" s="41">
        <f t="shared" si="5"/>
        <v>3234518</v>
      </c>
      <c r="D42" s="41">
        <f t="shared" si="6"/>
        <v>2</v>
      </c>
      <c r="E42" s="42" t="str">
        <f t="shared" si="2"/>
        <v>HUELVA</v>
      </c>
      <c r="F42" s="42">
        <f t="shared" si="7"/>
        <v>1961561</v>
      </c>
      <c r="G42" s="42">
        <f t="shared" si="8"/>
        <v>1639523</v>
      </c>
    </row>
    <row r="43" spans="1:9" x14ac:dyDescent="0.25">
      <c r="A43" s="42" t="str">
        <f t="shared" si="3"/>
        <v>BAHIA DE CADIZ</v>
      </c>
      <c r="B43" s="41">
        <f t="shared" si="4"/>
        <v>12502</v>
      </c>
      <c r="C43" s="41">
        <f t="shared" si="5"/>
        <v>15663</v>
      </c>
      <c r="D43" s="41">
        <f t="shared" si="6"/>
        <v>23</v>
      </c>
      <c r="E43" s="42" t="str">
        <f t="shared" si="2"/>
        <v>BARCELONA</v>
      </c>
      <c r="F43" s="42">
        <f t="shared" si="7"/>
        <v>1908210</v>
      </c>
      <c r="G43" s="42">
        <f t="shared" si="8"/>
        <v>2029647</v>
      </c>
    </row>
    <row r="44" spans="1:9" x14ac:dyDescent="0.25">
      <c r="A44" s="42" t="str">
        <f t="shared" si="3"/>
        <v>BALEARES</v>
      </c>
      <c r="B44" s="41">
        <f t="shared" si="4"/>
        <v>197317</v>
      </c>
      <c r="C44" s="41">
        <f t="shared" si="5"/>
        <v>313951</v>
      </c>
      <c r="D44" s="41">
        <f t="shared" si="6"/>
        <v>15</v>
      </c>
      <c r="E44" s="42" t="str">
        <f t="shared" si="2"/>
        <v>A CORUÑA</v>
      </c>
      <c r="F44" s="42">
        <f t="shared" si="7"/>
        <v>1183122</v>
      </c>
      <c r="G44" s="42">
        <f t="shared" si="8"/>
        <v>1243626</v>
      </c>
    </row>
    <row r="45" spans="1:9" x14ac:dyDescent="0.25">
      <c r="A45" s="42" t="str">
        <f t="shared" si="3"/>
        <v>BARCELONA</v>
      </c>
      <c r="B45" s="41">
        <f t="shared" si="4"/>
        <v>1908210</v>
      </c>
      <c r="C45" s="41">
        <f t="shared" si="5"/>
        <v>2029647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1141261</v>
      </c>
      <c r="G45" s="42">
        <f t="shared" si="8"/>
        <v>1317233</v>
      </c>
    </row>
    <row r="46" spans="1:9" x14ac:dyDescent="0.25">
      <c r="A46" s="42" t="str">
        <f t="shared" si="3"/>
        <v>BILBAO</v>
      </c>
      <c r="B46" s="41">
        <f t="shared" si="4"/>
        <v>2905220</v>
      </c>
      <c r="C46" s="41">
        <f t="shared" si="5"/>
        <v>3658746</v>
      </c>
      <c r="D46" s="41">
        <f t="shared" si="6"/>
        <v>3</v>
      </c>
      <c r="E46" s="42" t="str">
        <f t="shared" si="2"/>
        <v>CASTELLON</v>
      </c>
      <c r="F46" s="42">
        <f t="shared" si="7"/>
        <v>1107080</v>
      </c>
      <c r="G46" s="42">
        <f t="shared" si="8"/>
        <v>1491691</v>
      </c>
    </row>
    <row r="47" spans="1:9" x14ac:dyDescent="0.25">
      <c r="A47" s="42" t="str">
        <f t="shared" si="3"/>
        <v>CARTAGENA</v>
      </c>
      <c r="B47" s="41">
        <f t="shared" si="4"/>
        <v>2328429</v>
      </c>
      <c r="C47" s="41">
        <f t="shared" si="5"/>
        <v>3208995</v>
      </c>
      <c r="D47" s="41">
        <f t="shared" si="6"/>
        <v>4</v>
      </c>
      <c r="E47" s="42" t="str">
        <f t="shared" si="2"/>
        <v>VALENCIA</v>
      </c>
      <c r="F47" s="42">
        <f t="shared" si="7"/>
        <v>872212</v>
      </c>
      <c r="G47" s="42">
        <f t="shared" si="8"/>
        <v>958241</v>
      </c>
    </row>
    <row r="48" spans="1:9" x14ac:dyDescent="0.25">
      <c r="A48" s="42" t="str">
        <f t="shared" si="3"/>
        <v>CASTELLON</v>
      </c>
      <c r="B48" s="41">
        <f t="shared" si="4"/>
        <v>1107080</v>
      </c>
      <c r="C48" s="41">
        <f t="shared" si="5"/>
        <v>1491691</v>
      </c>
      <c r="D48" s="41">
        <f t="shared" si="6"/>
        <v>9</v>
      </c>
      <c r="E48" s="42" t="str">
        <f t="shared" si="2"/>
        <v>LAS PALMAS</v>
      </c>
      <c r="F48" s="42">
        <f t="shared" si="7"/>
        <v>810913</v>
      </c>
      <c r="G48" s="42">
        <f t="shared" si="8"/>
        <v>867919</v>
      </c>
    </row>
    <row r="49" spans="1:7" x14ac:dyDescent="0.25">
      <c r="A49" s="42" t="str">
        <f t="shared" si="3"/>
        <v>CEUTA</v>
      </c>
      <c r="B49" s="41">
        <f t="shared" si="4"/>
        <v>183485</v>
      </c>
      <c r="C49" s="41">
        <f t="shared" si="5"/>
        <v>180048</v>
      </c>
      <c r="D49" s="41">
        <f t="shared" si="6"/>
        <v>16</v>
      </c>
      <c r="E49" s="42" t="str">
        <f t="shared" si="2"/>
        <v>FERROL-SAN CIBRAO</v>
      </c>
      <c r="F49" s="42">
        <f t="shared" si="7"/>
        <v>393410</v>
      </c>
      <c r="G49" s="42">
        <f t="shared" si="8"/>
        <v>402437</v>
      </c>
    </row>
    <row r="50" spans="1:7" x14ac:dyDescent="0.25">
      <c r="A50" s="42" t="str">
        <f t="shared" si="3"/>
        <v>FERROL-SAN CIBRAO</v>
      </c>
      <c r="B50" s="41">
        <f t="shared" si="4"/>
        <v>393410</v>
      </c>
      <c r="C50" s="41">
        <f t="shared" si="5"/>
        <v>402437</v>
      </c>
      <c r="D50" s="41">
        <f t="shared" si="6"/>
        <v>12</v>
      </c>
      <c r="E50" s="42" t="str">
        <f t="shared" si="2"/>
        <v>GIJON</v>
      </c>
      <c r="F50" s="42">
        <f t="shared" si="7"/>
        <v>283588</v>
      </c>
      <c r="G50" s="42">
        <f t="shared" si="8"/>
        <v>225542</v>
      </c>
    </row>
    <row r="51" spans="1:7" x14ac:dyDescent="0.25">
      <c r="A51" s="42" t="str">
        <f t="shared" si="3"/>
        <v>GIJON</v>
      </c>
      <c r="B51" s="41">
        <f t="shared" si="4"/>
        <v>283588</v>
      </c>
      <c r="C51" s="41">
        <f t="shared" si="5"/>
        <v>225542</v>
      </c>
      <c r="D51" s="41">
        <f t="shared" si="6"/>
        <v>13</v>
      </c>
      <c r="E51" s="42" t="str">
        <f t="shared" si="2"/>
        <v>MOTRIL</v>
      </c>
      <c r="F51" s="42">
        <f t="shared" si="7"/>
        <v>243297</v>
      </c>
      <c r="G51" s="42">
        <f t="shared" si="8"/>
        <v>254569</v>
      </c>
    </row>
    <row r="52" spans="1:7" x14ac:dyDescent="0.25">
      <c r="A52" s="42" t="str">
        <f t="shared" si="3"/>
        <v>HUELVA</v>
      </c>
      <c r="B52" s="41">
        <f t="shared" si="4"/>
        <v>1961561</v>
      </c>
      <c r="C52" s="41">
        <f t="shared" si="5"/>
        <v>1639523</v>
      </c>
      <c r="D52" s="41">
        <f t="shared" si="6"/>
        <v>5</v>
      </c>
      <c r="E52" s="42" t="str">
        <f t="shared" si="2"/>
        <v>BALEARES</v>
      </c>
      <c r="F52" s="42">
        <f t="shared" si="7"/>
        <v>197317</v>
      </c>
      <c r="G52" s="42">
        <f t="shared" si="8"/>
        <v>313951</v>
      </c>
    </row>
    <row r="53" spans="1:7" x14ac:dyDescent="0.25">
      <c r="A53" s="42" t="str">
        <f t="shared" si="3"/>
        <v>LAS PALMAS</v>
      </c>
      <c r="B53" s="41">
        <f t="shared" si="4"/>
        <v>810913</v>
      </c>
      <c r="C53" s="41">
        <f t="shared" si="5"/>
        <v>867919</v>
      </c>
      <c r="D53" s="41">
        <f t="shared" si="6"/>
        <v>11</v>
      </c>
      <c r="E53" s="42" t="str">
        <f t="shared" si="2"/>
        <v>CEUTA</v>
      </c>
      <c r="F53" s="42">
        <f t="shared" si="7"/>
        <v>183485</v>
      </c>
      <c r="G53" s="42">
        <f t="shared" si="8"/>
        <v>180048</v>
      </c>
    </row>
    <row r="54" spans="1:7" x14ac:dyDescent="0.25">
      <c r="A54" s="42" t="str">
        <f t="shared" si="3"/>
        <v>MALAGA</v>
      </c>
      <c r="B54" s="41">
        <f t="shared" si="4"/>
        <v>4491</v>
      </c>
      <c r="C54" s="41">
        <f t="shared" si="5"/>
        <v>11621</v>
      </c>
      <c r="D54" s="41">
        <f t="shared" si="6"/>
        <v>25</v>
      </c>
      <c r="E54" s="42" t="str">
        <f t="shared" si="2"/>
        <v>AVILES</v>
      </c>
      <c r="F54" s="42">
        <f t="shared" si="7"/>
        <v>122420</v>
      </c>
      <c r="G54" s="42">
        <f t="shared" si="8"/>
        <v>95424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50824</v>
      </c>
      <c r="G55" s="42">
        <f t="shared" si="8"/>
        <v>52399</v>
      </c>
    </row>
    <row r="56" spans="1:7" x14ac:dyDescent="0.25">
      <c r="A56" s="42" t="str">
        <f t="shared" si="3"/>
        <v>MELILLA</v>
      </c>
      <c r="B56" s="41">
        <f t="shared" si="4"/>
        <v>10459</v>
      </c>
      <c r="C56" s="41">
        <f t="shared" si="5"/>
        <v>11890</v>
      </c>
      <c r="D56" s="41">
        <f t="shared" si="6"/>
        <v>24</v>
      </c>
      <c r="E56" s="42" t="str">
        <f t="shared" si="2"/>
        <v>VILAGARCIA</v>
      </c>
      <c r="F56" s="42">
        <f t="shared" si="9"/>
        <v>35104</v>
      </c>
      <c r="G56" s="42">
        <f t="shared" si="8"/>
        <v>34430</v>
      </c>
    </row>
    <row r="57" spans="1:7" x14ac:dyDescent="0.25">
      <c r="A57" s="42" t="str">
        <f t="shared" si="3"/>
        <v>MOTRIL</v>
      </c>
      <c r="B57" s="41">
        <f t="shared" si="4"/>
        <v>243297</v>
      </c>
      <c r="C57" s="41">
        <f t="shared" si="5"/>
        <v>254569</v>
      </c>
      <c r="D57" s="41">
        <f t="shared" si="6"/>
        <v>14</v>
      </c>
      <c r="E57" s="42" t="str">
        <f t="shared" si="2"/>
        <v>SEVILLA</v>
      </c>
      <c r="F57" s="42">
        <f t="shared" si="9"/>
        <v>30203</v>
      </c>
      <c r="G57" s="42">
        <f t="shared" si="8"/>
        <v>24924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17687</v>
      </c>
      <c r="G58" s="42">
        <f t="shared" si="8"/>
        <v>13452</v>
      </c>
    </row>
    <row r="59" spans="1:7" x14ac:dyDescent="0.25">
      <c r="A59" s="42" t="str">
        <f t="shared" si="3"/>
        <v>SANTA CRUZ DE TENERIFE</v>
      </c>
      <c r="B59" s="41">
        <f t="shared" si="4"/>
        <v>1141261</v>
      </c>
      <c r="C59" s="41">
        <f t="shared" si="5"/>
        <v>1317233</v>
      </c>
      <c r="D59" s="41">
        <f t="shared" si="6"/>
        <v>8</v>
      </c>
      <c r="E59" s="42" t="str">
        <f t="shared" si="2"/>
        <v>ALICANTE</v>
      </c>
      <c r="F59" s="42">
        <f t="shared" si="9"/>
        <v>17573</v>
      </c>
      <c r="G59" s="42">
        <f t="shared" si="8"/>
        <v>15647</v>
      </c>
    </row>
    <row r="60" spans="1:7" x14ac:dyDescent="0.25">
      <c r="A60" s="42" t="str">
        <f t="shared" si="3"/>
        <v>SANTANDER</v>
      </c>
      <c r="B60" s="41">
        <f t="shared" si="4"/>
        <v>50824</v>
      </c>
      <c r="C60" s="41">
        <f t="shared" si="5"/>
        <v>52399</v>
      </c>
      <c r="D60" s="41">
        <f t="shared" si="6"/>
        <v>18</v>
      </c>
      <c r="E60" s="42" t="str">
        <f t="shared" si="2"/>
        <v>BAHIA DE CADIZ</v>
      </c>
      <c r="F60" s="42">
        <f t="shared" si="9"/>
        <v>12502</v>
      </c>
      <c r="G60" s="42">
        <f t="shared" si="8"/>
        <v>15663</v>
      </c>
    </row>
    <row r="61" spans="1:7" x14ac:dyDescent="0.25">
      <c r="A61" s="42" t="str">
        <f t="shared" si="3"/>
        <v>SEVILLA</v>
      </c>
      <c r="B61" s="41">
        <f t="shared" si="4"/>
        <v>30203</v>
      </c>
      <c r="C61" s="41">
        <f t="shared" si="5"/>
        <v>24924</v>
      </c>
      <c r="D61" s="41">
        <f t="shared" si="6"/>
        <v>20</v>
      </c>
      <c r="E61" s="42" t="str">
        <f t="shared" si="2"/>
        <v>MELILLA</v>
      </c>
      <c r="F61" s="42">
        <f t="shared" si="9"/>
        <v>10459</v>
      </c>
      <c r="G61" s="42">
        <f t="shared" si="8"/>
        <v>11890</v>
      </c>
    </row>
    <row r="62" spans="1:7" x14ac:dyDescent="0.25">
      <c r="A62" s="42" t="str">
        <f t="shared" si="3"/>
        <v>TARRAGONA</v>
      </c>
      <c r="B62" s="41">
        <f t="shared" si="4"/>
        <v>3384501</v>
      </c>
      <c r="C62" s="41">
        <f t="shared" si="5"/>
        <v>2646485</v>
      </c>
      <c r="D62" s="41">
        <f t="shared" si="6"/>
        <v>1</v>
      </c>
      <c r="E62" s="42" t="str">
        <f t="shared" si="2"/>
        <v>MALAGA</v>
      </c>
      <c r="F62" s="42">
        <f t="shared" si="9"/>
        <v>4491</v>
      </c>
      <c r="G62" s="42">
        <f t="shared" si="8"/>
        <v>11621</v>
      </c>
    </row>
    <row r="63" spans="1:7" x14ac:dyDescent="0.25">
      <c r="A63" s="42" t="str">
        <f t="shared" si="3"/>
        <v>VALENCIA</v>
      </c>
      <c r="B63" s="41">
        <f t="shared" si="4"/>
        <v>872212</v>
      </c>
      <c r="C63" s="41">
        <f t="shared" si="5"/>
        <v>958241</v>
      </c>
      <c r="D63" s="41">
        <f t="shared" si="6"/>
        <v>10</v>
      </c>
      <c r="E63" s="42" t="str">
        <f t="shared" si="2"/>
        <v>ALMERIA</v>
      </c>
      <c r="F63" s="42">
        <f t="shared" si="9"/>
        <v>906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17687</v>
      </c>
      <c r="C64" s="41">
        <f t="shared" si="5"/>
        <v>13452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35104</v>
      </c>
      <c r="C65" s="41">
        <f t="shared" si="5"/>
        <v>34430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19">
        <v>220935</v>
      </c>
      <c r="C7" s="19">
        <v>293625</v>
      </c>
      <c r="D7" s="19">
        <v>345727</v>
      </c>
      <c r="E7" s="19">
        <v>549452</v>
      </c>
      <c r="F7" s="10">
        <f>((E7*100)/D7)-100</f>
        <v>58.926551874745115</v>
      </c>
      <c r="G7" s="1"/>
      <c r="H7" s="1"/>
      <c r="I7" s="1"/>
    </row>
    <row r="8" spans="1:12" x14ac:dyDescent="0.25">
      <c r="A8" s="11" t="s">
        <v>44</v>
      </c>
      <c r="B8" s="20">
        <v>113062</v>
      </c>
      <c r="C8" s="20">
        <v>59706</v>
      </c>
      <c r="D8" s="20">
        <v>184761</v>
      </c>
      <c r="E8" s="20">
        <v>107667</v>
      </c>
      <c r="F8" s="13">
        <f t="shared" ref="F8:F35" si="0">((E8*100)/D8)-100</f>
        <v>-41.726338350625944</v>
      </c>
      <c r="G8" s="1"/>
      <c r="H8" s="1"/>
      <c r="I8" s="1"/>
    </row>
    <row r="9" spans="1:12" x14ac:dyDescent="0.25">
      <c r="A9" s="8" t="s">
        <v>45</v>
      </c>
      <c r="B9" s="19">
        <v>291122</v>
      </c>
      <c r="C9" s="19">
        <v>244467</v>
      </c>
      <c r="D9" s="19">
        <v>519132</v>
      </c>
      <c r="E9" s="19">
        <v>726598</v>
      </c>
      <c r="F9" s="10">
        <f t="shared" si="0"/>
        <v>39.964016858910639</v>
      </c>
      <c r="G9" s="1"/>
      <c r="H9" s="1"/>
      <c r="I9" s="1"/>
    </row>
    <row r="10" spans="1:12" x14ac:dyDescent="0.25">
      <c r="A10" s="11" t="s">
        <v>46</v>
      </c>
      <c r="B10" s="20">
        <v>194731</v>
      </c>
      <c r="C10" s="20">
        <v>249964</v>
      </c>
      <c r="D10" s="20">
        <v>393476</v>
      </c>
      <c r="E10" s="20">
        <v>464125</v>
      </c>
      <c r="F10" s="13">
        <f t="shared" si="0"/>
        <v>17.955097642549987</v>
      </c>
      <c r="G10" s="1"/>
      <c r="H10" s="1"/>
      <c r="I10" s="1"/>
    </row>
    <row r="11" spans="1:12" x14ac:dyDescent="0.25">
      <c r="A11" s="8" t="s">
        <v>47</v>
      </c>
      <c r="B11" s="19">
        <v>31646</v>
      </c>
      <c r="C11" s="19">
        <v>38668</v>
      </c>
      <c r="D11" s="19">
        <v>212428</v>
      </c>
      <c r="E11" s="19">
        <v>167001</v>
      </c>
      <c r="F11" s="10">
        <f t="shared" si="0"/>
        <v>-21.384657389797951</v>
      </c>
      <c r="G11" s="1"/>
      <c r="H11" s="1"/>
      <c r="I11" s="1"/>
    </row>
    <row r="12" spans="1:12" x14ac:dyDescent="0.25">
      <c r="A12" s="11" t="s">
        <v>48</v>
      </c>
      <c r="B12" s="20">
        <v>137079</v>
      </c>
      <c r="C12" s="20">
        <v>258094</v>
      </c>
      <c r="D12" s="20">
        <v>203078</v>
      </c>
      <c r="E12" s="20">
        <v>537342</v>
      </c>
      <c r="F12" s="13">
        <f t="shared" si="0"/>
        <v>164.59882409714493</v>
      </c>
      <c r="G12" s="1"/>
      <c r="H12" s="1"/>
      <c r="I12" s="1"/>
    </row>
    <row r="13" spans="1:12" x14ac:dyDescent="0.25">
      <c r="A13" s="8" t="s">
        <v>49</v>
      </c>
      <c r="B13" s="19">
        <v>130811</v>
      </c>
      <c r="C13" s="19">
        <v>145010</v>
      </c>
      <c r="D13" s="19">
        <v>264087</v>
      </c>
      <c r="E13" s="19">
        <v>318651</v>
      </c>
      <c r="F13" s="10">
        <f t="shared" si="0"/>
        <v>20.661372956639283</v>
      </c>
      <c r="G13" s="1"/>
      <c r="H13" s="1"/>
      <c r="I13" s="1"/>
    </row>
    <row r="14" spans="1:12" x14ac:dyDescent="0.25">
      <c r="A14" s="11" t="s">
        <v>50</v>
      </c>
      <c r="B14" s="20">
        <v>158362</v>
      </c>
      <c r="C14" s="20">
        <v>226315</v>
      </c>
      <c r="D14" s="20">
        <v>460789</v>
      </c>
      <c r="E14" s="20">
        <v>545686</v>
      </c>
      <c r="F14" s="13">
        <f t="shared" si="0"/>
        <v>18.424267940423931</v>
      </c>
      <c r="G14" s="1"/>
      <c r="H14" s="1"/>
      <c r="I14" s="1"/>
    </row>
    <row r="15" spans="1:12" x14ac:dyDescent="0.25">
      <c r="A15" s="8" t="s">
        <v>51</v>
      </c>
      <c r="B15" s="19">
        <v>225574</v>
      </c>
      <c r="C15" s="19">
        <v>384718</v>
      </c>
      <c r="D15" s="19">
        <v>423238</v>
      </c>
      <c r="E15" s="19">
        <v>578070</v>
      </c>
      <c r="F15" s="10">
        <f t="shared" si="0"/>
        <v>36.582726503763837</v>
      </c>
      <c r="G15" s="1"/>
      <c r="H15" s="1"/>
      <c r="I15" s="1"/>
    </row>
    <row r="16" spans="1:12" x14ac:dyDescent="0.25">
      <c r="A16" s="11" t="s">
        <v>52</v>
      </c>
      <c r="B16" s="20">
        <v>218523</v>
      </c>
      <c r="C16" s="20">
        <v>248033</v>
      </c>
      <c r="D16" s="20">
        <v>498955</v>
      </c>
      <c r="E16" s="20">
        <v>514838</v>
      </c>
      <c r="F16" s="13">
        <f t="shared" si="0"/>
        <v>3.1832529987674292</v>
      </c>
      <c r="G16" s="1"/>
      <c r="H16" s="1"/>
      <c r="I16" s="1"/>
    </row>
    <row r="17" spans="1:9" x14ac:dyDescent="0.25">
      <c r="A17" s="8" t="s">
        <v>53</v>
      </c>
      <c r="B17" s="19">
        <v>106826</v>
      </c>
      <c r="C17" s="19">
        <v>171591</v>
      </c>
      <c r="D17" s="19">
        <v>237719</v>
      </c>
      <c r="E17" s="19">
        <v>308879</v>
      </c>
      <c r="F17" s="10">
        <f t="shared" si="0"/>
        <v>29.934502500851835</v>
      </c>
      <c r="G17" s="1"/>
      <c r="H17" s="1"/>
      <c r="I17" s="1"/>
    </row>
    <row r="18" spans="1:9" x14ac:dyDescent="0.25">
      <c r="A18" s="11" t="s">
        <v>54</v>
      </c>
      <c r="B18" s="20">
        <v>5597</v>
      </c>
      <c r="C18" s="20">
        <v>3499</v>
      </c>
      <c r="D18" s="20">
        <v>10067</v>
      </c>
      <c r="E18" s="20">
        <v>7936</v>
      </c>
      <c r="F18" s="13">
        <f t="shared" si="0"/>
        <v>-21.168173239296706</v>
      </c>
      <c r="G18" s="1"/>
      <c r="H18" s="1"/>
      <c r="I18" s="1"/>
    </row>
    <row r="19" spans="1:9" x14ac:dyDescent="0.25">
      <c r="A19" s="8" t="s">
        <v>55</v>
      </c>
      <c r="B19" s="19">
        <v>699583</v>
      </c>
      <c r="C19" s="19">
        <v>609650</v>
      </c>
      <c r="D19" s="19">
        <v>1298821</v>
      </c>
      <c r="E19" s="19">
        <v>1361558</v>
      </c>
      <c r="F19" s="10">
        <f t="shared" si="0"/>
        <v>4.8303037908995918</v>
      </c>
      <c r="G19" s="1"/>
      <c r="H19" s="1"/>
      <c r="I19" s="1"/>
    </row>
    <row r="20" spans="1:9" x14ac:dyDescent="0.25">
      <c r="A20" s="11" t="s">
        <v>56</v>
      </c>
      <c r="B20" s="20">
        <v>805300</v>
      </c>
      <c r="C20" s="20">
        <v>1169018</v>
      </c>
      <c r="D20" s="20">
        <v>2186709</v>
      </c>
      <c r="E20" s="20">
        <v>2079769</v>
      </c>
      <c r="F20" s="13">
        <f t="shared" si="0"/>
        <v>-4.8904541024891728</v>
      </c>
      <c r="G20" s="1"/>
      <c r="H20" s="1"/>
      <c r="I20" s="1"/>
    </row>
    <row r="21" spans="1:9" x14ac:dyDescent="0.25">
      <c r="A21" s="8" t="s">
        <v>57</v>
      </c>
      <c r="B21" s="19">
        <v>244292</v>
      </c>
      <c r="C21" s="19">
        <v>420828</v>
      </c>
      <c r="D21" s="19">
        <v>413332</v>
      </c>
      <c r="E21" s="19">
        <v>621363</v>
      </c>
      <c r="F21" s="10">
        <f t="shared" si="0"/>
        <v>50.330243000783867</v>
      </c>
      <c r="G21" s="1"/>
      <c r="H21" s="1"/>
      <c r="I21" s="1"/>
    </row>
    <row r="22" spans="1:9" x14ac:dyDescent="0.25">
      <c r="A22" s="11" t="s">
        <v>58</v>
      </c>
      <c r="B22" s="20">
        <v>53312</v>
      </c>
      <c r="C22" s="20">
        <v>50948</v>
      </c>
      <c r="D22" s="20">
        <v>129722</v>
      </c>
      <c r="E22" s="20">
        <v>122666</v>
      </c>
      <c r="F22" s="13">
        <f t="shared" si="0"/>
        <v>-5.4393240930605486</v>
      </c>
      <c r="G22" s="1"/>
      <c r="H22" s="1"/>
      <c r="I22" s="1"/>
    </row>
    <row r="23" spans="1:9" x14ac:dyDescent="0.25">
      <c r="A23" s="8" t="s">
        <v>59</v>
      </c>
      <c r="B23" s="19">
        <v>75084</v>
      </c>
      <c r="C23" s="19">
        <v>56565</v>
      </c>
      <c r="D23" s="19">
        <v>167658</v>
      </c>
      <c r="E23" s="19">
        <v>118454</v>
      </c>
      <c r="F23" s="10">
        <f t="shared" si="0"/>
        <v>-29.347839053310906</v>
      </c>
      <c r="G23" s="1"/>
      <c r="H23" s="1"/>
      <c r="I23" s="1"/>
    </row>
    <row r="24" spans="1:9" x14ac:dyDescent="0.25">
      <c r="A24" s="11" t="s">
        <v>60</v>
      </c>
      <c r="B24" s="20">
        <v>66905</v>
      </c>
      <c r="C24" s="20">
        <v>92498</v>
      </c>
      <c r="D24" s="20">
        <v>105106</v>
      </c>
      <c r="E24" s="20">
        <v>214611</v>
      </c>
      <c r="F24" s="13">
        <f t="shared" si="0"/>
        <v>104.18529865088578</v>
      </c>
      <c r="G24" s="1"/>
      <c r="H24" s="1"/>
      <c r="I24" s="1"/>
    </row>
    <row r="25" spans="1:9" x14ac:dyDescent="0.25">
      <c r="A25" s="8" t="s">
        <v>61</v>
      </c>
      <c r="B25" s="19">
        <v>1793</v>
      </c>
      <c r="C25" s="19">
        <v>3550</v>
      </c>
      <c r="D25" s="19">
        <v>1793</v>
      </c>
      <c r="E25" s="19">
        <v>5417</v>
      </c>
      <c r="F25" s="10">
        <f t="shared" si="0"/>
        <v>202.11935303959842</v>
      </c>
      <c r="G25" s="1"/>
      <c r="H25" s="1"/>
      <c r="I25" s="1"/>
    </row>
    <row r="26" spans="1:9" x14ac:dyDescent="0.25">
      <c r="A26" s="11" t="s">
        <v>62</v>
      </c>
      <c r="B26" s="20">
        <v>41275</v>
      </c>
      <c r="C26" s="20">
        <v>26947</v>
      </c>
      <c r="D26" s="20">
        <v>92777</v>
      </c>
      <c r="E26" s="20">
        <v>64629</v>
      </c>
      <c r="F26" s="13">
        <f t="shared" si="0"/>
        <v>-30.339416019056443</v>
      </c>
      <c r="G26" s="1"/>
      <c r="H26" s="1"/>
      <c r="I26" s="1"/>
    </row>
    <row r="27" spans="1:9" x14ac:dyDescent="0.25">
      <c r="A27" s="8" t="s">
        <v>63</v>
      </c>
      <c r="B27" s="19">
        <v>82161</v>
      </c>
      <c r="C27" s="19">
        <v>95210</v>
      </c>
      <c r="D27" s="19">
        <v>224196</v>
      </c>
      <c r="E27" s="19">
        <v>201741</v>
      </c>
      <c r="F27" s="10">
        <f t="shared" si="0"/>
        <v>-10.015789755392603</v>
      </c>
      <c r="G27" s="1"/>
      <c r="H27" s="1"/>
      <c r="I27" s="1"/>
    </row>
    <row r="28" spans="1:9" x14ac:dyDescent="0.25">
      <c r="A28" s="11" t="s">
        <v>64</v>
      </c>
      <c r="B28" s="20">
        <v>34605</v>
      </c>
      <c r="C28" s="20">
        <v>86199</v>
      </c>
      <c r="D28" s="20">
        <v>108029</v>
      </c>
      <c r="E28" s="20">
        <v>169116</v>
      </c>
      <c r="F28" s="13">
        <f t="shared" si="0"/>
        <v>56.546853159799696</v>
      </c>
      <c r="G28" s="1"/>
      <c r="H28" s="1"/>
      <c r="I28" s="1"/>
    </row>
    <row r="29" spans="1:9" x14ac:dyDescent="0.25">
      <c r="A29" s="8" t="s">
        <v>65</v>
      </c>
      <c r="B29" s="19">
        <v>181579</v>
      </c>
      <c r="C29" s="19">
        <v>197392</v>
      </c>
      <c r="D29" s="19">
        <v>368171</v>
      </c>
      <c r="E29" s="19">
        <v>437975</v>
      </c>
      <c r="F29" s="10">
        <f t="shared" si="0"/>
        <v>18.959668197658146</v>
      </c>
      <c r="G29" s="1"/>
      <c r="H29" s="1"/>
      <c r="I29" s="1"/>
    </row>
    <row r="30" spans="1:9" x14ac:dyDescent="0.25">
      <c r="A30" s="11" t="s">
        <v>66</v>
      </c>
      <c r="B30" s="20">
        <v>192547</v>
      </c>
      <c r="C30" s="20">
        <v>190793</v>
      </c>
      <c r="D30" s="20">
        <v>348895</v>
      </c>
      <c r="E30" s="20">
        <v>354922</v>
      </c>
      <c r="F30" s="13">
        <f t="shared" si="0"/>
        <v>1.7274538184840651</v>
      </c>
      <c r="G30" s="1"/>
      <c r="H30" s="1"/>
      <c r="I30" s="1"/>
    </row>
    <row r="31" spans="1:9" x14ac:dyDescent="0.25">
      <c r="A31" s="8" t="s">
        <v>67</v>
      </c>
      <c r="B31" s="19">
        <v>890376</v>
      </c>
      <c r="C31" s="19">
        <v>785629</v>
      </c>
      <c r="D31" s="19">
        <v>1633012</v>
      </c>
      <c r="E31" s="19">
        <v>1499285</v>
      </c>
      <c r="F31" s="10">
        <f t="shared" si="0"/>
        <v>-8.1889784030980763</v>
      </c>
      <c r="G31" s="1"/>
      <c r="H31" s="1"/>
      <c r="I31" s="1"/>
    </row>
    <row r="32" spans="1:9" x14ac:dyDescent="0.25">
      <c r="A32" s="11" t="s">
        <v>68</v>
      </c>
      <c r="B32" s="20">
        <v>438653</v>
      </c>
      <c r="C32" s="20">
        <v>121793</v>
      </c>
      <c r="D32" s="20">
        <v>742597</v>
      </c>
      <c r="E32" s="20">
        <v>325891</v>
      </c>
      <c r="F32" s="13">
        <f t="shared" si="0"/>
        <v>-56.114689394112823</v>
      </c>
      <c r="G32" s="1"/>
      <c r="H32" s="1"/>
      <c r="I32" s="1"/>
    </row>
    <row r="33" spans="1:9" x14ac:dyDescent="0.25">
      <c r="A33" s="8" t="s">
        <v>69</v>
      </c>
      <c r="B33" s="19">
        <v>29985</v>
      </c>
      <c r="C33" s="19">
        <v>31218</v>
      </c>
      <c r="D33" s="19">
        <v>57784</v>
      </c>
      <c r="E33" s="19">
        <v>51253</v>
      </c>
      <c r="F33" s="10">
        <f t="shared" si="0"/>
        <v>-11.302436660667311</v>
      </c>
      <c r="G33" s="1"/>
      <c r="H33" s="1"/>
      <c r="I33" s="1"/>
    </row>
    <row r="34" spans="1:9" x14ac:dyDescent="0.25">
      <c r="A34" s="11" t="s">
        <v>70</v>
      </c>
      <c r="B34" s="20">
        <v>41848</v>
      </c>
      <c r="C34" s="20">
        <v>28896</v>
      </c>
      <c r="D34" s="20">
        <v>59059</v>
      </c>
      <c r="E34" s="20">
        <v>60007</v>
      </c>
      <c r="F34" s="13">
        <f t="shared" si="0"/>
        <v>1.6051744865304158</v>
      </c>
      <c r="G34" s="1"/>
      <c r="H34" s="1"/>
      <c r="I34" s="1"/>
    </row>
    <row r="35" spans="1:9" x14ac:dyDescent="0.25">
      <c r="A35" s="14" t="s">
        <v>71</v>
      </c>
      <c r="B35" s="15">
        <f>SUM(B7:B34)</f>
        <v>5713566</v>
      </c>
      <c r="C35" s="15">
        <f t="shared" ref="C35:E35" si="1">SUM(C7:C34)</f>
        <v>6290824</v>
      </c>
      <c r="D35" s="15">
        <f t="shared" si="1"/>
        <v>11691118</v>
      </c>
      <c r="E35" s="15">
        <f t="shared" si="1"/>
        <v>12514902</v>
      </c>
      <c r="F35" s="16">
        <f t="shared" si="0"/>
        <v>7.0462380073488333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549452</v>
      </c>
      <c r="C38" s="41">
        <f>D7</f>
        <v>345727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2079769</v>
      </c>
      <c r="G38" s="42">
        <f>LOOKUP(E38,$A$38:$A$65,$C$38:$C$65)</f>
        <v>2186709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107667</v>
      </c>
      <c r="C39" s="41">
        <f t="shared" ref="C39:C65" si="5">D8</f>
        <v>184761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1499285</v>
      </c>
      <c r="G39" s="42">
        <f t="shared" ref="G39:G65" si="8">LOOKUP(E39,$A$38:$A$65,$C$38:$C$65)</f>
        <v>1633012</v>
      </c>
    </row>
    <row r="40" spans="1:9" x14ac:dyDescent="0.25">
      <c r="A40" s="42" t="str">
        <f t="shared" si="3"/>
        <v>ALMERIA</v>
      </c>
      <c r="B40" s="41">
        <f t="shared" si="4"/>
        <v>726598</v>
      </c>
      <c r="C40" s="41">
        <f t="shared" si="5"/>
        <v>519132</v>
      </c>
      <c r="D40" s="41">
        <f t="shared" si="6"/>
        <v>4</v>
      </c>
      <c r="E40" s="42" t="str">
        <f t="shared" si="2"/>
        <v>FERROL-SAN CIBRAO</v>
      </c>
      <c r="F40" s="42">
        <f t="shared" si="7"/>
        <v>1361558</v>
      </c>
      <c r="G40" s="42">
        <f t="shared" si="8"/>
        <v>1298821</v>
      </c>
    </row>
    <row r="41" spans="1:9" x14ac:dyDescent="0.25">
      <c r="A41" s="42" t="str">
        <f t="shared" si="3"/>
        <v>AVILES</v>
      </c>
      <c r="B41" s="41">
        <f t="shared" si="4"/>
        <v>464125</v>
      </c>
      <c r="C41" s="41">
        <f t="shared" si="5"/>
        <v>393476</v>
      </c>
      <c r="D41" s="41">
        <f t="shared" si="6"/>
        <v>11</v>
      </c>
      <c r="E41" s="42" t="str">
        <f t="shared" si="2"/>
        <v>ALMERIA</v>
      </c>
      <c r="F41" s="42">
        <f t="shared" si="7"/>
        <v>726598</v>
      </c>
      <c r="G41" s="42">
        <f t="shared" si="8"/>
        <v>519132</v>
      </c>
    </row>
    <row r="42" spans="1:9" x14ac:dyDescent="0.25">
      <c r="A42" s="42" t="str">
        <f t="shared" si="3"/>
        <v>BAHIA DE ALGECIRAS</v>
      </c>
      <c r="B42" s="41">
        <f t="shared" si="4"/>
        <v>167001</v>
      </c>
      <c r="C42" s="41">
        <f t="shared" si="5"/>
        <v>212428</v>
      </c>
      <c r="D42" s="41">
        <f t="shared" si="6"/>
        <v>20</v>
      </c>
      <c r="E42" s="42" t="str">
        <f t="shared" si="2"/>
        <v>HUELVA</v>
      </c>
      <c r="F42" s="42">
        <f t="shared" si="7"/>
        <v>621363</v>
      </c>
      <c r="G42" s="42">
        <f t="shared" si="8"/>
        <v>413332</v>
      </c>
    </row>
    <row r="43" spans="1:9" x14ac:dyDescent="0.25">
      <c r="A43" s="42" t="str">
        <f t="shared" si="3"/>
        <v>BAHIA DE CADIZ</v>
      </c>
      <c r="B43" s="41">
        <f t="shared" si="4"/>
        <v>537342</v>
      </c>
      <c r="C43" s="41">
        <f t="shared" si="5"/>
        <v>203078</v>
      </c>
      <c r="D43" s="41">
        <f t="shared" si="6"/>
        <v>9</v>
      </c>
      <c r="E43" s="42" t="str">
        <f t="shared" si="2"/>
        <v>BILBAO</v>
      </c>
      <c r="F43" s="42">
        <f t="shared" si="7"/>
        <v>578070</v>
      </c>
      <c r="G43" s="42">
        <f t="shared" si="8"/>
        <v>423238</v>
      </c>
    </row>
    <row r="44" spans="1:9" x14ac:dyDescent="0.25">
      <c r="A44" s="42" t="str">
        <f t="shared" si="3"/>
        <v>BALEARES</v>
      </c>
      <c r="B44" s="41">
        <f t="shared" si="4"/>
        <v>318651</v>
      </c>
      <c r="C44" s="41">
        <f t="shared" si="5"/>
        <v>264087</v>
      </c>
      <c r="D44" s="41">
        <f t="shared" si="6"/>
        <v>15</v>
      </c>
      <c r="E44" s="42" t="str">
        <f t="shared" si="2"/>
        <v>A CORUÑA</v>
      </c>
      <c r="F44" s="42">
        <f t="shared" si="7"/>
        <v>549452</v>
      </c>
      <c r="G44" s="42">
        <f t="shared" si="8"/>
        <v>345727</v>
      </c>
    </row>
    <row r="45" spans="1:9" x14ac:dyDescent="0.25">
      <c r="A45" s="42" t="str">
        <f t="shared" si="3"/>
        <v>BARCELONA</v>
      </c>
      <c r="B45" s="41">
        <f t="shared" si="4"/>
        <v>545686</v>
      </c>
      <c r="C45" s="41">
        <f t="shared" si="5"/>
        <v>460789</v>
      </c>
      <c r="D45" s="41">
        <f t="shared" si="6"/>
        <v>8</v>
      </c>
      <c r="E45" s="42" t="str">
        <f t="shared" si="2"/>
        <v>BARCELONA</v>
      </c>
      <c r="F45" s="42">
        <f t="shared" si="7"/>
        <v>545686</v>
      </c>
      <c r="G45" s="42">
        <f t="shared" si="8"/>
        <v>460789</v>
      </c>
    </row>
    <row r="46" spans="1:9" x14ac:dyDescent="0.25">
      <c r="A46" s="42" t="str">
        <f t="shared" si="3"/>
        <v>BILBAO</v>
      </c>
      <c r="B46" s="41">
        <f t="shared" si="4"/>
        <v>578070</v>
      </c>
      <c r="C46" s="41">
        <f t="shared" si="5"/>
        <v>423238</v>
      </c>
      <c r="D46" s="41">
        <f t="shared" si="6"/>
        <v>6</v>
      </c>
      <c r="E46" s="42" t="str">
        <f t="shared" si="2"/>
        <v>BAHIA DE CADIZ</v>
      </c>
      <c r="F46" s="42">
        <f t="shared" si="7"/>
        <v>537342</v>
      </c>
      <c r="G46" s="42">
        <f t="shared" si="8"/>
        <v>203078</v>
      </c>
    </row>
    <row r="47" spans="1:9" x14ac:dyDescent="0.25">
      <c r="A47" s="42" t="str">
        <f t="shared" si="3"/>
        <v>CARTAGENA</v>
      </c>
      <c r="B47" s="41">
        <f t="shared" si="4"/>
        <v>514838</v>
      </c>
      <c r="C47" s="41">
        <f t="shared" si="5"/>
        <v>498955</v>
      </c>
      <c r="D47" s="41">
        <f t="shared" si="6"/>
        <v>10</v>
      </c>
      <c r="E47" s="42" t="str">
        <f t="shared" si="2"/>
        <v>CARTAGENA</v>
      </c>
      <c r="F47" s="42">
        <f t="shared" si="7"/>
        <v>514838</v>
      </c>
      <c r="G47" s="42">
        <f t="shared" si="8"/>
        <v>498955</v>
      </c>
    </row>
    <row r="48" spans="1:9" x14ac:dyDescent="0.25">
      <c r="A48" s="42" t="str">
        <f t="shared" si="3"/>
        <v>CASTELLON</v>
      </c>
      <c r="B48" s="41">
        <f t="shared" si="4"/>
        <v>308879</v>
      </c>
      <c r="C48" s="41">
        <f t="shared" si="5"/>
        <v>237719</v>
      </c>
      <c r="D48" s="41">
        <f t="shared" si="6"/>
        <v>16</v>
      </c>
      <c r="E48" s="42" t="str">
        <f t="shared" si="2"/>
        <v>AVILES</v>
      </c>
      <c r="F48" s="42">
        <f t="shared" si="7"/>
        <v>464125</v>
      </c>
      <c r="G48" s="42">
        <f t="shared" si="8"/>
        <v>393476</v>
      </c>
    </row>
    <row r="49" spans="1:7" x14ac:dyDescent="0.25">
      <c r="A49" s="42" t="str">
        <f t="shared" si="3"/>
        <v>CEUTA</v>
      </c>
      <c r="B49" s="41">
        <f t="shared" si="4"/>
        <v>7936</v>
      </c>
      <c r="C49" s="41">
        <f t="shared" si="5"/>
        <v>10067</v>
      </c>
      <c r="D49" s="41">
        <f t="shared" si="6"/>
        <v>27</v>
      </c>
      <c r="E49" s="42" t="str">
        <f t="shared" si="2"/>
        <v>SANTANDER</v>
      </c>
      <c r="F49" s="42">
        <f t="shared" si="7"/>
        <v>437975</v>
      </c>
      <c r="G49" s="42">
        <f t="shared" si="8"/>
        <v>368171</v>
      </c>
    </row>
    <row r="50" spans="1:7" x14ac:dyDescent="0.25">
      <c r="A50" s="42" t="str">
        <f t="shared" si="3"/>
        <v>FERROL-SAN CIBRAO</v>
      </c>
      <c r="B50" s="41">
        <f t="shared" si="4"/>
        <v>1361558</v>
      </c>
      <c r="C50" s="41">
        <f t="shared" si="5"/>
        <v>1298821</v>
      </c>
      <c r="D50" s="41">
        <f t="shared" si="6"/>
        <v>3</v>
      </c>
      <c r="E50" s="42" t="str">
        <f t="shared" si="2"/>
        <v>SEVILLA</v>
      </c>
      <c r="F50" s="42">
        <f t="shared" si="7"/>
        <v>354922</v>
      </c>
      <c r="G50" s="42">
        <f t="shared" si="8"/>
        <v>348895</v>
      </c>
    </row>
    <row r="51" spans="1:7" x14ac:dyDescent="0.25">
      <c r="A51" s="42" t="str">
        <f t="shared" si="3"/>
        <v>GIJON</v>
      </c>
      <c r="B51" s="41">
        <f t="shared" si="4"/>
        <v>2079769</v>
      </c>
      <c r="C51" s="41">
        <f t="shared" si="5"/>
        <v>2186709</v>
      </c>
      <c r="D51" s="41">
        <f t="shared" si="6"/>
        <v>1</v>
      </c>
      <c r="E51" s="42" t="str">
        <f t="shared" si="2"/>
        <v>VALENCIA</v>
      </c>
      <c r="F51" s="42">
        <f t="shared" si="7"/>
        <v>325891</v>
      </c>
      <c r="G51" s="42">
        <f t="shared" si="8"/>
        <v>742597</v>
      </c>
    </row>
    <row r="52" spans="1:7" x14ac:dyDescent="0.25">
      <c r="A52" s="42" t="str">
        <f t="shared" si="3"/>
        <v>HUELVA</v>
      </c>
      <c r="B52" s="41">
        <f t="shared" si="4"/>
        <v>621363</v>
      </c>
      <c r="C52" s="41">
        <f t="shared" si="5"/>
        <v>413332</v>
      </c>
      <c r="D52" s="41">
        <f t="shared" si="6"/>
        <v>5</v>
      </c>
      <c r="E52" s="42" t="str">
        <f t="shared" si="2"/>
        <v>BALEARES</v>
      </c>
      <c r="F52" s="42">
        <f t="shared" si="7"/>
        <v>318651</v>
      </c>
      <c r="G52" s="42">
        <f t="shared" si="8"/>
        <v>264087</v>
      </c>
    </row>
    <row r="53" spans="1:7" x14ac:dyDescent="0.25">
      <c r="A53" s="42" t="str">
        <f t="shared" si="3"/>
        <v>LAS PALMAS</v>
      </c>
      <c r="B53" s="41">
        <f t="shared" si="4"/>
        <v>122666</v>
      </c>
      <c r="C53" s="41">
        <f t="shared" si="5"/>
        <v>129722</v>
      </c>
      <c r="D53" s="41">
        <f t="shared" si="6"/>
        <v>21</v>
      </c>
      <c r="E53" s="42" t="str">
        <f t="shared" si="2"/>
        <v>CASTELLON</v>
      </c>
      <c r="F53" s="42">
        <f t="shared" si="7"/>
        <v>308879</v>
      </c>
      <c r="G53" s="42">
        <f t="shared" si="8"/>
        <v>237719</v>
      </c>
    </row>
    <row r="54" spans="1:7" x14ac:dyDescent="0.25">
      <c r="A54" s="42" t="str">
        <f t="shared" si="3"/>
        <v>MALAGA</v>
      </c>
      <c r="B54" s="41">
        <f t="shared" si="4"/>
        <v>118454</v>
      </c>
      <c r="C54" s="41">
        <f t="shared" si="5"/>
        <v>167658</v>
      </c>
      <c r="D54" s="41">
        <f t="shared" si="6"/>
        <v>22</v>
      </c>
      <c r="E54" s="42" t="str">
        <f t="shared" si="2"/>
        <v>MARIN Y RIA DE PONTEVEDRA</v>
      </c>
      <c r="F54" s="42">
        <f t="shared" si="7"/>
        <v>214611</v>
      </c>
      <c r="G54" s="42">
        <f t="shared" si="8"/>
        <v>105106</v>
      </c>
    </row>
    <row r="55" spans="1:7" x14ac:dyDescent="0.25">
      <c r="A55" s="42" t="str">
        <f t="shared" si="3"/>
        <v>MARIN Y RIA DE PONTEVEDRA</v>
      </c>
      <c r="B55" s="41">
        <f t="shared" si="4"/>
        <v>214611</v>
      </c>
      <c r="C55" s="41">
        <f t="shared" si="5"/>
        <v>105106</v>
      </c>
      <c r="D55" s="41">
        <f t="shared" si="6"/>
        <v>17</v>
      </c>
      <c r="E55" s="42" t="str">
        <f t="shared" si="2"/>
        <v>PASAIA</v>
      </c>
      <c r="F55" s="42">
        <f t="shared" ref="F55:F65" si="9">LOOKUP(E55,$A$38:$A$65,$B$38:$B$65)</f>
        <v>201741</v>
      </c>
      <c r="G55" s="42">
        <f t="shared" si="8"/>
        <v>224196</v>
      </c>
    </row>
    <row r="56" spans="1:7" x14ac:dyDescent="0.25">
      <c r="A56" s="42" t="str">
        <f t="shared" si="3"/>
        <v>MELILLA</v>
      </c>
      <c r="B56" s="41">
        <f t="shared" si="4"/>
        <v>5417</v>
      </c>
      <c r="C56" s="41">
        <f t="shared" si="5"/>
        <v>1793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169116</v>
      </c>
      <c r="G56" s="42">
        <f t="shared" si="8"/>
        <v>108029</v>
      </c>
    </row>
    <row r="57" spans="1:7" x14ac:dyDescent="0.25">
      <c r="A57" s="42" t="str">
        <f t="shared" si="3"/>
        <v>MOTRIL</v>
      </c>
      <c r="B57" s="41">
        <f t="shared" si="4"/>
        <v>64629</v>
      </c>
      <c r="C57" s="41">
        <f t="shared" si="5"/>
        <v>92777</v>
      </c>
      <c r="D57" s="41">
        <f t="shared" si="6"/>
        <v>24</v>
      </c>
      <c r="E57" s="42" t="str">
        <f t="shared" si="2"/>
        <v>BAHIA DE ALGECIRAS</v>
      </c>
      <c r="F57" s="42">
        <f t="shared" si="9"/>
        <v>167001</v>
      </c>
      <c r="G57" s="42">
        <f t="shared" si="8"/>
        <v>212428</v>
      </c>
    </row>
    <row r="58" spans="1:7" x14ac:dyDescent="0.25">
      <c r="A58" s="42" t="str">
        <f t="shared" si="3"/>
        <v>PASAIA</v>
      </c>
      <c r="B58" s="41">
        <f t="shared" si="4"/>
        <v>201741</v>
      </c>
      <c r="C58" s="41">
        <f t="shared" si="5"/>
        <v>224196</v>
      </c>
      <c r="D58" s="41">
        <f t="shared" si="6"/>
        <v>18</v>
      </c>
      <c r="E58" s="42" t="str">
        <f t="shared" si="2"/>
        <v>LAS PALMAS</v>
      </c>
      <c r="F58" s="42">
        <f t="shared" si="9"/>
        <v>122666</v>
      </c>
      <c r="G58" s="42">
        <f t="shared" si="8"/>
        <v>129722</v>
      </c>
    </row>
    <row r="59" spans="1:7" x14ac:dyDescent="0.25">
      <c r="A59" s="42" t="str">
        <f t="shared" si="3"/>
        <v>SANTA CRUZ DE TENERIFE</v>
      </c>
      <c r="B59" s="41">
        <f t="shared" si="4"/>
        <v>169116</v>
      </c>
      <c r="C59" s="41">
        <f t="shared" si="5"/>
        <v>108029</v>
      </c>
      <c r="D59" s="41">
        <f t="shared" si="6"/>
        <v>19</v>
      </c>
      <c r="E59" s="42" t="str">
        <f t="shared" si="2"/>
        <v>MALAGA</v>
      </c>
      <c r="F59" s="42">
        <f t="shared" si="9"/>
        <v>118454</v>
      </c>
      <c r="G59" s="42">
        <f t="shared" si="8"/>
        <v>167658</v>
      </c>
    </row>
    <row r="60" spans="1:7" x14ac:dyDescent="0.25">
      <c r="A60" s="42" t="str">
        <f t="shared" si="3"/>
        <v>SANTANDER</v>
      </c>
      <c r="B60" s="41">
        <f t="shared" si="4"/>
        <v>437975</v>
      </c>
      <c r="C60" s="41">
        <f t="shared" si="5"/>
        <v>368171</v>
      </c>
      <c r="D60" s="41">
        <f t="shared" si="6"/>
        <v>12</v>
      </c>
      <c r="E60" s="42" t="str">
        <f t="shared" si="2"/>
        <v>ALICANTE</v>
      </c>
      <c r="F60" s="42">
        <f t="shared" si="9"/>
        <v>107667</v>
      </c>
      <c r="G60" s="42">
        <f t="shared" si="8"/>
        <v>184761</v>
      </c>
    </row>
    <row r="61" spans="1:7" x14ac:dyDescent="0.25">
      <c r="A61" s="42" t="str">
        <f t="shared" si="3"/>
        <v>SEVILLA</v>
      </c>
      <c r="B61" s="41">
        <f t="shared" si="4"/>
        <v>354922</v>
      </c>
      <c r="C61" s="41">
        <f t="shared" si="5"/>
        <v>348895</v>
      </c>
      <c r="D61" s="41">
        <f t="shared" si="6"/>
        <v>13</v>
      </c>
      <c r="E61" s="42" t="str">
        <f t="shared" si="2"/>
        <v>MOTRIL</v>
      </c>
      <c r="F61" s="42">
        <f t="shared" si="9"/>
        <v>64629</v>
      </c>
      <c r="G61" s="42">
        <f t="shared" si="8"/>
        <v>92777</v>
      </c>
    </row>
    <row r="62" spans="1:7" x14ac:dyDescent="0.25">
      <c r="A62" s="42" t="str">
        <f t="shared" si="3"/>
        <v>TARRAGONA</v>
      </c>
      <c r="B62" s="41">
        <f t="shared" si="4"/>
        <v>1499285</v>
      </c>
      <c r="C62" s="41">
        <f t="shared" si="5"/>
        <v>1633012</v>
      </c>
      <c r="D62" s="41">
        <f t="shared" si="6"/>
        <v>2</v>
      </c>
      <c r="E62" s="42" t="str">
        <f t="shared" si="2"/>
        <v>VILAGARCIA</v>
      </c>
      <c r="F62" s="42">
        <f t="shared" si="9"/>
        <v>60007</v>
      </c>
      <c r="G62" s="42">
        <f t="shared" si="8"/>
        <v>59059</v>
      </c>
    </row>
    <row r="63" spans="1:7" x14ac:dyDescent="0.25">
      <c r="A63" s="42" t="str">
        <f t="shared" si="3"/>
        <v>VALENCIA</v>
      </c>
      <c r="B63" s="41">
        <f t="shared" si="4"/>
        <v>325891</v>
      </c>
      <c r="C63" s="41">
        <f t="shared" si="5"/>
        <v>742597</v>
      </c>
      <c r="D63" s="41">
        <f t="shared" si="6"/>
        <v>14</v>
      </c>
      <c r="E63" s="42" t="str">
        <f t="shared" si="2"/>
        <v>VIGO</v>
      </c>
      <c r="F63" s="42">
        <f t="shared" si="9"/>
        <v>51253</v>
      </c>
      <c r="G63" s="42">
        <f t="shared" si="8"/>
        <v>57784</v>
      </c>
    </row>
    <row r="64" spans="1:7" x14ac:dyDescent="0.25">
      <c r="A64" s="42" t="str">
        <f t="shared" si="3"/>
        <v>VIGO</v>
      </c>
      <c r="B64" s="41">
        <f t="shared" si="4"/>
        <v>51253</v>
      </c>
      <c r="C64" s="41">
        <f t="shared" si="5"/>
        <v>57784</v>
      </c>
      <c r="D64" s="41">
        <f t="shared" si="6"/>
        <v>26</v>
      </c>
      <c r="E64" s="42" t="str">
        <f t="shared" si="2"/>
        <v>CEUTA</v>
      </c>
      <c r="F64" s="42">
        <f t="shared" si="9"/>
        <v>7936</v>
      </c>
      <c r="G64" s="42">
        <f t="shared" si="8"/>
        <v>10067</v>
      </c>
    </row>
    <row r="65" spans="1:7" x14ac:dyDescent="0.25">
      <c r="A65" s="42" t="str">
        <f t="shared" si="3"/>
        <v>VILAGARCIA</v>
      </c>
      <c r="B65" s="41">
        <f t="shared" si="4"/>
        <v>60007</v>
      </c>
      <c r="C65" s="41">
        <f t="shared" si="5"/>
        <v>59059</v>
      </c>
      <c r="D65" s="41">
        <f t="shared" si="6"/>
        <v>25</v>
      </c>
      <c r="E65" s="42" t="str">
        <f t="shared" si="2"/>
        <v>MELILLA</v>
      </c>
      <c r="F65" s="42">
        <f t="shared" si="9"/>
        <v>5417</v>
      </c>
      <c r="G65" s="42">
        <f t="shared" si="8"/>
        <v>1793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1">
        <v>107069</v>
      </c>
      <c r="C7" s="21">
        <v>59216</v>
      </c>
      <c r="D7" s="21">
        <v>197623</v>
      </c>
      <c r="E7" s="21">
        <v>147471</v>
      </c>
      <c r="F7" s="10">
        <f>((E7*100)/D7)-100</f>
        <v>-25.377612929669112</v>
      </c>
      <c r="G7" s="1"/>
      <c r="H7" s="1"/>
      <c r="I7" s="1"/>
    </row>
    <row r="8" spans="1:12" x14ac:dyDescent="0.25">
      <c r="A8" s="11" t="s">
        <v>44</v>
      </c>
      <c r="B8" s="22">
        <v>137119</v>
      </c>
      <c r="C8" s="22">
        <v>101320</v>
      </c>
      <c r="D8" s="22">
        <v>242617</v>
      </c>
      <c r="E8" s="22">
        <v>199908</v>
      </c>
      <c r="F8" s="13">
        <f t="shared" ref="F8:F35" si="0">((E8*100)/D8)-100</f>
        <v>-17.603465544458956</v>
      </c>
      <c r="G8" s="1"/>
      <c r="H8" s="1"/>
      <c r="I8" s="1"/>
    </row>
    <row r="9" spans="1:12" x14ac:dyDescent="0.25">
      <c r="A9" s="8" t="s">
        <v>45</v>
      </c>
      <c r="B9" s="21">
        <v>35565</v>
      </c>
      <c r="C9" s="21">
        <v>47160</v>
      </c>
      <c r="D9" s="21">
        <v>74533</v>
      </c>
      <c r="E9" s="21">
        <v>89247</v>
      </c>
      <c r="F9" s="10">
        <f t="shared" si="0"/>
        <v>19.741590973125994</v>
      </c>
      <c r="G9" s="1"/>
      <c r="H9" s="1"/>
      <c r="I9" s="1"/>
    </row>
    <row r="10" spans="1:12" x14ac:dyDescent="0.25">
      <c r="A10" s="11" t="s">
        <v>46</v>
      </c>
      <c r="B10" s="22">
        <v>92009</v>
      </c>
      <c r="C10" s="22">
        <v>108410</v>
      </c>
      <c r="D10" s="22">
        <v>147412</v>
      </c>
      <c r="E10" s="22">
        <v>214032</v>
      </c>
      <c r="F10" s="13">
        <f t="shared" si="0"/>
        <v>45.193064336689019</v>
      </c>
      <c r="G10" s="1"/>
      <c r="H10" s="1"/>
      <c r="I10" s="1"/>
    </row>
    <row r="11" spans="1:12" x14ac:dyDescent="0.25">
      <c r="A11" s="8" t="s">
        <v>47</v>
      </c>
      <c r="B11" s="21">
        <v>2796477</v>
      </c>
      <c r="C11" s="21">
        <v>3450737</v>
      </c>
      <c r="D11" s="21">
        <v>5813710</v>
      </c>
      <c r="E11" s="21">
        <v>6937747</v>
      </c>
      <c r="F11" s="10">
        <f t="shared" si="0"/>
        <v>19.334246118227426</v>
      </c>
      <c r="G11" s="1"/>
      <c r="H11" s="1"/>
      <c r="I11" s="1"/>
    </row>
    <row r="12" spans="1:12" x14ac:dyDescent="0.25">
      <c r="A12" s="11" t="s">
        <v>48</v>
      </c>
      <c r="B12" s="22">
        <v>165948</v>
      </c>
      <c r="C12" s="22">
        <v>153150</v>
      </c>
      <c r="D12" s="22">
        <v>318623</v>
      </c>
      <c r="E12" s="22">
        <v>319954</v>
      </c>
      <c r="F12" s="13">
        <f t="shared" si="0"/>
        <v>0.41773506620677381</v>
      </c>
      <c r="G12" s="1"/>
      <c r="H12" s="1"/>
      <c r="I12" s="1"/>
    </row>
    <row r="13" spans="1:12" x14ac:dyDescent="0.25">
      <c r="A13" s="8" t="s">
        <v>49</v>
      </c>
      <c r="B13" s="21">
        <v>569161</v>
      </c>
      <c r="C13" s="21">
        <v>572021</v>
      </c>
      <c r="D13" s="21">
        <v>1080114</v>
      </c>
      <c r="E13" s="21">
        <v>1065846</v>
      </c>
      <c r="F13" s="10">
        <f t="shared" si="0"/>
        <v>-1.3209716752120642</v>
      </c>
      <c r="G13" s="1"/>
      <c r="H13" s="1"/>
      <c r="I13" s="1"/>
    </row>
    <row r="14" spans="1:12" x14ac:dyDescent="0.25">
      <c r="A14" s="11" t="s">
        <v>50</v>
      </c>
      <c r="B14" s="22">
        <v>2055392</v>
      </c>
      <c r="C14" s="22">
        <v>1984031</v>
      </c>
      <c r="D14" s="22">
        <v>3924367</v>
      </c>
      <c r="E14" s="22">
        <v>4035532</v>
      </c>
      <c r="F14" s="13">
        <f t="shared" si="0"/>
        <v>2.8326861376624493</v>
      </c>
      <c r="G14" s="1"/>
      <c r="H14" s="1"/>
      <c r="I14" s="1"/>
    </row>
    <row r="15" spans="1:12" x14ac:dyDescent="0.25">
      <c r="A15" s="8" t="s">
        <v>51</v>
      </c>
      <c r="B15" s="21">
        <v>578833</v>
      </c>
      <c r="C15" s="21">
        <v>759720</v>
      </c>
      <c r="D15" s="21">
        <v>933869</v>
      </c>
      <c r="E15" s="21">
        <v>1206579</v>
      </c>
      <c r="F15" s="10">
        <f t="shared" si="0"/>
        <v>29.202168612514185</v>
      </c>
      <c r="G15" s="1"/>
      <c r="H15" s="1"/>
      <c r="I15" s="1"/>
    </row>
    <row r="16" spans="1:12" x14ac:dyDescent="0.25">
      <c r="A16" s="11" t="s">
        <v>52</v>
      </c>
      <c r="B16" s="22">
        <v>22532</v>
      </c>
      <c r="C16" s="22">
        <v>59472</v>
      </c>
      <c r="D16" s="22">
        <v>70964</v>
      </c>
      <c r="E16" s="22">
        <v>129220</v>
      </c>
      <c r="F16" s="13">
        <f t="shared" si="0"/>
        <v>82.092328504593866</v>
      </c>
      <c r="G16" s="1"/>
      <c r="H16" s="1"/>
      <c r="I16" s="1"/>
    </row>
    <row r="17" spans="1:9" x14ac:dyDescent="0.25">
      <c r="A17" s="8" t="s">
        <v>53</v>
      </c>
      <c r="B17" s="21">
        <v>114492</v>
      </c>
      <c r="C17" s="21">
        <v>93873</v>
      </c>
      <c r="D17" s="21">
        <v>200532</v>
      </c>
      <c r="E17" s="21">
        <v>193942</v>
      </c>
      <c r="F17" s="10">
        <f t="shared" si="0"/>
        <v>-3.286258552251013</v>
      </c>
      <c r="G17" s="1"/>
      <c r="H17" s="1"/>
      <c r="I17" s="1"/>
    </row>
    <row r="18" spans="1:9" x14ac:dyDescent="0.25">
      <c r="A18" s="11" t="s">
        <v>54</v>
      </c>
      <c r="B18" s="22">
        <v>73362</v>
      </c>
      <c r="C18" s="22">
        <v>69935</v>
      </c>
      <c r="D18" s="22">
        <v>144540</v>
      </c>
      <c r="E18" s="22">
        <v>134015</v>
      </c>
      <c r="F18" s="13">
        <f t="shared" si="0"/>
        <v>-7.2817213228172193</v>
      </c>
      <c r="G18" s="1"/>
      <c r="H18" s="1"/>
      <c r="I18" s="1"/>
    </row>
    <row r="19" spans="1:9" x14ac:dyDescent="0.25">
      <c r="A19" s="8" t="s">
        <v>55</v>
      </c>
      <c r="B19" s="21">
        <v>45507</v>
      </c>
      <c r="C19" s="21">
        <v>49297</v>
      </c>
      <c r="D19" s="21">
        <v>101898</v>
      </c>
      <c r="E19" s="21">
        <v>71150</v>
      </c>
      <c r="F19" s="10">
        <f t="shared" si="0"/>
        <v>-30.175273312528219</v>
      </c>
      <c r="G19" s="1"/>
      <c r="H19" s="1"/>
      <c r="I19" s="1"/>
    </row>
    <row r="20" spans="1:9" x14ac:dyDescent="0.25">
      <c r="A20" s="11" t="s">
        <v>56</v>
      </c>
      <c r="B20" s="22">
        <v>31589</v>
      </c>
      <c r="C20" s="22">
        <v>65050</v>
      </c>
      <c r="D20" s="22">
        <v>70728</v>
      </c>
      <c r="E20" s="22">
        <v>146211</v>
      </c>
      <c r="F20" s="13">
        <f t="shared" si="0"/>
        <v>106.72293858160842</v>
      </c>
      <c r="G20" s="1"/>
      <c r="H20" s="1"/>
      <c r="I20" s="1"/>
    </row>
    <row r="21" spans="1:9" x14ac:dyDescent="0.25">
      <c r="A21" s="8" t="s">
        <v>57</v>
      </c>
      <c r="B21" s="21">
        <v>29982</v>
      </c>
      <c r="C21" s="21">
        <v>16932</v>
      </c>
      <c r="D21" s="21">
        <v>59250</v>
      </c>
      <c r="E21" s="21">
        <v>32238</v>
      </c>
      <c r="F21" s="10">
        <f t="shared" si="0"/>
        <v>-45.58987341772152</v>
      </c>
      <c r="G21" s="1"/>
      <c r="H21" s="1"/>
      <c r="I21" s="1"/>
    </row>
    <row r="22" spans="1:9" x14ac:dyDescent="0.25">
      <c r="A22" s="11" t="s">
        <v>58</v>
      </c>
      <c r="B22" s="22">
        <v>1158951</v>
      </c>
      <c r="C22" s="22">
        <v>1111234</v>
      </c>
      <c r="D22" s="22">
        <v>2180513</v>
      </c>
      <c r="E22" s="22">
        <v>2220733</v>
      </c>
      <c r="F22" s="13">
        <f t="shared" si="0"/>
        <v>1.8445200739459011</v>
      </c>
      <c r="G22" s="1"/>
      <c r="H22" s="1"/>
      <c r="I22" s="1"/>
    </row>
    <row r="23" spans="1:9" x14ac:dyDescent="0.25">
      <c r="A23" s="8" t="s">
        <v>59</v>
      </c>
      <c r="B23" s="21">
        <v>70394</v>
      </c>
      <c r="C23" s="21">
        <v>85459</v>
      </c>
      <c r="D23" s="21">
        <v>210419</v>
      </c>
      <c r="E23" s="21">
        <v>207530</v>
      </c>
      <c r="F23" s="10">
        <f t="shared" si="0"/>
        <v>-1.3729748739419989</v>
      </c>
      <c r="G23" s="1"/>
      <c r="H23" s="1"/>
      <c r="I23" s="1"/>
    </row>
    <row r="24" spans="1:9" x14ac:dyDescent="0.25">
      <c r="A24" s="11" t="s">
        <v>60</v>
      </c>
      <c r="B24" s="22">
        <v>43805</v>
      </c>
      <c r="C24" s="22">
        <v>51420</v>
      </c>
      <c r="D24" s="22">
        <v>86157</v>
      </c>
      <c r="E24" s="22">
        <v>120557</v>
      </c>
      <c r="F24" s="13">
        <f t="shared" si="0"/>
        <v>39.927109811158687</v>
      </c>
      <c r="G24" s="1"/>
      <c r="H24" s="1"/>
      <c r="I24" s="1"/>
    </row>
    <row r="25" spans="1:9" x14ac:dyDescent="0.25">
      <c r="A25" s="8" t="s">
        <v>61</v>
      </c>
      <c r="B25" s="21">
        <v>53080</v>
      </c>
      <c r="C25" s="21">
        <v>58092</v>
      </c>
      <c r="D25" s="21">
        <v>107465</v>
      </c>
      <c r="E25" s="21">
        <v>108150</v>
      </c>
      <c r="F25" s="10">
        <f t="shared" si="0"/>
        <v>0.63741683338761845</v>
      </c>
      <c r="G25" s="1"/>
      <c r="H25" s="1"/>
      <c r="I25" s="1"/>
    </row>
    <row r="26" spans="1:9" x14ac:dyDescent="0.25">
      <c r="A26" s="11" t="s">
        <v>62</v>
      </c>
      <c r="B26" s="22">
        <v>17378</v>
      </c>
      <c r="C26" s="22">
        <v>10171</v>
      </c>
      <c r="D26" s="22">
        <v>29818</v>
      </c>
      <c r="E26" s="22">
        <v>24175</v>
      </c>
      <c r="F26" s="13">
        <f t="shared" si="0"/>
        <v>-18.924810517137303</v>
      </c>
      <c r="G26" s="1"/>
      <c r="H26" s="1"/>
      <c r="I26" s="1"/>
    </row>
    <row r="27" spans="1:9" x14ac:dyDescent="0.25">
      <c r="A27" s="8" t="s">
        <v>63</v>
      </c>
      <c r="B27" s="21">
        <v>130818</v>
      </c>
      <c r="C27" s="21">
        <v>130981</v>
      </c>
      <c r="D27" s="21">
        <v>234585</v>
      </c>
      <c r="E27" s="21">
        <v>235750</v>
      </c>
      <c r="F27" s="10">
        <f t="shared" si="0"/>
        <v>0.49662169362918007</v>
      </c>
      <c r="G27" s="1"/>
      <c r="H27" s="1"/>
      <c r="I27" s="1"/>
    </row>
    <row r="28" spans="1:9" x14ac:dyDescent="0.25">
      <c r="A28" s="11" t="s">
        <v>64</v>
      </c>
      <c r="B28" s="22">
        <v>457556</v>
      </c>
      <c r="C28" s="22">
        <v>443950</v>
      </c>
      <c r="D28" s="22">
        <v>884159</v>
      </c>
      <c r="E28" s="22">
        <v>893225</v>
      </c>
      <c r="F28" s="13">
        <f t="shared" si="0"/>
        <v>1.0253811814390872</v>
      </c>
      <c r="G28" s="1"/>
      <c r="H28" s="1"/>
      <c r="I28" s="1"/>
    </row>
    <row r="29" spans="1:9" x14ac:dyDescent="0.25">
      <c r="A29" s="8" t="s">
        <v>65</v>
      </c>
      <c r="B29" s="21">
        <v>87964</v>
      </c>
      <c r="C29" s="21">
        <v>108365</v>
      </c>
      <c r="D29" s="21">
        <v>129204</v>
      </c>
      <c r="E29" s="21">
        <v>190024</v>
      </c>
      <c r="F29" s="10">
        <f t="shared" si="0"/>
        <v>47.072846041918211</v>
      </c>
      <c r="G29" s="1"/>
      <c r="H29" s="1"/>
      <c r="I29" s="1"/>
    </row>
    <row r="30" spans="1:9" x14ac:dyDescent="0.25">
      <c r="A30" s="11" t="s">
        <v>66</v>
      </c>
      <c r="B30" s="22">
        <v>166309</v>
      </c>
      <c r="C30" s="22">
        <v>143502</v>
      </c>
      <c r="D30" s="22">
        <v>301981</v>
      </c>
      <c r="E30" s="22">
        <v>306894</v>
      </c>
      <c r="F30" s="13">
        <f t="shared" si="0"/>
        <v>1.6269235481702538</v>
      </c>
      <c r="G30" s="1"/>
      <c r="H30" s="1"/>
      <c r="I30" s="1"/>
    </row>
    <row r="31" spans="1:9" x14ac:dyDescent="0.25">
      <c r="A31" s="8" t="s">
        <v>67</v>
      </c>
      <c r="B31" s="21">
        <v>160611</v>
      </c>
      <c r="C31" s="21">
        <v>309141</v>
      </c>
      <c r="D31" s="21">
        <v>217104</v>
      </c>
      <c r="E31" s="21">
        <v>613792</v>
      </c>
      <c r="F31" s="10">
        <f t="shared" si="0"/>
        <v>182.71796005601004</v>
      </c>
      <c r="G31" s="1"/>
      <c r="H31" s="1"/>
      <c r="I31" s="1"/>
    </row>
    <row r="32" spans="1:9" x14ac:dyDescent="0.25">
      <c r="A32" s="11" t="s">
        <v>68</v>
      </c>
      <c r="B32" s="22">
        <v>3583355</v>
      </c>
      <c r="C32" s="22">
        <v>3711019</v>
      </c>
      <c r="D32" s="22">
        <v>6775795</v>
      </c>
      <c r="E32" s="22">
        <v>7554110</v>
      </c>
      <c r="F32" s="13">
        <f t="shared" si="0"/>
        <v>11.486696395035565</v>
      </c>
      <c r="G32" s="1"/>
      <c r="H32" s="1"/>
      <c r="I32" s="1"/>
    </row>
    <row r="33" spans="1:9" x14ac:dyDescent="0.25">
      <c r="A33" s="8" t="s">
        <v>69</v>
      </c>
      <c r="B33" s="21">
        <v>207546</v>
      </c>
      <c r="C33" s="21">
        <v>255735</v>
      </c>
      <c r="D33" s="21">
        <v>404979</v>
      </c>
      <c r="E33" s="21">
        <v>478330</v>
      </c>
      <c r="F33" s="10">
        <f t="shared" si="0"/>
        <v>18.11229718084148</v>
      </c>
      <c r="G33" s="1"/>
      <c r="H33" s="1"/>
      <c r="I33" s="1"/>
    </row>
    <row r="34" spans="1:9" x14ac:dyDescent="0.25">
      <c r="A34" s="11" t="s">
        <v>70</v>
      </c>
      <c r="B34" s="22">
        <v>41603</v>
      </c>
      <c r="C34" s="22">
        <v>6244</v>
      </c>
      <c r="D34" s="22">
        <v>63389</v>
      </c>
      <c r="E34" s="22">
        <v>21621</v>
      </c>
      <c r="F34" s="13">
        <f t="shared" si="0"/>
        <v>-65.891558472290143</v>
      </c>
      <c r="G34" s="1"/>
      <c r="H34" s="1"/>
      <c r="I34" s="1"/>
    </row>
    <row r="35" spans="1:9" x14ac:dyDescent="0.25">
      <c r="A35" s="14" t="s">
        <v>71</v>
      </c>
      <c r="B35" s="15">
        <f>SUM(B7:B34)</f>
        <v>13034407</v>
      </c>
      <c r="C35" s="15">
        <f t="shared" ref="C35:E35" si="1">SUM(C7:C34)</f>
        <v>14015637</v>
      </c>
      <c r="D35" s="15">
        <f t="shared" si="1"/>
        <v>25006348</v>
      </c>
      <c r="E35" s="15">
        <f t="shared" si="1"/>
        <v>27897983</v>
      </c>
      <c r="F35" s="16">
        <f t="shared" si="0"/>
        <v>11.56360376973079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147471</v>
      </c>
      <c r="C38" s="41">
        <f>D7</f>
        <v>197623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7554110</v>
      </c>
      <c r="G38" s="42">
        <f>LOOKUP(E38,$A$38:$A$65,$C$38:$C$65)</f>
        <v>6775795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199908</v>
      </c>
      <c r="C39" s="41">
        <f t="shared" ref="C39:C65" si="5">D8</f>
        <v>242617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6937747</v>
      </c>
      <c r="G39" s="42">
        <f t="shared" ref="G39:G65" si="8">LOOKUP(E39,$A$38:$A$65,$C$38:$C$65)</f>
        <v>5813710</v>
      </c>
    </row>
    <row r="40" spans="1:9" x14ac:dyDescent="0.25">
      <c r="A40" s="42" t="str">
        <f t="shared" si="3"/>
        <v>ALMERIA</v>
      </c>
      <c r="B40" s="41">
        <f t="shared" si="4"/>
        <v>89247</v>
      </c>
      <c r="C40" s="41">
        <f t="shared" si="5"/>
        <v>74533</v>
      </c>
      <c r="D40" s="41">
        <f t="shared" si="6"/>
        <v>24</v>
      </c>
      <c r="E40" s="42" t="str">
        <f t="shared" si="2"/>
        <v>BARCELONA</v>
      </c>
      <c r="F40" s="42">
        <f t="shared" si="7"/>
        <v>4035532</v>
      </c>
      <c r="G40" s="42">
        <f t="shared" si="8"/>
        <v>3924367</v>
      </c>
    </row>
    <row r="41" spans="1:9" x14ac:dyDescent="0.25">
      <c r="A41" s="42" t="str">
        <f t="shared" si="3"/>
        <v>AVILES</v>
      </c>
      <c r="B41" s="41">
        <f t="shared" si="4"/>
        <v>214032</v>
      </c>
      <c r="C41" s="41">
        <f t="shared" si="5"/>
        <v>147412</v>
      </c>
      <c r="D41" s="41">
        <f t="shared" si="6"/>
        <v>13</v>
      </c>
      <c r="E41" s="42" t="str">
        <f t="shared" si="2"/>
        <v>LAS PALMAS</v>
      </c>
      <c r="F41" s="42">
        <f t="shared" si="7"/>
        <v>2220733</v>
      </c>
      <c r="G41" s="42">
        <f t="shared" si="8"/>
        <v>2180513</v>
      </c>
    </row>
    <row r="42" spans="1:9" x14ac:dyDescent="0.25">
      <c r="A42" s="42" t="str">
        <f t="shared" si="3"/>
        <v>BAHIA DE ALGECIRAS</v>
      </c>
      <c r="B42" s="41">
        <f t="shared" si="4"/>
        <v>6937747</v>
      </c>
      <c r="C42" s="41">
        <f t="shared" si="5"/>
        <v>5813710</v>
      </c>
      <c r="D42" s="41">
        <f t="shared" si="6"/>
        <v>2</v>
      </c>
      <c r="E42" s="42" t="str">
        <f t="shared" si="2"/>
        <v>BILBAO</v>
      </c>
      <c r="F42" s="42">
        <f t="shared" si="7"/>
        <v>1206579</v>
      </c>
      <c r="G42" s="42">
        <f t="shared" si="8"/>
        <v>933869</v>
      </c>
    </row>
    <row r="43" spans="1:9" x14ac:dyDescent="0.25">
      <c r="A43" s="42" t="str">
        <f t="shared" si="3"/>
        <v>BAHIA DE CADIZ</v>
      </c>
      <c r="B43" s="41">
        <f t="shared" si="4"/>
        <v>319954</v>
      </c>
      <c r="C43" s="41">
        <f t="shared" si="5"/>
        <v>318623</v>
      </c>
      <c r="D43" s="41">
        <f t="shared" si="6"/>
        <v>10</v>
      </c>
      <c r="E43" s="42" t="str">
        <f t="shared" si="2"/>
        <v>BALEARES</v>
      </c>
      <c r="F43" s="42">
        <f t="shared" si="7"/>
        <v>1065846</v>
      </c>
      <c r="G43" s="42">
        <f t="shared" si="8"/>
        <v>1080114</v>
      </c>
    </row>
    <row r="44" spans="1:9" x14ac:dyDescent="0.25">
      <c r="A44" s="42" t="str">
        <f t="shared" si="3"/>
        <v>BALEARES</v>
      </c>
      <c r="B44" s="41">
        <f t="shared" si="4"/>
        <v>1065846</v>
      </c>
      <c r="C44" s="41">
        <f t="shared" si="5"/>
        <v>1080114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893225</v>
      </c>
      <c r="G44" s="42">
        <f t="shared" si="8"/>
        <v>884159</v>
      </c>
    </row>
    <row r="45" spans="1:9" x14ac:dyDescent="0.25">
      <c r="A45" s="42" t="str">
        <f t="shared" si="3"/>
        <v>BARCELONA</v>
      </c>
      <c r="B45" s="41">
        <f t="shared" si="4"/>
        <v>4035532</v>
      </c>
      <c r="C45" s="41">
        <f t="shared" si="5"/>
        <v>3924367</v>
      </c>
      <c r="D45" s="41">
        <f t="shared" si="6"/>
        <v>3</v>
      </c>
      <c r="E45" s="42" t="str">
        <f t="shared" si="2"/>
        <v>TARRAGONA</v>
      </c>
      <c r="F45" s="42">
        <f t="shared" si="7"/>
        <v>613792</v>
      </c>
      <c r="G45" s="42">
        <f t="shared" si="8"/>
        <v>217104</v>
      </c>
    </row>
    <row r="46" spans="1:9" x14ac:dyDescent="0.25">
      <c r="A46" s="42" t="str">
        <f t="shared" si="3"/>
        <v>BILBAO</v>
      </c>
      <c r="B46" s="41">
        <f t="shared" si="4"/>
        <v>1206579</v>
      </c>
      <c r="C46" s="41">
        <f t="shared" si="5"/>
        <v>933869</v>
      </c>
      <c r="D46" s="41">
        <f t="shared" si="6"/>
        <v>5</v>
      </c>
      <c r="E46" s="42" t="str">
        <f t="shared" si="2"/>
        <v>VIGO</v>
      </c>
      <c r="F46" s="42">
        <f t="shared" si="7"/>
        <v>478330</v>
      </c>
      <c r="G46" s="42">
        <f t="shared" si="8"/>
        <v>404979</v>
      </c>
    </row>
    <row r="47" spans="1:9" x14ac:dyDescent="0.25">
      <c r="A47" s="42" t="str">
        <f t="shared" si="3"/>
        <v>CARTAGENA</v>
      </c>
      <c r="B47" s="41">
        <f t="shared" si="4"/>
        <v>129220</v>
      </c>
      <c r="C47" s="41">
        <f t="shared" si="5"/>
        <v>70964</v>
      </c>
      <c r="D47" s="41">
        <f t="shared" si="6"/>
        <v>21</v>
      </c>
      <c r="E47" s="42" t="str">
        <f t="shared" si="2"/>
        <v>BAHIA DE CADIZ</v>
      </c>
      <c r="F47" s="42">
        <f t="shared" si="7"/>
        <v>319954</v>
      </c>
      <c r="G47" s="42">
        <f t="shared" si="8"/>
        <v>318623</v>
      </c>
    </row>
    <row r="48" spans="1:9" x14ac:dyDescent="0.25">
      <c r="A48" s="42" t="str">
        <f t="shared" si="3"/>
        <v>CASTELLON</v>
      </c>
      <c r="B48" s="41">
        <f t="shared" si="4"/>
        <v>193942</v>
      </c>
      <c r="C48" s="41">
        <f t="shared" si="5"/>
        <v>200532</v>
      </c>
      <c r="D48" s="41">
        <f t="shared" si="6"/>
        <v>16</v>
      </c>
      <c r="E48" s="42" t="str">
        <f t="shared" si="2"/>
        <v>SEVILLA</v>
      </c>
      <c r="F48" s="42">
        <f t="shared" si="7"/>
        <v>306894</v>
      </c>
      <c r="G48" s="42">
        <f t="shared" si="8"/>
        <v>301981</v>
      </c>
    </row>
    <row r="49" spans="1:7" x14ac:dyDescent="0.25">
      <c r="A49" s="42" t="str">
        <f t="shared" si="3"/>
        <v>CEUTA</v>
      </c>
      <c r="B49" s="41">
        <f t="shared" si="4"/>
        <v>134015</v>
      </c>
      <c r="C49" s="41">
        <f t="shared" si="5"/>
        <v>144540</v>
      </c>
      <c r="D49" s="41">
        <f t="shared" si="6"/>
        <v>20</v>
      </c>
      <c r="E49" s="42" t="str">
        <f t="shared" si="2"/>
        <v>PASAIA</v>
      </c>
      <c r="F49" s="42">
        <f t="shared" si="7"/>
        <v>235750</v>
      </c>
      <c r="G49" s="42">
        <f t="shared" si="8"/>
        <v>234585</v>
      </c>
    </row>
    <row r="50" spans="1:7" x14ac:dyDescent="0.25">
      <c r="A50" s="42" t="str">
        <f t="shared" si="3"/>
        <v>FERROL-SAN CIBRAO</v>
      </c>
      <c r="B50" s="41">
        <f t="shared" si="4"/>
        <v>71150</v>
      </c>
      <c r="C50" s="41">
        <f t="shared" si="5"/>
        <v>101898</v>
      </c>
      <c r="D50" s="41">
        <f t="shared" si="6"/>
        <v>25</v>
      </c>
      <c r="E50" s="42" t="str">
        <f t="shared" si="2"/>
        <v>AVILES</v>
      </c>
      <c r="F50" s="42">
        <f t="shared" si="7"/>
        <v>214032</v>
      </c>
      <c r="G50" s="42">
        <f t="shared" si="8"/>
        <v>147412</v>
      </c>
    </row>
    <row r="51" spans="1:7" x14ac:dyDescent="0.25">
      <c r="A51" s="42" t="str">
        <f t="shared" si="3"/>
        <v>GIJON</v>
      </c>
      <c r="B51" s="41">
        <f t="shared" si="4"/>
        <v>146211</v>
      </c>
      <c r="C51" s="41">
        <f t="shared" si="5"/>
        <v>70728</v>
      </c>
      <c r="D51" s="41">
        <f t="shared" si="6"/>
        <v>19</v>
      </c>
      <c r="E51" s="42" t="str">
        <f t="shared" si="2"/>
        <v>MALAGA</v>
      </c>
      <c r="F51" s="42">
        <f t="shared" si="7"/>
        <v>207530</v>
      </c>
      <c r="G51" s="42">
        <f t="shared" si="8"/>
        <v>210419</v>
      </c>
    </row>
    <row r="52" spans="1:7" x14ac:dyDescent="0.25">
      <c r="A52" s="42" t="str">
        <f t="shared" si="3"/>
        <v>HUELVA</v>
      </c>
      <c r="B52" s="41">
        <f t="shared" si="4"/>
        <v>32238</v>
      </c>
      <c r="C52" s="41">
        <f t="shared" si="5"/>
        <v>59250</v>
      </c>
      <c r="D52" s="41">
        <f t="shared" si="6"/>
        <v>26</v>
      </c>
      <c r="E52" s="42" t="str">
        <f t="shared" si="2"/>
        <v>ALICANTE</v>
      </c>
      <c r="F52" s="42">
        <f t="shared" si="7"/>
        <v>199908</v>
      </c>
      <c r="G52" s="42">
        <f t="shared" si="8"/>
        <v>242617</v>
      </c>
    </row>
    <row r="53" spans="1:7" x14ac:dyDescent="0.25">
      <c r="A53" s="42" t="str">
        <f t="shared" si="3"/>
        <v>LAS PALMAS</v>
      </c>
      <c r="B53" s="41">
        <f t="shared" si="4"/>
        <v>2220733</v>
      </c>
      <c r="C53" s="41">
        <f t="shared" si="5"/>
        <v>2180513</v>
      </c>
      <c r="D53" s="41">
        <f t="shared" si="6"/>
        <v>4</v>
      </c>
      <c r="E53" s="42" t="str">
        <f t="shared" si="2"/>
        <v>CASTELLON</v>
      </c>
      <c r="F53" s="42">
        <f t="shared" si="7"/>
        <v>193942</v>
      </c>
      <c r="G53" s="42">
        <f t="shared" si="8"/>
        <v>200532</v>
      </c>
    </row>
    <row r="54" spans="1:7" x14ac:dyDescent="0.25">
      <c r="A54" s="42" t="str">
        <f t="shared" si="3"/>
        <v>MALAGA</v>
      </c>
      <c r="B54" s="41">
        <f t="shared" si="4"/>
        <v>207530</v>
      </c>
      <c r="C54" s="41">
        <f t="shared" si="5"/>
        <v>210419</v>
      </c>
      <c r="D54" s="41">
        <f t="shared" si="6"/>
        <v>14</v>
      </c>
      <c r="E54" s="42" t="str">
        <f t="shared" si="2"/>
        <v>SANTANDER</v>
      </c>
      <c r="F54" s="42">
        <f t="shared" si="7"/>
        <v>190024</v>
      </c>
      <c r="G54" s="42">
        <f t="shared" si="8"/>
        <v>129204</v>
      </c>
    </row>
    <row r="55" spans="1:7" x14ac:dyDescent="0.25">
      <c r="A55" s="42" t="str">
        <f t="shared" si="3"/>
        <v>MARIN Y RIA DE PONTEVEDRA</v>
      </c>
      <c r="B55" s="41">
        <f t="shared" si="4"/>
        <v>120557</v>
      </c>
      <c r="C55" s="41">
        <f t="shared" si="5"/>
        <v>86157</v>
      </c>
      <c r="D55" s="41">
        <f t="shared" si="6"/>
        <v>22</v>
      </c>
      <c r="E55" s="42" t="str">
        <f t="shared" si="2"/>
        <v>A CORUÑA</v>
      </c>
      <c r="F55" s="42">
        <f t="shared" ref="F55:F65" si="9">LOOKUP(E55,$A$38:$A$65,$B$38:$B$65)</f>
        <v>147471</v>
      </c>
      <c r="G55" s="42">
        <f t="shared" si="8"/>
        <v>197623</v>
      </c>
    </row>
    <row r="56" spans="1:7" x14ac:dyDescent="0.25">
      <c r="A56" s="42" t="str">
        <f t="shared" si="3"/>
        <v>MELILLA</v>
      </c>
      <c r="B56" s="41">
        <f t="shared" si="4"/>
        <v>108150</v>
      </c>
      <c r="C56" s="41">
        <f t="shared" si="5"/>
        <v>107465</v>
      </c>
      <c r="D56" s="41">
        <f t="shared" si="6"/>
        <v>23</v>
      </c>
      <c r="E56" s="42" t="str">
        <f t="shared" si="2"/>
        <v>GIJON</v>
      </c>
      <c r="F56" s="42">
        <f t="shared" si="9"/>
        <v>146211</v>
      </c>
      <c r="G56" s="42">
        <f t="shared" si="8"/>
        <v>70728</v>
      </c>
    </row>
    <row r="57" spans="1:7" x14ac:dyDescent="0.25">
      <c r="A57" s="42" t="str">
        <f t="shared" si="3"/>
        <v>MOTRIL</v>
      </c>
      <c r="B57" s="41">
        <f t="shared" si="4"/>
        <v>24175</v>
      </c>
      <c r="C57" s="41">
        <f t="shared" si="5"/>
        <v>29818</v>
      </c>
      <c r="D57" s="41">
        <f t="shared" si="6"/>
        <v>27</v>
      </c>
      <c r="E57" s="42" t="str">
        <f t="shared" si="2"/>
        <v>CEUTA</v>
      </c>
      <c r="F57" s="42">
        <f t="shared" si="9"/>
        <v>134015</v>
      </c>
      <c r="G57" s="42">
        <f t="shared" si="8"/>
        <v>144540</v>
      </c>
    </row>
    <row r="58" spans="1:7" x14ac:dyDescent="0.25">
      <c r="A58" s="42" t="str">
        <f t="shared" si="3"/>
        <v>PASAIA</v>
      </c>
      <c r="B58" s="41">
        <f t="shared" si="4"/>
        <v>235750</v>
      </c>
      <c r="C58" s="41">
        <f t="shared" si="5"/>
        <v>234585</v>
      </c>
      <c r="D58" s="41">
        <f t="shared" si="6"/>
        <v>12</v>
      </c>
      <c r="E58" s="42" t="str">
        <f t="shared" si="2"/>
        <v>CARTAGENA</v>
      </c>
      <c r="F58" s="42">
        <f t="shared" si="9"/>
        <v>129220</v>
      </c>
      <c r="G58" s="42">
        <f t="shared" si="8"/>
        <v>70964</v>
      </c>
    </row>
    <row r="59" spans="1:7" x14ac:dyDescent="0.25">
      <c r="A59" s="42" t="str">
        <f t="shared" si="3"/>
        <v>SANTA CRUZ DE TENERIFE</v>
      </c>
      <c r="B59" s="41">
        <f t="shared" si="4"/>
        <v>893225</v>
      </c>
      <c r="C59" s="41">
        <f t="shared" si="5"/>
        <v>884159</v>
      </c>
      <c r="D59" s="41">
        <f t="shared" si="6"/>
        <v>7</v>
      </c>
      <c r="E59" s="42" t="str">
        <f t="shared" si="2"/>
        <v>MARIN Y RIA DE PONTEVEDRA</v>
      </c>
      <c r="F59" s="42">
        <f t="shared" si="9"/>
        <v>120557</v>
      </c>
      <c r="G59" s="42">
        <f t="shared" si="8"/>
        <v>86157</v>
      </c>
    </row>
    <row r="60" spans="1:7" x14ac:dyDescent="0.25">
      <c r="A60" s="42" t="str">
        <f t="shared" si="3"/>
        <v>SANTANDER</v>
      </c>
      <c r="B60" s="41">
        <f t="shared" si="4"/>
        <v>190024</v>
      </c>
      <c r="C60" s="41">
        <f t="shared" si="5"/>
        <v>129204</v>
      </c>
      <c r="D60" s="41">
        <f t="shared" si="6"/>
        <v>17</v>
      </c>
      <c r="E60" s="42" t="str">
        <f t="shared" si="2"/>
        <v>MELILLA</v>
      </c>
      <c r="F60" s="42">
        <f t="shared" si="9"/>
        <v>108150</v>
      </c>
      <c r="G60" s="42">
        <f t="shared" si="8"/>
        <v>107465</v>
      </c>
    </row>
    <row r="61" spans="1:7" x14ac:dyDescent="0.25">
      <c r="A61" s="42" t="str">
        <f t="shared" si="3"/>
        <v>SEVILLA</v>
      </c>
      <c r="B61" s="41">
        <f t="shared" si="4"/>
        <v>306894</v>
      </c>
      <c r="C61" s="41">
        <f t="shared" si="5"/>
        <v>301981</v>
      </c>
      <c r="D61" s="41">
        <f t="shared" si="6"/>
        <v>11</v>
      </c>
      <c r="E61" s="42" t="str">
        <f t="shared" si="2"/>
        <v>ALMERIA</v>
      </c>
      <c r="F61" s="42">
        <f t="shared" si="9"/>
        <v>89247</v>
      </c>
      <c r="G61" s="42">
        <f t="shared" si="8"/>
        <v>74533</v>
      </c>
    </row>
    <row r="62" spans="1:7" x14ac:dyDescent="0.25">
      <c r="A62" s="42" t="str">
        <f t="shared" si="3"/>
        <v>TARRAGONA</v>
      </c>
      <c r="B62" s="41">
        <f t="shared" si="4"/>
        <v>613792</v>
      </c>
      <c r="C62" s="41">
        <f t="shared" si="5"/>
        <v>217104</v>
      </c>
      <c r="D62" s="41">
        <f t="shared" si="6"/>
        <v>8</v>
      </c>
      <c r="E62" s="42" t="str">
        <f t="shared" si="2"/>
        <v>FERROL-SAN CIBRAO</v>
      </c>
      <c r="F62" s="42">
        <f t="shared" si="9"/>
        <v>71150</v>
      </c>
      <c r="G62" s="42">
        <f t="shared" si="8"/>
        <v>101898</v>
      </c>
    </row>
    <row r="63" spans="1:7" x14ac:dyDescent="0.25">
      <c r="A63" s="42" t="str">
        <f t="shared" si="3"/>
        <v>VALENCIA</v>
      </c>
      <c r="B63" s="41">
        <f t="shared" si="4"/>
        <v>7554110</v>
      </c>
      <c r="C63" s="41">
        <f t="shared" si="5"/>
        <v>6775795</v>
      </c>
      <c r="D63" s="41">
        <f t="shared" si="6"/>
        <v>1</v>
      </c>
      <c r="E63" s="42" t="str">
        <f t="shared" si="2"/>
        <v>HUELVA</v>
      </c>
      <c r="F63" s="42">
        <f t="shared" si="9"/>
        <v>32238</v>
      </c>
      <c r="G63" s="42">
        <f t="shared" si="8"/>
        <v>59250</v>
      </c>
    </row>
    <row r="64" spans="1:7" x14ac:dyDescent="0.25">
      <c r="A64" s="42" t="str">
        <f t="shared" si="3"/>
        <v>VIGO</v>
      </c>
      <c r="B64" s="41">
        <f t="shared" si="4"/>
        <v>478330</v>
      </c>
      <c r="C64" s="41">
        <f t="shared" si="5"/>
        <v>404979</v>
      </c>
      <c r="D64" s="41">
        <f t="shared" si="6"/>
        <v>9</v>
      </c>
      <c r="E64" s="42" t="str">
        <f t="shared" si="2"/>
        <v>MOTRIL</v>
      </c>
      <c r="F64" s="42">
        <f t="shared" si="9"/>
        <v>24175</v>
      </c>
      <c r="G64" s="42">
        <f t="shared" si="8"/>
        <v>29818</v>
      </c>
    </row>
    <row r="65" spans="1:7" x14ac:dyDescent="0.25">
      <c r="A65" s="42" t="str">
        <f t="shared" si="3"/>
        <v>VILAGARCIA</v>
      </c>
      <c r="B65" s="41">
        <f t="shared" si="4"/>
        <v>21621</v>
      </c>
      <c r="C65" s="41">
        <f t="shared" si="5"/>
        <v>63389</v>
      </c>
      <c r="D65" s="41">
        <f t="shared" si="6"/>
        <v>28</v>
      </c>
      <c r="E65" s="42" t="str">
        <f t="shared" si="2"/>
        <v>VILAGARCIA</v>
      </c>
      <c r="F65" s="42">
        <f t="shared" si="9"/>
        <v>21621</v>
      </c>
      <c r="G65" s="42">
        <f t="shared" si="8"/>
        <v>63389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3">
        <v>3976</v>
      </c>
      <c r="C7" s="23">
        <v>2891</v>
      </c>
      <c r="D7" s="23">
        <v>5806</v>
      </c>
      <c r="E7" s="23">
        <v>5567</v>
      </c>
      <c r="F7" s="10">
        <f>((E7*100)/D7)-100</f>
        <v>-4.1164312779882835</v>
      </c>
      <c r="G7" s="1"/>
      <c r="H7" s="1"/>
      <c r="I7" s="1"/>
    </row>
    <row r="8" spans="1:12" x14ac:dyDescent="0.25">
      <c r="A8" s="11" t="s">
        <v>44</v>
      </c>
      <c r="B8" s="24">
        <v>43</v>
      </c>
      <c r="C8" s="24">
        <v>33</v>
      </c>
      <c r="D8" s="24">
        <v>92</v>
      </c>
      <c r="E8" s="24">
        <v>64</v>
      </c>
      <c r="F8" s="13">
        <f t="shared" ref="F8:F35" si="0">((E8*100)/D8)-100</f>
        <v>-30.434782608695656</v>
      </c>
      <c r="G8" s="1"/>
      <c r="H8" s="1"/>
      <c r="I8" s="1"/>
    </row>
    <row r="9" spans="1:12" x14ac:dyDescent="0.25">
      <c r="A9" s="8" t="s">
        <v>45</v>
      </c>
      <c r="B9" s="23">
        <v>92</v>
      </c>
      <c r="C9" s="23">
        <v>130</v>
      </c>
      <c r="D9" s="23">
        <v>193</v>
      </c>
      <c r="E9" s="23">
        <v>465</v>
      </c>
      <c r="F9" s="10">
        <f t="shared" si="0"/>
        <v>140.93264248704662</v>
      </c>
      <c r="G9" s="1"/>
      <c r="H9" s="1"/>
      <c r="I9" s="1"/>
    </row>
    <row r="10" spans="1:12" x14ac:dyDescent="0.25">
      <c r="A10" s="11" t="s">
        <v>46</v>
      </c>
      <c r="B10" s="24">
        <v>2465</v>
      </c>
      <c r="C10" s="24">
        <v>1566</v>
      </c>
      <c r="D10" s="24">
        <v>2971</v>
      </c>
      <c r="E10" s="24">
        <v>2597</v>
      </c>
      <c r="F10" s="13">
        <f t="shared" si="0"/>
        <v>-12.588354089532146</v>
      </c>
      <c r="G10" s="1"/>
      <c r="H10" s="1"/>
      <c r="I10" s="1"/>
    </row>
    <row r="11" spans="1:12" x14ac:dyDescent="0.25">
      <c r="A11" s="8" t="s">
        <v>47</v>
      </c>
      <c r="B11" s="23">
        <v>42</v>
      </c>
      <c r="C11" s="23">
        <v>34</v>
      </c>
      <c r="D11" s="23">
        <v>86</v>
      </c>
      <c r="E11" s="23">
        <v>177</v>
      </c>
      <c r="F11" s="10">
        <f t="shared" si="0"/>
        <v>105.81395348837211</v>
      </c>
      <c r="G11" s="1"/>
      <c r="H11" s="1"/>
      <c r="I11" s="1"/>
    </row>
    <row r="12" spans="1:12" x14ac:dyDescent="0.25">
      <c r="A12" s="11" t="s">
        <v>48</v>
      </c>
      <c r="B12" s="24">
        <v>1116</v>
      </c>
      <c r="C12" s="24">
        <v>946</v>
      </c>
      <c r="D12" s="24">
        <v>2151</v>
      </c>
      <c r="E12" s="24">
        <v>1908</v>
      </c>
      <c r="F12" s="13">
        <f t="shared" si="0"/>
        <v>-11.297071129707106</v>
      </c>
      <c r="G12" s="1"/>
      <c r="H12" s="1"/>
      <c r="I12" s="1"/>
    </row>
    <row r="13" spans="1:12" x14ac:dyDescent="0.25">
      <c r="A13" s="8" t="s">
        <v>49</v>
      </c>
      <c r="B13" s="23">
        <v>10</v>
      </c>
      <c r="C13" s="23">
        <v>187</v>
      </c>
      <c r="D13" s="23">
        <v>44</v>
      </c>
      <c r="E13" s="23">
        <v>389</v>
      </c>
      <c r="F13" s="10">
        <f t="shared" si="0"/>
        <v>784.09090909090912</v>
      </c>
      <c r="G13" s="1"/>
      <c r="H13" s="1"/>
      <c r="I13" s="1"/>
    </row>
    <row r="14" spans="1:12" x14ac:dyDescent="0.25">
      <c r="A14" s="11" t="s">
        <v>50</v>
      </c>
      <c r="B14" s="24">
        <v>219</v>
      </c>
      <c r="C14" s="24">
        <v>60</v>
      </c>
      <c r="D14" s="24">
        <v>300</v>
      </c>
      <c r="E14" s="24">
        <v>140</v>
      </c>
      <c r="F14" s="13">
        <f t="shared" si="0"/>
        <v>-53.333333333333336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85</v>
      </c>
      <c r="C16" s="24">
        <v>0</v>
      </c>
      <c r="D16" s="24">
        <v>165</v>
      </c>
      <c r="E16" s="24">
        <v>64</v>
      </c>
      <c r="F16" s="13">
        <f t="shared" si="0"/>
        <v>-61.212121212121211</v>
      </c>
      <c r="G16" s="1"/>
      <c r="H16" s="1"/>
      <c r="I16" s="1"/>
    </row>
    <row r="17" spans="1:9" x14ac:dyDescent="0.25">
      <c r="A17" s="8" t="s">
        <v>53</v>
      </c>
      <c r="B17" s="23">
        <v>179</v>
      </c>
      <c r="C17" s="23">
        <v>215</v>
      </c>
      <c r="D17" s="23">
        <v>348</v>
      </c>
      <c r="E17" s="23">
        <v>376</v>
      </c>
      <c r="F17" s="10">
        <f t="shared" si="0"/>
        <v>8.0459770114942586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0</v>
      </c>
      <c r="D18" s="24">
        <v>18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55</v>
      </c>
      <c r="B19" s="23">
        <v>8</v>
      </c>
      <c r="C19" s="23">
        <v>18</v>
      </c>
      <c r="D19" s="23">
        <v>15</v>
      </c>
      <c r="E19" s="23">
        <v>36</v>
      </c>
      <c r="F19" s="10">
        <f t="shared" si="0"/>
        <v>140</v>
      </c>
      <c r="G19" s="1"/>
      <c r="H19" s="1"/>
      <c r="I19" s="1"/>
    </row>
    <row r="20" spans="1:9" x14ac:dyDescent="0.25">
      <c r="A20" s="11" t="s">
        <v>56</v>
      </c>
      <c r="B20" s="24">
        <v>2652</v>
      </c>
      <c r="C20" s="24">
        <v>2861</v>
      </c>
      <c r="D20" s="24">
        <v>3198</v>
      </c>
      <c r="E20" s="24">
        <v>3508</v>
      </c>
      <c r="F20" s="13">
        <f t="shared" si="0"/>
        <v>9.6935584740462843</v>
      </c>
      <c r="G20" s="1"/>
      <c r="H20" s="1"/>
      <c r="I20" s="1"/>
    </row>
    <row r="21" spans="1:9" x14ac:dyDescent="0.25">
      <c r="A21" s="8" t="s">
        <v>57</v>
      </c>
      <c r="B21" s="23">
        <v>214</v>
      </c>
      <c r="C21" s="23">
        <v>166</v>
      </c>
      <c r="D21" s="23">
        <v>394</v>
      </c>
      <c r="E21" s="23">
        <v>382</v>
      </c>
      <c r="F21" s="10">
        <f t="shared" si="0"/>
        <v>-3.0456852791878219</v>
      </c>
      <c r="G21" s="1"/>
      <c r="H21" s="1"/>
      <c r="I21" s="1"/>
    </row>
    <row r="22" spans="1:9" x14ac:dyDescent="0.25">
      <c r="A22" s="11" t="s">
        <v>58</v>
      </c>
      <c r="B22" s="24">
        <v>161</v>
      </c>
      <c r="C22" s="24">
        <v>165</v>
      </c>
      <c r="D22" s="24">
        <v>308</v>
      </c>
      <c r="E22" s="24">
        <v>387</v>
      </c>
      <c r="F22" s="13">
        <f t="shared" si="0"/>
        <v>25.649350649350652</v>
      </c>
      <c r="G22" s="1"/>
      <c r="H22" s="1"/>
      <c r="I22" s="1"/>
    </row>
    <row r="23" spans="1:9" x14ac:dyDescent="0.25">
      <c r="A23" s="8" t="s">
        <v>59</v>
      </c>
      <c r="B23" s="23">
        <v>104</v>
      </c>
      <c r="C23" s="23">
        <v>35</v>
      </c>
      <c r="D23" s="23">
        <v>221</v>
      </c>
      <c r="E23" s="23">
        <v>97</v>
      </c>
      <c r="F23" s="10">
        <f t="shared" si="0"/>
        <v>-56.108597285067873</v>
      </c>
      <c r="G23" s="1"/>
      <c r="H23" s="1"/>
      <c r="I23" s="1"/>
    </row>
    <row r="24" spans="1:9" x14ac:dyDescent="0.25">
      <c r="A24" s="11" t="s">
        <v>60</v>
      </c>
      <c r="B24" s="24">
        <v>245</v>
      </c>
      <c r="C24" s="24">
        <v>221</v>
      </c>
      <c r="D24" s="24">
        <v>414</v>
      </c>
      <c r="E24" s="24">
        <v>419</v>
      </c>
      <c r="F24" s="13">
        <f t="shared" si="0"/>
        <v>1.2077294685990267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99</v>
      </c>
      <c r="C26" s="24">
        <v>113</v>
      </c>
      <c r="D26" s="24">
        <v>184</v>
      </c>
      <c r="E26" s="24">
        <v>263</v>
      </c>
      <c r="F26" s="13">
        <f t="shared" si="0"/>
        <v>42.934782608695656</v>
      </c>
      <c r="G26" s="1"/>
      <c r="H26" s="1"/>
      <c r="I26" s="1"/>
    </row>
    <row r="27" spans="1:9" x14ac:dyDescent="0.25">
      <c r="A27" s="8" t="s">
        <v>63</v>
      </c>
      <c r="B27" s="23">
        <v>1282</v>
      </c>
      <c r="C27" s="23">
        <v>1907</v>
      </c>
      <c r="D27" s="23">
        <v>1961</v>
      </c>
      <c r="E27" s="23">
        <v>2937</v>
      </c>
      <c r="F27" s="10">
        <f t="shared" si="0"/>
        <v>49.770525242223357</v>
      </c>
      <c r="G27" s="1"/>
      <c r="H27" s="1"/>
      <c r="I27" s="1"/>
    </row>
    <row r="28" spans="1:9" x14ac:dyDescent="0.25">
      <c r="A28" s="11" t="s">
        <v>64</v>
      </c>
      <c r="B28" s="24">
        <v>245</v>
      </c>
      <c r="C28" s="24">
        <v>246</v>
      </c>
      <c r="D28" s="24">
        <v>445</v>
      </c>
      <c r="E28" s="24">
        <v>471</v>
      </c>
      <c r="F28" s="13">
        <f t="shared" si="0"/>
        <v>5.8426966292134779</v>
      </c>
      <c r="G28" s="1"/>
      <c r="H28" s="1"/>
      <c r="I28" s="1"/>
    </row>
    <row r="29" spans="1:9" x14ac:dyDescent="0.25">
      <c r="A29" s="8" t="s">
        <v>65</v>
      </c>
      <c r="B29" s="23">
        <v>2335</v>
      </c>
      <c r="C29" s="23">
        <v>2013</v>
      </c>
      <c r="D29" s="23">
        <v>2568</v>
      </c>
      <c r="E29" s="23">
        <v>2251</v>
      </c>
      <c r="F29" s="10">
        <f t="shared" si="0"/>
        <v>-12.344236760124616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212</v>
      </c>
      <c r="C31" s="23">
        <v>235</v>
      </c>
      <c r="D31" s="23">
        <v>323</v>
      </c>
      <c r="E31" s="23">
        <v>342</v>
      </c>
      <c r="F31" s="10">
        <f t="shared" si="0"/>
        <v>5.8823529411764639</v>
      </c>
      <c r="G31" s="1"/>
      <c r="H31" s="1"/>
      <c r="I31" s="1"/>
    </row>
    <row r="32" spans="1:9" x14ac:dyDescent="0.25">
      <c r="A32" s="11" t="s">
        <v>68</v>
      </c>
      <c r="B32" s="24">
        <v>79</v>
      </c>
      <c r="C32" s="24">
        <v>66</v>
      </c>
      <c r="D32" s="24">
        <v>156</v>
      </c>
      <c r="E32" s="24">
        <v>140</v>
      </c>
      <c r="F32" s="13">
        <f t="shared" si="0"/>
        <v>-10.256410256410263</v>
      </c>
      <c r="G32" s="1"/>
      <c r="H32" s="1"/>
      <c r="I32" s="1"/>
    </row>
    <row r="33" spans="1:9" x14ac:dyDescent="0.25">
      <c r="A33" s="8" t="s">
        <v>69</v>
      </c>
      <c r="B33" s="23">
        <v>4927</v>
      </c>
      <c r="C33" s="23">
        <v>4845</v>
      </c>
      <c r="D33" s="23">
        <v>8782</v>
      </c>
      <c r="E33" s="23">
        <v>8621</v>
      </c>
      <c r="F33" s="10">
        <f t="shared" si="0"/>
        <v>-1.8332953769073157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20790</v>
      </c>
      <c r="C35" s="15">
        <f t="shared" ref="C35:E35" si="1">SUM(C7:C34)</f>
        <v>18953</v>
      </c>
      <c r="D35" s="15">
        <f t="shared" si="1"/>
        <v>31143</v>
      </c>
      <c r="E35" s="15">
        <f t="shared" si="1"/>
        <v>31601</v>
      </c>
      <c r="F35" s="16">
        <f t="shared" si="0"/>
        <v>1.4706354558006609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5567</v>
      </c>
      <c r="C38" s="41">
        <f>D7</f>
        <v>5806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8621</v>
      </c>
      <c r="G38" s="42">
        <f>LOOKUP(E38,$A$38:$A$65,$C$38:$C$65)</f>
        <v>8782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</v>
      </c>
      <c r="C39" s="41">
        <f t="shared" ref="C39:C65" si="5">D8</f>
        <v>92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5567</v>
      </c>
      <c r="G39" s="42">
        <f t="shared" ref="G39:G65" si="8">LOOKUP(E39,$A$38:$A$65,$C$38:$C$65)</f>
        <v>5806</v>
      </c>
    </row>
    <row r="40" spans="1:9" x14ac:dyDescent="0.25">
      <c r="A40" s="42" t="str">
        <f t="shared" si="3"/>
        <v>ALMERIA</v>
      </c>
      <c r="B40" s="41">
        <f t="shared" si="4"/>
        <v>465</v>
      </c>
      <c r="C40" s="41">
        <f t="shared" si="5"/>
        <v>193</v>
      </c>
      <c r="D40" s="41">
        <f t="shared" si="6"/>
        <v>9</v>
      </c>
      <c r="E40" s="42" t="str">
        <f t="shared" si="2"/>
        <v>GIJON</v>
      </c>
      <c r="F40" s="42">
        <f t="shared" si="7"/>
        <v>3508</v>
      </c>
      <c r="G40" s="42">
        <f t="shared" si="8"/>
        <v>3198</v>
      </c>
    </row>
    <row r="41" spans="1:9" x14ac:dyDescent="0.25">
      <c r="A41" s="42" t="str">
        <f t="shared" si="3"/>
        <v>AVILES</v>
      </c>
      <c r="B41" s="41">
        <f t="shared" si="4"/>
        <v>2597</v>
      </c>
      <c r="C41" s="41">
        <f t="shared" si="5"/>
        <v>2971</v>
      </c>
      <c r="D41" s="41">
        <f t="shared" si="6"/>
        <v>5</v>
      </c>
      <c r="E41" s="42" t="str">
        <f t="shared" si="2"/>
        <v>PASAIA</v>
      </c>
      <c r="F41" s="42">
        <f t="shared" si="7"/>
        <v>2937</v>
      </c>
      <c r="G41" s="42">
        <f t="shared" si="8"/>
        <v>1961</v>
      </c>
    </row>
    <row r="42" spans="1:9" x14ac:dyDescent="0.25">
      <c r="A42" s="42" t="str">
        <f t="shared" si="3"/>
        <v>BAHIA DE ALGECIRAS</v>
      </c>
      <c r="B42" s="41">
        <f t="shared" si="4"/>
        <v>177</v>
      </c>
      <c r="C42" s="41">
        <f t="shared" si="5"/>
        <v>86</v>
      </c>
      <c r="D42" s="41">
        <f t="shared" si="6"/>
        <v>17</v>
      </c>
      <c r="E42" s="42" t="str">
        <f t="shared" si="2"/>
        <v>AVILES</v>
      </c>
      <c r="F42" s="42">
        <f t="shared" si="7"/>
        <v>2597</v>
      </c>
      <c r="G42" s="42">
        <f t="shared" si="8"/>
        <v>2971</v>
      </c>
    </row>
    <row r="43" spans="1:9" x14ac:dyDescent="0.25">
      <c r="A43" s="42" t="str">
        <f t="shared" si="3"/>
        <v>BAHIA DE CADIZ</v>
      </c>
      <c r="B43" s="41">
        <f t="shared" si="4"/>
        <v>1908</v>
      </c>
      <c r="C43" s="41">
        <f t="shared" si="5"/>
        <v>2151</v>
      </c>
      <c r="D43" s="41">
        <f t="shared" si="6"/>
        <v>7</v>
      </c>
      <c r="E43" s="42" t="str">
        <f t="shared" si="2"/>
        <v>SANTANDER</v>
      </c>
      <c r="F43" s="42">
        <f t="shared" si="7"/>
        <v>2251</v>
      </c>
      <c r="G43" s="42">
        <f t="shared" si="8"/>
        <v>2568</v>
      </c>
    </row>
    <row r="44" spans="1:9" x14ac:dyDescent="0.25">
      <c r="A44" s="42" t="str">
        <f t="shared" si="3"/>
        <v>BALEARES</v>
      </c>
      <c r="B44" s="41">
        <f t="shared" si="4"/>
        <v>389</v>
      </c>
      <c r="C44" s="41">
        <f t="shared" si="5"/>
        <v>44</v>
      </c>
      <c r="D44" s="41">
        <f t="shared" si="6"/>
        <v>11</v>
      </c>
      <c r="E44" s="42" t="str">
        <f t="shared" si="2"/>
        <v>BAHIA DE CADIZ</v>
      </c>
      <c r="F44" s="42">
        <f t="shared" si="7"/>
        <v>1908</v>
      </c>
      <c r="G44" s="42">
        <f t="shared" si="8"/>
        <v>2151</v>
      </c>
    </row>
    <row r="45" spans="1:9" x14ac:dyDescent="0.25">
      <c r="A45" s="42" t="str">
        <f t="shared" si="3"/>
        <v>BARCELONA</v>
      </c>
      <c r="B45" s="41">
        <f t="shared" si="4"/>
        <v>140</v>
      </c>
      <c r="C45" s="41">
        <f t="shared" si="5"/>
        <v>300</v>
      </c>
      <c r="D45" s="41">
        <f t="shared" si="6"/>
        <v>19</v>
      </c>
      <c r="E45" s="42" t="str">
        <f t="shared" si="2"/>
        <v>SANTA CRUZ DE TENERIFE</v>
      </c>
      <c r="F45" s="42">
        <f t="shared" si="7"/>
        <v>471</v>
      </c>
      <c r="G45" s="42">
        <f t="shared" si="8"/>
        <v>445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465</v>
      </c>
      <c r="G46" s="42">
        <f t="shared" si="8"/>
        <v>193</v>
      </c>
    </row>
    <row r="47" spans="1:9" x14ac:dyDescent="0.25">
      <c r="A47" s="42" t="str">
        <f t="shared" si="3"/>
        <v>CARTAGENA</v>
      </c>
      <c r="B47" s="41">
        <f t="shared" si="4"/>
        <v>64</v>
      </c>
      <c r="C47" s="41">
        <f t="shared" si="5"/>
        <v>165</v>
      </c>
      <c r="D47" s="41">
        <f t="shared" si="6"/>
        <v>22</v>
      </c>
      <c r="E47" s="42" t="str">
        <f t="shared" si="2"/>
        <v>MARIN Y RIA DE PONTEVEDRA</v>
      </c>
      <c r="F47" s="42">
        <f t="shared" si="7"/>
        <v>419</v>
      </c>
      <c r="G47" s="42">
        <f t="shared" si="8"/>
        <v>414</v>
      </c>
    </row>
    <row r="48" spans="1:9" x14ac:dyDescent="0.25">
      <c r="A48" s="42" t="str">
        <f t="shared" si="3"/>
        <v>CASTELLON</v>
      </c>
      <c r="B48" s="41">
        <f t="shared" si="4"/>
        <v>376</v>
      </c>
      <c r="C48" s="41">
        <f t="shared" si="5"/>
        <v>348</v>
      </c>
      <c r="D48" s="41">
        <f t="shared" si="6"/>
        <v>14</v>
      </c>
      <c r="E48" s="42" t="str">
        <f t="shared" si="2"/>
        <v>BALEARES</v>
      </c>
      <c r="F48" s="42">
        <f t="shared" si="7"/>
        <v>389</v>
      </c>
      <c r="G48" s="42">
        <f t="shared" si="8"/>
        <v>44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18</v>
      </c>
      <c r="D49" s="41">
        <f t="shared" si="6"/>
        <v>28</v>
      </c>
      <c r="E49" s="42" t="str">
        <f t="shared" si="2"/>
        <v>LAS PALMAS</v>
      </c>
      <c r="F49" s="42">
        <f t="shared" si="7"/>
        <v>387</v>
      </c>
      <c r="G49" s="42">
        <f t="shared" si="8"/>
        <v>308</v>
      </c>
    </row>
    <row r="50" spans="1:7" x14ac:dyDescent="0.25">
      <c r="A50" s="42" t="str">
        <f t="shared" si="3"/>
        <v>FERROL-SAN CIBRAO</v>
      </c>
      <c r="B50" s="41">
        <f t="shared" si="4"/>
        <v>36</v>
      </c>
      <c r="C50" s="41">
        <f t="shared" si="5"/>
        <v>15</v>
      </c>
      <c r="D50" s="41">
        <f t="shared" si="6"/>
        <v>23</v>
      </c>
      <c r="E50" s="42" t="str">
        <f t="shared" si="2"/>
        <v>HUELVA</v>
      </c>
      <c r="F50" s="42">
        <f t="shared" si="7"/>
        <v>382</v>
      </c>
      <c r="G50" s="42">
        <f t="shared" si="8"/>
        <v>394</v>
      </c>
    </row>
    <row r="51" spans="1:7" x14ac:dyDescent="0.25">
      <c r="A51" s="42" t="str">
        <f t="shared" si="3"/>
        <v>GIJON</v>
      </c>
      <c r="B51" s="41">
        <f t="shared" si="4"/>
        <v>3508</v>
      </c>
      <c r="C51" s="41">
        <f t="shared" si="5"/>
        <v>3198</v>
      </c>
      <c r="D51" s="41">
        <f t="shared" si="6"/>
        <v>3</v>
      </c>
      <c r="E51" s="42" t="str">
        <f t="shared" si="2"/>
        <v>CASTELLON</v>
      </c>
      <c r="F51" s="42">
        <f t="shared" si="7"/>
        <v>376</v>
      </c>
      <c r="G51" s="42">
        <f t="shared" si="8"/>
        <v>348</v>
      </c>
    </row>
    <row r="52" spans="1:7" x14ac:dyDescent="0.25">
      <c r="A52" s="42" t="str">
        <f t="shared" si="3"/>
        <v>HUELVA</v>
      </c>
      <c r="B52" s="41">
        <f t="shared" si="4"/>
        <v>382</v>
      </c>
      <c r="C52" s="41">
        <f t="shared" si="5"/>
        <v>394</v>
      </c>
      <c r="D52" s="41">
        <f t="shared" si="6"/>
        <v>13</v>
      </c>
      <c r="E52" s="42" t="str">
        <f t="shared" si="2"/>
        <v>TARRAGONA</v>
      </c>
      <c r="F52" s="42">
        <f t="shared" si="7"/>
        <v>342</v>
      </c>
      <c r="G52" s="42">
        <f t="shared" si="8"/>
        <v>323</v>
      </c>
    </row>
    <row r="53" spans="1:7" x14ac:dyDescent="0.25">
      <c r="A53" s="42" t="str">
        <f t="shared" si="3"/>
        <v>LAS PALMAS</v>
      </c>
      <c r="B53" s="41">
        <f t="shared" si="4"/>
        <v>387</v>
      </c>
      <c r="C53" s="41">
        <f t="shared" si="5"/>
        <v>308</v>
      </c>
      <c r="D53" s="41">
        <f t="shared" si="6"/>
        <v>12</v>
      </c>
      <c r="E53" s="42" t="str">
        <f t="shared" si="2"/>
        <v>MOTRIL</v>
      </c>
      <c r="F53" s="42">
        <f t="shared" si="7"/>
        <v>263</v>
      </c>
      <c r="G53" s="42">
        <f t="shared" si="8"/>
        <v>184</v>
      </c>
    </row>
    <row r="54" spans="1:7" x14ac:dyDescent="0.25">
      <c r="A54" s="42" t="str">
        <f t="shared" si="3"/>
        <v>MALAGA</v>
      </c>
      <c r="B54" s="41">
        <f t="shared" si="4"/>
        <v>97</v>
      </c>
      <c r="C54" s="41">
        <f t="shared" si="5"/>
        <v>221</v>
      </c>
      <c r="D54" s="41">
        <f t="shared" si="6"/>
        <v>20</v>
      </c>
      <c r="E54" s="42" t="str">
        <f t="shared" si="2"/>
        <v>BAHIA DE ALGECIRAS</v>
      </c>
      <c r="F54" s="42">
        <f t="shared" si="7"/>
        <v>177</v>
      </c>
      <c r="G54" s="42">
        <f t="shared" si="8"/>
        <v>86</v>
      </c>
    </row>
    <row r="55" spans="1:7" x14ac:dyDescent="0.25">
      <c r="A55" s="42" t="str">
        <f t="shared" si="3"/>
        <v>MARIN Y RIA DE PONTEVEDRA</v>
      </c>
      <c r="B55" s="41">
        <f t="shared" si="4"/>
        <v>419</v>
      </c>
      <c r="C55" s="41">
        <f t="shared" si="5"/>
        <v>414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BARCELONA</v>
      </c>
      <c r="F56" s="42">
        <f t="shared" si="9"/>
        <v>140</v>
      </c>
      <c r="G56" s="42">
        <f t="shared" si="8"/>
        <v>300</v>
      </c>
    </row>
    <row r="57" spans="1:7" x14ac:dyDescent="0.25">
      <c r="A57" s="42" t="str">
        <f t="shared" si="3"/>
        <v>MOTRIL</v>
      </c>
      <c r="B57" s="41">
        <f t="shared" si="4"/>
        <v>263</v>
      </c>
      <c r="C57" s="41">
        <f t="shared" si="5"/>
        <v>184</v>
      </c>
      <c r="D57" s="41">
        <f t="shared" si="6"/>
        <v>16</v>
      </c>
      <c r="E57" s="42" t="str">
        <f t="shared" si="2"/>
        <v>MALAGA</v>
      </c>
      <c r="F57" s="42">
        <f t="shared" si="9"/>
        <v>97</v>
      </c>
      <c r="G57" s="42">
        <f t="shared" si="8"/>
        <v>221</v>
      </c>
    </row>
    <row r="58" spans="1:7" x14ac:dyDescent="0.25">
      <c r="A58" s="42" t="str">
        <f t="shared" si="3"/>
        <v>PASAIA</v>
      </c>
      <c r="B58" s="41">
        <f t="shared" si="4"/>
        <v>2937</v>
      </c>
      <c r="C58" s="41">
        <f t="shared" si="5"/>
        <v>1961</v>
      </c>
      <c r="D58" s="41">
        <f t="shared" si="6"/>
        <v>4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471</v>
      </c>
      <c r="C59" s="41">
        <f t="shared" si="5"/>
        <v>445</v>
      </c>
      <c r="D59" s="41">
        <f t="shared" si="6"/>
        <v>8</v>
      </c>
      <c r="E59" s="42" t="str">
        <f t="shared" si="2"/>
        <v>ALICANTE</v>
      </c>
      <c r="F59" s="42">
        <f t="shared" si="9"/>
        <v>64</v>
      </c>
      <c r="G59" s="42">
        <f t="shared" si="8"/>
        <v>92</v>
      </c>
    </row>
    <row r="60" spans="1:7" x14ac:dyDescent="0.25">
      <c r="A60" s="42" t="str">
        <f t="shared" si="3"/>
        <v>SANTANDER</v>
      </c>
      <c r="B60" s="41">
        <f t="shared" si="4"/>
        <v>2251</v>
      </c>
      <c r="C60" s="41">
        <f t="shared" si="5"/>
        <v>2568</v>
      </c>
      <c r="D60" s="41">
        <f t="shared" si="6"/>
        <v>6</v>
      </c>
      <c r="E60" s="42" t="str">
        <f t="shared" si="2"/>
        <v>FERROL-SAN CIBRAO</v>
      </c>
      <c r="F60" s="42">
        <f t="shared" si="9"/>
        <v>36</v>
      </c>
      <c r="G60" s="42">
        <f t="shared" si="8"/>
        <v>15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342</v>
      </c>
      <c r="C62" s="41">
        <f t="shared" si="5"/>
        <v>323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</v>
      </c>
      <c r="C63" s="41">
        <f t="shared" si="5"/>
        <v>156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8621</v>
      </c>
      <c r="C64" s="41">
        <f t="shared" si="5"/>
        <v>8782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5">
        <v>7442</v>
      </c>
      <c r="C7" s="25">
        <v>1785</v>
      </c>
      <c r="D7" s="25">
        <v>12118</v>
      </c>
      <c r="E7" s="25">
        <v>5762</v>
      </c>
      <c r="F7" s="10">
        <f>((E7*100)/D7)-100</f>
        <v>-52.450899488364414</v>
      </c>
      <c r="G7" s="1"/>
      <c r="H7" s="1"/>
      <c r="I7" s="1"/>
    </row>
    <row r="8" spans="1:12" x14ac:dyDescent="0.25">
      <c r="A8" s="11" t="s">
        <v>44</v>
      </c>
      <c r="B8" s="26">
        <v>3178</v>
      </c>
      <c r="C8" s="26">
        <v>643</v>
      </c>
      <c r="D8" s="26">
        <v>8754</v>
      </c>
      <c r="E8" s="26">
        <v>1554</v>
      </c>
      <c r="F8" s="13">
        <f t="shared" ref="F8:F35" si="0">((E8*100)/D8)-100</f>
        <v>-82.248115147361204</v>
      </c>
      <c r="G8" s="1"/>
      <c r="H8" s="1"/>
      <c r="I8" s="1"/>
    </row>
    <row r="9" spans="1:12" x14ac:dyDescent="0.25">
      <c r="A9" s="8" t="s">
        <v>45</v>
      </c>
      <c r="B9" s="25">
        <v>6570</v>
      </c>
      <c r="C9" s="25">
        <v>4614</v>
      </c>
      <c r="D9" s="25">
        <v>15617</v>
      </c>
      <c r="E9" s="25">
        <v>10271</v>
      </c>
      <c r="F9" s="10">
        <f t="shared" si="0"/>
        <v>-34.23192674649421</v>
      </c>
      <c r="G9" s="1"/>
      <c r="H9" s="1"/>
      <c r="I9" s="1"/>
    </row>
    <row r="10" spans="1:12" x14ac:dyDescent="0.25">
      <c r="A10" s="11" t="s">
        <v>46</v>
      </c>
      <c r="B10" s="26">
        <v>3278</v>
      </c>
      <c r="C10" s="26">
        <v>3309</v>
      </c>
      <c r="D10" s="26">
        <v>5951</v>
      </c>
      <c r="E10" s="26">
        <v>6347</v>
      </c>
      <c r="F10" s="13">
        <f t="shared" si="0"/>
        <v>6.6543438077633965</v>
      </c>
      <c r="G10" s="1"/>
      <c r="H10" s="1"/>
      <c r="I10" s="1"/>
    </row>
    <row r="11" spans="1:12" x14ac:dyDescent="0.25">
      <c r="A11" s="8" t="s">
        <v>47</v>
      </c>
      <c r="B11" s="25">
        <v>260465</v>
      </c>
      <c r="C11" s="25">
        <v>237382</v>
      </c>
      <c r="D11" s="25">
        <v>576117</v>
      </c>
      <c r="E11" s="25">
        <v>484236</v>
      </c>
      <c r="F11" s="10">
        <f t="shared" si="0"/>
        <v>-15.94832299689125</v>
      </c>
      <c r="G11" s="1"/>
      <c r="H11" s="1"/>
      <c r="I11" s="1"/>
    </row>
    <row r="12" spans="1:12" x14ac:dyDescent="0.25">
      <c r="A12" s="11" t="s">
        <v>48</v>
      </c>
      <c r="B12" s="26">
        <v>10221</v>
      </c>
      <c r="C12" s="26">
        <v>2697</v>
      </c>
      <c r="D12" s="26">
        <v>27124</v>
      </c>
      <c r="E12" s="26">
        <v>6015</v>
      </c>
      <c r="F12" s="13">
        <f t="shared" si="0"/>
        <v>-77.824067246718769</v>
      </c>
      <c r="G12" s="1"/>
      <c r="H12" s="1"/>
      <c r="I12" s="1"/>
    </row>
    <row r="13" spans="1:12" x14ac:dyDescent="0.25">
      <c r="A13" s="8" t="s">
        <v>49</v>
      </c>
      <c r="B13" s="25">
        <v>1394</v>
      </c>
      <c r="C13" s="25">
        <v>1439</v>
      </c>
      <c r="D13" s="25">
        <v>4189</v>
      </c>
      <c r="E13" s="25">
        <v>3280</v>
      </c>
      <c r="F13" s="10">
        <f t="shared" si="0"/>
        <v>-21.699689663404158</v>
      </c>
      <c r="G13" s="1"/>
      <c r="H13" s="1"/>
      <c r="I13" s="1"/>
    </row>
    <row r="14" spans="1:12" x14ac:dyDescent="0.25">
      <c r="A14" s="11" t="s">
        <v>50</v>
      </c>
      <c r="B14" s="26">
        <v>77851</v>
      </c>
      <c r="C14" s="26">
        <v>44841</v>
      </c>
      <c r="D14" s="26">
        <v>181033</v>
      </c>
      <c r="E14" s="26">
        <v>97839</v>
      </c>
      <c r="F14" s="13">
        <f t="shared" si="0"/>
        <v>-45.955157347003031</v>
      </c>
      <c r="G14" s="1"/>
      <c r="H14" s="1"/>
      <c r="I14" s="1"/>
    </row>
    <row r="15" spans="1:12" x14ac:dyDescent="0.25">
      <c r="A15" s="8" t="s">
        <v>51</v>
      </c>
      <c r="B15" s="25">
        <v>10160</v>
      </c>
      <c r="C15" s="25">
        <v>11545</v>
      </c>
      <c r="D15" s="25">
        <v>19185</v>
      </c>
      <c r="E15" s="25">
        <v>21295</v>
      </c>
      <c r="F15" s="10">
        <f t="shared" si="0"/>
        <v>10.998175658066202</v>
      </c>
      <c r="G15" s="1"/>
      <c r="H15" s="1"/>
      <c r="I15" s="1"/>
    </row>
    <row r="16" spans="1:12" x14ac:dyDescent="0.25">
      <c r="A16" s="11" t="s">
        <v>52</v>
      </c>
      <c r="B16" s="26">
        <v>4768</v>
      </c>
      <c r="C16" s="26">
        <v>6156</v>
      </c>
      <c r="D16" s="26">
        <v>7931</v>
      </c>
      <c r="E16" s="26">
        <v>9562</v>
      </c>
      <c r="F16" s="13">
        <f t="shared" si="0"/>
        <v>20.564872021182694</v>
      </c>
      <c r="G16" s="1"/>
      <c r="H16" s="1"/>
      <c r="I16" s="1"/>
    </row>
    <row r="17" spans="1:9" x14ac:dyDescent="0.25">
      <c r="A17" s="8" t="s">
        <v>53</v>
      </c>
      <c r="B17" s="25">
        <v>2604</v>
      </c>
      <c r="C17" s="25">
        <v>1990</v>
      </c>
      <c r="D17" s="25">
        <v>5825</v>
      </c>
      <c r="E17" s="25">
        <v>4374</v>
      </c>
      <c r="F17" s="10">
        <f t="shared" si="0"/>
        <v>-24.909871244635198</v>
      </c>
      <c r="G17" s="1"/>
      <c r="H17" s="1"/>
      <c r="I17" s="1"/>
    </row>
    <row r="18" spans="1:9" x14ac:dyDescent="0.25">
      <c r="A18" s="11" t="s">
        <v>54</v>
      </c>
      <c r="B18" s="26">
        <v>51058</v>
      </c>
      <c r="C18" s="26">
        <v>50572</v>
      </c>
      <c r="D18" s="26">
        <v>100150</v>
      </c>
      <c r="E18" s="26">
        <v>108683</v>
      </c>
      <c r="F18" s="13">
        <f t="shared" si="0"/>
        <v>8.5202196704942565</v>
      </c>
      <c r="G18" s="1"/>
      <c r="H18" s="1"/>
      <c r="I18" s="1"/>
    </row>
    <row r="19" spans="1:9" x14ac:dyDescent="0.25">
      <c r="A19" s="8" t="s">
        <v>55</v>
      </c>
      <c r="B19" s="25">
        <v>1500</v>
      </c>
      <c r="C19" s="25">
        <v>1208</v>
      </c>
      <c r="D19" s="25">
        <v>3133</v>
      </c>
      <c r="E19" s="25">
        <v>2417</v>
      </c>
      <c r="F19" s="10">
        <f t="shared" si="0"/>
        <v>-22.853495052665181</v>
      </c>
      <c r="G19" s="1"/>
      <c r="H19" s="1"/>
      <c r="I19" s="1"/>
    </row>
    <row r="20" spans="1:9" x14ac:dyDescent="0.25">
      <c r="A20" s="11" t="s">
        <v>56</v>
      </c>
      <c r="B20" s="26">
        <v>6090</v>
      </c>
      <c r="C20" s="26">
        <v>10978</v>
      </c>
      <c r="D20" s="26">
        <v>17318</v>
      </c>
      <c r="E20" s="26">
        <v>20648</v>
      </c>
      <c r="F20" s="13">
        <f t="shared" si="0"/>
        <v>19.228548331216075</v>
      </c>
      <c r="G20" s="1"/>
      <c r="H20" s="1"/>
      <c r="I20" s="1"/>
    </row>
    <row r="21" spans="1:9" x14ac:dyDescent="0.25">
      <c r="A21" s="8" t="s">
        <v>57</v>
      </c>
      <c r="B21" s="25">
        <v>1702</v>
      </c>
      <c r="C21" s="25">
        <v>3879</v>
      </c>
      <c r="D21" s="25">
        <v>4474</v>
      </c>
      <c r="E21" s="25">
        <v>6854</v>
      </c>
      <c r="F21" s="10">
        <f t="shared" si="0"/>
        <v>53.196244970943241</v>
      </c>
      <c r="G21" s="1"/>
      <c r="H21" s="1"/>
      <c r="I21" s="1"/>
    </row>
    <row r="22" spans="1:9" x14ac:dyDescent="0.25">
      <c r="A22" s="11" t="s">
        <v>58</v>
      </c>
      <c r="B22" s="26">
        <v>188339</v>
      </c>
      <c r="C22" s="26">
        <v>148229</v>
      </c>
      <c r="D22" s="26">
        <v>372381</v>
      </c>
      <c r="E22" s="26">
        <v>323800</v>
      </c>
      <c r="F22" s="13">
        <f t="shared" si="0"/>
        <v>-13.046046925057937</v>
      </c>
      <c r="G22" s="1"/>
      <c r="H22" s="1"/>
      <c r="I22" s="1"/>
    </row>
    <row r="23" spans="1:9" x14ac:dyDescent="0.25">
      <c r="A23" s="8" t="s">
        <v>59</v>
      </c>
      <c r="B23" s="25">
        <v>3671</v>
      </c>
      <c r="C23" s="25">
        <v>2844</v>
      </c>
      <c r="D23" s="25">
        <v>7038</v>
      </c>
      <c r="E23" s="25">
        <v>5636</v>
      </c>
      <c r="F23" s="10">
        <f t="shared" si="0"/>
        <v>-19.9204319408923</v>
      </c>
      <c r="G23" s="1"/>
      <c r="H23" s="1"/>
      <c r="I23" s="1"/>
    </row>
    <row r="24" spans="1:9" x14ac:dyDescent="0.25">
      <c r="A24" s="11" t="s">
        <v>60</v>
      </c>
      <c r="B24" s="26">
        <v>2137</v>
      </c>
      <c r="C24" s="26">
        <v>2388</v>
      </c>
      <c r="D24" s="26">
        <v>5883</v>
      </c>
      <c r="E24" s="26">
        <v>4732</v>
      </c>
      <c r="F24" s="13">
        <f t="shared" si="0"/>
        <v>-19.564847866734652</v>
      </c>
      <c r="G24" s="1"/>
      <c r="H24" s="1"/>
      <c r="I24" s="1"/>
    </row>
    <row r="25" spans="1:9" x14ac:dyDescent="0.25">
      <c r="A25" s="8" t="s">
        <v>61</v>
      </c>
      <c r="B25" s="25">
        <v>59</v>
      </c>
      <c r="C25" s="25">
        <v>0</v>
      </c>
      <c r="D25" s="25">
        <v>1218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6">
        <v>748</v>
      </c>
      <c r="C26" s="26">
        <v>643</v>
      </c>
      <c r="D26" s="26">
        <v>1733</v>
      </c>
      <c r="E26" s="26">
        <v>1338</v>
      </c>
      <c r="F26" s="13">
        <f t="shared" si="0"/>
        <v>-22.792844777841893</v>
      </c>
      <c r="G26" s="1"/>
      <c r="H26" s="1"/>
      <c r="I26" s="1"/>
    </row>
    <row r="27" spans="1:9" x14ac:dyDescent="0.25">
      <c r="A27" s="8" t="s">
        <v>63</v>
      </c>
      <c r="B27" s="25">
        <v>3606</v>
      </c>
      <c r="C27" s="25">
        <v>2816</v>
      </c>
      <c r="D27" s="25">
        <v>5496</v>
      </c>
      <c r="E27" s="25">
        <v>5058</v>
      </c>
      <c r="F27" s="10">
        <f t="shared" si="0"/>
        <v>-7.9694323144104828</v>
      </c>
      <c r="G27" s="1"/>
      <c r="H27" s="1"/>
      <c r="I27" s="1"/>
    </row>
    <row r="28" spans="1:9" x14ac:dyDescent="0.25">
      <c r="A28" s="11" t="s">
        <v>64</v>
      </c>
      <c r="B28" s="26">
        <v>83780</v>
      </c>
      <c r="C28" s="26">
        <v>77717</v>
      </c>
      <c r="D28" s="26">
        <v>179151</v>
      </c>
      <c r="E28" s="26">
        <v>204156</v>
      </c>
      <c r="F28" s="13">
        <f t="shared" si="0"/>
        <v>13.95749953949462</v>
      </c>
      <c r="G28" s="1"/>
      <c r="H28" s="1"/>
      <c r="I28" s="1"/>
    </row>
    <row r="29" spans="1:9" x14ac:dyDescent="0.25">
      <c r="A29" s="8" t="s">
        <v>65</v>
      </c>
      <c r="B29" s="25">
        <v>4276</v>
      </c>
      <c r="C29" s="25">
        <v>3580</v>
      </c>
      <c r="D29" s="25">
        <v>8449</v>
      </c>
      <c r="E29" s="25">
        <v>7099</v>
      </c>
      <c r="F29" s="10">
        <f t="shared" si="0"/>
        <v>-15.978222274825427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13067</v>
      </c>
      <c r="C31" s="25">
        <v>6597</v>
      </c>
      <c r="D31" s="25">
        <v>25360</v>
      </c>
      <c r="E31" s="25">
        <v>16292</v>
      </c>
      <c r="F31" s="10">
        <f t="shared" si="0"/>
        <v>-35.757097791798103</v>
      </c>
      <c r="G31" s="1"/>
      <c r="H31" s="1"/>
      <c r="I31" s="1"/>
    </row>
    <row r="32" spans="1:9" x14ac:dyDescent="0.25">
      <c r="A32" s="11" t="s">
        <v>68</v>
      </c>
      <c r="B32" s="26">
        <v>20980</v>
      </c>
      <c r="C32" s="26">
        <v>9423</v>
      </c>
      <c r="D32" s="26">
        <v>37646</v>
      </c>
      <c r="E32" s="26">
        <v>27539</v>
      </c>
      <c r="F32" s="13">
        <f t="shared" si="0"/>
        <v>-26.847473835201612</v>
      </c>
      <c r="G32" s="1"/>
      <c r="H32" s="1"/>
      <c r="I32" s="1"/>
    </row>
    <row r="33" spans="1:9" x14ac:dyDescent="0.25">
      <c r="A33" s="8" t="s">
        <v>69</v>
      </c>
      <c r="B33" s="25">
        <v>27371</v>
      </c>
      <c r="C33" s="25">
        <v>23747</v>
      </c>
      <c r="D33" s="25">
        <v>57865</v>
      </c>
      <c r="E33" s="25">
        <v>52621</v>
      </c>
      <c r="F33" s="10">
        <f t="shared" si="0"/>
        <v>-9.0624729974941687</v>
      </c>
      <c r="G33" s="1"/>
      <c r="H33" s="1"/>
      <c r="I33" s="1"/>
    </row>
    <row r="34" spans="1:9" x14ac:dyDescent="0.25">
      <c r="A34" s="11" t="s">
        <v>70</v>
      </c>
      <c r="B34" s="26">
        <v>168</v>
      </c>
      <c r="C34" s="26">
        <v>225</v>
      </c>
      <c r="D34" s="26">
        <v>561</v>
      </c>
      <c r="E34" s="26">
        <v>844</v>
      </c>
      <c r="F34" s="13">
        <f t="shared" si="0"/>
        <v>50.445632798573968</v>
      </c>
      <c r="G34" s="1"/>
      <c r="H34" s="1"/>
      <c r="I34" s="1"/>
    </row>
    <row r="35" spans="1:9" x14ac:dyDescent="0.25">
      <c r="A35" s="14" t="s">
        <v>71</v>
      </c>
      <c r="B35" s="15">
        <f>SUM(B7:B34)</f>
        <v>796483</v>
      </c>
      <c r="C35" s="15">
        <f t="shared" ref="C35:E35" si="1">SUM(C7:C34)</f>
        <v>661247</v>
      </c>
      <c r="D35" s="15">
        <f t="shared" si="1"/>
        <v>1691700</v>
      </c>
      <c r="E35" s="15">
        <f t="shared" si="1"/>
        <v>1438252</v>
      </c>
      <c r="F35" s="16">
        <f t="shared" si="0"/>
        <v>-14.981852574333516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5762</v>
      </c>
      <c r="C38" s="41">
        <f>D7</f>
        <v>12118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484236</v>
      </c>
      <c r="G38" s="42">
        <f>LOOKUP(E38,$A$38:$A$65,$C$38:$C$65)</f>
        <v>576117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1554</v>
      </c>
      <c r="C39" s="41">
        <f t="shared" ref="C39:C65" si="5">D8</f>
        <v>8754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323800</v>
      </c>
      <c r="G39" s="42">
        <f t="shared" ref="G39:G65" si="8">LOOKUP(E39,$A$38:$A$65,$C$38:$C$65)</f>
        <v>372381</v>
      </c>
    </row>
    <row r="40" spans="1:9" x14ac:dyDescent="0.25">
      <c r="A40" s="42" t="str">
        <f t="shared" si="3"/>
        <v>ALMERIA</v>
      </c>
      <c r="B40" s="41">
        <f t="shared" si="4"/>
        <v>10271</v>
      </c>
      <c r="C40" s="41">
        <f t="shared" si="5"/>
        <v>15617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204156</v>
      </c>
      <c r="G40" s="42">
        <f t="shared" si="8"/>
        <v>179151</v>
      </c>
    </row>
    <row r="41" spans="1:9" x14ac:dyDescent="0.25">
      <c r="A41" s="42" t="str">
        <f t="shared" si="3"/>
        <v>AVILES</v>
      </c>
      <c r="B41" s="41">
        <f t="shared" si="4"/>
        <v>6347</v>
      </c>
      <c r="C41" s="41">
        <f t="shared" si="5"/>
        <v>5951</v>
      </c>
      <c r="D41" s="41">
        <f t="shared" si="6"/>
        <v>15</v>
      </c>
      <c r="E41" s="42" t="str">
        <f t="shared" si="2"/>
        <v>CEUTA</v>
      </c>
      <c r="F41" s="42">
        <f t="shared" si="7"/>
        <v>108683</v>
      </c>
      <c r="G41" s="42">
        <f t="shared" si="8"/>
        <v>100150</v>
      </c>
    </row>
    <row r="42" spans="1:9" x14ac:dyDescent="0.25">
      <c r="A42" s="42" t="str">
        <f t="shared" si="3"/>
        <v>BAHIA DE ALGECIRAS</v>
      </c>
      <c r="B42" s="41">
        <f t="shared" si="4"/>
        <v>484236</v>
      </c>
      <c r="C42" s="41">
        <f t="shared" si="5"/>
        <v>576117</v>
      </c>
      <c r="D42" s="41">
        <f t="shared" si="6"/>
        <v>1</v>
      </c>
      <c r="E42" s="42" t="str">
        <f t="shared" si="2"/>
        <v>BARCELONA</v>
      </c>
      <c r="F42" s="42">
        <f t="shared" si="7"/>
        <v>97839</v>
      </c>
      <c r="G42" s="42">
        <f t="shared" si="8"/>
        <v>181033</v>
      </c>
    </row>
    <row r="43" spans="1:9" x14ac:dyDescent="0.25">
      <c r="A43" s="42" t="str">
        <f t="shared" si="3"/>
        <v>BAHIA DE CADIZ</v>
      </c>
      <c r="B43" s="41">
        <f t="shared" si="4"/>
        <v>6015</v>
      </c>
      <c r="C43" s="41">
        <f t="shared" si="5"/>
        <v>27124</v>
      </c>
      <c r="D43" s="41">
        <f t="shared" si="6"/>
        <v>16</v>
      </c>
      <c r="E43" s="42" t="str">
        <f t="shared" si="2"/>
        <v>VIGO</v>
      </c>
      <c r="F43" s="42">
        <f t="shared" si="7"/>
        <v>52621</v>
      </c>
      <c r="G43" s="42">
        <f t="shared" si="8"/>
        <v>57865</v>
      </c>
    </row>
    <row r="44" spans="1:9" x14ac:dyDescent="0.25">
      <c r="A44" s="42" t="str">
        <f t="shared" si="3"/>
        <v>BALEARES</v>
      </c>
      <c r="B44" s="41">
        <f t="shared" si="4"/>
        <v>3280</v>
      </c>
      <c r="C44" s="41">
        <f t="shared" si="5"/>
        <v>4189</v>
      </c>
      <c r="D44" s="41">
        <f t="shared" si="6"/>
        <v>22</v>
      </c>
      <c r="E44" s="42" t="str">
        <f t="shared" si="2"/>
        <v>VALENCIA</v>
      </c>
      <c r="F44" s="42">
        <f t="shared" si="7"/>
        <v>27539</v>
      </c>
      <c r="G44" s="42">
        <f t="shared" si="8"/>
        <v>37646</v>
      </c>
    </row>
    <row r="45" spans="1:9" x14ac:dyDescent="0.25">
      <c r="A45" s="42" t="str">
        <f t="shared" si="3"/>
        <v>BARCELONA</v>
      </c>
      <c r="B45" s="41">
        <f t="shared" si="4"/>
        <v>97839</v>
      </c>
      <c r="C45" s="41">
        <f t="shared" si="5"/>
        <v>181033</v>
      </c>
      <c r="D45" s="41">
        <f t="shared" si="6"/>
        <v>5</v>
      </c>
      <c r="E45" s="42" t="str">
        <f t="shared" si="2"/>
        <v>BILBAO</v>
      </c>
      <c r="F45" s="42">
        <f t="shared" si="7"/>
        <v>21295</v>
      </c>
      <c r="G45" s="42">
        <f t="shared" si="8"/>
        <v>19185</v>
      </c>
    </row>
    <row r="46" spans="1:9" x14ac:dyDescent="0.25">
      <c r="A46" s="42" t="str">
        <f t="shared" si="3"/>
        <v>BILBAO</v>
      </c>
      <c r="B46" s="41">
        <f t="shared" si="4"/>
        <v>21295</v>
      </c>
      <c r="C46" s="41">
        <f t="shared" si="5"/>
        <v>19185</v>
      </c>
      <c r="D46" s="41">
        <f t="shared" si="6"/>
        <v>8</v>
      </c>
      <c r="E46" s="42" t="str">
        <f t="shared" si="2"/>
        <v>GIJON</v>
      </c>
      <c r="F46" s="42">
        <f t="shared" si="7"/>
        <v>20648</v>
      </c>
      <c r="G46" s="42">
        <f t="shared" si="8"/>
        <v>17318</v>
      </c>
    </row>
    <row r="47" spans="1:9" x14ac:dyDescent="0.25">
      <c r="A47" s="42" t="str">
        <f t="shared" si="3"/>
        <v>CARTAGENA</v>
      </c>
      <c r="B47" s="41">
        <f t="shared" si="4"/>
        <v>9562</v>
      </c>
      <c r="C47" s="41">
        <f t="shared" si="5"/>
        <v>7931</v>
      </c>
      <c r="D47" s="41">
        <f t="shared" si="6"/>
        <v>12</v>
      </c>
      <c r="E47" s="42" t="str">
        <f t="shared" si="2"/>
        <v>TARRAGONA</v>
      </c>
      <c r="F47" s="42">
        <f t="shared" si="7"/>
        <v>16292</v>
      </c>
      <c r="G47" s="42">
        <f t="shared" si="8"/>
        <v>25360</v>
      </c>
    </row>
    <row r="48" spans="1:9" x14ac:dyDescent="0.25">
      <c r="A48" s="42" t="str">
        <f t="shared" si="3"/>
        <v>CASTELLON</v>
      </c>
      <c r="B48" s="41">
        <f t="shared" si="4"/>
        <v>4374</v>
      </c>
      <c r="C48" s="41">
        <f t="shared" si="5"/>
        <v>5825</v>
      </c>
      <c r="D48" s="41">
        <f t="shared" si="6"/>
        <v>21</v>
      </c>
      <c r="E48" s="42" t="str">
        <f t="shared" si="2"/>
        <v>ALMERIA</v>
      </c>
      <c r="F48" s="42">
        <f t="shared" si="7"/>
        <v>10271</v>
      </c>
      <c r="G48" s="42">
        <f t="shared" si="8"/>
        <v>15617</v>
      </c>
    </row>
    <row r="49" spans="1:7" x14ac:dyDescent="0.25">
      <c r="A49" s="42" t="str">
        <f t="shared" si="3"/>
        <v>CEUTA</v>
      </c>
      <c r="B49" s="41">
        <f t="shared" si="4"/>
        <v>108683</v>
      </c>
      <c r="C49" s="41">
        <f t="shared" si="5"/>
        <v>100150</v>
      </c>
      <c r="D49" s="41">
        <f t="shared" si="6"/>
        <v>4</v>
      </c>
      <c r="E49" s="42" t="str">
        <f t="shared" si="2"/>
        <v>CARTAGENA</v>
      </c>
      <c r="F49" s="42">
        <f t="shared" si="7"/>
        <v>9562</v>
      </c>
      <c r="G49" s="42">
        <f t="shared" si="8"/>
        <v>7931</v>
      </c>
    </row>
    <row r="50" spans="1:7" x14ac:dyDescent="0.25">
      <c r="A50" s="42" t="str">
        <f t="shared" si="3"/>
        <v>FERROL-SAN CIBRAO</v>
      </c>
      <c r="B50" s="41">
        <f t="shared" si="4"/>
        <v>2417</v>
      </c>
      <c r="C50" s="41">
        <f t="shared" si="5"/>
        <v>3133</v>
      </c>
      <c r="D50" s="41">
        <f t="shared" si="6"/>
        <v>23</v>
      </c>
      <c r="E50" s="42" t="str">
        <f t="shared" si="2"/>
        <v>SANTANDER</v>
      </c>
      <c r="F50" s="42">
        <f t="shared" si="7"/>
        <v>7099</v>
      </c>
      <c r="G50" s="42">
        <f t="shared" si="8"/>
        <v>8449</v>
      </c>
    </row>
    <row r="51" spans="1:7" x14ac:dyDescent="0.25">
      <c r="A51" s="42" t="str">
        <f t="shared" si="3"/>
        <v>GIJON</v>
      </c>
      <c r="B51" s="41">
        <f t="shared" si="4"/>
        <v>20648</v>
      </c>
      <c r="C51" s="41">
        <f t="shared" si="5"/>
        <v>17318</v>
      </c>
      <c r="D51" s="41">
        <f t="shared" si="6"/>
        <v>9</v>
      </c>
      <c r="E51" s="42" t="str">
        <f t="shared" si="2"/>
        <v>HUELVA</v>
      </c>
      <c r="F51" s="42">
        <f t="shared" si="7"/>
        <v>6854</v>
      </c>
      <c r="G51" s="42">
        <f t="shared" si="8"/>
        <v>4474</v>
      </c>
    </row>
    <row r="52" spans="1:7" x14ac:dyDescent="0.25">
      <c r="A52" s="42" t="str">
        <f t="shared" si="3"/>
        <v>HUELVA</v>
      </c>
      <c r="B52" s="41">
        <f t="shared" si="4"/>
        <v>6854</v>
      </c>
      <c r="C52" s="41">
        <f t="shared" si="5"/>
        <v>4474</v>
      </c>
      <c r="D52" s="41">
        <f t="shared" si="6"/>
        <v>14</v>
      </c>
      <c r="E52" s="42" t="str">
        <f t="shared" si="2"/>
        <v>AVILES</v>
      </c>
      <c r="F52" s="42">
        <f t="shared" si="7"/>
        <v>6347</v>
      </c>
      <c r="G52" s="42">
        <f t="shared" si="8"/>
        <v>5951</v>
      </c>
    </row>
    <row r="53" spans="1:7" x14ac:dyDescent="0.25">
      <c r="A53" s="42" t="str">
        <f t="shared" si="3"/>
        <v>LAS PALMAS</v>
      </c>
      <c r="B53" s="41">
        <f t="shared" si="4"/>
        <v>323800</v>
      </c>
      <c r="C53" s="41">
        <f t="shared" si="5"/>
        <v>372381</v>
      </c>
      <c r="D53" s="41">
        <f t="shared" si="6"/>
        <v>2</v>
      </c>
      <c r="E53" s="42" t="str">
        <f t="shared" si="2"/>
        <v>BAHIA DE CADIZ</v>
      </c>
      <c r="F53" s="42">
        <f t="shared" si="7"/>
        <v>6015</v>
      </c>
      <c r="G53" s="42">
        <f t="shared" si="8"/>
        <v>27124</v>
      </c>
    </row>
    <row r="54" spans="1:7" x14ac:dyDescent="0.25">
      <c r="A54" s="42" t="str">
        <f t="shared" si="3"/>
        <v>MALAGA</v>
      </c>
      <c r="B54" s="41">
        <f t="shared" si="4"/>
        <v>5636</v>
      </c>
      <c r="C54" s="41">
        <f t="shared" si="5"/>
        <v>7038</v>
      </c>
      <c r="D54" s="41">
        <f t="shared" si="6"/>
        <v>18</v>
      </c>
      <c r="E54" s="42" t="str">
        <f t="shared" si="2"/>
        <v>A CORUÑA</v>
      </c>
      <c r="F54" s="42">
        <f t="shared" si="7"/>
        <v>5762</v>
      </c>
      <c r="G54" s="42">
        <f t="shared" si="8"/>
        <v>12118</v>
      </c>
    </row>
    <row r="55" spans="1:7" x14ac:dyDescent="0.25">
      <c r="A55" s="42" t="str">
        <f t="shared" si="3"/>
        <v>MARIN Y RIA DE PONTEVEDRA</v>
      </c>
      <c r="B55" s="41">
        <f t="shared" si="4"/>
        <v>4732</v>
      </c>
      <c r="C55" s="41">
        <f t="shared" si="5"/>
        <v>5883</v>
      </c>
      <c r="D55" s="41">
        <f t="shared" si="6"/>
        <v>20</v>
      </c>
      <c r="E55" s="42" t="str">
        <f t="shared" si="2"/>
        <v>MALAGA</v>
      </c>
      <c r="F55" s="42">
        <f t="shared" ref="F55:F65" si="9">LOOKUP(E55,$A$38:$A$65,$B$38:$B$65)</f>
        <v>5636</v>
      </c>
      <c r="G55" s="42">
        <f t="shared" si="8"/>
        <v>7038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1218</v>
      </c>
      <c r="D56" s="41">
        <f t="shared" si="6"/>
        <v>28</v>
      </c>
      <c r="E56" s="42" t="str">
        <f t="shared" si="2"/>
        <v>PASAIA</v>
      </c>
      <c r="F56" s="42">
        <f t="shared" si="9"/>
        <v>5058</v>
      </c>
      <c r="G56" s="42">
        <f t="shared" si="8"/>
        <v>5496</v>
      </c>
    </row>
    <row r="57" spans="1:7" x14ac:dyDescent="0.25">
      <c r="A57" s="42" t="str">
        <f t="shared" si="3"/>
        <v>MOTRIL</v>
      </c>
      <c r="B57" s="41">
        <f t="shared" si="4"/>
        <v>1338</v>
      </c>
      <c r="C57" s="41">
        <f t="shared" si="5"/>
        <v>1733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4732</v>
      </c>
      <c r="G57" s="42">
        <f t="shared" si="8"/>
        <v>5883</v>
      </c>
    </row>
    <row r="58" spans="1:7" x14ac:dyDescent="0.25">
      <c r="A58" s="42" t="str">
        <f t="shared" si="3"/>
        <v>PASAIA</v>
      </c>
      <c r="B58" s="41">
        <f t="shared" si="4"/>
        <v>5058</v>
      </c>
      <c r="C58" s="41">
        <f t="shared" si="5"/>
        <v>5496</v>
      </c>
      <c r="D58" s="41">
        <f t="shared" si="6"/>
        <v>19</v>
      </c>
      <c r="E58" s="42" t="str">
        <f t="shared" si="2"/>
        <v>CASTELLON</v>
      </c>
      <c r="F58" s="42">
        <f t="shared" si="9"/>
        <v>4374</v>
      </c>
      <c r="G58" s="42">
        <f t="shared" si="8"/>
        <v>5825</v>
      </c>
    </row>
    <row r="59" spans="1:7" x14ac:dyDescent="0.25">
      <c r="A59" s="42" t="str">
        <f t="shared" si="3"/>
        <v>SANTA CRUZ DE TENERIFE</v>
      </c>
      <c r="B59" s="41">
        <f t="shared" si="4"/>
        <v>204156</v>
      </c>
      <c r="C59" s="41">
        <f t="shared" si="5"/>
        <v>179151</v>
      </c>
      <c r="D59" s="41">
        <f t="shared" si="6"/>
        <v>3</v>
      </c>
      <c r="E59" s="42" t="str">
        <f t="shared" si="2"/>
        <v>BALEARES</v>
      </c>
      <c r="F59" s="42">
        <f t="shared" si="9"/>
        <v>3280</v>
      </c>
      <c r="G59" s="42">
        <f t="shared" si="8"/>
        <v>4189</v>
      </c>
    </row>
    <row r="60" spans="1:7" x14ac:dyDescent="0.25">
      <c r="A60" s="42" t="str">
        <f t="shared" si="3"/>
        <v>SANTANDER</v>
      </c>
      <c r="B60" s="41">
        <f t="shared" si="4"/>
        <v>7099</v>
      </c>
      <c r="C60" s="41">
        <f t="shared" si="5"/>
        <v>8449</v>
      </c>
      <c r="D60" s="41">
        <f t="shared" si="6"/>
        <v>13</v>
      </c>
      <c r="E60" s="42" t="str">
        <f t="shared" si="2"/>
        <v>FERROL-SAN CIBRAO</v>
      </c>
      <c r="F60" s="42">
        <f t="shared" si="9"/>
        <v>2417</v>
      </c>
      <c r="G60" s="42">
        <f t="shared" si="8"/>
        <v>3133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1554</v>
      </c>
      <c r="G61" s="42">
        <f t="shared" si="8"/>
        <v>8754</v>
      </c>
    </row>
    <row r="62" spans="1:7" x14ac:dyDescent="0.25">
      <c r="A62" s="42" t="str">
        <f t="shared" si="3"/>
        <v>TARRAGONA</v>
      </c>
      <c r="B62" s="41">
        <f t="shared" si="4"/>
        <v>16292</v>
      </c>
      <c r="C62" s="41">
        <f t="shared" si="5"/>
        <v>25360</v>
      </c>
      <c r="D62" s="41">
        <f t="shared" si="6"/>
        <v>10</v>
      </c>
      <c r="E62" s="42" t="str">
        <f t="shared" si="2"/>
        <v>MOTRIL</v>
      </c>
      <c r="F62" s="42">
        <f t="shared" si="9"/>
        <v>1338</v>
      </c>
      <c r="G62" s="42">
        <f t="shared" si="8"/>
        <v>1733</v>
      </c>
    </row>
    <row r="63" spans="1:7" x14ac:dyDescent="0.25">
      <c r="A63" s="42" t="str">
        <f t="shared" si="3"/>
        <v>VALENCIA</v>
      </c>
      <c r="B63" s="41">
        <f t="shared" si="4"/>
        <v>27539</v>
      </c>
      <c r="C63" s="41">
        <f t="shared" si="5"/>
        <v>37646</v>
      </c>
      <c r="D63" s="41">
        <f t="shared" si="6"/>
        <v>7</v>
      </c>
      <c r="E63" s="42" t="str">
        <f t="shared" si="2"/>
        <v>VILAGARCIA</v>
      </c>
      <c r="F63" s="42">
        <f t="shared" si="9"/>
        <v>844</v>
      </c>
      <c r="G63" s="42">
        <f t="shared" si="8"/>
        <v>561</v>
      </c>
    </row>
    <row r="64" spans="1:7" x14ac:dyDescent="0.25">
      <c r="A64" s="42" t="str">
        <f t="shared" si="3"/>
        <v>VIGO</v>
      </c>
      <c r="B64" s="41">
        <f t="shared" si="4"/>
        <v>52621</v>
      </c>
      <c r="C64" s="41">
        <f t="shared" si="5"/>
        <v>57865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844</v>
      </c>
      <c r="C65" s="41">
        <f t="shared" si="5"/>
        <v>561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1218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28">
        <v>931</v>
      </c>
      <c r="C8" s="28">
        <v>0</v>
      </c>
      <c r="D8" s="28">
        <v>931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2283619</v>
      </c>
      <c r="C11" s="27">
        <v>2910905</v>
      </c>
      <c r="D11" s="27">
        <v>4794390</v>
      </c>
      <c r="E11" s="27">
        <v>5870324</v>
      </c>
      <c r="F11" s="10">
        <f t="shared" si="0"/>
        <v>22.441520193392691</v>
      </c>
      <c r="G11" s="1"/>
      <c r="H11" s="1"/>
      <c r="I11" s="1"/>
    </row>
    <row r="12" spans="1:12" x14ac:dyDescent="0.25">
      <c r="A12" s="11" t="s">
        <v>48</v>
      </c>
      <c r="B12" s="28">
        <v>29402</v>
      </c>
      <c r="C12" s="28">
        <v>63383</v>
      </c>
      <c r="D12" s="28">
        <v>48392</v>
      </c>
      <c r="E12" s="28">
        <v>123740</v>
      </c>
      <c r="F12" s="13">
        <f t="shared" si="0"/>
        <v>155.70342205323195</v>
      </c>
      <c r="G12" s="1"/>
      <c r="H12" s="1"/>
      <c r="I12" s="1"/>
    </row>
    <row r="13" spans="1:12" x14ac:dyDescent="0.25">
      <c r="A13" s="8" t="s">
        <v>49</v>
      </c>
      <c r="B13" s="27">
        <v>1907</v>
      </c>
      <c r="C13" s="27">
        <v>10</v>
      </c>
      <c r="D13" s="27">
        <v>4252</v>
      </c>
      <c r="E13" s="27">
        <v>10</v>
      </c>
      <c r="F13" s="10">
        <f t="shared" si="0"/>
        <v>-99.764816556914397</v>
      </c>
      <c r="G13" s="1"/>
      <c r="H13" s="1"/>
      <c r="I13" s="1"/>
    </row>
    <row r="14" spans="1:12" x14ac:dyDescent="0.25">
      <c r="A14" s="11" t="s">
        <v>50</v>
      </c>
      <c r="B14" s="28">
        <v>625208</v>
      </c>
      <c r="C14" s="28">
        <v>520802</v>
      </c>
      <c r="D14" s="28">
        <v>1204888</v>
      </c>
      <c r="E14" s="28">
        <v>1117703</v>
      </c>
      <c r="F14" s="13">
        <f t="shared" si="0"/>
        <v>-7.2359422618533813</v>
      </c>
      <c r="G14" s="1"/>
      <c r="H14" s="1"/>
      <c r="I14" s="1"/>
    </row>
    <row r="15" spans="1:12" x14ac:dyDescent="0.25">
      <c r="A15" s="8" t="s">
        <v>51</v>
      </c>
      <c r="B15" s="27">
        <v>11407</v>
      </c>
      <c r="C15" s="27">
        <v>10757</v>
      </c>
      <c r="D15" s="27">
        <v>128568</v>
      </c>
      <c r="E15" s="27">
        <v>15387</v>
      </c>
      <c r="F15" s="10">
        <f t="shared" si="0"/>
        <v>-88.032014187044993</v>
      </c>
      <c r="G15" s="1"/>
      <c r="H15" s="1"/>
      <c r="I15" s="1"/>
    </row>
    <row r="16" spans="1:12" x14ac:dyDescent="0.25">
      <c r="A16" s="11" t="s">
        <v>52</v>
      </c>
      <c r="B16" s="28">
        <v>3592</v>
      </c>
      <c r="C16" s="28">
        <v>0</v>
      </c>
      <c r="D16" s="28">
        <v>3592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396</v>
      </c>
      <c r="D17" s="27">
        <v>0</v>
      </c>
      <c r="E17" s="27">
        <v>396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28">
        <v>48686</v>
      </c>
      <c r="C18" s="28">
        <v>67493</v>
      </c>
      <c r="D18" s="28">
        <v>172287</v>
      </c>
      <c r="E18" s="28">
        <v>170574</v>
      </c>
      <c r="F18" s="13">
        <f t="shared" si="0"/>
        <v>-0.99427118703094663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16842</v>
      </c>
      <c r="C20" s="28">
        <v>46088</v>
      </c>
      <c r="D20" s="28">
        <v>35465</v>
      </c>
      <c r="E20" s="28">
        <v>71980</v>
      </c>
      <c r="F20" s="13">
        <f t="shared" si="0"/>
        <v>102.96066544480473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55864</v>
      </c>
      <c r="D21" s="27">
        <v>0</v>
      </c>
      <c r="E21" s="27">
        <v>63209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28">
        <v>700600</v>
      </c>
      <c r="C22" s="28">
        <v>660776</v>
      </c>
      <c r="D22" s="28">
        <v>1306078</v>
      </c>
      <c r="E22" s="28">
        <v>1325799</v>
      </c>
      <c r="F22" s="13">
        <f t="shared" si="0"/>
        <v>1.5099404476608527</v>
      </c>
      <c r="G22" s="1"/>
      <c r="H22" s="1"/>
      <c r="I22" s="1"/>
    </row>
    <row r="23" spans="1:9" x14ac:dyDescent="0.25">
      <c r="A23" s="8" t="s">
        <v>59</v>
      </c>
      <c r="B23" s="27">
        <v>24460</v>
      </c>
      <c r="C23" s="27">
        <v>37264</v>
      </c>
      <c r="D23" s="27">
        <v>124084</v>
      </c>
      <c r="E23" s="27">
        <v>117331</v>
      </c>
      <c r="F23" s="10">
        <f t="shared" si="0"/>
        <v>-5.4422810354276123</v>
      </c>
      <c r="G23" s="1"/>
      <c r="H23" s="1"/>
      <c r="I23" s="1"/>
    </row>
    <row r="24" spans="1:9" x14ac:dyDescent="0.25">
      <c r="A24" s="11" t="s">
        <v>60</v>
      </c>
      <c r="B24" s="28">
        <v>113</v>
      </c>
      <c r="C24" s="28">
        <v>0</v>
      </c>
      <c r="D24" s="28">
        <v>248</v>
      </c>
      <c r="E24" s="28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24192</v>
      </c>
      <c r="C28" s="28">
        <v>23996</v>
      </c>
      <c r="D28" s="28">
        <v>35450</v>
      </c>
      <c r="E28" s="28">
        <v>39882</v>
      </c>
      <c r="F28" s="13">
        <f t="shared" si="0"/>
        <v>12.502115655853316</v>
      </c>
      <c r="G28" s="1"/>
      <c r="H28" s="1"/>
      <c r="I28" s="1"/>
    </row>
    <row r="29" spans="1:9" x14ac:dyDescent="0.25">
      <c r="A29" s="8" t="s">
        <v>65</v>
      </c>
      <c r="B29" s="27">
        <v>0</v>
      </c>
      <c r="C29" s="27">
        <v>31</v>
      </c>
      <c r="D29" s="27">
        <v>0</v>
      </c>
      <c r="E29" s="27">
        <v>31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28">
        <v>27</v>
      </c>
      <c r="C30" s="28">
        <v>0</v>
      </c>
      <c r="D30" s="28">
        <v>37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7">
        <v>373911</v>
      </c>
      <c r="C31" s="27">
        <v>527590</v>
      </c>
      <c r="D31" s="27">
        <v>715938</v>
      </c>
      <c r="E31" s="27">
        <v>1027505</v>
      </c>
      <c r="F31" s="10">
        <f t="shared" si="0"/>
        <v>43.518712514212126</v>
      </c>
      <c r="G31" s="1"/>
      <c r="H31" s="1"/>
      <c r="I31" s="1"/>
    </row>
    <row r="32" spans="1:9" x14ac:dyDescent="0.25">
      <c r="A32" s="11" t="s">
        <v>68</v>
      </c>
      <c r="B32" s="28">
        <v>1971994</v>
      </c>
      <c r="C32" s="28">
        <v>2221155</v>
      </c>
      <c r="D32" s="28">
        <v>3778583</v>
      </c>
      <c r="E32" s="28">
        <v>4433612</v>
      </c>
      <c r="F32" s="13">
        <f t="shared" si="0"/>
        <v>17.335307971268591</v>
      </c>
      <c r="G32" s="1"/>
      <c r="H32" s="1"/>
      <c r="I32" s="1"/>
    </row>
    <row r="33" spans="1:9" x14ac:dyDescent="0.25">
      <c r="A33" s="8" t="s">
        <v>69</v>
      </c>
      <c r="B33" s="27">
        <v>13858</v>
      </c>
      <c r="C33" s="27">
        <v>20832</v>
      </c>
      <c r="D33" s="27">
        <v>22703</v>
      </c>
      <c r="E33" s="27">
        <v>37615</v>
      </c>
      <c r="F33" s="10">
        <f t="shared" si="0"/>
        <v>65.682949389948476</v>
      </c>
      <c r="G33" s="1"/>
      <c r="H33" s="1"/>
      <c r="I33" s="1"/>
    </row>
    <row r="34" spans="1:9" x14ac:dyDescent="0.25">
      <c r="A34" s="11" t="s">
        <v>70</v>
      </c>
      <c r="B34" s="28">
        <v>1119</v>
      </c>
      <c r="C34" s="28">
        <v>0</v>
      </c>
      <c r="D34" s="28">
        <v>3809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6131868</v>
      </c>
      <c r="C35" s="15">
        <f t="shared" ref="C35:E35" si="1">SUM(C7:C34)</f>
        <v>7167342</v>
      </c>
      <c r="D35" s="15">
        <f t="shared" si="1"/>
        <v>12379695</v>
      </c>
      <c r="E35" s="15">
        <f t="shared" si="1"/>
        <v>14416108</v>
      </c>
      <c r="F35" s="16">
        <f t="shared" si="0"/>
        <v>16.44962173946935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5870324</v>
      </c>
      <c r="G38" s="42">
        <f>LOOKUP(E38,$A$38:$A$65,$C$38:$C$65)</f>
        <v>4794390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4433612</v>
      </c>
      <c r="G39" s="42">
        <f t="shared" ref="G39:G65" si="8">LOOKUP(E39,$A$38:$A$65,$C$38:$C$65)</f>
        <v>3778583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14</v>
      </c>
      <c r="E40" s="42" t="str">
        <f t="shared" si="2"/>
        <v>LAS PALMAS</v>
      </c>
      <c r="F40" s="42">
        <f t="shared" si="7"/>
        <v>1325799</v>
      </c>
      <c r="G40" s="42">
        <f t="shared" si="8"/>
        <v>1306078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1117703</v>
      </c>
      <c r="G41" s="42">
        <f t="shared" si="8"/>
        <v>1204888</v>
      </c>
    </row>
    <row r="42" spans="1:9" x14ac:dyDescent="0.25">
      <c r="A42" s="42" t="str">
        <f t="shared" si="3"/>
        <v>BAHIA DE ALGECIRAS</v>
      </c>
      <c r="B42" s="41">
        <f t="shared" si="4"/>
        <v>5870324</v>
      </c>
      <c r="C42" s="41">
        <f t="shared" si="5"/>
        <v>4794390</v>
      </c>
      <c r="D42" s="41">
        <f t="shared" si="6"/>
        <v>1</v>
      </c>
      <c r="E42" s="42" t="str">
        <f t="shared" si="2"/>
        <v>TARRAGONA</v>
      </c>
      <c r="F42" s="42">
        <f t="shared" si="7"/>
        <v>1027505</v>
      </c>
      <c r="G42" s="42">
        <f t="shared" si="8"/>
        <v>715938</v>
      </c>
    </row>
    <row r="43" spans="1:9" x14ac:dyDescent="0.25">
      <c r="A43" s="42" t="str">
        <f t="shared" si="3"/>
        <v>BAHIA DE CADIZ</v>
      </c>
      <c r="B43" s="41">
        <f t="shared" si="4"/>
        <v>123740</v>
      </c>
      <c r="C43" s="41">
        <f t="shared" si="5"/>
        <v>48392</v>
      </c>
      <c r="D43" s="41">
        <f t="shared" si="6"/>
        <v>7</v>
      </c>
      <c r="E43" s="42" t="str">
        <f t="shared" si="2"/>
        <v>CEUTA</v>
      </c>
      <c r="F43" s="42">
        <f t="shared" si="7"/>
        <v>170574</v>
      </c>
      <c r="G43" s="42">
        <f t="shared" si="8"/>
        <v>172287</v>
      </c>
    </row>
    <row r="44" spans="1:9" x14ac:dyDescent="0.25">
      <c r="A44" s="42" t="str">
        <f t="shared" si="3"/>
        <v>BALEARES</v>
      </c>
      <c r="B44" s="41">
        <f t="shared" si="4"/>
        <v>10</v>
      </c>
      <c r="C44" s="41">
        <f t="shared" si="5"/>
        <v>4252</v>
      </c>
      <c r="D44" s="41">
        <f t="shared" si="6"/>
        <v>19</v>
      </c>
      <c r="E44" s="42" t="str">
        <f t="shared" si="2"/>
        <v>BAHIA DE CADIZ</v>
      </c>
      <c r="F44" s="42">
        <f t="shared" si="7"/>
        <v>123740</v>
      </c>
      <c r="G44" s="42">
        <f t="shared" si="8"/>
        <v>48392</v>
      </c>
    </row>
    <row r="45" spans="1:9" x14ac:dyDescent="0.25">
      <c r="A45" s="42" t="str">
        <f t="shared" si="3"/>
        <v>BARCELONA</v>
      </c>
      <c r="B45" s="41">
        <f t="shared" si="4"/>
        <v>1117703</v>
      </c>
      <c r="C45" s="41">
        <f t="shared" si="5"/>
        <v>1204888</v>
      </c>
      <c r="D45" s="41">
        <f t="shared" si="6"/>
        <v>4</v>
      </c>
      <c r="E45" s="42" t="str">
        <f t="shared" si="2"/>
        <v>MALAGA</v>
      </c>
      <c r="F45" s="42">
        <f t="shared" si="7"/>
        <v>117331</v>
      </c>
      <c r="G45" s="42">
        <f t="shared" si="8"/>
        <v>124084</v>
      </c>
    </row>
    <row r="46" spans="1:9" x14ac:dyDescent="0.25">
      <c r="A46" s="42" t="str">
        <f t="shared" si="3"/>
        <v>BILBAO</v>
      </c>
      <c r="B46" s="41">
        <f t="shared" si="4"/>
        <v>15387</v>
      </c>
      <c r="C46" s="41">
        <f t="shared" si="5"/>
        <v>128568</v>
      </c>
      <c r="D46" s="41">
        <f t="shared" si="6"/>
        <v>13</v>
      </c>
      <c r="E46" s="42" t="str">
        <f t="shared" si="2"/>
        <v>GIJON</v>
      </c>
      <c r="F46" s="42">
        <f t="shared" si="7"/>
        <v>71980</v>
      </c>
      <c r="G46" s="42">
        <f t="shared" si="8"/>
        <v>35465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3592</v>
      </c>
      <c r="D47" s="41">
        <f t="shared" si="6"/>
        <v>28</v>
      </c>
      <c r="E47" s="42" t="str">
        <f t="shared" si="2"/>
        <v>HUELVA</v>
      </c>
      <c r="F47" s="42">
        <f t="shared" si="7"/>
        <v>63209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396</v>
      </c>
      <c r="C48" s="41">
        <f t="shared" si="5"/>
        <v>0</v>
      </c>
      <c r="D48" s="41">
        <f t="shared" si="6"/>
        <v>15</v>
      </c>
      <c r="E48" s="42" t="str">
        <f t="shared" si="2"/>
        <v>SANTA CRUZ DE TENERIFE</v>
      </c>
      <c r="F48" s="42">
        <f t="shared" si="7"/>
        <v>39882</v>
      </c>
      <c r="G48" s="42">
        <f t="shared" si="8"/>
        <v>35450</v>
      </c>
    </row>
    <row r="49" spans="1:7" x14ac:dyDescent="0.25">
      <c r="A49" s="42" t="str">
        <f t="shared" si="3"/>
        <v>CEUTA</v>
      </c>
      <c r="B49" s="41">
        <f t="shared" si="4"/>
        <v>170574</v>
      </c>
      <c r="C49" s="41">
        <f t="shared" si="5"/>
        <v>172287</v>
      </c>
      <c r="D49" s="41">
        <f t="shared" si="6"/>
        <v>6</v>
      </c>
      <c r="E49" s="42" t="str">
        <f t="shared" si="2"/>
        <v>VIGO</v>
      </c>
      <c r="F49" s="42">
        <f t="shared" si="7"/>
        <v>37615</v>
      </c>
      <c r="G49" s="42">
        <f t="shared" si="8"/>
        <v>22703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15387</v>
      </c>
      <c r="G50" s="42">
        <f t="shared" si="8"/>
        <v>128568</v>
      </c>
    </row>
    <row r="51" spans="1:7" x14ac:dyDescent="0.25">
      <c r="A51" s="42" t="str">
        <f t="shared" si="3"/>
        <v>GIJON</v>
      </c>
      <c r="B51" s="41">
        <f t="shared" si="4"/>
        <v>71980</v>
      </c>
      <c r="C51" s="41">
        <f t="shared" si="5"/>
        <v>35465</v>
      </c>
      <c r="D51" s="41">
        <f t="shared" si="6"/>
        <v>9</v>
      </c>
      <c r="E51" s="42" t="str">
        <f t="shared" si="2"/>
        <v>ALMERIA</v>
      </c>
      <c r="F51" s="42">
        <f t="shared" si="7"/>
        <v>906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63209</v>
      </c>
      <c r="C52" s="41">
        <f t="shared" si="5"/>
        <v>0</v>
      </c>
      <c r="D52" s="41">
        <f t="shared" si="6"/>
        <v>10</v>
      </c>
      <c r="E52" s="42" t="str">
        <f t="shared" si="2"/>
        <v>CASTELLON</v>
      </c>
      <c r="F52" s="42">
        <f t="shared" si="7"/>
        <v>396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1325799</v>
      </c>
      <c r="C53" s="41">
        <f t="shared" si="5"/>
        <v>1306078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58</v>
      </c>
      <c r="G53" s="42">
        <f t="shared" si="8"/>
        <v>248</v>
      </c>
    </row>
    <row r="54" spans="1:7" x14ac:dyDescent="0.25">
      <c r="A54" s="42" t="str">
        <f t="shared" si="3"/>
        <v>MALAGA</v>
      </c>
      <c r="B54" s="41">
        <f t="shared" si="4"/>
        <v>117331</v>
      </c>
      <c r="C54" s="41">
        <f t="shared" si="5"/>
        <v>124084</v>
      </c>
      <c r="D54" s="41">
        <f t="shared" si="6"/>
        <v>8</v>
      </c>
      <c r="E54" s="42" t="str">
        <f t="shared" si="2"/>
        <v>MOTRIL</v>
      </c>
      <c r="F54" s="42">
        <f t="shared" si="7"/>
        <v>46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16</v>
      </c>
      <c r="E55" s="42" t="str">
        <f t="shared" si="2"/>
        <v>SANTANDER</v>
      </c>
      <c r="F55" s="42">
        <f t="shared" ref="F55:F65" si="9">LOOKUP(E55,$A$38:$A$65,$B$38:$B$65)</f>
        <v>31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10</v>
      </c>
      <c r="G56" s="42">
        <f t="shared" si="8"/>
        <v>4252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39882</v>
      </c>
      <c r="C59" s="41">
        <f t="shared" si="5"/>
        <v>35450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</v>
      </c>
      <c r="C60" s="41">
        <f t="shared" si="5"/>
        <v>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37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1027505</v>
      </c>
      <c r="C62" s="41">
        <f t="shared" si="5"/>
        <v>715938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4433612</v>
      </c>
      <c r="C63" s="41">
        <f t="shared" si="5"/>
        <v>3778583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37615</v>
      </c>
      <c r="C64" s="41">
        <f t="shared" si="5"/>
        <v>22703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3809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931</v>
      </c>
      <c r="C8" s="30">
        <v>0</v>
      </c>
      <c r="D8" s="30">
        <v>931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2283340</v>
      </c>
      <c r="C11" s="29">
        <v>2876481</v>
      </c>
      <c r="D11" s="29">
        <v>4792223</v>
      </c>
      <c r="E11" s="29">
        <v>5813891</v>
      </c>
      <c r="F11" s="10">
        <f t="shared" si="0"/>
        <v>21.31929169406348</v>
      </c>
      <c r="G11" s="1"/>
      <c r="H11" s="1"/>
      <c r="I11" s="1"/>
    </row>
    <row r="12" spans="1:12" x14ac:dyDescent="0.25">
      <c r="A12" s="11" t="s">
        <v>48</v>
      </c>
      <c r="B12" s="30">
        <v>2067</v>
      </c>
      <c r="C12" s="30">
        <v>0</v>
      </c>
      <c r="D12" s="30">
        <v>3762</v>
      </c>
      <c r="E12" s="30">
        <v>2</v>
      </c>
      <c r="F12" s="13">
        <f t="shared" si="0"/>
        <v>-99.946836788942051</v>
      </c>
      <c r="G12" s="1"/>
      <c r="H12" s="1"/>
      <c r="I12" s="1"/>
    </row>
    <row r="13" spans="1:12" x14ac:dyDescent="0.25">
      <c r="A13" s="8" t="s">
        <v>49</v>
      </c>
      <c r="B13" s="29">
        <v>82</v>
      </c>
      <c r="C13" s="29">
        <v>0</v>
      </c>
      <c r="D13" s="29">
        <v>89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0">
        <v>585323</v>
      </c>
      <c r="C14" s="30">
        <v>485136</v>
      </c>
      <c r="D14" s="30">
        <v>1135997</v>
      </c>
      <c r="E14" s="30">
        <v>1066954</v>
      </c>
      <c r="F14" s="13">
        <f t="shared" si="0"/>
        <v>-6.0777449236221628</v>
      </c>
      <c r="G14" s="1"/>
      <c r="H14" s="1"/>
      <c r="I14" s="1"/>
    </row>
    <row r="15" spans="1:12" x14ac:dyDescent="0.25">
      <c r="A15" s="8" t="s">
        <v>51</v>
      </c>
      <c r="B15" s="29">
        <v>11404</v>
      </c>
      <c r="C15" s="29">
        <v>8946</v>
      </c>
      <c r="D15" s="29">
        <v>13986</v>
      </c>
      <c r="E15" s="29">
        <v>13576</v>
      </c>
      <c r="F15" s="10">
        <f t="shared" si="0"/>
        <v>-2.9315029315029335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389</v>
      </c>
      <c r="D17" s="29">
        <v>0</v>
      </c>
      <c r="E17" s="29">
        <v>389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689676</v>
      </c>
      <c r="C22" s="30">
        <v>630232</v>
      </c>
      <c r="D22" s="30">
        <v>1282866</v>
      </c>
      <c r="E22" s="30">
        <v>1262248</v>
      </c>
      <c r="F22" s="13">
        <f t="shared" si="0"/>
        <v>-1.6071826675584191</v>
      </c>
      <c r="G22" s="1"/>
      <c r="H22" s="1"/>
      <c r="I22" s="1"/>
    </row>
    <row r="23" spans="1:9" x14ac:dyDescent="0.25">
      <c r="A23" s="8" t="s">
        <v>59</v>
      </c>
      <c r="B23" s="29">
        <v>24460</v>
      </c>
      <c r="C23" s="29">
        <v>37264</v>
      </c>
      <c r="D23" s="29">
        <v>124084</v>
      </c>
      <c r="E23" s="29">
        <v>117331</v>
      </c>
      <c r="F23" s="10">
        <f t="shared" si="0"/>
        <v>-5.4422810354276123</v>
      </c>
      <c r="G23" s="1"/>
      <c r="H23" s="1"/>
      <c r="I23" s="1"/>
    </row>
    <row r="24" spans="1:9" x14ac:dyDescent="0.25">
      <c r="A24" s="11" t="s">
        <v>60</v>
      </c>
      <c r="B24" s="30">
        <v>113</v>
      </c>
      <c r="C24" s="30">
        <v>0</v>
      </c>
      <c r="D24" s="30">
        <v>248</v>
      </c>
      <c r="E24" s="30">
        <v>58</v>
      </c>
      <c r="F24" s="13">
        <f t="shared" si="0"/>
        <v>-76.612903225806448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20782</v>
      </c>
      <c r="C28" s="30">
        <v>20914</v>
      </c>
      <c r="D28" s="30">
        <v>28154</v>
      </c>
      <c r="E28" s="30">
        <v>33245</v>
      </c>
      <c r="F28" s="13">
        <f t="shared" si="0"/>
        <v>18.082688072742769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27</v>
      </c>
      <c r="C30" s="30">
        <v>0</v>
      </c>
      <c r="D30" s="30">
        <v>37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29">
        <v>67985</v>
      </c>
      <c r="C31" s="29">
        <v>172841</v>
      </c>
      <c r="D31" s="29">
        <v>67985</v>
      </c>
      <c r="E31" s="29">
        <v>356784</v>
      </c>
      <c r="F31" s="10">
        <f t="shared" si="0"/>
        <v>424.79811723174225</v>
      </c>
      <c r="G31" s="1"/>
      <c r="H31" s="1"/>
      <c r="I31" s="1"/>
    </row>
    <row r="32" spans="1:9" x14ac:dyDescent="0.25">
      <c r="A32" s="11" t="s">
        <v>68</v>
      </c>
      <c r="B32" s="30">
        <v>1971281</v>
      </c>
      <c r="C32" s="30">
        <v>1990117</v>
      </c>
      <c r="D32" s="30">
        <v>3777387</v>
      </c>
      <c r="E32" s="30">
        <v>4202281</v>
      </c>
      <c r="F32" s="13">
        <f t="shared" si="0"/>
        <v>11.248357660996874</v>
      </c>
      <c r="G32" s="1"/>
      <c r="H32" s="1"/>
      <c r="I32" s="1"/>
    </row>
    <row r="33" spans="1:9" x14ac:dyDescent="0.25">
      <c r="A33" s="8" t="s">
        <v>69</v>
      </c>
      <c r="B33" s="29">
        <v>7209</v>
      </c>
      <c r="C33" s="29">
        <v>11429</v>
      </c>
      <c r="D33" s="29">
        <v>12374</v>
      </c>
      <c r="E33" s="29">
        <v>21029</v>
      </c>
      <c r="F33" s="10">
        <f t="shared" si="0"/>
        <v>69.945046064328437</v>
      </c>
      <c r="G33" s="1"/>
      <c r="H33" s="1"/>
      <c r="I33" s="1"/>
    </row>
    <row r="34" spans="1:9" x14ac:dyDescent="0.25">
      <c r="A34" s="11" t="s">
        <v>70</v>
      </c>
      <c r="B34" s="30">
        <v>1119</v>
      </c>
      <c r="C34" s="30">
        <v>0</v>
      </c>
      <c r="D34" s="30">
        <v>3809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5665799</v>
      </c>
      <c r="C35" s="15">
        <f t="shared" ref="C35:E35" si="1">SUM(C7:C34)</f>
        <v>6233749</v>
      </c>
      <c r="D35" s="15">
        <f t="shared" si="1"/>
        <v>11243932</v>
      </c>
      <c r="E35" s="15">
        <f t="shared" si="1"/>
        <v>12887834</v>
      </c>
      <c r="F35" s="16">
        <f t="shared" si="0"/>
        <v>14.620348113097805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5813891</v>
      </c>
      <c r="G38" s="42">
        <f>LOOKUP(E38,$A$38:$A$65,$C$38:$C$65)</f>
        <v>4792223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931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4202281</v>
      </c>
      <c r="G39" s="42">
        <f t="shared" ref="G39:G65" si="8">LOOKUP(E39,$A$38:$A$65,$C$38:$C$65)</f>
        <v>3777387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1262248</v>
      </c>
      <c r="G40" s="42">
        <f t="shared" si="8"/>
        <v>1282866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1066954</v>
      </c>
      <c r="G41" s="42">
        <f t="shared" si="8"/>
        <v>1135997</v>
      </c>
    </row>
    <row r="42" spans="1:9" x14ac:dyDescent="0.25">
      <c r="A42" s="42" t="str">
        <f t="shared" si="3"/>
        <v>BAHIA DE ALGECIRAS</v>
      </c>
      <c r="B42" s="41">
        <f t="shared" si="4"/>
        <v>5813891</v>
      </c>
      <c r="C42" s="41">
        <f t="shared" si="5"/>
        <v>4792223</v>
      </c>
      <c r="D42" s="41">
        <f t="shared" si="6"/>
        <v>1</v>
      </c>
      <c r="E42" s="42" t="str">
        <f t="shared" si="2"/>
        <v>TARRAGONA</v>
      </c>
      <c r="F42" s="42">
        <f t="shared" si="7"/>
        <v>356784</v>
      </c>
      <c r="G42" s="42">
        <f t="shared" si="8"/>
        <v>67985</v>
      </c>
    </row>
    <row r="43" spans="1:9" x14ac:dyDescent="0.25">
      <c r="A43" s="42" t="str">
        <f t="shared" si="3"/>
        <v>BAHIA DE CADIZ</v>
      </c>
      <c r="B43" s="41">
        <f t="shared" si="4"/>
        <v>2</v>
      </c>
      <c r="C43" s="41">
        <f t="shared" si="5"/>
        <v>3762</v>
      </c>
      <c r="D43" s="41">
        <f t="shared" si="6"/>
        <v>13</v>
      </c>
      <c r="E43" s="42" t="str">
        <f t="shared" si="2"/>
        <v>MALAGA</v>
      </c>
      <c r="F43" s="42">
        <f t="shared" si="7"/>
        <v>117331</v>
      </c>
      <c r="G43" s="42">
        <f t="shared" si="8"/>
        <v>124084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89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33245</v>
      </c>
      <c r="G44" s="42">
        <f t="shared" si="8"/>
        <v>28154</v>
      </c>
    </row>
    <row r="45" spans="1:9" x14ac:dyDescent="0.25">
      <c r="A45" s="42" t="str">
        <f t="shared" si="3"/>
        <v>BARCELONA</v>
      </c>
      <c r="B45" s="41">
        <f t="shared" si="4"/>
        <v>1066954</v>
      </c>
      <c r="C45" s="41">
        <f t="shared" si="5"/>
        <v>1135997</v>
      </c>
      <c r="D45" s="41">
        <f t="shared" si="6"/>
        <v>4</v>
      </c>
      <c r="E45" s="42" t="str">
        <f t="shared" si="2"/>
        <v>VIGO</v>
      </c>
      <c r="F45" s="42">
        <f t="shared" si="7"/>
        <v>21029</v>
      </c>
      <c r="G45" s="42">
        <f t="shared" si="8"/>
        <v>12374</v>
      </c>
    </row>
    <row r="46" spans="1:9" x14ac:dyDescent="0.25">
      <c r="A46" s="42" t="str">
        <f t="shared" si="3"/>
        <v>BILBAO</v>
      </c>
      <c r="B46" s="41">
        <f t="shared" si="4"/>
        <v>13576</v>
      </c>
      <c r="C46" s="41">
        <f t="shared" si="5"/>
        <v>13986</v>
      </c>
      <c r="D46" s="41">
        <f t="shared" si="6"/>
        <v>9</v>
      </c>
      <c r="E46" s="42" t="str">
        <f t="shared" si="2"/>
        <v>BILBAO</v>
      </c>
      <c r="F46" s="42">
        <f t="shared" si="7"/>
        <v>13576</v>
      </c>
      <c r="G46" s="42">
        <f t="shared" si="8"/>
        <v>13986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389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389</v>
      </c>
      <c r="C48" s="41">
        <f t="shared" si="5"/>
        <v>0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58</v>
      </c>
      <c r="G48" s="42">
        <f t="shared" si="8"/>
        <v>248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MOTRIL</v>
      </c>
      <c r="F49" s="42">
        <f t="shared" si="7"/>
        <v>46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</v>
      </c>
      <c r="G50" s="42">
        <f t="shared" si="8"/>
        <v>3762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1262248</v>
      </c>
      <c r="C53" s="41">
        <f t="shared" si="5"/>
        <v>1282866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117331</v>
      </c>
      <c r="C54" s="41">
        <f t="shared" si="5"/>
        <v>124084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58</v>
      </c>
      <c r="C55" s="41">
        <f t="shared" si="5"/>
        <v>248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12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33245</v>
      </c>
      <c r="C59" s="41">
        <f t="shared" si="5"/>
        <v>28154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37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356784</v>
      </c>
      <c r="C62" s="41">
        <f t="shared" si="5"/>
        <v>67985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4202281</v>
      </c>
      <c r="C63" s="41">
        <f t="shared" si="5"/>
        <v>3777387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21029</v>
      </c>
      <c r="C64" s="41">
        <f t="shared" si="5"/>
        <v>12374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3809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1">
        <v>8207</v>
      </c>
      <c r="C7" s="31">
        <v>7367</v>
      </c>
      <c r="D7" s="31">
        <v>18180</v>
      </c>
      <c r="E7" s="31">
        <v>15860</v>
      </c>
      <c r="F7" s="10">
        <f>((E7*100)/D7)-100</f>
        <v>-12.76127612761276</v>
      </c>
      <c r="G7" s="1"/>
      <c r="H7" s="1"/>
      <c r="I7" s="1"/>
    </row>
    <row r="8" spans="1:12" x14ac:dyDescent="0.25">
      <c r="A8" s="11" t="s">
        <v>44</v>
      </c>
      <c r="B8" s="32">
        <v>69270</v>
      </c>
      <c r="C8" s="32">
        <v>81980</v>
      </c>
      <c r="D8" s="32">
        <v>133007</v>
      </c>
      <c r="E8" s="32">
        <v>167769</v>
      </c>
      <c r="F8" s="13">
        <f t="shared" ref="F8:F35" si="0">((E8*100)/D8)-100</f>
        <v>26.135466554391868</v>
      </c>
      <c r="G8" s="1"/>
      <c r="H8" s="1"/>
      <c r="I8" s="1"/>
    </row>
    <row r="9" spans="1:12" x14ac:dyDescent="0.25">
      <c r="A9" s="8" t="s">
        <v>45</v>
      </c>
      <c r="B9" s="31">
        <v>6</v>
      </c>
      <c r="C9" s="31">
        <v>2929</v>
      </c>
      <c r="D9" s="31">
        <v>6</v>
      </c>
      <c r="E9" s="31">
        <v>5383</v>
      </c>
      <c r="F9" s="10">
        <f t="shared" si="0"/>
        <v>89616.666666666672</v>
      </c>
      <c r="G9" s="1"/>
      <c r="H9" s="1"/>
      <c r="I9" s="1"/>
    </row>
    <row r="10" spans="1:12" x14ac:dyDescent="0.25">
      <c r="A10" s="11" t="s">
        <v>46</v>
      </c>
      <c r="B10" s="32">
        <v>4710</v>
      </c>
      <c r="C10" s="32">
        <v>0</v>
      </c>
      <c r="D10" s="32">
        <v>7419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1">
        <v>2407535</v>
      </c>
      <c r="C11" s="31">
        <v>3039697</v>
      </c>
      <c r="D11" s="31">
        <v>5024338</v>
      </c>
      <c r="E11" s="31">
        <v>6124820</v>
      </c>
      <c r="F11" s="10">
        <f t="shared" si="0"/>
        <v>21.903024836306798</v>
      </c>
      <c r="G11" s="1"/>
      <c r="H11" s="1"/>
      <c r="I11" s="1"/>
    </row>
    <row r="12" spans="1:12" x14ac:dyDescent="0.25">
      <c r="A12" s="11" t="s">
        <v>48</v>
      </c>
      <c r="B12" s="32">
        <v>79467</v>
      </c>
      <c r="C12" s="32">
        <v>83760</v>
      </c>
      <c r="D12" s="32">
        <v>150263</v>
      </c>
      <c r="E12" s="32">
        <v>170645</v>
      </c>
      <c r="F12" s="13">
        <f t="shared" si="0"/>
        <v>13.564217405482381</v>
      </c>
      <c r="G12" s="1"/>
      <c r="H12" s="1"/>
      <c r="I12" s="1"/>
    </row>
    <row r="13" spans="1:12" x14ac:dyDescent="0.25">
      <c r="A13" s="8" t="s">
        <v>49</v>
      </c>
      <c r="B13" s="31">
        <v>40777</v>
      </c>
      <c r="C13" s="31">
        <v>38704</v>
      </c>
      <c r="D13" s="31">
        <v>72416</v>
      </c>
      <c r="E13" s="31">
        <v>71096</v>
      </c>
      <c r="F13" s="10">
        <f t="shared" si="0"/>
        <v>-1.8228015908086661</v>
      </c>
      <c r="G13" s="1"/>
      <c r="H13" s="1"/>
      <c r="I13" s="1"/>
    </row>
    <row r="14" spans="1:12" x14ac:dyDescent="0.25">
      <c r="A14" s="11" t="s">
        <v>50</v>
      </c>
      <c r="B14" s="32">
        <v>1428691</v>
      </c>
      <c r="C14" s="32">
        <v>1347159</v>
      </c>
      <c r="D14" s="32">
        <v>2752848</v>
      </c>
      <c r="E14" s="32">
        <v>2797298</v>
      </c>
      <c r="F14" s="13">
        <f t="shared" si="0"/>
        <v>1.6146914032303954</v>
      </c>
      <c r="G14" s="1"/>
      <c r="H14" s="1"/>
      <c r="I14" s="1"/>
    </row>
    <row r="15" spans="1:12" x14ac:dyDescent="0.25">
      <c r="A15" s="8" t="s">
        <v>51</v>
      </c>
      <c r="B15" s="31">
        <v>405734</v>
      </c>
      <c r="C15" s="31">
        <v>457818</v>
      </c>
      <c r="D15" s="31">
        <v>651088</v>
      </c>
      <c r="E15" s="31">
        <v>748525</v>
      </c>
      <c r="F15" s="10">
        <f t="shared" si="0"/>
        <v>14.965258152507801</v>
      </c>
      <c r="G15" s="1"/>
      <c r="H15" s="1"/>
      <c r="I15" s="1"/>
    </row>
    <row r="16" spans="1:12" x14ac:dyDescent="0.25">
      <c r="A16" s="11" t="s">
        <v>52</v>
      </c>
      <c r="B16" s="32">
        <v>17601</v>
      </c>
      <c r="C16" s="32">
        <v>48377</v>
      </c>
      <c r="D16" s="32">
        <v>43413</v>
      </c>
      <c r="E16" s="32">
        <v>101668</v>
      </c>
      <c r="F16" s="13">
        <f t="shared" si="0"/>
        <v>134.18791606200907</v>
      </c>
      <c r="G16" s="1"/>
      <c r="H16" s="1"/>
      <c r="I16" s="1"/>
    </row>
    <row r="17" spans="1:9" x14ac:dyDescent="0.25">
      <c r="A17" s="8" t="s">
        <v>53</v>
      </c>
      <c r="B17" s="31">
        <v>60469</v>
      </c>
      <c r="C17" s="31">
        <v>61807</v>
      </c>
      <c r="D17" s="31">
        <v>109359</v>
      </c>
      <c r="E17" s="31">
        <v>132808</v>
      </c>
      <c r="F17" s="10">
        <f t="shared" si="0"/>
        <v>21.442222405106122</v>
      </c>
      <c r="G17" s="1"/>
      <c r="H17" s="1"/>
      <c r="I17" s="1"/>
    </row>
    <row r="18" spans="1:9" x14ac:dyDescent="0.25">
      <c r="A18" s="11" t="s">
        <v>54</v>
      </c>
      <c r="B18" s="32">
        <v>5380</v>
      </c>
      <c r="C18" s="32">
        <v>2871</v>
      </c>
      <c r="D18" s="32">
        <v>9815</v>
      </c>
      <c r="E18" s="32">
        <v>6099</v>
      </c>
      <c r="F18" s="13">
        <f t="shared" si="0"/>
        <v>-37.860417727967395</v>
      </c>
      <c r="G18" s="1"/>
      <c r="H18" s="1"/>
      <c r="I18" s="1"/>
    </row>
    <row r="19" spans="1:9" x14ac:dyDescent="0.25">
      <c r="A19" s="8" t="s">
        <v>55</v>
      </c>
      <c r="B19" s="31">
        <v>0</v>
      </c>
      <c r="C19" s="31">
        <v>687</v>
      </c>
      <c r="D19" s="31">
        <v>85</v>
      </c>
      <c r="E19" s="31">
        <v>1073</v>
      </c>
      <c r="F19" s="10">
        <f t="shared" si="0"/>
        <v>1162.3529411764705</v>
      </c>
      <c r="G19" s="1"/>
      <c r="H19" s="1"/>
      <c r="I19" s="1"/>
    </row>
    <row r="20" spans="1:9" x14ac:dyDescent="0.25">
      <c r="A20" s="11" t="s">
        <v>56</v>
      </c>
      <c r="B20" s="32">
        <v>19643</v>
      </c>
      <c r="C20" s="32">
        <v>31989</v>
      </c>
      <c r="D20" s="32">
        <v>45214</v>
      </c>
      <c r="E20" s="32">
        <v>64219</v>
      </c>
      <c r="F20" s="13">
        <f t="shared" si="0"/>
        <v>42.033440969611178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948042</v>
      </c>
      <c r="C22" s="32">
        <v>884377</v>
      </c>
      <c r="D22" s="32">
        <v>1750080</v>
      </c>
      <c r="E22" s="32">
        <v>1756905</v>
      </c>
      <c r="F22" s="13">
        <f t="shared" si="0"/>
        <v>0.38998217224354903</v>
      </c>
      <c r="G22" s="1"/>
      <c r="H22" s="1"/>
      <c r="I22" s="1"/>
    </row>
    <row r="23" spans="1:9" x14ac:dyDescent="0.25">
      <c r="A23" s="8" t="s">
        <v>59</v>
      </c>
      <c r="B23" s="31">
        <v>34626</v>
      </c>
      <c r="C23" s="31">
        <v>47927</v>
      </c>
      <c r="D23" s="31">
        <v>143370</v>
      </c>
      <c r="E23" s="31">
        <v>136098</v>
      </c>
      <c r="F23" s="10">
        <f t="shared" si="0"/>
        <v>-5.072190834902699</v>
      </c>
      <c r="G23" s="1"/>
      <c r="H23" s="1"/>
      <c r="I23" s="1"/>
    </row>
    <row r="24" spans="1:9" x14ac:dyDescent="0.25">
      <c r="A24" s="11" t="s">
        <v>60</v>
      </c>
      <c r="B24" s="32">
        <v>7147</v>
      </c>
      <c r="C24" s="32">
        <v>25267</v>
      </c>
      <c r="D24" s="32">
        <v>14217</v>
      </c>
      <c r="E24" s="32">
        <v>54889</v>
      </c>
      <c r="F24" s="13">
        <f t="shared" si="0"/>
        <v>286.08004501652948</v>
      </c>
      <c r="G24" s="1"/>
      <c r="H24" s="1"/>
      <c r="I24" s="1"/>
    </row>
    <row r="25" spans="1:9" x14ac:dyDescent="0.25">
      <c r="A25" s="8" t="s">
        <v>61</v>
      </c>
      <c r="B25" s="31">
        <v>12705</v>
      </c>
      <c r="C25" s="31">
        <v>12558</v>
      </c>
      <c r="D25" s="31">
        <v>28850</v>
      </c>
      <c r="E25" s="31">
        <v>21439</v>
      </c>
      <c r="F25" s="10">
        <f t="shared" si="0"/>
        <v>-25.688041594454077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2509</v>
      </c>
      <c r="D26" s="32">
        <v>0</v>
      </c>
      <c r="E26" s="32">
        <v>4661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225597</v>
      </c>
      <c r="C28" s="32">
        <v>226135</v>
      </c>
      <c r="D28" s="32">
        <v>412235</v>
      </c>
      <c r="E28" s="32">
        <v>442115</v>
      </c>
      <c r="F28" s="13">
        <f t="shared" si="0"/>
        <v>7.2482928426746867</v>
      </c>
      <c r="G28" s="1"/>
      <c r="H28" s="1"/>
      <c r="I28" s="1"/>
    </row>
    <row r="29" spans="1:9" x14ac:dyDescent="0.25">
      <c r="A29" s="8" t="s">
        <v>65</v>
      </c>
      <c r="B29" s="31">
        <v>2417</v>
      </c>
      <c r="C29" s="31">
        <v>887</v>
      </c>
      <c r="D29" s="31">
        <v>3816</v>
      </c>
      <c r="E29" s="31">
        <v>2044</v>
      </c>
      <c r="F29" s="10">
        <f t="shared" si="0"/>
        <v>-46.436058700209642</v>
      </c>
      <c r="G29" s="1"/>
      <c r="H29" s="1"/>
      <c r="I29" s="1"/>
    </row>
    <row r="30" spans="1:9" x14ac:dyDescent="0.25">
      <c r="A30" s="11" t="s">
        <v>66</v>
      </c>
      <c r="B30" s="32">
        <v>74750</v>
      </c>
      <c r="C30" s="32">
        <v>87993</v>
      </c>
      <c r="D30" s="32">
        <v>144055</v>
      </c>
      <c r="E30" s="32">
        <v>176918</v>
      </c>
      <c r="F30" s="13">
        <f t="shared" si="0"/>
        <v>22.812814549998265</v>
      </c>
      <c r="G30" s="1"/>
      <c r="H30" s="1"/>
      <c r="I30" s="1"/>
    </row>
    <row r="31" spans="1:9" x14ac:dyDescent="0.25">
      <c r="A31" s="8" t="s">
        <v>67</v>
      </c>
      <c r="B31" s="31">
        <v>102741</v>
      </c>
      <c r="C31" s="31">
        <v>240536</v>
      </c>
      <c r="D31" s="31">
        <v>131153</v>
      </c>
      <c r="E31" s="31">
        <v>490724</v>
      </c>
      <c r="F31" s="10">
        <f t="shared" si="0"/>
        <v>274.16147552858115</v>
      </c>
      <c r="G31" s="1"/>
      <c r="H31" s="1"/>
      <c r="I31" s="1"/>
    </row>
    <row r="32" spans="1:9" x14ac:dyDescent="0.25">
      <c r="A32" s="11" t="s">
        <v>68</v>
      </c>
      <c r="B32" s="32">
        <v>3169927</v>
      </c>
      <c r="C32" s="32">
        <v>3247592</v>
      </c>
      <c r="D32" s="32">
        <v>6015901</v>
      </c>
      <c r="E32" s="32">
        <v>6621014</v>
      </c>
      <c r="F32" s="13">
        <f t="shared" si="0"/>
        <v>10.058559806752143</v>
      </c>
      <c r="G32" s="1"/>
      <c r="H32" s="1"/>
      <c r="I32" s="1"/>
    </row>
    <row r="33" spans="1:9" x14ac:dyDescent="0.25">
      <c r="A33" s="8" t="s">
        <v>69</v>
      </c>
      <c r="B33" s="31">
        <v>141156</v>
      </c>
      <c r="C33" s="31">
        <v>155532</v>
      </c>
      <c r="D33" s="31">
        <v>270569</v>
      </c>
      <c r="E33" s="31">
        <v>305158</v>
      </c>
      <c r="F33" s="10">
        <f t="shared" si="0"/>
        <v>12.78380006578729</v>
      </c>
      <c r="G33" s="1"/>
      <c r="H33" s="1"/>
      <c r="I33" s="1"/>
    </row>
    <row r="34" spans="1:9" x14ac:dyDescent="0.25">
      <c r="A34" s="11" t="s">
        <v>70</v>
      </c>
      <c r="B34" s="32">
        <v>32042</v>
      </c>
      <c r="C34" s="32">
        <v>1705</v>
      </c>
      <c r="D34" s="32">
        <v>49090</v>
      </c>
      <c r="E34" s="32">
        <v>3710</v>
      </c>
      <c r="F34" s="13">
        <f t="shared" si="0"/>
        <v>-92.442452638011815</v>
      </c>
      <c r="G34" s="1"/>
      <c r="H34" s="1"/>
      <c r="I34" s="1"/>
    </row>
    <row r="35" spans="1:9" x14ac:dyDescent="0.25">
      <c r="A35" s="14" t="s">
        <v>71</v>
      </c>
      <c r="B35" s="15">
        <f>SUM(B7:B34)</f>
        <v>9298640</v>
      </c>
      <c r="C35" s="15">
        <f t="shared" ref="C35:E35" si="1">SUM(C7:C34)</f>
        <v>10138163</v>
      </c>
      <c r="D35" s="15">
        <f t="shared" si="1"/>
        <v>17980787</v>
      </c>
      <c r="E35" s="15">
        <f t="shared" si="1"/>
        <v>20422938</v>
      </c>
      <c r="F35" s="16">
        <f t="shared" si="0"/>
        <v>13.582002834469932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15860</v>
      </c>
      <c r="C38" s="41">
        <f>D7</f>
        <v>18180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6621014</v>
      </c>
      <c r="G38" s="42">
        <f>LOOKUP(E38,$A$38:$A$65,$C$38:$C$65)</f>
        <v>6015901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167769</v>
      </c>
      <c r="C39" s="41">
        <f t="shared" ref="C39:C65" si="5">D8</f>
        <v>133007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6124820</v>
      </c>
      <c r="G39" s="42">
        <f t="shared" ref="G39:G65" si="8">LOOKUP(E39,$A$38:$A$65,$C$38:$C$65)</f>
        <v>5024338</v>
      </c>
    </row>
    <row r="40" spans="1:9" x14ac:dyDescent="0.25">
      <c r="A40" s="42" t="str">
        <f t="shared" si="3"/>
        <v>ALMERIA</v>
      </c>
      <c r="B40" s="41">
        <f t="shared" si="4"/>
        <v>5383</v>
      </c>
      <c r="C40" s="41">
        <f t="shared" si="5"/>
        <v>6</v>
      </c>
      <c r="D40" s="41">
        <f t="shared" si="6"/>
        <v>21</v>
      </c>
      <c r="E40" s="42" t="str">
        <f t="shared" si="2"/>
        <v>BARCELONA</v>
      </c>
      <c r="F40" s="42">
        <f t="shared" si="7"/>
        <v>2797298</v>
      </c>
      <c r="G40" s="42">
        <f t="shared" si="8"/>
        <v>2752848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7419</v>
      </c>
      <c r="D41" s="41">
        <f t="shared" si="6"/>
        <v>28</v>
      </c>
      <c r="E41" s="42" t="str">
        <f t="shared" si="2"/>
        <v>LAS PALMAS</v>
      </c>
      <c r="F41" s="42">
        <f t="shared" si="7"/>
        <v>1756905</v>
      </c>
      <c r="G41" s="42">
        <f t="shared" si="8"/>
        <v>1750080</v>
      </c>
    </row>
    <row r="42" spans="1:9" x14ac:dyDescent="0.25">
      <c r="A42" s="42" t="str">
        <f t="shared" si="3"/>
        <v>BAHIA DE ALGECIRAS</v>
      </c>
      <c r="B42" s="41">
        <f t="shared" si="4"/>
        <v>6124820</v>
      </c>
      <c r="C42" s="41">
        <f t="shared" si="5"/>
        <v>5024338</v>
      </c>
      <c r="D42" s="41">
        <f t="shared" si="6"/>
        <v>2</v>
      </c>
      <c r="E42" s="42" t="str">
        <f t="shared" si="2"/>
        <v>BILBAO</v>
      </c>
      <c r="F42" s="42">
        <f t="shared" si="7"/>
        <v>748525</v>
      </c>
      <c r="G42" s="42">
        <f t="shared" si="8"/>
        <v>651088</v>
      </c>
    </row>
    <row r="43" spans="1:9" x14ac:dyDescent="0.25">
      <c r="A43" s="42" t="str">
        <f t="shared" si="3"/>
        <v>BAHIA DE CADIZ</v>
      </c>
      <c r="B43" s="41">
        <f t="shared" si="4"/>
        <v>170645</v>
      </c>
      <c r="C43" s="41">
        <f t="shared" si="5"/>
        <v>150263</v>
      </c>
      <c r="D43" s="41">
        <f t="shared" si="6"/>
        <v>10</v>
      </c>
      <c r="E43" s="42" t="str">
        <f t="shared" si="2"/>
        <v>TARRAGONA</v>
      </c>
      <c r="F43" s="42">
        <f t="shared" si="7"/>
        <v>490724</v>
      </c>
      <c r="G43" s="42">
        <f t="shared" si="8"/>
        <v>131153</v>
      </c>
    </row>
    <row r="44" spans="1:9" x14ac:dyDescent="0.25">
      <c r="A44" s="42" t="str">
        <f t="shared" si="3"/>
        <v>BALEARES</v>
      </c>
      <c r="B44" s="41">
        <f t="shared" si="4"/>
        <v>71096</v>
      </c>
      <c r="C44" s="41">
        <f t="shared" si="5"/>
        <v>72416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442115</v>
      </c>
      <c r="G44" s="42">
        <f t="shared" si="8"/>
        <v>412235</v>
      </c>
    </row>
    <row r="45" spans="1:9" x14ac:dyDescent="0.25">
      <c r="A45" s="42" t="str">
        <f t="shared" si="3"/>
        <v>BARCELONA</v>
      </c>
      <c r="B45" s="41">
        <f t="shared" si="4"/>
        <v>2797298</v>
      </c>
      <c r="C45" s="41">
        <f t="shared" si="5"/>
        <v>2752848</v>
      </c>
      <c r="D45" s="41">
        <f t="shared" si="6"/>
        <v>3</v>
      </c>
      <c r="E45" s="42" t="str">
        <f t="shared" si="2"/>
        <v>VIGO</v>
      </c>
      <c r="F45" s="42">
        <f t="shared" si="7"/>
        <v>305158</v>
      </c>
      <c r="G45" s="42">
        <f t="shared" si="8"/>
        <v>270569</v>
      </c>
    </row>
    <row r="46" spans="1:9" x14ac:dyDescent="0.25">
      <c r="A46" s="42" t="str">
        <f t="shared" si="3"/>
        <v>BILBAO</v>
      </c>
      <c r="B46" s="41">
        <f t="shared" si="4"/>
        <v>748525</v>
      </c>
      <c r="C46" s="41">
        <f t="shared" si="5"/>
        <v>651088</v>
      </c>
      <c r="D46" s="41">
        <f t="shared" si="6"/>
        <v>5</v>
      </c>
      <c r="E46" s="42" t="str">
        <f t="shared" si="2"/>
        <v>SEVILLA</v>
      </c>
      <c r="F46" s="42">
        <f t="shared" si="7"/>
        <v>176918</v>
      </c>
      <c r="G46" s="42">
        <f t="shared" si="8"/>
        <v>144055</v>
      </c>
    </row>
    <row r="47" spans="1:9" x14ac:dyDescent="0.25">
      <c r="A47" s="42" t="str">
        <f t="shared" si="3"/>
        <v>CARTAGENA</v>
      </c>
      <c r="B47" s="41">
        <f t="shared" si="4"/>
        <v>101668</v>
      </c>
      <c r="C47" s="41">
        <f t="shared" si="5"/>
        <v>43413</v>
      </c>
      <c r="D47" s="41">
        <f t="shared" si="6"/>
        <v>14</v>
      </c>
      <c r="E47" s="42" t="str">
        <f t="shared" si="2"/>
        <v>BAHIA DE CADIZ</v>
      </c>
      <c r="F47" s="42">
        <f t="shared" si="7"/>
        <v>170645</v>
      </c>
      <c r="G47" s="42">
        <f t="shared" si="8"/>
        <v>150263</v>
      </c>
    </row>
    <row r="48" spans="1:9" x14ac:dyDescent="0.25">
      <c r="A48" s="42" t="str">
        <f t="shared" si="3"/>
        <v>CASTELLON</v>
      </c>
      <c r="B48" s="41">
        <f t="shared" si="4"/>
        <v>132808</v>
      </c>
      <c r="C48" s="41">
        <f t="shared" si="5"/>
        <v>109359</v>
      </c>
      <c r="D48" s="41">
        <f t="shared" si="6"/>
        <v>13</v>
      </c>
      <c r="E48" s="42" t="str">
        <f t="shared" si="2"/>
        <v>ALICANTE</v>
      </c>
      <c r="F48" s="42">
        <f t="shared" si="7"/>
        <v>167769</v>
      </c>
      <c r="G48" s="42">
        <f t="shared" si="8"/>
        <v>133007</v>
      </c>
    </row>
    <row r="49" spans="1:7" x14ac:dyDescent="0.25">
      <c r="A49" s="42" t="str">
        <f t="shared" si="3"/>
        <v>CEUTA</v>
      </c>
      <c r="B49" s="41">
        <f t="shared" si="4"/>
        <v>6099</v>
      </c>
      <c r="C49" s="41">
        <f t="shared" si="5"/>
        <v>9815</v>
      </c>
      <c r="D49" s="41">
        <f t="shared" si="6"/>
        <v>20</v>
      </c>
      <c r="E49" s="42" t="str">
        <f t="shared" si="2"/>
        <v>MALAGA</v>
      </c>
      <c r="F49" s="42">
        <f t="shared" si="7"/>
        <v>136098</v>
      </c>
      <c r="G49" s="42">
        <f t="shared" si="8"/>
        <v>143370</v>
      </c>
    </row>
    <row r="50" spans="1:7" x14ac:dyDescent="0.25">
      <c r="A50" s="42" t="str">
        <f t="shared" si="3"/>
        <v>FERROL-SAN CIBRAO</v>
      </c>
      <c r="B50" s="41">
        <f t="shared" si="4"/>
        <v>1073</v>
      </c>
      <c r="C50" s="41">
        <f t="shared" si="5"/>
        <v>85</v>
      </c>
      <c r="D50" s="41">
        <f t="shared" si="6"/>
        <v>25</v>
      </c>
      <c r="E50" s="42" t="str">
        <f t="shared" si="2"/>
        <v>CASTELLON</v>
      </c>
      <c r="F50" s="42">
        <f t="shared" si="7"/>
        <v>132808</v>
      </c>
      <c r="G50" s="42">
        <f t="shared" si="8"/>
        <v>109359</v>
      </c>
    </row>
    <row r="51" spans="1:7" x14ac:dyDescent="0.25">
      <c r="A51" s="42" t="str">
        <f t="shared" si="3"/>
        <v>GIJON</v>
      </c>
      <c r="B51" s="41">
        <f t="shared" si="4"/>
        <v>64219</v>
      </c>
      <c r="C51" s="41">
        <f t="shared" si="5"/>
        <v>45214</v>
      </c>
      <c r="D51" s="41">
        <f t="shared" si="6"/>
        <v>16</v>
      </c>
      <c r="E51" s="42" t="str">
        <f t="shared" si="2"/>
        <v>CARTAGENA</v>
      </c>
      <c r="F51" s="42">
        <f t="shared" si="7"/>
        <v>101668</v>
      </c>
      <c r="G51" s="42">
        <f t="shared" si="8"/>
        <v>43413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71096</v>
      </c>
      <c r="G52" s="42">
        <f t="shared" si="8"/>
        <v>72416</v>
      </c>
    </row>
    <row r="53" spans="1:7" x14ac:dyDescent="0.25">
      <c r="A53" s="42" t="str">
        <f t="shared" si="3"/>
        <v>LAS PALMAS</v>
      </c>
      <c r="B53" s="41">
        <f t="shared" si="4"/>
        <v>1756905</v>
      </c>
      <c r="C53" s="41">
        <f t="shared" si="5"/>
        <v>1750080</v>
      </c>
      <c r="D53" s="41">
        <f t="shared" si="6"/>
        <v>4</v>
      </c>
      <c r="E53" s="42" t="str">
        <f t="shared" si="2"/>
        <v>GIJON</v>
      </c>
      <c r="F53" s="42">
        <f t="shared" si="7"/>
        <v>64219</v>
      </c>
      <c r="G53" s="42">
        <f t="shared" si="8"/>
        <v>45214</v>
      </c>
    </row>
    <row r="54" spans="1:7" x14ac:dyDescent="0.25">
      <c r="A54" s="42" t="str">
        <f t="shared" si="3"/>
        <v>MALAGA</v>
      </c>
      <c r="B54" s="41">
        <f t="shared" si="4"/>
        <v>136098</v>
      </c>
      <c r="C54" s="41">
        <f t="shared" si="5"/>
        <v>143370</v>
      </c>
      <c r="D54" s="41">
        <f t="shared" si="6"/>
        <v>12</v>
      </c>
      <c r="E54" s="42" t="str">
        <f t="shared" si="2"/>
        <v>MARIN Y RIA DE PONTEVEDRA</v>
      </c>
      <c r="F54" s="42">
        <f t="shared" si="7"/>
        <v>54889</v>
      </c>
      <c r="G54" s="42">
        <f t="shared" si="8"/>
        <v>14217</v>
      </c>
    </row>
    <row r="55" spans="1:7" x14ac:dyDescent="0.25">
      <c r="A55" s="42" t="str">
        <f t="shared" si="3"/>
        <v>MARIN Y RIA DE PONTEVEDRA</v>
      </c>
      <c r="B55" s="41">
        <f t="shared" si="4"/>
        <v>54889</v>
      </c>
      <c r="C55" s="41">
        <f t="shared" si="5"/>
        <v>14217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21439</v>
      </c>
      <c r="G55" s="42">
        <f t="shared" si="8"/>
        <v>28850</v>
      </c>
    </row>
    <row r="56" spans="1:7" x14ac:dyDescent="0.25">
      <c r="A56" s="42" t="str">
        <f t="shared" si="3"/>
        <v>MELILLA</v>
      </c>
      <c r="B56" s="41">
        <f t="shared" si="4"/>
        <v>21439</v>
      </c>
      <c r="C56" s="41">
        <f t="shared" si="5"/>
        <v>28850</v>
      </c>
      <c r="D56" s="41">
        <f t="shared" si="6"/>
        <v>18</v>
      </c>
      <c r="E56" s="42" t="str">
        <f t="shared" si="2"/>
        <v>A CORUÑA</v>
      </c>
      <c r="F56" s="42">
        <f t="shared" si="9"/>
        <v>15860</v>
      </c>
      <c r="G56" s="42">
        <f t="shared" si="8"/>
        <v>18180</v>
      </c>
    </row>
    <row r="57" spans="1:7" x14ac:dyDescent="0.25">
      <c r="A57" s="42" t="str">
        <f t="shared" si="3"/>
        <v>MOTRIL</v>
      </c>
      <c r="B57" s="41">
        <f t="shared" si="4"/>
        <v>4661</v>
      </c>
      <c r="C57" s="41">
        <f t="shared" si="5"/>
        <v>0</v>
      </c>
      <c r="D57" s="41">
        <f t="shared" si="6"/>
        <v>22</v>
      </c>
      <c r="E57" s="42" t="str">
        <f t="shared" si="2"/>
        <v>CEUTA</v>
      </c>
      <c r="F57" s="42">
        <f t="shared" si="9"/>
        <v>6099</v>
      </c>
      <c r="G57" s="42">
        <f t="shared" si="8"/>
        <v>9815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5383</v>
      </c>
      <c r="G58" s="42">
        <f t="shared" si="8"/>
        <v>6</v>
      </c>
    </row>
    <row r="59" spans="1:7" x14ac:dyDescent="0.25">
      <c r="A59" s="42" t="str">
        <f t="shared" si="3"/>
        <v>SANTA CRUZ DE TENERIFE</v>
      </c>
      <c r="B59" s="41">
        <f t="shared" si="4"/>
        <v>442115</v>
      </c>
      <c r="C59" s="41">
        <f t="shared" si="5"/>
        <v>412235</v>
      </c>
      <c r="D59" s="41">
        <f t="shared" si="6"/>
        <v>7</v>
      </c>
      <c r="E59" s="42" t="str">
        <f t="shared" si="2"/>
        <v>MOTRIL</v>
      </c>
      <c r="F59" s="42">
        <f t="shared" si="9"/>
        <v>4661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2044</v>
      </c>
      <c r="C60" s="41">
        <f t="shared" si="5"/>
        <v>3816</v>
      </c>
      <c r="D60" s="41">
        <f t="shared" si="6"/>
        <v>24</v>
      </c>
      <c r="E60" s="42" t="str">
        <f t="shared" si="2"/>
        <v>VILAGARCIA</v>
      </c>
      <c r="F60" s="42">
        <f t="shared" si="9"/>
        <v>3710</v>
      </c>
      <c r="G60" s="42">
        <f t="shared" si="8"/>
        <v>49090</v>
      </c>
    </row>
    <row r="61" spans="1:7" x14ac:dyDescent="0.25">
      <c r="A61" s="42" t="str">
        <f t="shared" si="3"/>
        <v>SEVILLA</v>
      </c>
      <c r="B61" s="41">
        <f t="shared" si="4"/>
        <v>176918</v>
      </c>
      <c r="C61" s="41">
        <f t="shared" si="5"/>
        <v>144055</v>
      </c>
      <c r="D61" s="41">
        <f t="shared" si="6"/>
        <v>9</v>
      </c>
      <c r="E61" s="42" t="str">
        <f t="shared" si="2"/>
        <v>SANTANDER</v>
      </c>
      <c r="F61" s="42">
        <f t="shared" si="9"/>
        <v>2044</v>
      </c>
      <c r="G61" s="42">
        <f t="shared" si="8"/>
        <v>3816</v>
      </c>
    </row>
    <row r="62" spans="1:7" x14ac:dyDescent="0.25">
      <c r="A62" s="42" t="str">
        <f t="shared" si="3"/>
        <v>TARRAGONA</v>
      </c>
      <c r="B62" s="41">
        <f t="shared" si="4"/>
        <v>490724</v>
      </c>
      <c r="C62" s="41">
        <f t="shared" si="5"/>
        <v>131153</v>
      </c>
      <c r="D62" s="41">
        <f t="shared" si="6"/>
        <v>6</v>
      </c>
      <c r="E62" s="42" t="str">
        <f t="shared" si="2"/>
        <v>FERROL-SAN CIBRAO</v>
      </c>
      <c r="F62" s="42">
        <f t="shared" si="9"/>
        <v>1073</v>
      </c>
      <c r="G62" s="42">
        <f t="shared" si="8"/>
        <v>85</v>
      </c>
    </row>
    <row r="63" spans="1:7" x14ac:dyDescent="0.25">
      <c r="A63" s="42" t="str">
        <f t="shared" si="3"/>
        <v>VALENCIA</v>
      </c>
      <c r="B63" s="41">
        <f t="shared" si="4"/>
        <v>6621014</v>
      </c>
      <c r="C63" s="41">
        <f t="shared" si="5"/>
        <v>6015901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305158</v>
      </c>
      <c r="C64" s="41">
        <f t="shared" si="5"/>
        <v>270569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49090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7419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16683</v>
      </c>
      <c r="C8" s="34">
        <v>12627</v>
      </c>
      <c r="D8" s="34">
        <v>27064</v>
      </c>
      <c r="E8" s="34">
        <v>29723</v>
      </c>
      <c r="F8" s="13">
        <f t="shared" ref="F8:F35" si="0">((E8*100)/D8)-100</f>
        <v>9.8248595920780417</v>
      </c>
      <c r="G8" s="1"/>
      <c r="H8" s="1"/>
      <c r="I8" s="1"/>
    </row>
    <row r="9" spans="1:12" x14ac:dyDescent="0.25">
      <c r="A9" s="8" t="s">
        <v>45</v>
      </c>
      <c r="B9" s="33">
        <v>33270</v>
      </c>
      <c r="C9" s="33">
        <v>35412</v>
      </c>
      <c r="D9" s="33">
        <v>63882</v>
      </c>
      <c r="E9" s="33">
        <v>68288</v>
      </c>
      <c r="F9" s="10">
        <f t="shared" si="0"/>
        <v>6.8970915124761234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388687</v>
      </c>
      <c r="C11" s="33">
        <v>362838</v>
      </c>
      <c r="D11" s="33">
        <v>782192</v>
      </c>
      <c r="E11" s="33">
        <v>724659</v>
      </c>
      <c r="F11" s="10">
        <f t="shared" si="0"/>
        <v>-7.3553552069057275</v>
      </c>
      <c r="G11" s="1"/>
      <c r="H11" s="1"/>
      <c r="I11" s="1"/>
    </row>
    <row r="12" spans="1:12" x14ac:dyDescent="0.25">
      <c r="A12" s="11" t="s">
        <v>48</v>
      </c>
      <c r="B12" s="34">
        <v>96886</v>
      </c>
      <c r="C12" s="34">
        <v>100995</v>
      </c>
      <c r="D12" s="34">
        <v>193527</v>
      </c>
      <c r="E12" s="34">
        <v>211092</v>
      </c>
      <c r="F12" s="13">
        <f t="shared" si="0"/>
        <v>9.0762529259483102</v>
      </c>
      <c r="G12" s="1"/>
      <c r="H12" s="1"/>
      <c r="I12" s="1"/>
    </row>
    <row r="13" spans="1:12" x14ac:dyDescent="0.25">
      <c r="A13" s="8" t="s">
        <v>49</v>
      </c>
      <c r="B13" s="33">
        <v>565878</v>
      </c>
      <c r="C13" s="33">
        <v>565115</v>
      </c>
      <c r="D13" s="33">
        <v>1065878</v>
      </c>
      <c r="E13" s="33">
        <v>1051585</v>
      </c>
      <c r="F13" s="10">
        <f t="shared" si="0"/>
        <v>-1.3409602224644885</v>
      </c>
      <c r="G13" s="1"/>
      <c r="H13" s="1"/>
      <c r="I13" s="1"/>
    </row>
    <row r="14" spans="1:12" x14ac:dyDescent="0.25">
      <c r="A14" s="11" t="s">
        <v>50</v>
      </c>
      <c r="B14" s="34">
        <v>612351</v>
      </c>
      <c r="C14" s="34">
        <v>632331</v>
      </c>
      <c r="D14" s="34">
        <v>1165977</v>
      </c>
      <c r="E14" s="34">
        <v>1219616</v>
      </c>
      <c r="F14" s="13">
        <f t="shared" si="0"/>
        <v>4.6003480343094196</v>
      </c>
      <c r="G14" s="1"/>
      <c r="H14" s="1"/>
      <c r="I14" s="1"/>
    </row>
    <row r="15" spans="1:12" x14ac:dyDescent="0.25">
      <c r="A15" s="8" t="s">
        <v>51</v>
      </c>
      <c r="B15" s="33">
        <v>48563</v>
      </c>
      <c r="C15" s="33">
        <v>89221</v>
      </c>
      <c r="D15" s="33">
        <v>83456</v>
      </c>
      <c r="E15" s="33">
        <v>148418</v>
      </c>
      <c r="F15" s="10">
        <f t="shared" si="0"/>
        <v>77.839819785276063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337</v>
      </c>
      <c r="D16" s="34">
        <v>0</v>
      </c>
      <c r="E16" s="34">
        <v>914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28360</v>
      </c>
      <c r="C17" s="33">
        <v>15418</v>
      </c>
      <c r="D17" s="33">
        <v>52095</v>
      </c>
      <c r="E17" s="33">
        <v>30645</v>
      </c>
      <c r="F17" s="10">
        <f t="shared" si="0"/>
        <v>-41.174776849985605</v>
      </c>
      <c r="G17" s="1"/>
      <c r="H17" s="1"/>
      <c r="I17" s="1"/>
    </row>
    <row r="18" spans="1:9" x14ac:dyDescent="0.25">
      <c r="A18" s="11" t="s">
        <v>54</v>
      </c>
      <c r="B18" s="34">
        <v>72470</v>
      </c>
      <c r="C18" s="34">
        <v>69436</v>
      </c>
      <c r="D18" s="34">
        <v>142984</v>
      </c>
      <c r="E18" s="34">
        <v>132860</v>
      </c>
      <c r="F18" s="13">
        <f t="shared" si="0"/>
        <v>-7.0805125048956512</v>
      </c>
      <c r="G18" s="1"/>
      <c r="H18" s="1"/>
      <c r="I18" s="1"/>
    </row>
    <row r="19" spans="1:9" x14ac:dyDescent="0.25">
      <c r="A19" s="8" t="s">
        <v>55</v>
      </c>
      <c r="B19" s="33">
        <v>9885</v>
      </c>
      <c r="C19" s="33">
        <v>12488</v>
      </c>
      <c r="D19" s="33">
        <v>21755</v>
      </c>
      <c r="E19" s="33">
        <v>16929</v>
      </c>
      <c r="F19" s="10">
        <f t="shared" si="0"/>
        <v>-22.183406113537117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167844</v>
      </c>
      <c r="C22" s="34">
        <v>177333</v>
      </c>
      <c r="D22" s="34">
        <v>341460</v>
      </c>
      <c r="E22" s="34">
        <v>364468</v>
      </c>
      <c r="F22" s="13">
        <f t="shared" si="0"/>
        <v>6.738124524102389</v>
      </c>
      <c r="G22" s="1"/>
      <c r="H22" s="1"/>
      <c r="I22" s="1"/>
    </row>
    <row r="23" spans="1:9" x14ac:dyDescent="0.25">
      <c r="A23" s="8" t="s">
        <v>59</v>
      </c>
      <c r="B23" s="33">
        <v>35509</v>
      </c>
      <c r="C23" s="33">
        <v>38551</v>
      </c>
      <c r="D23" s="33">
        <v>68801</v>
      </c>
      <c r="E23" s="33">
        <v>73587</v>
      </c>
      <c r="F23" s="10">
        <f t="shared" si="0"/>
        <v>6.9562942399092975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3500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41484</v>
      </c>
      <c r="C25" s="33">
        <v>46330</v>
      </c>
      <c r="D25" s="33">
        <v>81294</v>
      </c>
      <c r="E25" s="33">
        <v>88438</v>
      </c>
      <c r="F25" s="10">
        <f t="shared" si="0"/>
        <v>8.7878564223681934</v>
      </c>
      <c r="G25" s="1"/>
      <c r="H25" s="1"/>
      <c r="I25" s="1"/>
    </row>
    <row r="26" spans="1:9" x14ac:dyDescent="0.25">
      <c r="A26" s="11" t="s">
        <v>62</v>
      </c>
      <c r="B26" s="34">
        <v>3006</v>
      </c>
      <c r="C26" s="34">
        <v>0</v>
      </c>
      <c r="D26" s="34">
        <v>6012</v>
      </c>
      <c r="E26" s="34">
        <v>4008</v>
      </c>
      <c r="F26" s="13">
        <f t="shared" si="0"/>
        <v>-33.333333333333329</v>
      </c>
      <c r="G26" s="1"/>
      <c r="H26" s="1"/>
      <c r="I26" s="1"/>
    </row>
    <row r="27" spans="1:9" x14ac:dyDescent="0.25">
      <c r="A27" s="8" t="s">
        <v>63</v>
      </c>
      <c r="B27" s="33">
        <v>37764</v>
      </c>
      <c r="C27" s="33">
        <v>42014</v>
      </c>
      <c r="D27" s="33">
        <v>56017</v>
      </c>
      <c r="E27" s="33">
        <v>71860</v>
      </c>
      <c r="F27" s="10">
        <f t="shared" si="0"/>
        <v>28.282485673991829</v>
      </c>
      <c r="G27" s="1"/>
      <c r="H27" s="1"/>
      <c r="I27" s="1"/>
    </row>
    <row r="28" spans="1:9" x14ac:dyDescent="0.25">
      <c r="A28" s="11" t="s">
        <v>64</v>
      </c>
      <c r="B28" s="34">
        <v>250205</v>
      </c>
      <c r="C28" s="34">
        <v>248203</v>
      </c>
      <c r="D28" s="34">
        <v>507811</v>
      </c>
      <c r="E28" s="34">
        <v>508171</v>
      </c>
      <c r="F28" s="13">
        <f t="shared" si="0"/>
        <v>7.0892517097902896E-2</v>
      </c>
      <c r="G28" s="1"/>
      <c r="H28" s="1"/>
      <c r="I28" s="1"/>
    </row>
    <row r="29" spans="1:9" x14ac:dyDescent="0.25">
      <c r="A29" s="8" t="s">
        <v>65</v>
      </c>
      <c r="B29" s="33">
        <v>51494</v>
      </c>
      <c r="C29" s="33">
        <v>81136</v>
      </c>
      <c r="D29" s="33">
        <v>83247</v>
      </c>
      <c r="E29" s="33">
        <v>138310</v>
      </c>
      <c r="F29" s="10">
        <f t="shared" si="0"/>
        <v>66.144125313825128</v>
      </c>
      <c r="G29" s="1"/>
      <c r="H29" s="1"/>
      <c r="I29" s="1"/>
    </row>
    <row r="30" spans="1:9" x14ac:dyDescent="0.25">
      <c r="A30" s="11" t="s">
        <v>66</v>
      </c>
      <c r="B30" s="34">
        <v>22638</v>
      </c>
      <c r="C30" s="34">
        <v>15715</v>
      </c>
      <c r="D30" s="34">
        <v>45861</v>
      </c>
      <c r="E30" s="34">
        <v>34124</v>
      </c>
      <c r="F30" s="13">
        <f t="shared" si="0"/>
        <v>-25.592551405333509</v>
      </c>
      <c r="G30" s="1"/>
      <c r="H30" s="1"/>
      <c r="I30" s="1"/>
    </row>
    <row r="31" spans="1:9" x14ac:dyDescent="0.25">
      <c r="A31" s="8" t="s">
        <v>67</v>
      </c>
      <c r="B31" s="33">
        <v>7911</v>
      </c>
      <c r="C31" s="33">
        <v>21988</v>
      </c>
      <c r="D31" s="33">
        <v>12603</v>
      </c>
      <c r="E31" s="33">
        <v>38587</v>
      </c>
      <c r="F31" s="10">
        <f t="shared" si="0"/>
        <v>206.17313338094107</v>
      </c>
      <c r="G31" s="1"/>
      <c r="H31" s="1"/>
      <c r="I31" s="1"/>
    </row>
    <row r="32" spans="1:9" x14ac:dyDescent="0.25">
      <c r="A32" s="11" t="s">
        <v>68</v>
      </c>
      <c r="B32" s="34">
        <v>328691</v>
      </c>
      <c r="C32" s="34">
        <v>344110</v>
      </c>
      <c r="D32" s="34">
        <v>622975</v>
      </c>
      <c r="E32" s="34">
        <v>670926</v>
      </c>
      <c r="F32" s="13">
        <f t="shared" si="0"/>
        <v>7.6970985994622509</v>
      </c>
      <c r="G32" s="1"/>
      <c r="H32" s="1"/>
      <c r="I32" s="1"/>
    </row>
    <row r="33" spans="1:9" x14ac:dyDescent="0.25">
      <c r="A33" s="8" t="s">
        <v>69</v>
      </c>
      <c r="B33" s="33">
        <v>69120</v>
      </c>
      <c r="C33" s="33">
        <v>98441</v>
      </c>
      <c r="D33" s="33">
        <v>132802</v>
      </c>
      <c r="E33" s="33">
        <v>176724</v>
      </c>
      <c r="F33" s="10">
        <f t="shared" si="0"/>
        <v>33.073297088899267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2888699</v>
      </c>
      <c r="C35" s="15">
        <f t="shared" ref="C35:E35" si="1">SUM(C7:C34)</f>
        <v>3010039</v>
      </c>
      <c r="D35" s="15">
        <f t="shared" si="1"/>
        <v>5557693</v>
      </c>
      <c r="E35" s="15">
        <f t="shared" si="1"/>
        <v>5807432</v>
      </c>
      <c r="F35" s="16">
        <f t="shared" si="0"/>
        <v>4.4935731426690921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1219616</v>
      </c>
      <c r="G38" s="42">
        <f>LOOKUP(E38,$A$38:$A$65,$C$38:$C$65)</f>
        <v>1165977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29723</v>
      </c>
      <c r="C39" s="41">
        <f t="shared" ref="C39:C65" si="5">D8</f>
        <v>27064</v>
      </c>
      <c r="D39" s="41">
        <f t="shared" ref="D39:D65" si="6">_xlfn.RANK.EQ(B39,$B$38:$B$65)+COUNTIF($B$38:$B$65,B39)-1</f>
        <v>19</v>
      </c>
      <c r="E39" s="42" t="str">
        <f t="shared" si="2"/>
        <v>BALEARES</v>
      </c>
      <c r="F39" s="42">
        <f t="shared" ref="F39:F54" si="7">LOOKUP(E39,$A$38:$A$65,$B$38:$B$65)</f>
        <v>1051585</v>
      </c>
      <c r="G39" s="42">
        <f t="shared" ref="G39:G65" si="8">LOOKUP(E39,$A$38:$A$65,$C$38:$C$65)</f>
        <v>1065878</v>
      </c>
    </row>
    <row r="40" spans="1:9" x14ac:dyDescent="0.25">
      <c r="A40" s="42" t="str">
        <f t="shared" si="3"/>
        <v>ALMERIA</v>
      </c>
      <c r="B40" s="41">
        <f t="shared" si="4"/>
        <v>68288</v>
      </c>
      <c r="C40" s="41">
        <f t="shared" si="5"/>
        <v>63882</v>
      </c>
      <c r="D40" s="41">
        <f t="shared" si="6"/>
        <v>15</v>
      </c>
      <c r="E40" s="42" t="str">
        <f t="shared" si="2"/>
        <v>BAHIA DE ALGECIRAS</v>
      </c>
      <c r="F40" s="42">
        <f t="shared" si="7"/>
        <v>724659</v>
      </c>
      <c r="G40" s="42">
        <f t="shared" si="8"/>
        <v>782192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670926</v>
      </c>
      <c r="G41" s="42">
        <f t="shared" si="8"/>
        <v>622975</v>
      </c>
    </row>
    <row r="42" spans="1:9" x14ac:dyDescent="0.25">
      <c r="A42" s="42" t="str">
        <f t="shared" si="3"/>
        <v>BAHIA DE ALGECIRAS</v>
      </c>
      <c r="B42" s="41">
        <f t="shared" si="4"/>
        <v>724659</v>
      </c>
      <c r="C42" s="41">
        <f t="shared" si="5"/>
        <v>782192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508171</v>
      </c>
      <c r="G42" s="42">
        <f t="shared" si="8"/>
        <v>507811</v>
      </c>
    </row>
    <row r="43" spans="1:9" x14ac:dyDescent="0.25">
      <c r="A43" s="42" t="str">
        <f t="shared" si="3"/>
        <v>BAHIA DE CADIZ</v>
      </c>
      <c r="B43" s="41">
        <f t="shared" si="4"/>
        <v>211092</v>
      </c>
      <c r="C43" s="41">
        <f t="shared" si="5"/>
        <v>193527</v>
      </c>
      <c r="D43" s="41">
        <f t="shared" si="6"/>
        <v>7</v>
      </c>
      <c r="E43" s="42" t="str">
        <f t="shared" si="2"/>
        <v>LAS PALMAS</v>
      </c>
      <c r="F43" s="42">
        <f t="shared" si="7"/>
        <v>364468</v>
      </c>
      <c r="G43" s="42">
        <f t="shared" si="8"/>
        <v>341460</v>
      </c>
    </row>
    <row r="44" spans="1:9" x14ac:dyDescent="0.25">
      <c r="A44" s="42" t="str">
        <f t="shared" si="3"/>
        <v>BALEARES</v>
      </c>
      <c r="B44" s="41">
        <f t="shared" si="4"/>
        <v>1051585</v>
      </c>
      <c r="C44" s="41">
        <f t="shared" si="5"/>
        <v>1065878</v>
      </c>
      <c r="D44" s="41">
        <f t="shared" si="6"/>
        <v>2</v>
      </c>
      <c r="E44" s="42" t="str">
        <f t="shared" si="2"/>
        <v>BAHIA DE CADIZ</v>
      </c>
      <c r="F44" s="42">
        <f t="shared" si="7"/>
        <v>211092</v>
      </c>
      <c r="G44" s="42">
        <f t="shared" si="8"/>
        <v>193527</v>
      </c>
    </row>
    <row r="45" spans="1:9" x14ac:dyDescent="0.25">
      <c r="A45" s="42" t="str">
        <f t="shared" si="3"/>
        <v>BARCELONA</v>
      </c>
      <c r="B45" s="41">
        <f t="shared" si="4"/>
        <v>1219616</v>
      </c>
      <c r="C45" s="41">
        <f t="shared" si="5"/>
        <v>1165977</v>
      </c>
      <c r="D45" s="41">
        <f t="shared" si="6"/>
        <v>1</v>
      </c>
      <c r="E45" s="42" t="str">
        <f t="shared" si="2"/>
        <v>VIGO</v>
      </c>
      <c r="F45" s="42">
        <f t="shared" si="7"/>
        <v>176724</v>
      </c>
      <c r="G45" s="42">
        <f t="shared" si="8"/>
        <v>132802</v>
      </c>
    </row>
    <row r="46" spans="1:9" x14ac:dyDescent="0.25">
      <c r="A46" s="42" t="str">
        <f t="shared" si="3"/>
        <v>BILBAO</v>
      </c>
      <c r="B46" s="41">
        <f t="shared" si="4"/>
        <v>148418</v>
      </c>
      <c r="C46" s="41">
        <f t="shared" si="5"/>
        <v>83456</v>
      </c>
      <c r="D46" s="41">
        <f t="shared" si="6"/>
        <v>9</v>
      </c>
      <c r="E46" s="42" t="str">
        <f t="shared" si="2"/>
        <v>BILBAO</v>
      </c>
      <c r="F46" s="42">
        <f t="shared" si="7"/>
        <v>148418</v>
      </c>
      <c r="G46" s="42">
        <f t="shared" si="8"/>
        <v>83456</v>
      </c>
    </row>
    <row r="47" spans="1:9" x14ac:dyDescent="0.25">
      <c r="A47" s="42" t="str">
        <f t="shared" si="3"/>
        <v>CARTAGENA</v>
      </c>
      <c r="B47" s="41">
        <f t="shared" si="4"/>
        <v>914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138310</v>
      </c>
      <c r="G47" s="42">
        <f t="shared" si="8"/>
        <v>83247</v>
      </c>
    </row>
    <row r="48" spans="1:9" x14ac:dyDescent="0.25">
      <c r="A48" s="42" t="str">
        <f t="shared" si="3"/>
        <v>CASTELLON</v>
      </c>
      <c r="B48" s="41">
        <f t="shared" si="4"/>
        <v>30645</v>
      </c>
      <c r="C48" s="41">
        <f t="shared" si="5"/>
        <v>52095</v>
      </c>
      <c r="D48" s="41">
        <f t="shared" si="6"/>
        <v>18</v>
      </c>
      <c r="E48" s="42" t="str">
        <f t="shared" si="2"/>
        <v>CEUTA</v>
      </c>
      <c r="F48" s="42">
        <f t="shared" si="7"/>
        <v>132860</v>
      </c>
      <c r="G48" s="42">
        <f t="shared" si="8"/>
        <v>142984</v>
      </c>
    </row>
    <row r="49" spans="1:7" x14ac:dyDescent="0.25">
      <c r="A49" s="42" t="str">
        <f t="shared" si="3"/>
        <v>CEUTA</v>
      </c>
      <c r="B49" s="41">
        <f t="shared" si="4"/>
        <v>132860</v>
      </c>
      <c r="C49" s="41">
        <f t="shared" si="5"/>
        <v>142984</v>
      </c>
      <c r="D49" s="41">
        <f t="shared" si="6"/>
        <v>11</v>
      </c>
      <c r="E49" s="42" t="str">
        <f t="shared" si="2"/>
        <v>MELILLA</v>
      </c>
      <c r="F49" s="42">
        <f t="shared" si="7"/>
        <v>88438</v>
      </c>
      <c r="G49" s="42">
        <f t="shared" si="8"/>
        <v>81294</v>
      </c>
    </row>
    <row r="50" spans="1:7" x14ac:dyDescent="0.25">
      <c r="A50" s="42" t="str">
        <f t="shared" si="3"/>
        <v>FERROL-SAN CIBRAO</v>
      </c>
      <c r="B50" s="41">
        <f t="shared" si="4"/>
        <v>16929</v>
      </c>
      <c r="C50" s="41">
        <f t="shared" si="5"/>
        <v>21755</v>
      </c>
      <c r="D50" s="41">
        <f t="shared" si="6"/>
        <v>20</v>
      </c>
      <c r="E50" s="42" t="str">
        <f t="shared" si="2"/>
        <v>MALAGA</v>
      </c>
      <c r="F50" s="42">
        <f t="shared" si="7"/>
        <v>73587</v>
      </c>
      <c r="G50" s="42">
        <f t="shared" si="8"/>
        <v>68801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PASAIA</v>
      </c>
      <c r="F51" s="42">
        <f t="shared" si="7"/>
        <v>71860</v>
      </c>
      <c r="G51" s="42">
        <f t="shared" si="8"/>
        <v>56017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68288</v>
      </c>
      <c r="G52" s="42">
        <f t="shared" si="8"/>
        <v>63882</v>
      </c>
    </row>
    <row r="53" spans="1:7" x14ac:dyDescent="0.25">
      <c r="A53" s="42" t="str">
        <f t="shared" si="3"/>
        <v>LAS PALMAS</v>
      </c>
      <c r="B53" s="41">
        <f t="shared" si="4"/>
        <v>364468</v>
      </c>
      <c r="C53" s="41">
        <f t="shared" si="5"/>
        <v>341460</v>
      </c>
      <c r="D53" s="41">
        <f t="shared" si="6"/>
        <v>6</v>
      </c>
      <c r="E53" s="42" t="str">
        <f t="shared" si="2"/>
        <v>TARRAGONA</v>
      </c>
      <c r="F53" s="42">
        <f t="shared" si="7"/>
        <v>38587</v>
      </c>
      <c r="G53" s="42">
        <f t="shared" si="8"/>
        <v>12603</v>
      </c>
    </row>
    <row r="54" spans="1:7" x14ac:dyDescent="0.25">
      <c r="A54" s="42" t="str">
        <f t="shared" si="3"/>
        <v>MALAGA</v>
      </c>
      <c r="B54" s="41">
        <f t="shared" si="4"/>
        <v>73587</v>
      </c>
      <c r="C54" s="41">
        <f t="shared" si="5"/>
        <v>68801</v>
      </c>
      <c r="D54" s="41">
        <f t="shared" si="6"/>
        <v>13</v>
      </c>
      <c r="E54" s="42" t="str">
        <f t="shared" si="2"/>
        <v>SEVILLA</v>
      </c>
      <c r="F54" s="42">
        <f t="shared" si="7"/>
        <v>34124</v>
      </c>
      <c r="G54" s="42">
        <f t="shared" si="8"/>
        <v>45861</v>
      </c>
    </row>
    <row r="55" spans="1:7" x14ac:dyDescent="0.25">
      <c r="A55" s="42" t="str">
        <f t="shared" si="3"/>
        <v>MARIN Y RIA DE PONTEVEDRA</v>
      </c>
      <c r="B55" s="41">
        <f t="shared" si="4"/>
        <v>3500</v>
      </c>
      <c r="C55" s="41">
        <f t="shared" si="5"/>
        <v>0</v>
      </c>
      <c r="D55" s="41">
        <f t="shared" si="6"/>
        <v>22</v>
      </c>
      <c r="E55" s="42" t="str">
        <f t="shared" si="2"/>
        <v>CASTELLON</v>
      </c>
      <c r="F55" s="42">
        <f t="shared" ref="F55:F65" si="9">LOOKUP(E55,$A$38:$A$65,$B$38:$B$65)</f>
        <v>30645</v>
      </c>
      <c r="G55" s="42">
        <f t="shared" si="8"/>
        <v>52095</v>
      </c>
    </row>
    <row r="56" spans="1:7" x14ac:dyDescent="0.25">
      <c r="A56" s="42" t="str">
        <f t="shared" si="3"/>
        <v>MELILLA</v>
      </c>
      <c r="B56" s="41">
        <f t="shared" si="4"/>
        <v>88438</v>
      </c>
      <c r="C56" s="41">
        <f t="shared" si="5"/>
        <v>81294</v>
      </c>
      <c r="D56" s="41">
        <f t="shared" si="6"/>
        <v>12</v>
      </c>
      <c r="E56" s="42" t="str">
        <f t="shared" si="2"/>
        <v>ALICANTE</v>
      </c>
      <c r="F56" s="42">
        <f t="shared" si="9"/>
        <v>29723</v>
      </c>
      <c r="G56" s="42">
        <f t="shared" si="8"/>
        <v>27064</v>
      </c>
    </row>
    <row r="57" spans="1:7" x14ac:dyDescent="0.25">
      <c r="A57" s="42" t="str">
        <f t="shared" si="3"/>
        <v>MOTRIL</v>
      </c>
      <c r="B57" s="41">
        <f t="shared" si="4"/>
        <v>4008</v>
      </c>
      <c r="C57" s="41">
        <f t="shared" si="5"/>
        <v>6012</v>
      </c>
      <c r="D57" s="41">
        <f t="shared" si="6"/>
        <v>21</v>
      </c>
      <c r="E57" s="42" t="str">
        <f t="shared" si="2"/>
        <v>FERROL-SAN CIBRAO</v>
      </c>
      <c r="F57" s="42">
        <f t="shared" si="9"/>
        <v>16929</v>
      </c>
      <c r="G57" s="42">
        <f t="shared" si="8"/>
        <v>21755</v>
      </c>
    </row>
    <row r="58" spans="1:7" x14ac:dyDescent="0.25">
      <c r="A58" s="42" t="str">
        <f t="shared" si="3"/>
        <v>PASAIA</v>
      </c>
      <c r="B58" s="41">
        <f t="shared" si="4"/>
        <v>71860</v>
      </c>
      <c r="C58" s="41">
        <f t="shared" si="5"/>
        <v>56017</v>
      </c>
      <c r="D58" s="41">
        <f t="shared" si="6"/>
        <v>14</v>
      </c>
      <c r="E58" s="42" t="str">
        <f t="shared" si="2"/>
        <v>MOTRIL</v>
      </c>
      <c r="F58" s="42">
        <f t="shared" si="9"/>
        <v>4008</v>
      </c>
      <c r="G58" s="42">
        <f t="shared" si="8"/>
        <v>6012</v>
      </c>
    </row>
    <row r="59" spans="1:7" x14ac:dyDescent="0.25">
      <c r="A59" s="42" t="str">
        <f t="shared" si="3"/>
        <v>SANTA CRUZ DE TENERIFE</v>
      </c>
      <c r="B59" s="41">
        <f t="shared" si="4"/>
        <v>508171</v>
      </c>
      <c r="C59" s="41">
        <f t="shared" si="5"/>
        <v>507811</v>
      </c>
      <c r="D59" s="41">
        <f t="shared" si="6"/>
        <v>5</v>
      </c>
      <c r="E59" s="42" t="str">
        <f t="shared" si="2"/>
        <v>MARIN Y RIA DE PONTEVEDRA</v>
      </c>
      <c r="F59" s="42">
        <f t="shared" si="9"/>
        <v>3500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138310</v>
      </c>
      <c r="C60" s="41">
        <f t="shared" si="5"/>
        <v>83247</v>
      </c>
      <c r="D60" s="41">
        <f t="shared" si="6"/>
        <v>10</v>
      </c>
      <c r="E60" s="42" t="str">
        <f t="shared" si="2"/>
        <v>CARTAGENA</v>
      </c>
      <c r="F60" s="42">
        <f t="shared" si="9"/>
        <v>914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34124</v>
      </c>
      <c r="C61" s="41">
        <f t="shared" si="5"/>
        <v>45861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38587</v>
      </c>
      <c r="C62" s="41">
        <f t="shared" si="5"/>
        <v>12603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670926</v>
      </c>
      <c r="C63" s="41">
        <f t="shared" si="5"/>
        <v>622975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176724</v>
      </c>
      <c r="C64" s="41">
        <f t="shared" si="5"/>
        <v>132802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5">
        <v>488</v>
      </c>
      <c r="C7" s="35">
        <v>435</v>
      </c>
      <c r="D7" s="35">
        <v>1132</v>
      </c>
      <c r="E7" s="35">
        <v>947</v>
      </c>
      <c r="F7" s="10">
        <f>((E7*100)/D7)-100</f>
        <v>-16.342756183745578</v>
      </c>
      <c r="G7" s="1"/>
      <c r="H7" s="1"/>
      <c r="I7" s="1"/>
    </row>
    <row r="8" spans="1:12" x14ac:dyDescent="0.25">
      <c r="A8" s="11" t="s">
        <v>44</v>
      </c>
      <c r="B8" s="36">
        <v>9897</v>
      </c>
      <c r="C8" s="36">
        <v>10030</v>
      </c>
      <c r="D8" s="36">
        <v>18576</v>
      </c>
      <c r="E8" s="36">
        <v>21122</v>
      </c>
      <c r="F8" s="13">
        <f t="shared" ref="F8:F35" si="0">((E8*100)/D8)-100</f>
        <v>13.705857019810509</v>
      </c>
      <c r="G8" s="1"/>
      <c r="H8" s="1"/>
      <c r="I8" s="1"/>
    </row>
    <row r="9" spans="1:12" x14ac:dyDescent="0.25">
      <c r="A9" s="8" t="s">
        <v>45</v>
      </c>
      <c r="B9" s="35">
        <v>3</v>
      </c>
      <c r="C9" s="35">
        <v>235</v>
      </c>
      <c r="D9" s="35">
        <v>3</v>
      </c>
      <c r="E9" s="35">
        <v>409</v>
      </c>
      <c r="F9" s="10">
        <f t="shared" si="0"/>
        <v>13533.333333333334</v>
      </c>
      <c r="G9" s="1"/>
      <c r="H9" s="1"/>
      <c r="I9" s="1"/>
    </row>
    <row r="10" spans="1:12" x14ac:dyDescent="0.25">
      <c r="A10" s="11" t="s">
        <v>46</v>
      </c>
      <c r="B10" s="36">
        <v>601</v>
      </c>
      <c r="C10" s="36">
        <v>0</v>
      </c>
      <c r="D10" s="36">
        <v>900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35">
        <v>215391</v>
      </c>
      <c r="C11" s="35">
        <v>231361</v>
      </c>
      <c r="D11" s="35">
        <v>444058</v>
      </c>
      <c r="E11" s="35">
        <v>483070</v>
      </c>
      <c r="F11" s="10">
        <f t="shared" si="0"/>
        <v>8.7853388521319289</v>
      </c>
      <c r="G11" s="1"/>
      <c r="H11" s="1"/>
      <c r="I11" s="1"/>
    </row>
    <row r="12" spans="1:12" x14ac:dyDescent="0.25">
      <c r="A12" s="11" t="s">
        <v>48</v>
      </c>
      <c r="B12" s="36">
        <v>7991.5</v>
      </c>
      <c r="C12" s="36">
        <v>9790.5</v>
      </c>
      <c r="D12" s="36">
        <v>15415</v>
      </c>
      <c r="E12" s="36">
        <v>18425.5</v>
      </c>
      <c r="F12" s="13">
        <f t="shared" si="0"/>
        <v>19.529678884203705</v>
      </c>
      <c r="G12" s="1"/>
      <c r="H12" s="1"/>
      <c r="I12" s="1"/>
    </row>
    <row r="13" spans="1:12" x14ac:dyDescent="0.25">
      <c r="A13" s="8" t="s">
        <v>49</v>
      </c>
      <c r="B13" s="35">
        <v>10134</v>
      </c>
      <c r="C13" s="35">
        <v>6196</v>
      </c>
      <c r="D13" s="35">
        <v>19399</v>
      </c>
      <c r="E13" s="35">
        <v>11444</v>
      </c>
      <c r="F13" s="10">
        <f t="shared" si="0"/>
        <v>-41.007268415897727</v>
      </c>
      <c r="G13" s="1"/>
      <c r="H13" s="1"/>
      <c r="I13" s="1"/>
    </row>
    <row r="14" spans="1:12" x14ac:dyDescent="0.25">
      <c r="A14" s="11" t="s">
        <v>50</v>
      </c>
      <c r="B14" s="36">
        <v>148207.5</v>
      </c>
      <c r="C14" s="36">
        <v>132718</v>
      </c>
      <c r="D14" s="36">
        <v>294662</v>
      </c>
      <c r="E14" s="36">
        <v>277911.5</v>
      </c>
      <c r="F14" s="13">
        <f t="shared" si="0"/>
        <v>-5.6846488519048961</v>
      </c>
      <c r="G14" s="1"/>
      <c r="H14" s="1"/>
      <c r="I14" s="1"/>
    </row>
    <row r="15" spans="1:12" x14ac:dyDescent="0.25">
      <c r="A15" s="8" t="s">
        <v>51</v>
      </c>
      <c r="B15" s="35">
        <v>36762.75</v>
      </c>
      <c r="C15" s="35">
        <v>44783.5</v>
      </c>
      <c r="D15" s="35">
        <v>58182.25</v>
      </c>
      <c r="E15" s="35">
        <v>71821.5</v>
      </c>
      <c r="F15" s="10">
        <f t="shared" si="0"/>
        <v>23.442286951776524</v>
      </c>
      <c r="G15" s="1"/>
      <c r="H15" s="1"/>
      <c r="I15" s="1"/>
    </row>
    <row r="16" spans="1:12" x14ac:dyDescent="0.25">
      <c r="A16" s="11" t="s">
        <v>52</v>
      </c>
      <c r="B16" s="36">
        <v>2119</v>
      </c>
      <c r="C16" s="36">
        <v>4644</v>
      </c>
      <c r="D16" s="36">
        <v>5109</v>
      </c>
      <c r="E16" s="36">
        <v>9327</v>
      </c>
      <c r="F16" s="13">
        <f t="shared" si="0"/>
        <v>82.560187903699358</v>
      </c>
      <c r="G16" s="1"/>
      <c r="H16" s="1"/>
      <c r="I16" s="1"/>
    </row>
    <row r="17" spans="1:9" x14ac:dyDescent="0.25">
      <c r="A17" s="8" t="s">
        <v>53</v>
      </c>
      <c r="B17" s="35">
        <v>5094</v>
      </c>
      <c r="C17" s="35">
        <v>5063</v>
      </c>
      <c r="D17" s="35">
        <v>8451</v>
      </c>
      <c r="E17" s="35">
        <v>11013</v>
      </c>
      <c r="F17" s="10">
        <f t="shared" si="0"/>
        <v>30.315938942137024</v>
      </c>
      <c r="G17" s="1"/>
      <c r="H17" s="1"/>
      <c r="I17" s="1"/>
    </row>
    <row r="18" spans="1:9" x14ac:dyDescent="0.25">
      <c r="A18" s="11" t="s">
        <v>54</v>
      </c>
      <c r="B18" s="36">
        <v>1133</v>
      </c>
      <c r="C18" s="36">
        <v>774</v>
      </c>
      <c r="D18" s="36">
        <v>2207</v>
      </c>
      <c r="E18" s="36">
        <v>1662</v>
      </c>
      <c r="F18" s="13">
        <f t="shared" si="0"/>
        <v>-24.694154961486177</v>
      </c>
      <c r="G18" s="1"/>
      <c r="H18" s="1"/>
      <c r="I18" s="1"/>
    </row>
    <row r="19" spans="1:9" x14ac:dyDescent="0.25">
      <c r="A19" s="8" t="s">
        <v>55</v>
      </c>
      <c r="B19" s="35">
        <v>0</v>
      </c>
      <c r="C19" s="35">
        <v>58</v>
      </c>
      <c r="D19" s="35">
        <v>16</v>
      </c>
      <c r="E19" s="35">
        <v>81</v>
      </c>
      <c r="F19" s="10">
        <f t="shared" si="0"/>
        <v>406.25</v>
      </c>
      <c r="G19" s="1"/>
      <c r="H19" s="1"/>
      <c r="I19" s="1"/>
    </row>
    <row r="20" spans="1:9" x14ac:dyDescent="0.25">
      <c r="A20" s="11" t="s">
        <v>56</v>
      </c>
      <c r="B20" s="36">
        <v>1963</v>
      </c>
      <c r="C20" s="36">
        <v>2599</v>
      </c>
      <c r="D20" s="36">
        <v>3983</v>
      </c>
      <c r="E20" s="36">
        <v>5205</v>
      </c>
      <c r="F20" s="13">
        <f t="shared" si="0"/>
        <v>30.680391664574444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88444</v>
      </c>
      <c r="C22" s="36">
        <v>80006</v>
      </c>
      <c r="D22" s="36">
        <v>159691</v>
      </c>
      <c r="E22" s="36">
        <v>158490</v>
      </c>
      <c r="F22" s="13">
        <f t="shared" si="0"/>
        <v>-0.75207744957448597</v>
      </c>
      <c r="G22" s="1"/>
      <c r="H22" s="1"/>
      <c r="I22" s="1"/>
    </row>
    <row r="23" spans="1:9" x14ac:dyDescent="0.25">
      <c r="A23" s="8" t="s">
        <v>59</v>
      </c>
      <c r="B23" s="35">
        <v>12955</v>
      </c>
      <c r="C23" s="35">
        <v>15343</v>
      </c>
      <c r="D23" s="35">
        <v>43005</v>
      </c>
      <c r="E23" s="35">
        <v>48532</v>
      </c>
      <c r="F23" s="10">
        <f t="shared" si="0"/>
        <v>12.851993954191371</v>
      </c>
      <c r="G23" s="1"/>
      <c r="H23" s="1"/>
      <c r="I23" s="1"/>
    </row>
    <row r="24" spans="1:9" x14ac:dyDescent="0.25">
      <c r="A24" s="11" t="s">
        <v>60</v>
      </c>
      <c r="B24" s="36">
        <v>721</v>
      </c>
      <c r="C24" s="36">
        <v>3244</v>
      </c>
      <c r="D24" s="36">
        <v>1290</v>
      </c>
      <c r="E24" s="36">
        <v>6559</v>
      </c>
      <c r="F24" s="13">
        <f t="shared" si="0"/>
        <v>408.44961240310079</v>
      </c>
      <c r="G24" s="1"/>
      <c r="H24" s="1"/>
      <c r="I24" s="1"/>
    </row>
    <row r="25" spans="1:9" x14ac:dyDescent="0.25">
      <c r="A25" s="8" t="s">
        <v>61</v>
      </c>
      <c r="B25" s="35">
        <v>1993</v>
      </c>
      <c r="C25" s="35">
        <v>1714</v>
      </c>
      <c r="D25" s="35">
        <v>4277</v>
      </c>
      <c r="E25" s="35">
        <v>3238</v>
      </c>
      <c r="F25" s="10">
        <f t="shared" si="0"/>
        <v>-24.292728548047691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340</v>
      </c>
      <c r="D26" s="36">
        <v>0</v>
      </c>
      <c r="E26" s="36">
        <v>654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6">
        <v>27636</v>
      </c>
      <c r="C28" s="36">
        <v>27629</v>
      </c>
      <c r="D28" s="36">
        <v>50872</v>
      </c>
      <c r="E28" s="36">
        <v>54575</v>
      </c>
      <c r="F28" s="13">
        <f t="shared" si="0"/>
        <v>7.2790533102689068</v>
      </c>
      <c r="G28" s="1"/>
      <c r="H28" s="1"/>
      <c r="I28" s="1"/>
    </row>
    <row r="29" spans="1:9" x14ac:dyDescent="0.25">
      <c r="A29" s="8" t="s">
        <v>65</v>
      </c>
      <c r="B29" s="35">
        <v>195</v>
      </c>
      <c r="C29" s="35">
        <v>140</v>
      </c>
      <c r="D29" s="35">
        <v>317</v>
      </c>
      <c r="E29" s="35">
        <v>292</v>
      </c>
      <c r="F29" s="10">
        <f t="shared" si="0"/>
        <v>-7.8864353312302882</v>
      </c>
      <c r="G29" s="1"/>
      <c r="H29" s="1"/>
      <c r="I29" s="1"/>
    </row>
    <row r="30" spans="1:9" x14ac:dyDescent="0.25">
      <c r="A30" s="11" t="s">
        <v>66</v>
      </c>
      <c r="B30" s="36">
        <v>9954</v>
      </c>
      <c r="C30" s="36">
        <v>11700</v>
      </c>
      <c r="D30" s="36">
        <v>19007</v>
      </c>
      <c r="E30" s="36">
        <v>23037</v>
      </c>
      <c r="F30" s="13">
        <f t="shared" si="0"/>
        <v>21.202714789288152</v>
      </c>
      <c r="G30" s="1"/>
      <c r="H30" s="1"/>
      <c r="I30" s="1"/>
    </row>
    <row r="31" spans="1:9" x14ac:dyDescent="0.25">
      <c r="A31" s="8" t="s">
        <v>67</v>
      </c>
      <c r="B31" s="35">
        <v>8415</v>
      </c>
      <c r="C31" s="35">
        <v>20459</v>
      </c>
      <c r="D31" s="35">
        <v>12228</v>
      </c>
      <c r="E31" s="35">
        <v>42853</v>
      </c>
      <c r="F31" s="10">
        <f t="shared" si="0"/>
        <v>250.44978737324175</v>
      </c>
      <c r="G31" s="1"/>
      <c r="H31" s="1"/>
      <c r="I31" s="1"/>
    </row>
    <row r="32" spans="1:9" x14ac:dyDescent="0.25">
      <c r="A32" s="11" t="s">
        <v>68</v>
      </c>
      <c r="B32" s="36">
        <v>288171</v>
      </c>
      <c r="C32" s="36">
        <v>302566</v>
      </c>
      <c r="D32" s="36">
        <v>554583</v>
      </c>
      <c r="E32" s="36">
        <v>591813</v>
      </c>
      <c r="F32" s="13">
        <f t="shared" si="0"/>
        <v>6.7131520439681651</v>
      </c>
      <c r="G32" s="1"/>
      <c r="H32" s="1"/>
      <c r="I32" s="1"/>
    </row>
    <row r="33" spans="1:9" x14ac:dyDescent="0.25">
      <c r="A33" s="8" t="s">
        <v>69</v>
      </c>
      <c r="B33" s="35">
        <v>14995</v>
      </c>
      <c r="C33" s="35">
        <v>16591.5</v>
      </c>
      <c r="D33" s="35">
        <v>28439</v>
      </c>
      <c r="E33" s="35">
        <v>31968</v>
      </c>
      <c r="F33" s="10">
        <f t="shared" si="0"/>
        <v>12.409015788178209</v>
      </c>
      <c r="G33" s="1"/>
      <c r="H33" s="1"/>
      <c r="I33" s="1"/>
    </row>
    <row r="34" spans="1:9" x14ac:dyDescent="0.25">
      <c r="A34" s="11" t="s">
        <v>70</v>
      </c>
      <c r="B34" s="36">
        <v>4307</v>
      </c>
      <c r="C34" s="36">
        <v>270</v>
      </c>
      <c r="D34" s="36">
        <v>6197</v>
      </c>
      <c r="E34" s="36">
        <v>589</v>
      </c>
      <c r="F34" s="13">
        <f t="shared" si="0"/>
        <v>-90.495401000484108</v>
      </c>
      <c r="G34" s="1"/>
      <c r="H34" s="1"/>
      <c r="I34" s="1"/>
    </row>
    <row r="35" spans="1:9" x14ac:dyDescent="0.25">
      <c r="A35" s="14" t="s">
        <v>71</v>
      </c>
      <c r="B35" s="15">
        <f>SUM(B7:B34)</f>
        <v>897570.75</v>
      </c>
      <c r="C35" s="15">
        <f t="shared" ref="C35:E35" si="1">SUM(C7:C34)</f>
        <v>928689.5</v>
      </c>
      <c r="D35" s="15">
        <f t="shared" si="1"/>
        <v>1751999.25</v>
      </c>
      <c r="E35" s="15">
        <f t="shared" si="1"/>
        <v>1875038.5</v>
      </c>
      <c r="F35" s="16">
        <f t="shared" si="0"/>
        <v>7.022791248341008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947</v>
      </c>
      <c r="C38" s="41">
        <f>D7</f>
        <v>1132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591813</v>
      </c>
      <c r="G38" s="42">
        <f>LOOKUP(E38,$A$38:$A$65,$C$38:$C$65)</f>
        <v>554583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21122</v>
      </c>
      <c r="C39" s="41">
        <f t="shared" ref="C39:C65" si="5">D8</f>
        <v>18576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483070</v>
      </c>
      <c r="G39" s="42">
        <f t="shared" ref="G39:G65" si="8">LOOKUP(E39,$A$38:$A$65,$C$38:$C$65)</f>
        <v>444058</v>
      </c>
    </row>
    <row r="40" spans="1:9" x14ac:dyDescent="0.25">
      <c r="A40" s="42" t="str">
        <f t="shared" si="3"/>
        <v>ALMERIA</v>
      </c>
      <c r="B40" s="41">
        <f t="shared" si="4"/>
        <v>409</v>
      </c>
      <c r="C40" s="41">
        <f t="shared" si="5"/>
        <v>3</v>
      </c>
      <c r="D40" s="41">
        <f t="shared" si="6"/>
        <v>23</v>
      </c>
      <c r="E40" s="42" t="str">
        <f t="shared" si="2"/>
        <v>BARCELONA</v>
      </c>
      <c r="F40" s="42">
        <f t="shared" si="7"/>
        <v>277911.5</v>
      </c>
      <c r="G40" s="42">
        <f t="shared" si="8"/>
        <v>294662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900</v>
      </c>
      <c r="D41" s="41">
        <f t="shared" si="6"/>
        <v>28</v>
      </c>
      <c r="E41" s="42" t="str">
        <f t="shared" si="2"/>
        <v>LAS PALMAS</v>
      </c>
      <c r="F41" s="42">
        <f t="shared" si="7"/>
        <v>158490</v>
      </c>
      <c r="G41" s="42">
        <f t="shared" si="8"/>
        <v>159691</v>
      </c>
    </row>
    <row r="42" spans="1:9" x14ac:dyDescent="0.25">
      <c r="A42" s="42" t="str">
        <f t="shared" si="3"/>
        <v>BAHIA DE ALGECIRAS</v>
      </c>
      <c r="B42" s="41">
        <f t="shared" si="4"/>
        <v>483070</v>
      </c>
      <c r="C42" s="41">
        <f t="shared" si="5"/>
        <v>444058</v>
      </c>
      <c r="D42" s="41">
        <f t="shared" si="6"/>
        <v>2</v>
      </c>
      <c r="E42" s="42" t="str">
        <f t="shared" si="2"/>
        <v>BILBAO</v>
      </c>
      <c r="F42" s="42">
        <f t="shared" si="7"/>
        <v>71821.5</v>
      </c>
      <c r="G42" s="42">
        <f t="shared" si="8"/>
        <v>58182.25</v>
      </c>
    </row>
    <row r="43" spans="1:9" x14ac:dyDescent="0.25">
      <c r="A43" s="42" t="str">
        <f t="shared" si="3"/>
        <v>BAHIA DE CADIZ</v>
      </c>
      <c r="B43" s="41">
        <f t="shared" si="4"/>
        <v>18425.5</v>
      </c>
      <c r="C43" s="41">
        <f t="shared" si="5"/>
        <v>15415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54575</v>
      </c>
      <c r="G43" s="42">
        <f t="shared" si="8"/>
        <v>50872</v>
      </c>
    </row>
    <row r="44" spans="1:9" x14ac:dyDescent="0.25">
      <c r="A44" s="42" t="str">
        <f t="shared" si="3"/>
        <v>BALEARES</v>
      </c>
      <c r="B44" s="41">
        <f t="shared" si="4"/>
        <v>11444</v>
      </c>
      <c r="C44" s="41">
        <f t="shared" si="5"/>
        <v>19399</v>
      </c>
      <c r="D44" s="41">
        <f t="shared" si="6"/>
        <v>13</v>
      </c>
      <c r="E44" s="42" t="str">
        <f t="shared" si="2"/>
        <v>MALAGA</v>
      </c>
      <c r="F44" s="42">
        <f t="shared" si="7"/>
        <v>48532</v>
      </c>
      <c r="G44" s="42">
        <f t="shared" si="8"/>
        <v>43005</v>
      </c>
    </row>
    <row r="45" spans="1:9" x14ac:dyDescent="0.25">
      <c r="A45" s="42" t="str">
        <f t="shared" si="3"/>
        <v>BARCELONA</v>
      </c>
      <c r="B45" s="41">
        <f t="shared" si="4"/>
        <v>277911.5</v>
      </c>
      <c r="C45" s="41">
        <f t="shared" si="5"/>
        <v>294662</v>
      </c>
      <c r="D45" s="41">
        <f t="shared" si="6"/>
        <v>3</v>
      </c>
      <c r="E45" s="42" t="str">
        <f t="shared" si="2"/>
        <v>TARRAGONA</v>
      </c>
      <c r="F45" s="42">
        <f t="shared" si="7"/>
        <v>42853</v>
      </c>
      <c r="G45" s="42">
        <f t="shared" si="8"/>
        <v>12228</v>
      </c>
    </row>
    <row r="46" spans="1:9" x14ac:dyDescent="0.25">
      <c r="A46" s="42" t="str">
        <f t="shared" si="3"/>
        <v>BILBAO</v>
      </c>
      <c r="B46" s="41">
        <f t="shared" si="4"/>
        <v>71821.5</v>
      </c>
      <c r="C46" s="41">
        <f t="shared" si="5"/>
        <v>58182.25</v>
      </c>
      <c r="D46" s="41">
        <f t="shared" si="6"/>
        <v>5</v>
      </c>
      <c r="E46" s="42" t="str">
        <f t="shared" si="2"/>
        <v>VIGO</v>
      </c>
      <c r="F46" s="42">
        <f t="shared" si="7"/>
        <v>31968</v>
      </c>
      <c r="G46" s="42">
        <f t="shared" si="8"/>
        <v>28439</v>
      </c>
    </row>
    <row r="47" spans="1:9" x14ac:dyDescent="0.25">
      <c r="A47" s="42" t="str">
        <f t="shared" si="3"/>
        <v>CARTAGENA</v>
      </c>
      <c r="B47" s="41">
        <f t="shared" si="4"/>
        <v>9327</v>
      </c>
      <c r="C47" s="41">
        <f t="shared" si="5"/>
        <v>5109</v>
      </c>
      <c r="D47" s="41">
        <f t="shared" si="6"/>
        <v>15</v>
      </c>
      <c r="E47" s="42" t="str">
        <f t="shared" si="2"/>
        <v>SEVILLA</v>
      </c>
      <c r="F47" s="42">
        <f t="shared" si="7"/>
        <v>23037</v>
      </c>
      <c r="G47" s="42">
        <f t="shared" si="8"/>
        <v>19007</v>
      </c>
    </row>
    <row r="48" spans="1:9" x14ac:dyDescent="0.25">
      <c r="A48" s="42" t="str">
        <f t="shared" si="3"/>
        <v>CASTELLON</v>
      </c>
      <c r="B48" s="41">
        <f t="shared" si="4"/>
        <v>11013</v>
      </c>
      <c r="C48" s="41">
        <f t="shared" si="5"/>
        <v>8451</v>
      </c>
      <c r="D48" s="41">
        <f t="shared" si="6"/>
        <v>14</v>
      </c>
      <c r="E48" s="42" t="str">
        <f t="shared" si="2"/>
        <v>ALICANTE</v>
      </c>
      <c r="F48" s="42">
        <f t="shared" si="7"/>
        <v>21122</v>
      </c>
      <c r="G48" s="42">
        <f t="shared" si="8"/>
        <v>18576</v>
      </c>
    </row>
    <row r="49" spans="1:7" x14ac:dyDescent="0.25">
      <c r="A49" s="42" t="str">
        <f t="shared" si="3"/>
        <v>CEUTA</v>
      </c>
      <c r="B49" s="41">
        <f t="shared" si="4"/>
        <v>1662</v>
      </c>
      <c r="C49" s="41">
        <f t="shared" si="5"/>
        <v>2207</v>
      </c>
      <c r="D49" s="41">
        <f t="shared" si="6"/>
        <v>19</v>
      </c>
      <c r="E49" s="42" t="str">
        <f t="shared" si="2"/>
        <v>BAHIA DE CADIZ</v>
      </c>
      <c r="F49" s="42">
        <f t="shared" si="7"/>
        <v>18425.5</v>
      </c>
      <c r="G49" s="42">
        <f t="shared" si="8"/>
        <v>15415</v>
      </c>
    </row>
    <row r="50" spans="1:7" x14ac:dyDescent="0.25">
      <c r="A50" s="42" t="str">
        <f t="shared" si="3"/>
        <v>FERROL-SAN CIBRAO</v>
      </c>
      <c r="B50" s="41">
        <f t="shared" si="4"/>
        <v>81</v>
      </c>
      <c r="C50" s="41">
        <f t="shared" si="5"/>
        <v>16</v>
      </c>
      <c r="D50" s="41">
        <f t="shared" si="6"/>
        <v>25</v>
      </c>
      <c r="E50" s="42" t="str">
        <f t="shared" si="2"/>
        <v>BALEARES</v>
      </c>
      <c r="F50" s="42">
        <f t="shared" si="7"/>
        <v>11444</v>
      </c>
      <c r="G50" s="42">
        <f t="shared" si="8"/>
        <v>19399</v>
      </c>
    </row>
    <row r="51" spans="1:7" x14ac:dyDescent="0.25">
      <c r="A51" s="42" t="str">
        <f t="shared" si="3"/>
        <v>GIJON</v>
      </c>
      <c r="B51" s="41">
        <f t="shared" si="4"/>
        <v>5205</v>
      </c>
      <c r="C51" s="41">
        <f t="shared" si="5"/>
        <v>3983</v>
      </c>
      <c r="D51" s="41">
        <f t="shared" si="6"/>
        <v>17</v>
      </c>
      <c r="E51" s="42" t="str">
        <f t="shared" si="2"/>
        <v>CASTELLON</v>
      </c>
      <c r="F51" s="42">
        <f t="shared" si="7"/>
        <v>11013</v>
      </c>
      <c r="G51" s="42">
        <f t="shared" si="8"/>
        <v>8451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9327</v>
      </c>
      <c r="G52" s="42">
        <f t="shared" si="8"/>
        <v>5109</v>
      </c>
    </row>
    <row r="53" spans="1:7" x14ac:dyDescent="0.25">
      <c r="A53" s="42" t="str">
        <f t="shared" si="3"/>
        <v>LAS PALMAS</v>
      </c>
      <c r="B53" s="41">
        <f t="shared" si="4"/>
        <v>158490</v>
      </c>
      <c r="C53" s="41">
        <f t="shared" si="5"/>
        <v>159691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6559</v>
      </c>
      <c r="G53" s="42">
        <f t="shared" si="8"/>
        <v>1290</v>
      </c>
    </row>
    <row r="54" spans="1:7" x14ac:dyDescent="0.25">
      <c r="A54" s="42" t="str">
        <f t="shared" si="3"/>
        <v>MALAGA</v>
      </c>
      <c r="B54" s="41">
        <f t="shared" si="4"/>
        <v>48532</v>
      </c>
      <c r="C54" s="41">
        <f t="shared" si="5"/>
        <v>43005</v>
      </c>
      <c r="D54" s="41">
        <f t="shared" si="6"/>
        <v>7</v>
      </c>
      <c r="E54" s="42" t="str">
        <f t="shared" si="2"/>
        <v>GIJON</v>
      </c>
      <c r="F54" s="42">
        <f t="shared" si="7"/>
        <v>5205</v>
      </c>
      <c r="G54" s="42">
        <f t="shared" si="8"/>
        <v>3983</v>
      </c>
    </row>
    <row r="55" spans="1:7" x14ac:dyDescent="0.25">
      <c r="A55" s="42" t="str">
        <f t="shared" si="3"/>
        <v>MARIN Y RIA DE PONTEVEDRA</v>
      </c>
      <c r="B55" s="41">
        <f t="shared" si="4"/>
        <v>6559</v>
      </c>
      <c r="C55" s="41">
        <f t="shared" si="5"/>
        <v>1290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3238</v>
      </c>
      <c r="G55" s="42">
        <f t="shared" si="8"/>
        <v>4277</v>
      </c>
    </row>
    <row r="56" spans="1:7" x14ac:dyDescent="0.25">
      <c r="A56" s="42" t="str">
        <f t="shared" si="3"/>
        <v>MELILLA</v>
      </c>
      <c r="B56" s="41">
        <f t="shared" si="4"/>
        <v>3238</v>
      </c>
      <c r="C56" s="41">
        <f t="shared" si="5"/>
        <v>4277</v>
      </c>
      <c r="D56" s="41">
        <f t="shared" si="6"/>
        <v>18</v>
      </c>
      <c r="E56" s="42" t="str">
        <f t="shared" si="2"/>
        <v>CEUTA</v>
      </c>
      <c r="F56" s="42">
        <f t="shared" si="9"/>
        <v>1662</v>
      </c>
      <c r="G56" s="42">
        <f t="shared" si="8"/>
        <v>2207</v>
      </c>
    </row>
    <row r="57" spans="1:7" x14ac:dyDescent="0.25">
      <c r="A57" s="42" t="str">
        <f t="shared" si="3"/>
        <v>MOTRIL</v>
      </c>
      <c r="B57" s="41">
        <f t="shared" si="4"/>
        <v>654</v>
      </c>
      <c r="C57" s="41">
        <f t="shared" si="5"/>
        <v>0</v>
      </c>
      <c r="D57" s="41">
        <f t="shared" si="6"/>
        <v>21</v>
      </c>
      <c r="E57" s="42" t="str">
        <f t="shared" si="2"/>
        <v>A CORUÑA</v>
      </c>
      <c r="F57" s="42">
        <f t="shared" si="9"/>
        <v>947</v>
      </c>
      <c r="G57" s="42">
        <f t="shared" si="8"/>
        <v>1132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654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54575</v>
      </c>
      <c r="C59" s="41">
        <f t="shared" si="5"/>
        <v>50872</v>
      </c>
      <c r="D59" s="41">
        <f t="shared" si="6"/>
        <v>6</v>
      </c>
      <c r="E59" s="42" t="str">
        <f t="shared" si="2"/>
        <v>VILAGARCIA</v>
      </c>
      <c r="F59" s="42">
        <f t="shared" si="9"/>
        <v>589</v>
      </c>
      <c r="G59" s="42">
        <f t="shared" si="8"/>
        <v>6197</v>
      </c>
    </row>
    <row r="60" spans="1:7" x14ac:dyDescent="0.25">
      <c r="A60" s="42" t="str">
        <f t="shared" si="3"/>
        <v>SANTANDER</v>
      </c>
      <c r="B60" s="41">
        <f t="shared" si="4"/>
        <v>292</v>
      </c>
      <c r="C60" s="41">
        <f t="shared" si="5"/>
        <v>317</v>
      </c>
      <c r="D60" s="41">
        <f t="shared" si="6"/>
        <v>24</v>
      </c>
      <c r="E60" s="42" t="str">
        <f t="shared" si="2"/>
        <v>ALMERIA</v>
      </c>
      <c r="F60" s="42">
        <f t="shared" si="9"/>
        <v>409</v>
      </c>
      <c r="G60" s="42">
        <f t="shared" si="8"/>
        <v>3</v>
      </c>
    </row>
    <row r="61" spans="1:7" x14ac:dyDescent="0.25">
      <c r="A61" s="42" t="str">
        <f t="shared" si="3"/>
        <v>SEVILLA</v>
      </c>
      <c r="B61" s="41">
        <f t="shared" si="4"/>
        <v>23037</v>
      </c>
      <c r="C61" s="41">
        <f t="shared" si="5"/>
        <v>19007</v>
      </c>
      <c r="D61" s="41">
        <f t="shared" si="6"/>
        <v>10</v>
      </c>
      <c r="E61" s="42" t="str">
        <f t="shared" si="2"/>
        <v>SANTANDER</v>
      </c>
      <c r="F61" s="42">
        <f t="shared" si="9"/>
        <v>292</v>
      </c>
      <c r="G61" s="42">
        <f t="shared" si="8"/>
        <v>317</v>
      </c>
    </row>
    <row r="62" spans="1:7" x14ac:dyDescent="0.25">
      <c r="A62" s="42" t="str">
        <f t="shared" si="3"/>
        <v>TARRAGONA</v>
      </c>
      <c r="B62" s="41">
        <f t="shared" si="4"/>
        <v>42853</v>
      </c>
      <c r="C62" s="41">
        <f t="shared" si="5"/>
        <v>12228</v>
      </c>
      <c r="D62" s="41">
        <f t="shared" si="6"/>
        <v>8</v>
      </c>
      <c r="E62" s="42" t="str">
        <f t="shared" si="2"/>
        <v>FERROL-SAN CIBRAO</v>
      </c>
      <c r="F62" s="42">
        <f t="shared" si="9"/>
        <v>81</v>
      </c>
      <c r="G62" s="42">
        <f t="shared" si="8"/>
        <v>16</v>
      </c>
    </row>
    <row r="63" spans="1:7" x14ac:dyDescent="0.25">
      <c r="A63" s="42" t="str">
        <f t="shared" si="3"/>
        <v>VALENCIA</v>
      </c>
      <c r="B63" s="41">
        <f t="shared" si="4"/>
        <v>591813</v>
      </c>
      <c r="C63" s="41">
        <f t="shared" si="5"/>
        <v>554583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31968</v>
      </c>
      <c r="C64" s="41">
        <f t="shared" si="5"/>
        <v>28439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6197</v>
      </c>
      <c r="D65" s="41">
        <f t="shared" si="6"/>
        <v>22</v>
      </c>
      <c r="E65" s="42" t="str">
        <f t="shared" si="2"/>
        <v>AVILES</v>
      </c>
      <c r="F65" s="42">
        <f t="shared" si="9"/>
        <v>0</v>
      </c>
      <c r="G65" s="42">
        <f t="shared" si="8"/>
        <v>900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76</v>
      </c>
      <c r="C8" s="38">
        <v>0</v>
      </c>
      <c r="D8" s="38">
        <v>76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205296</v>
      </c>
      <c r="C11" s="37">
        <v>217072</v>
      </c>
      <c r="D11" s="37">
        <v>425096</v>
      </c>
      <c r="E11" s="37">
        <v>454172</v>
      </c>
      <c r="F11" s="10">
        <f t="shared" si="0"/>
        <v>6.839866759508439</v>
      </c>
      <c r="G11" s="1"/>
      <c r="H11" s="1"/>
      <c r="I11" s="1"/>
    </row>
    <row r="12" spans="1:12" x14ac:dyDescent="0.25">
      <c r="A12" s="11" t="s">
        <v>48</v>
      </c>
      <c r="B12" s="38">
        <v>210</v>
      </c>
      <c r="C12" s="38">
        <v>0</v>
      </c>
      <c r="D12" s="38">
        <v>302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49</v>
      </c>
      <c r="B13" s="37">
        <v>35</v>
      </c>
      <c r="C13" s="37">
        <v>0</v>
      </c>
      <c r="D13" s="37">
        <v>38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50</v>
      </c>
      <c r="B14" s="38">
        <v>52359.5</v>
      </c>
      <c r="C14" s="38">
        <v>44246.5</v>
      </c>
      <c r="D14" s="38">
        <v>100744.5</v>
      </c>
      <c r="E14" s="38">
        <v>93870</v>
      </c>
      <c r="F14" s="13">
        <f t="shared" si="0"/>
        <v>-6.8236975715795865</v>
      </c>
      <c r="G14" s="1"/>
      <c r="H14" s="1"/>
      <c r="I14" s="1"/>
    </row>
    <row r="15" spans="1:12" x14ac:dyDescent="0.25">
      <c r="A15" s="8" t="s">
        <v>51</v>
      </c>
      <c r="B15" s="37">
        <v>637.25</v>
      </c>
      <c r="C15" s="37">
        <v>501</v>
      </c>
      <c r="D15" s="37">
        <v>799.25</v>
      </c>
      <c r="E15" s="37">
        <v>784</v>
      </c>
      <c r="F15" s="10">
        <f t="shared" si="0"/>
        <v>-1.9080387863622121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29</v>
      </c>
      <c r="D17" s="37">
        <v>0</v>
      </c>
      <c r="E17" s="37">
        <v>29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52740</v>
      </c>
      <c r="C22" s="38">
        <v>45384</v>
      </c>
      <c r="D22" s="38">
        <v>96944</v>
      </c>
      <c r="E22" s="38">
        <v>91158</v>
      </c>
      <c r="F22" s="13">
        <f t="shared" si="0"/>
        <v>-5.9683941244429803</v>
      </c>
      <c r="G22" s="1"/>
      <c r="H22" s="1"/>
      <c r="I22" s="1"/>
    </row>
    <row r="23" spans="1:9" x14ac:dyDescent="0.25">
      <c r="A23" s="8" t="s">
        <v>59</v>
      </c>
      <c r="B23" s="37">
        <v>11788</v>
      </c>
      <c r="C23" s="37">
        <v>14026</v>
      </c>
      <c r="D23" s="37">
        <v>40658</v>
      </c>
      <c r="E23" s="37">
        <v>46282</v>
      </c>
      <c r="F23" s="10">
        <f t="shared" si="0"/>
        <v>13.832456097201046</v>
      </c>
      <c r="G23" s="1"/>
      <c r="H23" s="1"/>
      <c r="I23" s="1"/>
    </row>
    <row r="24" spans="1:9" x14ac:dyDescent="0.25">
      <c r="A24" s="11" t="s">
        <v>60</v>
      </c>
      <c r="B24" s="38">
        <v>8</v>
      </c>
      <c r="C24" s="38">
        <v>0</v>
      </c>
      <c r="D24" s="38">
        <v>17</v>
      </c>
      <c r="E24" s="38">
        <v>4</v>
      </c>
      <c r="F24" s="13">
        <f t="shared" si="0"/>
        <v>-76.470588235294116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1417</v>
      </c>
      <c r="C28" s="38">
        <v>1518</v>
      </c>
      <c r="D28" s="38">
        <v>1967</v>
      </c>
      <c r="E28" s="38">
        <v>2397</v>
      </c>
      <c r="F28" s="13">
        <f t="shared" si="0"/>
        <v>21.860701576004061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1</v>
      </c>
      <c r="C30" s="38">
        <v>0</v>
      </c>
      <c r="D30" s="38">
        <v>2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37">
        <v>5339</v>
      </c>
      <c r="C31" s="37">
        <v>13941</v>
      </c>
      <c r="D31" s="37">
        <v>5339</v>
      </c>
      <c r="E31" s="37">
        <v>30412</v>
      </c>
      <c r="F31" s="10">
        <f t="shared" si="0"/>
        <v>469.6197789848286</v>
      </c>
      <c r="G31" s="1"/>
      <c r="H31" s="1"/>
      <c r="I31" s="1"/>
    </row>
    <row r="32" spans="1:9" x14ac:dyDescent="0.25">
      <c r="A32" s="11" t="s">
        <v>68</v>
      </c>
      <c r="B32" s="38">
        <v>137658</v>
      </c>
      <c r="C32" s="38">
        <v>130499</v>
      </c>
      <c r="D32" s="38">
        <v>263620</v>
      </c>
      <c r="E32" s="38">
        <v>273329</v>
      </c>
      <c r="F32" s="13">
        <f t="shared" si="0"/>
        <v>3.6829527349973432</v>
      </c>
      <c r="G32" s="1"/>
      <c r="H32" s="1"/>
      <c r="I32" s="1"/>
    </row>
    <row r="33" spans="1:9" x14ac:dyDescent="0.25">
      <c r="A33" s="8" t="s">
        <v>69</v>
      </c>
      <c r="B33" s="37">
        <v>523</v>
      </c>
      <c r="C33" s="37">
        <v>708</v>
      </c>
      <c r="D33" s="37">
        <v>888</v>
      </c>
      <c r="E33" s="37">
        <v>1364</v>
      </c>
      <c r="F33" s="10">
        <f t="shared" si="0"/>
        <v>53.603603603603602</v>
      </c>
      <c r="G33" s="1"/>
      <c r="H33" s="1"/>
      <c r="I33" s="1"/>
    </row>
    <row r="34" spans="1:9" x14ac:dyDescent="0.25">
      <c r="A34" s="11" t="s">
        <v>70</v>
      </c>
      <c r="B34" s="38">
        <v>62</v>
      </c>
      <c r="C34" s="38">
        <v>0</v>
      </c>
      <c r="D34" s="38">
        <v>224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468149.75</v>
      </c>
      <c r="C35" s="15">
        <f t="shared" ref="C35:E35" si="1">SUM(C7:C34)</f>
        <v>467924.5</v>
      </c>
      <c r="D35" s="15">
        <f t="shared" si="1"/>
        <v>936714.75</v>
      </c>
      <c r="E35" s="15">
        <f t="shared" si="1"/>
        <v>993805</v>
      </c>
      <c r="F35" s="16">
        <f t="shared" si="0"/>
        <v>6.0947316138664434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454172</v>
      </c>
      <c r="G38" s="42">
        <f>LOOKUP(E38,$A$38:$A$65,$C$38:$C$65)</f>
        <v>425096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76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273329</v>
      </c>
      <c r="G39" s="42">
        <f t="shared" ref="G39:G65" si="8">LOOKUP(E39,$A$38:$A$65,$C$38:$C$65)</f>
        <v>263620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93870</v>
      </c>
      <c r="G40" s="42">
        <f t="shared" si="8"/>
        <v>100744.5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91158</v>
      </c>
      <c r="G41" s="42">
        <f t="shared" si="8"/>
        <v>96944</v>
      </c>
    </row>
    <row r="42" spans="1:9" x14ac:dyDescent="0.25">
      <c r="A42" s="42" t="str">
        <f t="shared" si="3"/>
        <v>BAHIA DE ALGECIRAS</v>
      </c>
      <c r="B42" s="41">
        <f t="shared" si="4"/>
        <v>454172</v>
      </c>
      <c r="C42" s="41">
        <f t="shared" si="5"/>
        <v>425096</v>
      </c>
      <c r="D42" s="41">
        <f t="shared" si="6"/>
        <v>1</v>
      </c>
      <c r="E42" s="42" t="str">
        <f t="shared" si="2"/>
        <v>MALAGA</v>
      </c>
      <c r="F42" s="42">
        <f t="shared" si="7"/>
        <v>46282</v>
      </c>
      <c r="G42" s="42">
        <f t="shared" si="8"/>
        <v>40658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302</v>
      </c>
      <c r="D43" s="41">
        <f t="shared" si="6"/>
        <v>28</v>
      </c>
      <c r="E43" s="42" t="str">
        <f t="shared" si="2"/>
        <v>TARRAGONA</v>
      </c>
      <c r="F43" s="42">
        <f t="shared" si="7"/>
        <v>30412</v>
      </c>
      <c r="G43" s="42">
        <f t="shared" si="8"/>
        <v>5339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38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2397</v>
      </c>
      <c r="G44" s="42">
        <f t="shared" si="8"/>
        <v>1967</v>
      </c>
    </row>
    <row r="45" spans="1:9" x14ac:dyDescent="0.25">
      <c r="A45" s="42" t="str">
        <f t="shared" si="3"/>
        <v>BARCELONA</v>
      </c>
      <c r="B45" s="41">
        <f t="shared" si="4"/>
        <v>93870</v>
      </c>
      <c r="C45" s="41">
        <f t="shared" si="5"/>
        <v>100744.5</v>
      </c>
      <c r="D45" s="41">
        <f t="shared" si="6"/>
        <v>3</v>
      </c>
      <c r="E45" s="42" t="str">
        <f t="shared" si="2"/>
        <v>VIGO</v>
      </c>
      <c r="F45" s="42">
        <f t="shared" si="7"/>
        <v>1364</v>
      </c>
      <c r="G45" s="42">
        <f t="shared" si="8"/>
        <v>888</v>
      </c>
    </row>
    <row r="46" spans="1:9" x14ac:dyDescent="0.25">
      <c r="A46" s="42" t="str">
        <f t="shared" si="3"/>
        <v>BILBAO</v>
      </c>
      <c r="B46" s="41">
        <f t="shared" si="4"/>
        <v>784</v>
      </c>
      <c r="C46" s="41">
        <f t="shared" si="5"/>
        <v>799.25</v>
      </c>
      <c r="D46" s="41">
        <f t="shared" si="6"/>
        <v>9</v>
      </c>
      <c r="E46" s="42" t="str">
        <f t="shared" si="2"/>
        <v>BILBAO</v>
      </c>
      <c r="F46" s="42">
        <f t="shared" si="7"/>
        <v>784</v>
      </c>
      <c r="G46" s="42">
        <f t="shared" si="8"/>
        <v>799.25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29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29</v>
      </c>
      <c r="C48" s="41">
        <f t="shared" si="5"/>
        <v>0</v>
      </c>
      <c r="D48" s="41">
        <f t="shared" si="6"/>
        <v>10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4</v>
      </c>
      <c r="G49" s="42">
        <f t="shared" si="8"/>
        <v>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91158</v>
      </c>
      <c r="C53" s="41">
        <f t="shared" si="5"/>
        <v>96944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46282</v>
      </c>
      <c r="C54" s="41">
        <f t="shared" si="5"/>
        <v>40658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4</v>
      </c>
      <c r="C55" s="41">
        <f t="shared" si="5"/>
        <v>17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12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2397</v>
      </c>
      <c r="C59" s="41">
        <f t="shared" si="5"/>
        <v>1967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30412</v>
      </c>
      <c r="C62" s="41">
        <f t="shared" si="5"/>
        <v>5339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273329</v>
      </c>
      <c r="C63" s="41">
        <f t="shared" si="5"/>
        <v>263620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1364</v>
      </c>
      <c r="C64" s="41">
        <f t="shared" si="5"/>
        <v>888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224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">
        <v>39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30</v>
      </c>
      <c r="C7" s="9">
        <v>16</v>
      </c>
      <c r="D7" s="9">
        <v>79</v>
      </c>
      <c r="E7" s="9">
        <v>28</v>
      </c>
      <c r="F7" s="10">
        <f>((E7*100)/D7)-100</f>
        <v>-64.556962025316466</v>
      </c>
      <c r="G7" s="1"/>
      <c r="H7" s="1"/>
      <c r="I7" s="1"/>
    </row>
    <row r="8" spans="1:12" x14ac:dyDescent="0.25">
      <c r="A8" s="11" t="s">
        <v>44</v>
      </c>
      <c r="B8" s="12">
        <v>9239</v>
      </c>
      <c r="C8" s="12">
        <v>8703</v>
      </c>
      <c r="D8" s="12">
        <v>17241</v>
      </c>
      <c r="E8" s="12">
        <v>19220</v>
      </c>
      <c r="F8" s="13">
        <f t="shared" ref="F8:F35" si="0">((E8*100)/D8)-100</f>
        <v>11.478452525955575</v>
      </c>
      <c r="G8" s="1"/>
      <c r="H8" s="1"/>
      <c r="I8" s="1"/>
    </row>
    <row r="9" spans="1:12" x14ac:dyDescent="0.25">
      <c r="A9" s="8" t="s">
        <v>45</v>
      </c>
      <c r="B9" s="9">
        <v>3</v>
      </c>
      <c r="C9" s="9">
        <v>48</v>
      </c>
      <c r="D9" s="9">
        <v>3</v>
      </c>
      <c r="E9" s="9">
        <v>87</v>
      </c>
      <c r="F9" s="10">
        <f t="shared" si="0"/>
        <v>2800</v>
      </c>
      <c r="G9" s="1"/>
      <c r="H9" s="1"/>
      <c r="I9" s="1"/>
    </row>
    <row r="10" spans="1:12" x14ac:dyDescent="0.25">
      <c r="A10" s="11" t="s">
        <v>46</v>
      </c>
      <c r="B10" s="12">
        <v>600</v>
      </c>
      <c r="C10" s="12">
        <v>0</v>
      </c>
      <c r="D10" s="12">
        <v>861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978</v>
      </c>
      <c r="C11" s="9">
        <v>590</v>
      </c>
      <c r="D11" s="9">
        <v>1759</v>
      </c>
      <c r="E11" s="9">
        <v>1327</v>
      </c>
      <c r="F11" s="10">
        <f t="shared" si="0"/>
        <v>-24.559408754974413</v>
      </c>
      <c r="G11" s="1"/>
      <c r="H11" s="1"/>
      <c r="I11" s="1"/>
    </row>
    <row r="12" spans="1:12" x14ac:dyDescent="0.25">
      <c r="A12" s="11" t="s">
        <v>48</v>
      </c>
      <c r="B12" s="12">
        <v>3979.5</v>
      </c>
      <c r="C12" s="12">
        <v>5359.5</v>
      </c>
      <c r="D12" s="12">
        <v>7580</v>
      </c>
      <c r="E12" s="12">
        <v>10532.5</v>
      </c>
      <c r="F12" s="13">
        <f t="shared" si="0"/>
        <v>38.951187335092357</v>
      </c>
      <c r="G12" s="1"/>
      <c r="H12" s="1"/>
      <c r="I12" s="1"/>
    </row>
    <row r="13" spans="1:12" x14ac:dyDescent="0.25">
      <c r="A13" s="8" t="s">
        <v>49</v>
      </c>
      <c r="B13" s="9">
        <v>10099</v>
      </c>
      <c r="C13" s="9">
        <v>6196</v>
      </c>
      <c r="D13" s="9">
        <v>19361</v>
      </c>
      <c r="E13" s="9">
        <v>11444</v>
      </c>
      <c r="F13" s="10">
        <f t="shared" si="0"/>
        <v>-40.891482877950516</v>
      </c>
      <c r="G13" s="1"/>
      <c r="H13" s="1"/>
      <c r="I13" s="1"/>
    </row>
    <row r="14" spans="1:12" x14ac:dyDescent="0.25">
      <c r="A14" s="11" t="s">
        <v>50</v>
      </c>
      <c r="B14" s="12">
        <v>16326</v>
      </c>
      <c r="C14" s="12">
        <v>14232.5</v>
      </c>
      <c r="D14" s="12">
        <v>32200.5</v>
      </c>
      <c r="E14" s="12">
        <v>27646.5</v>
      </c>
      <c r="F14" s="13">
        <f t="shared" si="0"/>
        <v>-14.142637536684219</v>
      </c>
      <c r="G14" s="1"/>
      <c r="H14" s="1"/>
      <c r="I14" s="1"/>
    </row>
    <row r="15" spans="1:12" x14ac:dyDescent="0.25">
      <c r="A15" s="8" t="s">
        <v>51</v>
      </c>
      <c r="B15" s="9">
        <v>4474.5</v>
      </c>
      <c r="C15" s="9">
        <v>5300.75</v>
      </c>
      <c r="D15" s="9">
        <v>7316</v>
      </c>
      <c r="E15" s="9">
        <v>7679.5</v>
      </c>
      <c r="F15" s="10">
        <f t="shared" si="0"/>
        <v>4.9685620557681744</v>
      </c>
      <c r="G15" s="1"/>
      <c r="H15" s="1"/>
      <c r="I15" s="1"/>
    </row>
    <row r="16" spans="1:12" x14ac:dyDescent="0.25">
      <c r="A16" s="11" t="s">
        <v>52</v>
      </c>
      <c r="B16" s="12">
        <v>812</v>
      </c>
      <c r="C16" s="12">
        <v>2867</v>
      </c>
      <c r="D16" s="12">
        <v>1708</v>
      </c>
      <c r="E16" s="12">
        <v>5593</v>
      </c>
      <c r="F16" s="13">
        <f t="shared" si="0"/>
        <v>227.4590163934426</v>
      </c>
      <c r="G16" s="1"/>
      <c r="H16" s="1"/>
      <c r="I16" s="1"/>
    </row>
    <row r="17" spans="1:9" x14ac:dyDescent="0.25">
      <c r="A17" s="8" t="s">
        <v>53</v>
      </c>
      <c r="B17" s="9">
        <v>1</v>
      </c>
      <c r="C17" s="9">
        <v>71</v>
      </c>
      <c r="D17" s="9">
        <v>83</v>
      </c>
      <c r="E17" s="9">
        <v>201</v>
      </c>
      <c r="F17" s="10">
        <f t="shared" si="0"/>
        <v>142.16867469879517</v>
      </c>
      <c r="G17" s="1"/>
      <c r="H17" s="1"/>
      <c r="I17" s="1"/>
    </row>
    <row r="18" spans="1:9" x14ac:dyDescent="0.25">
      <c r="A18" s="11" t="s">
        <v>54</v>
      </c>
      <c r="B18" s="12">
        <v>1078</v>
      </c>
      <c r="C18" s="12">
        <v>716</v>
      </c>
      <c r="D18" s="12">
        <v>2091</v>
      </c>
      <c r="E18" s="12">
        <v>1533</v>
      </c>
      <c r="F18" s="13">
        <f t="shared" si="0"/>
        <v>-26.685796269727405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835</v>
      </c>
      <c r="C20" s="12">
        <v>820</v>
      </c>
      <c r="D20" s="12">
        <v>1538</v>
      </c>
      <c r="E20" s="12">
        <v>1633</v>
      </c>
      <c r="F20" s="13">
        <f t="shared" si="0"/>
        <v>6.17685305591678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27942</v>
      </c>
      <c r="C22" s="12">
        <v>27527</v>
      </c>
      <c r="D22" s="12">
        <v>49069</v>
      </c>
      <c r="E22" s="12">
        <v>52284</v>
      </c>
      <c r="F22" s="13">
        <f t="shared" si="0"/>
        <v>6.5519982066070241</v>
      </c>
      <c r="G22" s="1"/>
      <c r="H22" s="1"/>
      <c r="I22" s="1"/>
    </row>
    <row r="23" spans="1:9" x14ac:dyDescent="0.25">
      <c r="A23" s="8" t="s">
        <v>59</v>
      </c>
      <c r="B23" s="9">
        <v>971</v>
      </c>
      <c r="C23" s="9">
        <v>851</v>
      </c>
      <c r="D23" s="9">
        <v>1808</v>
      </c>
      <c r="E23" s="9">
        <v>1411</v>
      </c>
      <c r="F23" s="10">
        <f t="shared" si="0"/>
        <v>-21.957964601769916</v>
      </c>
      <c r="G23" s="1"/>
      <c r="H23" s="1"/>
      <c r="I23" s="1"/>
    </row>
    <row r="24" spans="1:9" x14ac:dyDescent="0.25">
      <c r="A24" s="11" t="s">
        <v>60</v>
      </c>
      <c r="B24" s="12">
        <v>40</v>
      </c>
      <c r="C24" s="12">
        <v>2351</v>
      </c>
      <c r="D24" s="12">
        <v>48</v>
      </c>
      <c r="E24" s="12">
        <v>4365</v>
      </c>
      <c r="F24" s="13">
        <f t="shared" si="0"/>
        <v>8993.75</v>
      </c>
      <c r="G24" s="1"/>
      <c r="H24" s="1"/>
      <c r="I24" s="1"/>
    </row>
    <row r="25" spans="1:9" x14ac:dyDescent="0.25">
      <c r="A25" s="8" t="s">
        <v>61</v>
      </c>
      <c r="B25" s="9">
        <v>1106</v>
      </c>
      <c r="C25" s="9">
        <v>932</v>
      </c>
      <c r="D25" s="9">
        <v>2380</v>
      </c>
      <c r="E25" s="9">
        <v>2100</v>
      </c>
      <c r="F25" s="10">
        <f t="shared" si="0"/>
        <v>-11.764705882352942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170</v>
      </c>
      <c r="D26" s="12">
        <v>0</v>
      </c>
      <c r="E26" s="12">
        <v>312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23213</v>
      </c>
      <c r="C28" s="12">
        <v>22724</v>
      </c>
      <c r="D28" s="12">
        <v>43100</v>
      </c>
      <c r="E28" s="12">
        <v>45631</v>
      </c>
      <c r="F28" s="13">
        <f t="shared" si="0"/>
        <v>5.872389791183295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8933</v>
      </c>
      <c r="C30" s="12">
        <v>9706</v>
      </c>
      <c r="D30" s="12">
        <v>17096</v>
      </c>
      <c r="E30" s="12">
        <v>19447</v>
      </c>
      <c r="F30" s="13">
        <f t="shared" si="0"/>
        <v>13.751754796443606</v>
      </c>
      <c r="G30" s="1"/>
      <c r="H30" s="1"/>
      <c r="I30" s="1"/>
    </row>
    <row r="31" spans="1:9" x14ac:dyDescent="0.25">
      <c r="A31" s="8" t="s">
        <v>67</v>
      </c>
      <c r="B31" s="9">
        <v>735</v>
      </c>
      <c r="C31" s="9">
        <v>464</v>
      </c>
      <c r="D31" s="9">
        <v>2286</v>
      </c>
      <c r="E31" s="9">
        <v>1397</v>
      </c>
      <c r="F31" s="10">
        <f t="shared" si="0"/>
        <v>-38.888888888888886</v>
      </c>
      <c r="G31" s="1"/>
      <c r="H31" s="1"/>
      <c r="I31" s="1"/>
    </row>
    <row r="32" spans="1:9" x14ac:dyDescent="0.25">
      <c r="A32" s="11" t="s">
        <v>68</v>
      </c>
      <c r="B32" s="12">
        <v>11747</v>
      </c>
      <c r="C32" s="12">
        <v>10566</v>
      </c>
      <c r="D32" s="12">
        <v>23041</v>
      </c>
      <c r="E32" s="12">
        <v>20670</v>
      </c>
      <c r="F32" s="13">
        <f t="shared" si="0"/>
        <v>-10.290351981250808</v>
      </c>
      <c r="G32" s="1"/>
      <c r="H32" s="1"/>
      <c r="I32" s="1"/>
    </row>
    <row r="33" spans="1:9" x14ac:dyDescent="0.25">
      <c r="A33" s="8" t="s">
        <v>69</v>
      </c>
      <c r="B33" s="9">
        <v>2036</v>
      </c>
      <c r="C33" s="9">
        <v>3491</v>
      </c>
      <c r="D33" s="9">
        <v>4361</v>
      </c>
      <c r="E33" s="9">
        <v>7061</v>
      </c>
      <c r="F33" s="10">
        <f t="shared" si="0"/>
        <v>61.912405411602833</v>
      </c>
      <c r="G33" s="1"/>
      <c r="H33" s="1"/>
      <c r="I33" s="1"/>
    </row>
    <row r="34" spans="1:9" x14ac:dyDescent="0.25">
      <c r="A34" s="11" t="s">
        <v>70</v>
      </c>
      <c r="B34" s="12">
        <v>3907</v>
      </c>
      <c r="C34" s="12">
        <v>0</v>
      </c>
      <c r="D34" s="12">
        <v>5278</v>
      </c>
      <c r="E34" s="12">
        <v>34</v>
      </c>
      <c r="F34" s="13">
        <f t="shared" si="0"/>
        <v>-99.355816597195911</v>
      </c>
      <c r="G34" s="1"/>
      <c r="H34" s="1"/>
      <c r="I34" s="1"/>
    </row>
    <row r="35" spans="1:9" x14ac:dyDescent="0.25">
      <c r="A35" s="14" t="s">
        <v>71</v>
      </c>
      <c r="B35" s="15">
        <f>SUM(B7:B34)</f>
        <v>129085</v>
      </c>
      <c r="C35" s="15">
        <f t="shared" ref="C35:E35" si="1">SUM(C7:C34)</f>
        <v>123701.75</v>
      </c>
      <c r="D35" s="15">
        <f t="shared" si="1"/>
        <v>240287.5</v>
      </c>
      <c r="E35" s="15">
        <f t="shared" si="1"/>
        <v>241636.5</v>
      </c>
      <c r="F35" s="16">
        <f t="shared" si="0"/>
        <v>0.56141080996722792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28</v>
      </c>
      <c r="C38" s="41">
        <f>D7</f>
        <v>79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52284</v>
      </c>
      <c r="G38" s="42">
        <f>LOOKUP(E38,$A$38:$A$65,$C$38:$C$65)</f>
        <v>49069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19220</v>
      </c>
      <c r="C39" s="41">
        <f t="shared" ref="C39:C65" si="5">D8</f>
        <v>17241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45631</v>
      </c>
      <c r="G39" s="42">
        <f t="shared" ref="G39:G65" si="8">LOOKUP(E39,$A$38:$A$65,$C$38:$C$65)</f>
        <v>43100</v>
      </c>
    </row>
    <row r="40" spans="1:9" x14ac:dyDescent="0.25">
      <c r="A40" s="42" t="str">
        <f t="shared" si="3"/>
        <v>ALMERIA</v>
      </c>
      <c r="B40" s="41">
        <f t="shared" si="4"/>
        <v>87</v>
      </c>
      <c r="C40" s="41">
        <f t="shared" si="5"/>
        <v>3</v>
      </c>
      <c r="D40" s="41">
        <f t="shared" si="6"/>
        <v>21</v>
      </c>
      <c r="E40" s="42" t="str">
        <f t="shared" si="2"/>
        <v>BARCELONA</v>
      </c>
      <c r="F40" s="42">
        <f t="shared" si="7"/>
        <v>27646.5</v>
      </c>
      <c r="G40" s="42">
        <f t="shared" si="8"/>
        <v>32200.5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861</v>
      </c>
      <c r="D41" s="41">
        <f t="shared" si="6"/>
        <v>28</v>
      </c>
      <c r="E41" s="42" t="str">
        <f t="shared" si="2"/>
        <v>VALENCIA</v>
      </c>
      <c r="F41" s="42">
        <f t="shared" si="7"/>
        <v>20670</v>
      </c>
      <c r="G41" s="42">
        <f t="shared" si="8"/>
        <v>23041</v>
      </c>
    </row>
    <row r="42" spans="1:9" x14ac:dyDescent="0.25">
      <c r="A42" s="42" t="str">
        <f t="shared" si="3"/>
        <v>BAHIA DE ALGECIRAS</v>
      </c>
      <c r="B42" s="41">
        <f t="shared" si="4"/>
        <v>1327</v>
      </c>
      <c r="C42" s="41">
        <f t="shared" si="5"/>
        <v>1759</v>
      </c>
      <c r="D42" s="41">
        <f t="shared" si="6"/>
        <v>18</v>
      </c>
      <c r="E42" s="42" t="str">
        <f t="shared" si="2"/>
        <v>SEVILLA</v>
      </c>
      <c r="F42" s="42">
        <f t="shared" si="7"/>
        <v>19447</v>
      </c>
      <c r="G42" s="42">
        <f t="shared" si="8"/>
        <v>17096</v>
      </c>
    </row>
    <row r="43" spans="1:9" x14ac:dyDescent="0.25">
      <c r="A43" s="42" t="str">
        <f t="shared" si="3"/>
        <v>BAHIA DE CADIZ</v>
      </c>
      <c r="B43" s="41">
        <f t="shared" si="4"/>
        <v>10532.5</v>
      </c>
      <c r="C43" s="41">
        <f t="shared" si="5"/>
        <v>7580</v>
      </c>
      <c r="D43" s="41">
        <f t="shared" si="6"/>
        <v>8</v>
      </c>
      <c r="E43" s="42" t="str">
        <f t="shared" si="2"/>
        <v>ALICANTE</v>
      </c>
      <c r="F43" s="42">
        <f t="shared" si="7"/>
        <v>19220</v>
      </c>
      <c r="G43" s="42">
        <f t="shared" si="8"/>
        <v>17241</v>
      </c>
    </row>
    <row r="44" spans="1:9" x14ac:dyDescent="0.25">
      <c r="A44" s="42" t="str">
        <f t="shared" si="3"/>
        <v>BALEARES</v>
      </c>
      <c r="B44" s="41">
        <f t="shared" si="4"/>
        <v>11444</v>
      </c>
      <c r="C44" s="41">
        <f t="shared" si="5"/>
        <v>19361</v>
      </c>
      <c r="D44" s="41">
        <f t="shared" si="6"/>
        <v>7</v>
      </c>
      <c r="E44" s="42" t="str">
        <f t="shared" si="2"/>
        <v>BALEARES</v>
      </c>
      <c r="F44" s="42">
        <f t="shared" si="7"/>
        <v>11444</v>
      </c>
      <c r="G44" s="42">
        <f t="shared" si="8"/>
        <v>19361</v>
      </c>
    </row>
    <row r="45" spans="1:9" x14ac:dyDescent="0.25">
      <c r="A45" s="42" t="str">
        <f t="shared" si="3"/>
        <v>BARCELONA</v>
      </c>
      <c r="B45" s="41">
        <f t="shared" si="4"/>
        <v>27646.5</v>
      </c>
      <c r="C45" s="41">
        <f t="shared" si="5"/>
        <v>32200.5</v>
      </c>
      <c r="D45" s="41">
        <f t="shared" si="6"/>
        <v>3</v>
      </c>
      <c r="E45" s="42" t="str">
        <f t="shared" si="2"/>
        <v>BAHIA DE CADIZ</v>
      </c>
      <c r="F45" s="42">
        <f t="shared" si="7"/>
        <v>10532.5</v>
      </c>
      <c r="G45" s="42">
        <f t="shared" si="8"/>
        <v>7580</v>
      </c>
    </row>
    <row r="46" spans="1:9" x14ac:dyDescent="0.25">
      <c r="A46" s="42" t="str">
        <f t="shared" si="3"/>
        <v>BILBAO</v>
      </c>
      <c r="B46" s="41">
        <f t="shared" si="4"/>
        <v>7679.5</v>
      </c>
      <c r="C46" s="41">
        <f t="shared" si="5"/>
        <v>7316</v>
      </c>
      <c r="D46" s="41">
        <f t="shared" si="6"/>
        <v>9</v>
      </c>
      <c r="E46" s="42" t="str">
        <f t="shared" si="2"/>
        <v>BILBAO</v>
      </c>
      <c r="F46" s="42">
        <f t="shared" si="7"/>
        <v>7679.5</v>
      </c>
      <c r="G46" s="42">
        <f t="shared" si="8"/>
        <v>7316</v>
      </c>
    </row>
    <row r="47" spans="1:9" x14ac:dyDescent="0.25">
      <c r="A47" s="42" t="str">
        <f t="shared" si="3"/>
        <v>CARTAGENA</v>
      </c>
      <c r="B47" s="41">
        <f t="shared" si="4"/>
        <v>5593</v>
      </c>
      <c r="C47" s="41">
        <f t="shared" si="5"/>
        <v>1708</v>
      </c>
      <c r="D47" s="41">
        <f t="shared" si="6"/>
        <v>11</v>
      </c>
      <c r="E47" s="42" t="str">
        <f t="shared" si="2"/>
        <v>VIGO</v>
      </c>
      <c r="F47" s="42">
        <f t="shared" si="7"/>
        <v>7061</v>
      </c>
      <c r="G47" s="42">
        <f t="shared" si="8"/>
        <v>4361</v>
      </c>
    </row>
    <row r="48" spans="1:9" x14ac:dyDescent="0.25">
      <c r="A48" s="42" t="str">
        <f t="shared" si="3"/>
        <v>CASTELLON</v>
      </c>
      <c r="B48" s="41">
        <f t="shared" si="4"/>
        <v>201</v>
      </c>
      <c r="C48" s="41">
        <f t="shared" si="5"/>
        <v>83</v>
      </c>
      <c r="D48" s="41">
        <f t="shared" si="6"/>
        <v>20</v>
      </c>
      <c r="E48" s="42" t="str">
        <f t="shared" si="2"/>
        <v>CARTAGENA</v>
      </c>
      <c r="F48" s="42">
        <f t="shared" si="7"/>
        <v>5593</v>
      </c>
      <c r="G48" s="42">
        <f t="shared" si="8"/>
        <v>1708</v>
      </c>
    </row>
    <row r="49" spans="1:7" x14ac:dyDescent="0.25">
      <c r="A49" s="42" t="str">
        <f t="shared" si="3"/>
        <v>CEUTA</v>
      </c>
      <c r="B49" s="41">
        <f t="shared" si="4"/>
        <v>1533</v>
      </c>
      <c r="C49" s="41">
        <f t="shared" si="5"/>
        <v>2091</v>
      </c>
      <c r="D49" s="41">
        <f t="shared" si="6"/>
        <v>15</v>
      </c>
      <c r="E49" s="42" t="str">
        <f t="shared" si="2"/>
        <v>MARIN Y RIA DE PONTEVEDRA</v>
      </c>
      <c r="F49" s="42">
        <f t="shared" si="7"/>
        <v>4365</v>
      </c>
      <c r="G49" s="42">
        <f t="shared" si="8"/>
        <v>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2100</v>
      </c>
      <c r="G50" s="42">
        <f t="shared" si="8"/>
        <v>2380</v>
      </c>
    </row>
    <row r="51" spans="1:7" x14ac:dyDescent="0.25">
      <c r="A51" s="42" t="str">
        <f t="shared" si="3"/>
        <v>GIJON</v>
      </c>
      <c r="B51" s="41">
        <f t="shared" si="4"/>
        <v>1633</v>
      </c>
      <c r="C51" s="41">
        <f t="shared" si="5"/>
        <v>1538</v>
      </c>
      <c r="D51" s="41">
        <f t="shared" si="6"/>
        <v>14</v>
      </c>
      <c r="E51" s="42" t="str">
        <f t="shared" si="2"/>
        <v>GIJON</v>
      </c>
      <c r="F51" s="42">
        <f t="shared" si="7"/>
        <v>1633</v>
      </c>
      <c r="G51" s="42">
        <f t="shared" si="8"/>
        <v>1538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1533</v>
      </c>
      <c r="G52" s="42">
        <f t="shared" si="8"/>
        <v>2091</v>
      </c>
    </row>
    <row r="53" spans="1:7" x14ac:dyDescent="0.25">
      <c r="A53" s="42" t="str">
        <f t="shared" si="3"/>
        <v>LAS PALMAS</v>
      </c>
      <c r="B53" s="41">
        <f t="shared" si="4"/>
        <v>52284</v>
      </c>
      <c r="C53" s="41">
        <f t="shared" si="5"/>
        <v>49069</v>
      </c>
      <c r="D53" s="41">
        <f t="shared" si="6"/>
        <v>1</v>
      </c>
      <c r="E53" s="42" t="str">
        <f t="shared" si="2"/>
        <v>MALAGA</v>
      </c>
      <c r="F53" s="42">
        <f t="shared" si="7"/>
        <v>1411</v>
      </c>
      <c r="G53" s="42">
        <f t="shared" si="8"/>
        <v>1808</v>
      </c>
    </row>
    <row r="54" spans="1:7" x14ac:dyDescent="0.25">
      <c r="A54" s="42" t="str">
        <f t="shared" si="3"/>
        <v>MALAGA</v>
      </c>
      <c r="B54" s="41">
        <f t="shared" si="4"/>
        <v>1411</v>
      </c>
      <c r="C54" s="41">
        <f t="shared" si="5"/>
        <v>1808</v>
      </c>
      <c r="D54" s="41">
        <f t="shared" si="6"/>
        <v>16</v>
      </c>
      <c r="E54" s="42" t="str">
        <f t="shared" si="2"/>
        <v>TARRAGONA</v>
      </c>
      <c r="F54" s="42">
        <f t="shared" si="7"/>
        <v>1397</v>
      </c>
      <c r="G54" s="42">
        <f t="shared" si="8"/>
        <v>2286</v>
      </c>
    </row>
    <row r="55" spans="1:7" x14ac:dyDescent="0.25">
      <c r="A55" s="42" t="str">
        <f t="shared" si="3"/>
        <v>MARIN Y RIA DE PONTEVEDRA</v>
      </c>
      <c r="B55" s="41">
        <f t="shared" si="4"/>
        <v>4365</v>
      </c>
      <c r="C55" s="41">
        <f t="shared" si="5"/>
        <v>48</v>
      </c>
      <c r="D55" s="41">
        <f t="shared" si="6"/>
        <v>12</v>
      </c>
      <c r="E55" s="42" t="str">
        <f t="shared" si="2"/>
        <v>BAHIA DE ALGECIRAS</v>
      </c>
      <c r="F55" s="42">
        <f t="shared" si="7"/>
        <v>1327</v>
      </c>
      <c r="G55" s="42">
        <f t="shared" si="8"/>
        <v>1759</v>
      </c>
    </row>
    <row r="56" spans="1:7" x14ac:dyDescent="0.25">
      <c r="A56" s="42" t="str">
        <f t="shared" si="3"/>
        <v>MELILLA</v>
      </c>
      <c r="B56" s="41">
        <f t="shared" si="4"/>
        <v>2100</v>
      </c>
      <c r="C56" s="41">
        <f t="shared" si="5"/>
        <v>2380</v>
      </c>
      <c r="D56" s="41">
        <f t="shared" si="6"/>
        <v>13</v>
      </c>
      <c r="E56" s="42" t="str">
        <f t="shared" si="2"/>
        <v>MOTRIL</v>
      </c>
      <c r="F56" s="42">
        <f t="shared" si="7"/>
        <v>312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312</v>
      </c>
      <c r="C57" s="41">
        <f t="shared" si="5"/>
        <v>0</v>
      </c>
      <c r="D57" s="41">
        <f t="shared" si="6"/>
        <v>19</v>
      </c>
      <c r="E57" s="42" t="str">
        <f t="shared" si="2"/>
        <v>CASTELLON</v>
      </c>
      <c r="F57" s="42">
        <f t="shared" si="7"/>
        <v>201</v>
      </c>
      <c r="G57" s="42">
        <f t="shared" si="8"/>
        <v>83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87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45631</v>
      </c>
      <c r="C59" s="41">
        <f t="shared" si="5"/>
        <v>43100</v>
      </c>
      <c r="D59" s="41">
        <f t="shared" si="6"/>
        <v>2</v>
      </c>
      <c r="E59" s="42" t="str">
        <f t="shared" si="2"/>
        <v>VILAGARCIA</v>
      </c>
      <c r="F59" s="42">
        <f t="shared" si="7"/>
        <v>34</v>
      </c>
      <c r="G59" s="42">
        <f t="shared" si="8"/>
        <v>5278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28</v>
      </c>
      <c r="G60" s="42">
        <f t="shared" si="8"/>
        <v>79</v>
      </c>
    </row>
    <row r="61" spans="1:7" x14ac:dyDescent="0.25">
      <c r="A61" s="42" t="str">
        <f t="shared" si="3"/>
        <v>SEVILLA</v>
      </c>
      <c r="B61" s="41">
        <f t="shared" si="4"/>
        <v>19447</v>
      </c>
      <c r="C61" s="41">
        <f t="shared" si="5"/>
        <v>17096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1397</v>
      </c>
      <c r="C62" s="41">
        <f t="shared" si="5"/>
        <v>2286</v>
      </c>
      <c r="D62" s="41">
        <f t="shared" si="6"/>
        <v>17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20670</v>
      </c>
      <c r="C63" s="41">
        <f t="shared" si="5"/>
        <v>23041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7061</v>
      </c>
      <c r="C64" s="41">
        <f t="shared" si="5"/>
        <v>4361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5278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861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">
        <v>39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458</v>
      </c>
      <c r="C7" s="9">
        <v>419</v>
      </c>
      <c r="D7" s="9">
        <v>1053</v>
      </c>
      <c r="E7" s="9">
        <v>919</v>
      </c>
      <c r="F7" s="10">
        <f>((E7*100)/D7)-100</f>
        <v>-12.725546058879388</v>
      </c>
      <c r="G7" s="1"/>
      <c r="H7" s="1"/>
      <c r="I7" s="1"/>
    </row>
    <row r="8" spans="1:12" x14ac:dyDescent="0.25">
      <c r="A8" s="11" t="s">
        <v>44</v>
      </c>
      <c r="B8" s="12">
        <v>582</v>
      </c>
      <c r="C8" s="12">
        <v>1327</v>
      </c>
      <c r="D8" s="12">
        <v>1259</v>
      </c>
      <c r="E8" s="12">
        <v>1902</v>
      </c>
      <c r="F8" s="13">
        <f t="shared" ref="F8:F35" si="0">((E8*100)/D8)-100</f>
        <v>51.072279586973792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187</v>
      </c>
      <c r="D9" s="9">
        <v>0</v>
      </c>
      <c r="E9" s="9">
        <v>322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12">
        <v>1</v>
      </c>
      <c r="C10" s="12">
        <v>0</v>
      </c>
      <c r="D10" s="12">
        <v>39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47</v>
      </c>
      <c r="B11" s="9">
        <v>9117</v>
      </c>
      <c r="C11" s="9">
        <v>13699</v>
      </c>
      <c r="D11" s="9">
        <v>17203</v>
      </c>
      <c r="E11" s="9">
        <v>27571</v>
      </c>
      <c r="F11" s="10">
        <f t="shared" si="0"/>
        <v>60.268557809684353</v>
      </c>
      <c r="G11" s="1"/>
      <c r="H11" s="1"/>
      <c r="I11" s="1"/>
    </row>
    <row r="12" spans="1:12" x14ac:dyDescent="0.25">
      <c r="A12" s="11" t="s">
        <v>48</v>
      </c>
      <c r="B12" s="12">
        <v>3802</v>
      </c>
      <c r="C12" s="12">
        <v>4431</v>
      </c>
      <c r="D12" s="12">
        <v>7533</v>
      </c>
      <c r="E12" s="12">
        <v>7893</v>
      </c>
      <c r="F12" s="13">
        <f t="shared" si="0"/>
        <v>4.778972520907999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79522</v>
      </c>
      <c r="C14" s="12">
        <v>74239</v>
      </c>
      <c r="D14" s="12">
        <v>161717</v>
      </c>
      <c r="E14" s="12">
        <v>156395</v>
      </c>
      <c r="F14" s="13">
        <f t="shared" si="0"/>
        <v>-3.2909341627658222</v>
      </c>
      <c r="G14" s="1"/>
      <c r="H14" s="1"/>
      <c r="I14" s="1"/>
    </row>
    <row r="15" spans="1:12" x14ac:dyDescent="0.25">
      <c r="A15" s="8" t="s">
        <v>51</v>
      </c>
      <c r="B15" s="9">
        <v>31651</v>
      </c>
      <c r="C15" s="9">
        <v>38981.75</v>
      </c>
      <c r="D15" s="9">
        <v>50067</v>
      </c>
      <c r="E15" s="9">
        <v>63358</v>
      </c>
      <c r="F15" s="10">
        <f t="shared" si="0"/>
        <v>26.546427786765733</v>
      </c>
      <c r="G15" s="1"/>
      <c r="H15" s="1"/>
      <c r="I15" s="1"/>
    </row>
    <row r="16" spans="1:12" x14ac:dyDescent="0.25">
      <c r="A16" s="11" t="s">
        <v>52</v>
      </c>
      <c r="B16" s="12">
        <v>1307</v>
      </c>
      <c r="C16" s="12">
        <v>1777</v>
      </c>
      <c r="D16" s="12">
        <v>3401</v>
      </c>
      <c r="E16" s="12">
        <v>3734</v>
      </c>
      <c r="F16" s="13">
        <f t="shared" si="0"/>
        <v>9.7912378712143493</v>
      </c>
      <c r="G16" s="1"/>
      <c r="H16" s="1"/>
      <c r="I16" s="1"/>
    </row>
    <row r="17" spans="1:9" x14ac:dyDescent="0.25">
      <c r="A17" s="8" t="s">
        <v>53</v>
      </c>
      <c r="B17" s="9">
        <v>5093</v>
      </c>
      <c r="C17" s="9">
        <v>4963</v>
      </c>
      <c r="D17" s="9">
        <v>8368</v>
      </c>
      <c r="E17" s="9">
        <v>10783</v>
      </c>
      <c r="F17" s="10">
        <f t="shared" si="0"/>
        <v>28.859942638623323</v>
      </c>
      <c r="G17" s="1"/>
      <c r="H17" s="1"/>
      <c r="I17" s="1"/>
    </row>
    <row r="18" spans="1:9" x14ac:dyDescent="0.25">
      <c r="A18" s="11" t="s">
        <v>54</v>
      </c>
      <c r="B18" s="12">
        <v>55</v>
      </c>
      <c r="C18" s="12">
        <v>58</v>
      </c>
      <c r="D18" s="12">
        <v>116</v>
      </c>
      <c r="E18" s="12">
        <v>129</v>
      </c>
      <c r="F18" s="13">
        <f t="shared" si="0"/>
        <v>11.206896551724142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58</v>
      </c>
      <c r="D19" s="9">
        <v>16</v>
      </c>
      <c r="E19" s="9">
        <v>81</v>
      </c>
      <c r="F19" s="10">
        <f t="shared" si="0"/>
        <v>406.25</v>
      </c>
      <c r="G19" s="1"/>
      <c r="H19" s="1"/>
      <c r="I19" s="1"/>
    </row>
    <row r="20" spans="1:9" x14ac:dyDescent="0.25">
      <c r="A20" s="11" t="s">
        <v>56</v>
      </c>
      <c r="B20" s="12">
        <v>1128</v>
      </c>
      <c r="C20" s="12">
        <v>1779</v>
      </c>
      <c r="D20" s="12">
        <v>2445</v>
      </c>
      <c r="E20" s="12">
        <v>3572</v>
      </c>
      <c r="F20" s="13">
        <f t="shared" si="0"/>
        <v>46.094069529652359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7762</v>
      </c>
      <c r="C22" s="12">
        <v>7095</v>
      </c>
      <c r="D22" s="12">
        <v>13678</v>
      </c>
      <c r="E22" s="12">
        <v>15030</v>
      </c>
      <c r="F22" s="13">
        <f t="shared" si="0"/>
        <v>9.8844860359701698</v>
      </c>
      <c r="G22" s="1"/>
      <c r="H22" s="1"/>
      <c r="I22" s="1"/>
    </row>
    <row r="23" spans="1:9" x14ac:dyDescent="0.25">
      <c r="A23" s="8" t="s">
        <v>59</v>
      </c>
      <c r="B23" s="9">
        <v>196</v>
      </c>
      <c r="C23" s="9">
        <v>466</v>
      </c>
      <c r="D23" s="9">
        <v>539</v>
      </c>
      <c r="E23" s="9">
        <v>839</v>
      </c>
      <c r="F23" s="10">
        <f t="shared" si="0"/>
        <v>55.658627087198511</v>
      </c>
      <c r="G23" s="1"/>
      <c r="H23" s="1"/>
      <c r="I23" s="1"/>
    </row>
    <row r="24" spans="1:9" x14ac:dyDescent="0.25">
      <c r="A24" s="11" t="s">
        <v>60</v>
      </c>
      <c r="B24" s="12">
        <v>673</v>
      </c>
      <c r="C24" s="12">
        <v>893</v>
      </c>
      <c r="D24" s="12">
        <v>1225</v>
      </c>
      <c r="E24" s="12">
        <v>2190</v>
      </c>
      <c r="F24" s="13">
        <f t="shared" si="0"/>
        <v>78.775510204081627</v>
      </c>
      <c r="G24" s="1"/>
      <c r="H24" s="1"/>
      <c r="I24" s="1"/>
    </row>
    <row r="25" spans="1:9" x14ac:dyDescent="0.25">
      <c r="A25" s="8" t="s">
        <v>61</v>
      </c>
      <c r="B25" s="9">
        <v>887</v>
      </c>
      <c r="C25" s="9">
        <v>782</v>
      </c>
      <c r="D25" s="9">
        <v>1897</v>
      </c>
      <c r="E25" s="9">
        <v>1138</v>
      </c>
      <c r="F25" s="10">
        <f t="shared" si="0"/>
        <v>-40.01054296257248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170</v>
      </c>
      <c r="D26" s="12">
        <v>0</v>
      </c>
      <c r="E26" s="12">
        <v>338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3006</v>
      </c>
      <c r="C28" s="12">
        <v>3387</v>
      </c>
      <c r="D28" s="12">
        <v>5805</v>
      </c>
      <c r="E28" s="12">
        <v>6547</v>
      </c>
      <c r="F28" s="13">
        <f t="shared" si="0"/>
        <v>12.782084409991384</v>
      </c>
      <c r="G28" s="1"/>
      <c r="H28" s="1"/>
      <c r="I28" s="1"/>
    </row>
    <row r="29" spans="1:9" x14ac:dyDescent="0.25">
      <c r="A29" s="8" t="s">
        <v>65</v>
      </c>
      <c r="B29" s="9">
        <v>195</v>
      </c>
      <c r="C29" s="9">
        <v>140</v>
      </c>
      <c r="D29" s="9">
        <v>317</v>
      </c>
      <c r="E29" s="9">
        <v>292</v>
      </c>
      <c r="F29" s="10">
        <f t="shared" si="0"/>
        <v>-7.8864353312302882</v>
      </c>
      <c r="G29" s="1"/>
      <c r="H29" s="1"/>
      <c r="I29" s="1"/>
    </row>
    <row r="30" spans="1:9" x14ac:dyDescent="0.25">
      <c r="A30" s="11" t="s">
        <v>66</v>
      </c>
      <c r="B30" s="12">
        <v>1020</v>
      </c>
      <c r="C30" s="12">
        <v>1994</v>
      </c>
      <c r="D30" s="12">
        <v>1909</v>
      </c>
      <c r="E30" s="12">
        <v>3590</v>
      </c>
      <c r="F30" s="13">
        <f t="shared" si="0"/>
        <v>88.056574122577274</v>
      </c>
      <c r="G30" s="1"/>
      <c r="H30" s="1"/>
      <c r="I30" s="1"/>
    </row>
    <row r="31" spans="1:9" x14ac:dyDescent="0.25">
      <c r="A31" s="8" t="s">
        <v>67</v>
      </c>
      <c r="B31" s="9">
        <v>2341</v>
      </c>
      <c r="C31" s="9">
        <v>6054</v>
      </c>
      <c r="D31" s="9">
        <v>4603</v>
      </c>
      <c r="E31" s="9">
        <v>11044</v>
      </c>
      <c r="F31" s="10">
        <f t="shared" si="0"/>
        <v>139.9304801216598</v>
      </c>
      <c r="G31" s="1"/>
      <c r="H31" s="1"/>
      <c r="I31" s="1"/>
    </row>
    <row r="32" spans="1:9" x14ac:dyDescent="0.25">
      <c r="A32" s="11" t="s">
        <v>68</v>
      </c>
      <c r="B32" s="12">
        <v>138766</v>
      </c>
      <c r="C32" s="12">
        <v>161501</v>
      </c>
      <c r="D32" s="12">
        <v>267922</v>
      </c>
      <c r="E32" s="12">
        <v>297814</v>
      </c>
      <c r="F32" s="13">
        <f t="shared" si="0"/>
        <v>11.156978523600159</v>
      </c>
      <c r="G32" s="1"/>
      <c r="H32" s="1"/>
      <c r="I32" s="1"/>
    </row>
    <row r="33" spans="1:9" x14ac:dyDescent="0.25">
      <c r="A33" s="8" t="s">
        <v>69</v>
      </c>
      <c r="B33" s="9">
        <v>12436</v>
      </c>
      <c r="C33" s="9">
        <v>12392.5</v>
      </c>
      <c r="D33" s="9">
        <v>23190</v>
      </c>
      <c r="E33" s="9">
        <v>23543</v>
      </c>
      <c r="F33" s="10">
        <f t="shared" si="0"/>
        <v>1.5222078482104422</v>
      </c>
      <c r="G33" s="1"/>
      <c r="H33" s="1"/>
      <c r="I33" s="1"/>
    </row>
    <row r="34" spans="1:9" x14ac:dyDescent="0.25">
      <c r="A34" s="11" t="s">
        <v>70</v>
      </c>
      <c r="B34" s="12">
        <v>338</v>
      </c>
      <c r="C34" s="12">
        <v>270</v>
      </c>
      <c r="D34" s="12">
        <v>695</v>
      </c>
      <c r="E34" s="12">
        <v>555</v>
      </c>
      <c r="F34" s="13">
        <f t="shared" si="0"/>
        <v>-20.143884892086334</v>
      </c>
      <c r="G34" s="1"/>
      <c r="H34" s="1"/>
      <c r="I34" s="1"/>
    </row>
    <row r="35" spans="1:9" x14ac:dyDescent="0.25">
      <c r="A35" s="14" t="s">
        <v>71</v>
      </c>
      <c r="B35" s="15">
        <f>SUM(B7:B34)</f>
        <v>300336</v>
      </c>
      <c r="C35" s="15">
        <f t="shared" ref="C35:E35" si="1">SUM(C7:C34)</f>
        <v>337063.25</v>
      </c>
      <c r="D35" s="15">
        <f t="shared" si="1"/>
        <v>574997</v>
      </c>
      <c r="E35" s="15">
        <f t="shared" si="1"/>
        <v>639579</v>
      </c>
      <c r="F35" s="16">
        <f t="shared" si="0"/>
        <v>11.231710774143167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919</v>
      </c>
      <c r="C38" s="41">
        <f>D7</f>
        <v>1053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297814</v>
      </c>
      <c r="G38" s="42">
        <f>LOOKUP(E38,$A$38:$A$65,$C$38:$C$65)</f>
        <v>267922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1902</v>
      </c>
      <c r="C39" s="41">
        <f t="shared" ref="C39:C65" si="5">D8</f>
        <v>1259</v>
      </c>
      <c r="D39" s="41">
        <f t="shared" ref="D39:D65" si="6">_xlfn.RANK.EQ(B39,$B$38:$B$65)+COUNTIF($B$38:$B$65,B39)-1</f>
        <v>15</v>
      </c>
      <c r="E39" s="42" t="str">
        <f t="shared" si="2"/>
        <v>BARCELONA</v>
      </c>
      <c r="F39" s="42">
        <f t="shared" ref="F39:F65" si="7">LOOKUP(E39,$A$38:$A$65,$B$38:$B$65)</f>
        <v>156395</v>
      </c>
      <c r="G39" s="42">
        <f t="shared" ref="G39:G65" si="8">LOOKUP(E39,$A$38:$A$65,$C$38:$C$65)</f>
        <v>161717</v>
      </c>
    </row>
    <row r="40" spans="1:9" x14ac:dyDescent="0.25">
      <c r="A40" s="42" t="str">
        <f t="shared" si="3"/>
        <v>ALMERIA</v>
      </c>
      <c r="B40" s="41">
        <f t="shared" si="4"/>
        <v>322</v>
      </c>
      <c r="C40" s="41">
        <f t="shared" si="5"/>
        <v>0</v>
      </c>
      <c r="D40" s="41">
        <f t="shared" si="6"/>
        <v>21</v>
      </c>
      <c r="E40" s="42" t="str">
        <f t="shared" si="2"/>
        <v>BILBAO</v>
      </c>
      <c r="F40" s="42">
        <f t="shared" si="7"/>
        <v>63358</v>
      </c>
      <c r="G40" s="42">
        <f t="shared" si="8"/>
        <v>50067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39</v>
      </c>
      <c r="D41" s="41">
        <f t="shared" si="6"/>
        <v>28</v>
      </c>
      <c r="E41" s="42" t="str">
        <f t="shared" si="2"/>
        <v>BAHIA DE ALGECIRAS</v>
      </c>
      <c r="F41" s="42">
        <f t="shared" si="7"/>
        <v>27571</v>
      </c>
      <c r="G41" s="42">
        <f t="shared" si="8"/>
        <v>17203</v>
      </c>
    </row>
    <row r="42" spans="1:9" x14ac:dyDescent="0.25">
      <c r="A42" s="42" t="str">
        <f t="shared" si="3"/>
        <v>BAHIA DE ALGECIRAS</v>
      </c>
      <c r="B42" s="41">
        <f t="shared" si="4"/>
        <v>27571</v>
      </c>
      <c r="C42" s="41">
        <f t="shared" si="5"/>
        <v>17203</v>
      </c>
      <c r="D42" s="41">
        <f t="shared" si="6"/>
        <v>4</v>
      </c>
      <c r="E42" s="42" t="str">
        <f t="shared" si="2"/>
        <v>VIGO</v>
      </c>
      <c r="F42" s="42">
        <f t="shared" si="7"/>
        <v>23543</v>
      </c>
      <c r="G42" s="42">
        <f t="shared" si="8"/>
        <v>23190</v>
      </c>
    </row>
    <row r="43" spans="1:9" x14ac:dyDescent="0.25">
      <c r="A43" s="42" t="str">
        <f t="shared" si="3"/>
        <v>BAHIA DE CADIZ</v>
      </c>
      <c r="B43" s="41">
        <f t="shared" si="4"/>
        <v>7893</v>
      </c>
      <c r="C43" s="41">
        <f t="shared" si="5"/>
        <v>7533</v>
      </c>
      <c r="D43" s="41">
        <f t="shared" si="6"/>
        <v>9</v>
      </c>
      <c r="E43" s="42" t="str">
        <f t="shared" si="2"/>
        <v>LAS PALMAS</v>
      </c>
      <c r="F43" s="42">
        <f t="shared" si="7"/>
        <v>15030</v>
      </c>
      <c r="G43" s="42">
        <f t="shared" si="8"/>
        <v>13678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TARRAGONA</v>
      </c>
      <c r="F44" s="42">
        <f t="shared" si="7"/>
        <v>11044</v>
      </c>
      <c r="G44" s="42">
        <f t="shared" si="8"/>
        <v>4603</v>
      </c>
    </row>
    <row r="45" spans="1:9" x14ac:dyDescent="0.25">
      <c r="A45" s="42" t="str">
        <f t="shared" si="3"/>
        <v>BARCELONA</v>
      </c>
      <c r="B45" s="41">
        <f t="shared" si="4"/>
        <v>156395</v>
      </c>
      <c r="C45" s="41">
        <f t="shared" si="5"/>
        <v>161717</v>
      </c>
      <c r="D45" s="41">
        <f t="shared" si="6"/>
        <v>2</v>
      </c>
      <c r="E45" s="42" t="str">
        <f t="shared" si="2"/>
        <v>CASTELLON</v>
      </c>
      <c r="F45" s="42">
        <f t="shared" si="7"/>
        <v>10783</v>
      </c>
      <c r="G45" s="42">
        <f t="shared" si="8"/>
        <v>8368</v>
      </c>
    </row>
    <row r="46" spans="1:9" x14ac:dyDescent="0.25">
      <c r="A46" s="42" t="str">
        <f t="shared" si="3"/>
        <v>BILBAO</v>
      </c>
      <c r="B46" s="41">
        <f t="shared" si="4"/>
        <v>63358</v>
      </c>
      <c r="C46" s="41">
        <f t="shared" si="5"/>
        <v>50067</v>
      </c>
      <c r="D46" s="41">
        <f t="shared" si="6"/>
        <v>3</v>
      </c>
      <c r="E46" s="42" t="str">
        <f t="shared" si="2"/>
        <v>BAHIA DE CADIZ</v>
      </c>
      <c r="F46" s="42">
        <f t="shared" si="7"/>
        <v>7893</v>
      </c>
      <c r="G46" s="42">
        <f t="shared" si="8"/>
        <v>7533</v>
      </c>
    </row>
    <row r="47" spans="1:9" x14ac:dyDescent="0.25">
      <c r="A47" s="42" t="str">
        <f t="shared" si="3"/>
        <v>CARTAGENA</v>
      </c>
      <c r="B47" s="41">
        <f t="shared" si="4"/>
        <v>3734</v>
      </c>
      <c r="C47" s="41">
        <f t="shared" si="5"/>
        <v>3401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6547</v>
      </c>
      <c r="G47" s="42">
        <f t="shared" si="8"/>
        <v>5805</v>
      </c>
    </row>
    <row r="48" spans="1:9" x14ac:dyDescent="0.25">
      <c r="A48" s="42" t="str">
        <f t="shared" si="3"/>
        <v>CASTELLON</v>
      </c>
      <c r="B48" s="41">
        <f t="shared" si="4"/>
        <v>10783</v>
      </c>
      <c r="C48" s="41">
        <f t="shared" si="5"/>
        <v>8368</v>
      </c>
      <c r="D48" s="41">
        <f t="shared" si="6"/>
        <v>8</v>
      </c>
      <c r="E48" s="42" t="str">
        <f t="shared" si="2"/>
        <v>CARTAGENA</v>
      </c>
      <c r="F48" s="42">
        <f t="shared" si="7"/>
        <v>3734</v>
      </c>
      <c r="G48" s="42">
        <f t="shared" si="8"/>
        <v>3401</v>
      </c>
    </row>
    <row r="49" spans="1:7" x14ac:dyDescent="0.25">
      <c r="A49" s="42" t="str">
        <f t="shared" si="3"/>
        <v>CEUTA</v>
      </c>
      <c r="B49" s="41">
        <f t="shared" si="4"/>
        <v>129</v>
      </c>
      <c r="C49" s="41">
        <f t="shared" si="5"/>
        <v>116</v>
      </c>
      <c r="D49" s="41">
        <f t="shared" si="6"/>
        <v>23</v>
      </c>
      <c r="E49" s="42" t="str">
        <f t="shared" si="2"/>
        <v>SEVILLA</v>
      </c>
      <c r="F49" s="42">
        <f t="shared" si="7"/>
        <v>3590</v>
      </c>
      <c r="G49" s="42">
        <f t="shared" si="8"/>
        <v>1909</v>
      </c>
    </row>
    <row r="50" spans="1:7" x14ac:dyDescent="0.25">
      <c r="A50" s="42" t="str">
        <f t="shared" si="3"/>
        <v>FERROL-SAN CIBRAO</v>
      </c>
      <c r="B50" s="41">
        <f t="shared" si="4"/>
        <v>81</v>
      </c>
      <c r="C50" s="41">
        <f t="shared" si="5"/>
        <v>16</v>
      </c>
      <c r="D50" s="41">
        <f t="shared" si="6"/>
        <v>24</v>
      </c>
      <c r="E50" s="42" t="str">
        <f t="shared" si="2"/>
        <v>GIJON</v>
      </c>
      <c r="F50" s="42">
        <f t="shared" si="7"/>
        <v>3572</v>
      </c>
      <c r="G50" s="42">
        <f t="shared" si="8"/>
        <v>2445</v>
      </c>
    </row>
    <row r="51" spans="1:7" x14ac:dyDescent="0.25">
      <c r="A51" s="42" t="str">
        <f t="shared" si="3"/>
        <v>GIJON</v>
      </c>
      <c r="B51" s="41">
        <f t="shared" si="4"/>
        <v>3572</v>
      </c>
      <c r="C51" s="41">
        <f t="shared" si="5"/>
        <v>2445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2190</v>
      </c>
      <c r="G51" s="42">
        <f t="shared" si="8"/>
        <v>1225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1902</v>
      </c>
      <c r="G52" s="42">
        <f t="shared" si="8"/>
        <v>1259</v>
      </c>
    </row>
    <row r="53" spans="1:7" x14ac:dyDescent="0.25">
      <c r="A53" s="42" t="str">
        <f t="shared" si="3"/>
        <v>LAS PALMAS</v>
      </c>
      <c r="B53" s="41">
        <f t="shared" si="4"/>
        <v>15030</v>
      </c>
      <c r="C53" s="41">
        <f t="shared" si="5"/>
        <v>13678</v>
      </c>
      <c r="D53" s="41">
        <f t="shared" si="6"/>
        <v>6</v>
      </c>
      <c r="E53" s="42" t="str">
        <f t="shared" si="2"/>
        <v>MELILLA</v>
      </c>
      <c r="F53" s="42">
        <f t="shared" si="7"/>
        <v>1138</v>
      </c>
      <c r="G53" s="42">
        <f t="shared" si="8"/>
        <v>1897</v>
      </c>
    </row>
    <row r="54" spans="1:7" x14ac:dyDescent="0.25">
      <c r="A54" s="42" t="str">
        <f t="shared" si="3"/>
        <v>MALAGA</v>
      </c>
      <c r="B54" s="41">
        <f t="shared" si="4"/>
        <v>839</v>
      </c>
      <c r="C54" s="41">
        <f t="shared" si="5"/>
        <v>539</v>
      </c>
      <c r="D54" s="41">
        <f t="shared" si="6"/>
        <v>18</v>
      </c>
      <c r="E54" s="42" t="str">
        <f t="shared" si="2"/>
        <v>A CORUÑA</v>
      </c>
      <c r="F54" s="42">
        <f t="shared" si="7"/>
        <v>919</v>
      </c>
      <c r="G54" s="42">
        <f t="shared" si="8"/>
        <v>1053</v>
      </c>
    </row>
    <row r="55" spans="1:7" x14ac:dyDescent="0.25">
      <c r="A55" s="42" t="str">
        <f t="shared" si="3"/>
        <v>MARIN Y RIA DE PONTEVEDRA</v>
      </c>
      <c r="B55" s="41">
        <f t="shared" si="4"/>
        <v>2190</v>
      </c>
      <c r="C55" s="41">
        <f t="shared" si="5"/>
        <v>1225</v>
      </c>
      <c r="D55" s="41">
        <f t="shared" si="6"/>
        <v>14</v>
      </c>
      <c r="E55" s="42" t="str">
        <f t="shared" si="2"/>
        <v>MALAGA</v>
      </c>
      <c r="F55" s="42">
        <f t="shared" si="7"/>
        <v>839</v>
      </c>
      <c r="G55" s="42">
        <f t="shared" si="8"/>
        <v>539</v>
      </c>
    </row>
    <row r="56" spans="1:7" x14ac:dyDescent="0.25">
      <c r="A56" s="42" t="str">
        <f t="shared" si="3"/>
        <v>MELILLA</v>
      </c>
      <c r="B56" s="41">
        <f t="shared" si="4"/>
        <v>1138</v>
      </c>
      <c r="C56" s="41">
        <f t="shared" si="5"/>
        <v>1897</v>
      </c>
      <c r="D56" s="41">
        <f t="shared" si="6"/>
        <v>16</v>
      </c>
      <c r="E56" s="42" t="str">
        <f t="shared" si="2"/>
        <v>VILAGARCIA</v>
      </c>
      <c r="F56" s="42">
        <f t="shared" si="7"/>
        <v>555</v>
      </c>
      <c r="G56" s="42">
        <f t="shared" si="8"/>
        <v>695</v>
      </c>
    </row>
    <row r="57" spans="1:7" x14ac:dyDescent="0.25">
      <c r="A57" s="42" t="str">
        <f t="shared" si="3"/>
        <v>MOTRIL</v>
      </c>
      <c r="B57" s="41">
        <f t="shared" si="4"/>
        <v>338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7"/>
        <v>338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322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6547</v>
      </c>
      <c r="C59" s="41">
        <f t="shared" si="5"/>
        <v>5805</v>
      </c>
      <c r="D59" s="41">
        <f t="shared" si="6"/>
        <v>10</v>
      </c>
      <c r="E59" s="42" t="str">
        <f t="shared" si="2"/>
        <v>SANTANDER</v>
      </c>
      <c r="F59" s="42">
        <f t="shared" si="7"/>
        <v>292</v>
      </c>
      <c r="G59" s="42">
        <f t="shared" si="8"/>
        <v>317</v>
      </c>
    </row>
    <row r="60" spans="1:7" x14ac:dyDescent="0.25">
      <c r="A60" s="42" t="str">
        <f t="shared" si="3"/>
        <v>SANTANDER</v>
      </c>
      <c r="B60" s="41">
        <f t="shared" si="4"/>
        <v>292</v>
      </c>
      <c r="C60" s="41">
        <f t="shared" si="5"/>
        <v>317</v>
      </c>
      <c r="D60" s="41">
        <f t="shared" si="6"/>
        <v>22</v>
      </c>
      <c r="E60" s="42" t="str">
        <f t="shared" si="2"/>
        <v>CEUTA</v>
      </c>
      <c r="F60" s="42">
        <f t="shared" si="7"/>
        <v>129</v>
      </c>
      <c r="G60" s="42">
        <f t="shared" si="8"/>
        <v>116</v>
      </c>
    </row>
    <row r="61" spans="1:7" x14ac:dyDescent="0.25">
      <c r="A61" s="42" t="str">
        <f t="shared" si="3"/>
        <v>SEVILLA</v>
      </c>
      <c r="B61" s="41">
        <f t="shared" si="4"/>
        <v>3590</v>
      </c>
      <c r="C61" s="41">
        <f t="shared" si="5"/>
        <v>1909</v>
      </c>
      <c r="D61" s="41">
        <f t="shared" si="6"/>
        <v>12</v>
      </c>
      <c r="E61" s="42" t="str">
        <f t="shared" si="2"/>
        <v>FERROL-SAN CIBRAO</v>
      </c>
      <c r="F61" s="42">
        <f t="shared" si="7"/>
        <v>81</v>
      </c>
      <c r="G61" s="42">
        <f t="shared" si="8"/>
        <v>16</v>
      </c>
    </row>
    <row r="62" spans="1:7" x14ac:dyDescent="0.25">
      <c r="A62" s="42" t="str">
        <f t="shared" si="3"/>
        <v>TARRAGONA</v>
      </c>
      <c r="B62" s="41">
        <f t="shared" si="4"/>
        <v>11044</v>
      </c>
      <c r="C62" s="41">
        <f t="shared" si="5"/>
        <v>4603</v>
      </c>
      <c r="D62" s="41">
        <f t="shared" si="6"/>
        <v>7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297814</v>
      </c>
      <c r="C63" s="41">
        <f t="shared" si="5"/>
        <v>267922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23543</v>
      </c>
      <c r="C64" s="41">
        <f t="shared" si="5"/>
        <v>23190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695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2110</v>
      </c>
      <c r="D7" s="9">
        <v>2526</v>
      </c>
      <c r="E7" s="9">
        <v>2110</v>
      </c>
      <c r="F7" s="10">
        <f>((E7*100)/D7)-100</f>
        <v>-16.468725257323825</v>
      </c>
      <c r="G7" s="1"/>
      <c r="H7" s="1"/>
      <c r="I7" s="1"/>
    </row>
    <row r="8" spans="1:12" x14ac:dyDescent="0.25">
      <c r="A8" s="11" t="s">
        <v>44</v>
      </c>
      <c r="B8" s="12">
        <v>9399</v>
      </c>
      <c r="C8" s="12">
        <v>12256</v>
      </c>
      <c r="D8" s="12">
        <v>23312</v>
      </c>
      <c r="E8" s="12">
        <v>24755</v>
      </c>
      <c r="F8" s="13">
        <f t="shared" ref="F8:F35" si="0">((E8*100)/D8)-100</f>
        <v>6.1899450926561457</v>
      </c>
      <c r="G8" s="1"/>
      <c r="H8" s="1"/>
      <c r="I8" s="1"/>
    </row>
    <row r="9" spans="1:12" x14ac:dyDescent="0.25">
      <c r="A9" s="8" t="s">
        <v>45</v>
      </c>
      <c r="B9" s="9">
        <v>36215</v>
      </c>
      <c r="C9" s="9">
        <v>31307</v>
      </c>
      <c r="D9" s="9">
        <v>86495</v>
      </c>
      <c r="E9" s="9">
        <v>75185</v>
      </c>
      <c r="F9" s="10">
        <f t="shared" si="0"/>
        <v>-13.075900341060176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189833</v>
      </c>
      <c r="C11" s="9">
        <v>245385</v>
      </c>
      <c r="D11" s="9">
        <v>497784</v>
      </c>
      <c r="E11" s="9">
        <v>538007</v>
      </c>
      <c r="F11" s="10">
        <f t="shared" si="0"/>
        <v>8.080412387702296</v>
      </c>
      <c r="G11" s="1"/>
      <c r="H11" s="1"/>
      <c r="I11" s="1"/>
    </row>
    <row r="12" spans="1:12" x14ac:dyDescent="0.25">
      <c r="A12" s="11" t="s">
        <v>48</v>
      </c>
      <c r="B12" s="12">
        <v>4382</v>
      </c>
      <c r="C12" s="12">
        <v>7254</v>
      </c>
      <c r="D12" s="12">
        <v>8426</v>
      </c>
      <c r="E12" s="12">
        <v>10229</v>
      </c>
      <c r="F12" s="13">
        <f t="shared" si="0"/>
        <v>21.398053643484459</v>
      </c>
      <c r="G12" s="1"/>
      <c r="H12" s="1"/>
      <c r="I12" s="1"/>
    </row>
    <row r="13" spans="1:12" x14ac:dyDescent="0.25">
      <c r="A13" s="8" t="s">
        <v>49</v>
      </c>
      <c r="B13" s="9">
        <v>113033</v>
      </c>
      <c r="C13" s="9">
        <v>114556</v>
      </c>
      <c r="D13" s="9">
        <v>232977</v>
      </c>
      <c r="E13" s="9">
        <v>234595</v>
      </c>
      <c r="F13" s="10">
        <f t="shared" si="0"/>
        <v>0.69448915558187707</v>
      </c>
      <c r="G13" s="1"/>
      <c r="H13" s="1"/>
      <c r="I13" s="1"/>
    </row>
    <row r="14" spans="1:12" x14ac:dyDescent="0.25">
      <c r="A14" s="11" t="s">
        <v>50</v>
      </c>
      <c r="B14" s="12">
        <v>77088</v>
      </c>
      <c r="C14" s="12">
        <v>69281</v>
      </c>
      <c r="D14" s="12">
        <v>167213</v>
      </c>
      <c r="E14" s="12">
        <v>152791</v>
      </c>
      <c r="F14" s="13">
        <f t="shared" si="0"/>
        <v>-8.6249274876953308</v>
      </c>
      <c r="G14" s="1"/>
      <c r="H14" s="1"/>
      <c r="I14" s="1"/>
    </row>
    <row r="15" spans="1:12" x14ac:dyDescent="0.25">
      <c r="A15" s="8" t="s">
        <v>51</v>
      </c>
      <c r="B15" s="9">
        <v>6081</v>
      </c>
      <c r="C15" s="9">
        <v>6327</v>
      </c>
      <c r="D15" s="9">
        <v>9899</v>
      </c>
      <c r="E15" s="9">
        <v>8975</v>
      </c>
      <c r="F15" s="10">
        <f t="shared" si="0"/>
        <v>-9.3342761895140853</v>
      </c>
      <c r="G15" s="1"/>
      <c r="H15" s="1"/>
      <c r="I15" s="1"/>
    </row>
    <row r="16" spans="1:12" x14ac:dyDescent="0.25">
      <c r="A16" s="11" t="s">
        <v>52</v>
      </c>
      <c r="B16" s="12">
        <v>1166</v>
      </c>
      <c r="C16" s="12">
        <v>1964</v>
      </c>
      <c r="D16" s="12">
        <v>3295</v>
      </c>
      <c r="E16" s="12">
        <v>6973</v>
      </c>
      <c r="F16" s="13">
        <f t="shared" si="0"/>
        <v>111.62367223065252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128414</v>
      </c>
      <c r="C18" s="12">
        <v>111813</v>
      </c>
      <c r="D18" s="12">
        <v>282262</v>
      </c>
      <c r="E18" s="12">
        <v>246219</v>
      </c>
      <c r="F18" s="13">
        <f t="shared" si="0"/>
        <v>-12.769341958889257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112119</v>
      </c>
      <c r="C22" s="12">
        <v>119489</v>
      </c>
      <c r="D22" s="12">
        <v>225999</v>
      </c>
      <c r="E22" s="12">
        <v>229058</v>
      </c>
      <c r="F22" s="13">
        <f t="shared" si="0"/>
        <v>1.3535458121496049</v>
      </c>
      <c r="G22" s="1"/>
      <c r="H22" s="1"/>
      <c r="I22" s="1"/>
    </row>
    <row r="23" spans="1:9" x14ac:dyDescent="0.25">
      <c r="A23" s="8" t="s">
        <v>59</v>
      </c>
      <c r="B23" s="9">
        <v>31540</v>
      </c>
      <c r="C23" s="9">
        <v>42046</v>
      </c>
      <c r="D23" s="9">
        <v>79307</v>
      </c>
      <c r="E23" s="9">
        <v>89768</v>
      </c>
      <c r="F23" s="10">
        <f t="shared" si="0"/>
        <v>13.190512817279682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26014</v>
      </c>
      <c r="C25" s="9">
        <v>33907</v>
      </c>
      <c r="D25" s="9">
        <v>58505</v>
      </c>
      <c r="E25" s="9">
        <v>70204</v>
      </c>
      <c r="F25" s="10">
        <f t="shared" si="0"/>
        <v>19.996581488761649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322909</v>
      </c>
      <c r="C28" s="12">
        <v>346438</v>
      </c>
      <c r="D28" s="12">
        <v>632641</v>
      </c>
      <c r="E28" s="12">
        <v>695023</v>
      </c>
      <c r="F28" s="13">
        <f t="shared" si="0"/>
        <v>9.8605686321310202</v>
      </c>
      <c r="G28" s="1"/>
      <c r="H28" s="1"/>
      <c r="I28" s="1"/>
    </row>
    <row r="29" spans="1:9" x14ac:dyDescent="0.25">
      <c r="A29" s="8" t="s">
        <v>65</v>
      </c>
      <c r="B29" s="9">
        <v>709</v>
      </c>
      <c r="C29" s="9">
        <v>3338</v>
      </c>
      <c r="D29" s="9">
        <v>2375</v>
      </c>
      <c r="E29" s="9">
        <v>5282</v>
      </c>
      <c r="F29" s="10">
        <f t="shared" si="0"/>
        <v>122.4</v>
      </c>
      <c r="G29" s="1"/>
      <c r="H29" s="1"/>
      <c r="I29" s="1"/>
    </row>
    <row r="30" spans="1:9" x14ac:dyDescent="0.25">
      <c r="A30" s="11" t="s">
        <v>66</v>
      </c>
      <c r="B30" s="12">
        <v>565</v>
      </c>
      <c r="C30" s="12">
        <v>0</v>
      </c>
      <c r="D30" s="12">
        <v>732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7057</v>
      </c>
      <c r="C32" s="12">
        <v>18291</v>
      </c>
      <c r="D32" s="12">
        <v>21605</v>
      </c>
      <c r="E32" s="12">
        <v>38538</v>
      </c>
      <c r="F32" s="13">
        <f t="shared" si="0"/>
        <v>78.375376070354093</v>
      </c>
      <c r="G32" s="1"/>
      <c r="H32" s="1"/>
      <c r="I32" s="1"/>
    </row>
    <row r="33" spans="1:9" x14ac:dyDescent="0.25">
      <c r="A33" s="8" t="s">
        <v>69</v>
      </c>
      <c r="B33" s="9">
        <v>46706</v>
      </c>
      <c r="C33" s="9">
        <v>42703</v>
      </c>
      <c r="D33" s="9">
        <v>97618</v>
      </c>
      <c r="E33" s="9">
        <v>92936</v>
      </c>
      <c r="F33" s="10">
        <f t="shared" si="0"/>
        <v>-4.796246593865888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1113230</v>
      </c>
      <c r="C35" s="15">
        <f t="shared" ref="C35:E35" si="1">SUM(C7:C34)</f>
        <v>1208465</v>
      </c>
      <c r="D35" s="15">
        <f t="shared" si="1"/>
        <v>2432971</v>
      </c>
      <c r="E35" s="15">
        <f t="shared" si="1"/>
        <v>2520648</v>
      </c>
      <c r="F35" s="16">
        <f t="shared" si="0"/>
        <v>3.6037009894486971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2110</v>
      </c>
      <c r="C38" s="41">
        <f>D7</f>
        <v>2526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695023</v>
      </c>
      <c r="G38" s="42">
        <f>LOOKUP(E38,$A$38:$A$65,$C$38:$C$65)</f>
        <v>632641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24755</v>
      </c>
      <c r="C39" s="41">
        <f t="shared" ref="C39:C65" si="5">D8</f>
        <v>23312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538007</v>
      </c>
      <c r="G39" s="42">
        <f t="shared" ref="G39:G65" si="8">LOOKUP(E39,$A$38:$A$65,$C$38:$C$65)</f>
        <v>497784</v>
      </c>
    </row>
    <row r="40" spans="1:9" x14ac:dyDescent="0.25">
      <c r="A40" s="42" t="str">
        <f t="shared" si="3"/>
        <v>ALMERIA</v>
      </c>
      <c r="B40" s="41">
        <f t="shared" si="4"/>
        <v>75185</v>
      </c>
      <c r="C40" s="41">
        <f t="shared" si="5"/>
        <v>86495</v>
      </c>
      <c r="D40" s="41">
        <f t="shared" si="6"/>
        <v>9</v>
      </c>
      <c r="E40" s="42" t="str">
        <f t="shared" si="2"/>
        <v>CEUTA</v>
      </c>
      <c r="F40" s="42">
        <f t="shared" si="7"/>
        <v>246219</v>
      </c>
      <c r="G40" s="42">
        <f t="shared" si="8"/>
        <v>282262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234595</v>
      </c>
      <c r="G41" s="42">
        <f t="shared" si="8"/>
        <v>232977</v>
      </c>
    </row>
    <row r="42" spans="1:9" x14ac:dyDescent="0.25">
      <c r="A42" s="42" t="str">
        <f t="shared" si="3"/>
        <v>BAHIA DE ALGECIRAS</v>
      </c>
      <c r="B42" s="41">
        <f t="shared" si="4"/>
        <v>538007</v>
      </c>
      <c r="C42" s="41">
        <f t="shared" si="5"/>
        <v>497784</v>
      </c>
      <c r="D42" s="41">
        <f t="shared" si="6"/>
        <v>2</v>
      </c>
      <c r="E42" s="42" t="str">
        <f t="shared" si="2"/>
        <v>LAS PALMAS</v>
      </c>
      <c r="F42" s="42">
        <f t="shared" si="7"/>
        <v>229058</v>
      </c>
      <c r="G42" s="42">
        <f t="shared" si="8"/>
        <v>225999</v>
      </c>
    </row>
    <row r="43" spans="1:9" x14ac:dyDescent="0.25">
      <c r="A43" s="42" t="str">
        <f t="shared" si="3"/>
        <v>BAHIA DE CADIZ</v>
      </c>
      <c r="B43" s="41">
        <f t="shared" si="4"/>
        <v>10229</v>
      </c>
      <c r="C43" s="41">
        <f t="shared" si="5"/>
        <v>8426</v>
      </c>
      <c r="D43" s="41">
        <f t="shared" si="6"/>
        <v>13</v>
      </c>
      <c r="E43" s="42" t="str">
        <f t="shared" si="2"/>
        <v>BARCELONA</v>
      </c>
      <c r="F43" s="42">
        <f t="shared" si="7"/>
        <v>152791</v>
      </c>
      <c r="G43" s="42">
        <f t="shared" si="8"/>
        <v>167213</v>
      </c>
    </row>
    <row r="44" spans="1:9" x14ac:dyDescent="0.25">
      <c r="A44" s="42" t="str">
        <f t="shared" si="3"/>
        <v>BALEARES</v>
      </c>
      <c r="B44" s="41">
        <f t="shared" si="4"/>
        <v>234595</v>
      </c>
      <c r="C44" s="41">
        <f t="shared" si="5"/>
        <v>232977</v>
      </c>
      <c r="D44" s="41">
        <f t="shared" si="6"/>
        <v>4</v>
      </c>
      <c r="E44" s="42" t="str">
        <f t="shared" si="2"/>
        <v>VIGO</v>
      </c>
      <c r="F44" s="42">
        <f t="shared" si="7"/>
        <v>92936</v>
      </c>
      <c r="G44" s="42">
        <f t="shared" si="8"/>
        <v>97618</v>
      </c>
    </row>
    <row r="45" spans="1:9" x14ac:dyDescent="0.25">
      <c r="A45" s="42" t="str">
        <f t="shared" si="3"/>
        <v>BARCELONA</v>
      </c>
      <c r="B45" s="41">
        <f t="shared" si="4"/>
        <v>152791</v>
      </c>
      <c r="C45" s="41">
        <f t="shared" si="5"/>
        <v>167213</v>
      </c>
      <c r="D45" s="41">
        <f t="shared" si="6"/>
        <v>6</v>
      </c>
      <c r="E45" s="42" t="str">
        <f t="shared" si="2"/>
        <v>MALAGA</v>
      </c>
      <c r="F45" s="42">
        <f t="shared" si="7"/>
        <v>89768</v>
      </c>
      <c r="G45" s="42">
        <f t="shared" si="8"/>
        <v>79307</v>
      </c>
    </row>
    <row r="46" spans="1:9" x14ac:dyDescent="0.25">
      <c r="A46" s="42" t="str">
        <f t="shared" si="3"/>
        <v>BILBAO</v>
      </c>
      <c r="B46" s="41">
        <f t="shared" si="4"/>
        <v>8975</v>
      </c>
      <c r="C46" s="41">
        <f t="shared" si="5"/>
        <v>9899</v>
      </c>
      <c r="D46" s="41">
        <f t="shared" si="6"/>
        <v>14</v>
      </c>
      <c r="E46" s="42" t="str">
        <f t="shared" si="2"/>
        <v>ALMERIA</v>
      </c>
      <c r="F46" s="42">
        <f t="shared" si="7"/>
        <v>75185</v>
      </c>
      <c r="G46" s="42">
        <f t="shared" si="8"/>
        <v>86495</v>
      </c>
    </row>
    <row r="47" spans="1:9" x14ac:dyDescent="0.25">
      <c r="A47" s="42" t="str">
        <f t="shared" si="3"/>
        <v>CARTAGENA</v>
      </c>
      <c r="B47" s="41">
        <f t="shared" si="4"/>
        <v>6973</v>
      </c>
      <c r="C47" s="41">
        <f t="shared" si="5"/>
        <v>3295</v>
      </c>
      <c r="D47" s="41">
        <f t="shared" si="6"/>
        <v>15</v>
      </c>
      <c r="E47" s="42" t="str">
        <f t="shared" si="2"/>
        <v>MELILLA</v>
      </c>
      <c r="F47" s="42">
        <f t="shared" si="7"/>
        <v>70204</v>
      </c>
      <c r="G47" s="42">
        <f t="shared" si="8"/>
        <v>58505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38538</v>
      </c>
      <c r="G48" s="42">
        <f t="shared" si="8"/>
        <v>21605</v>
      </c>
    </row>
    <row r="49" spans="1:7" x14ac:dyDescent="0.25">
      <c r="A49" s="42" t="str">
        <f t="shared" si="3"/>
        <v>CEUTA</v>
      </c>
      <c r="B49" s="41">
        <f t="shared" si="4"/>
        <v>246219</v>
      </c>
      <c r="C49" s="41">
        <f t="shared" si="5"/>
        <v>282262</v>
      </c>
      <c r="D49" s="41">
        <f t="shared" si="6"/>
        <v>3</v>
      </c>
      <c r="E49" s="42" t="str">
        <f t="shared" si="2"/>
        <v>ALICANTE</v>
      </c>
      <c r="F49" s="42">
        <f t="shared" si="7"/>
        <v>24755</v>
      </c>
      <c r="G49" s="42">
        <f t="shared" si="8"/>
        <v>23312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10229</v>
      </c>
      <c r="G50" s="42">
        <f t="shared" si="8"/>
        <v>8426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BILBAO</v>
      </c>
      <c r="F51" s="42">
        <f t="shared" si="7"/>
        <v>8975</v>
      </c>
      <c r="G51" s="42">
        <f t="shared" si="8"/>
        <v>9899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6973</v>
      </c>
      <c r="G52" s="42">
        <f t="shared" si="8"/>
        <v>3295</v>
      </c>
    </row>
    <row r="53" spans="1:7" x14ac:dyDescent="0.25">
      <c r="A53" s="42" t="str">
        <f t="shared" si="3"/>
        <v>LAS PALMAS</v>
      </c>
      <c r="B53" s="41">
        <f t="shared" si="4"/>
        <v>229058</v>
      </c>
      <c r="C53" s="41">
        <f t="shared" si="5"/>
        <v>225999</v>
      </c>
      <c r="D53" s="41">
        <f t="shared" si="6"/>
        <v>5</v>
      </c>
      <c r="E53" s="42" t="str">
        <f t="shared" si="2"/>
        <v>SANTANDER</v>
      </c>
      <c r="F53" s="42">
        <f t="shared" si="7"/>
        <v>5282</v>
      </c>
      <c r="G53" s="42">
        <f t="shared" si="8"/>
        <v>2375</v>
      </c>
    </row>
    <row r="54" spans="1:7" x14ac:dyDescent="0.25">
      <c r="A54" s="42" t="str">
        <f t="shared" si="3"/>
        <v>MALAGA</v>
      </c>
      <c r="B54" s="41">
        <f t="shared" si="4"/>
        <v>89768</v>
      </c>
      <c r="C54" s="41">
        <f t="shared" si="5"/>
        <v>79307</v>
      </c>
      <c r="D54" s="41">
        <f t="shared" si="6"/>
        <v>8</v>
      </c>
      <c r="E54" s="42" t="str">
        <f t="shared" si="2"/>
        <v>A CORUÑA</v>
      </c>
      <c r="F54" s="42">
        <f t="shared" si="7"/>
        <v>2110</v>
      </c>
      <c r="G54" s="42">
        <f t="shared" si="8"/>
        <v>2526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70204</v>
      </c>
      <c r="C56" s="41">
        <f t="shared" si="5"/>
        <v>58505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695023</v>
      </c>
      <c r="C59" s="41">
        <f t="shared" si="5"/>
        <v>632641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5282</v>
      </c>
      <c r="C60" s="41">
        <f t="shared" si="5"/>
        <v>2375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732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38538</v>
      </c>
      <c r="C63" s="41">
        <f t="shared" si="5"/>
        <v>21605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92936</v>
      </c>
      <c r="C64" s="41">
        <f t="shared" si="5"/>
        <v>97618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2110</v>
      </c>
      <c r="D7" s="9">
        <v>2526</v>
      </c>
      <c r="E7" s="9">
        <v>2110</v>
      </c>
      <c r="F7" s="10">
        <f>((E7*100)/D7)-100</f>
        <v>-16.468725257323825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1520</v>
      </c>
      <c r="D8" s="12">
        <v>661</v>
      </c>
      <c r="E8" s="12">
        <v>3159</v>
      </c>
      <c r="F8" s="13">
        <f t="shared" ref="F8:F35" si="0">((E8*100)/D8)-100</f>
        <v>377.91225416036309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1510</v>
      </c>
      <c r="D9" s="9">
        <v>646</v>
      </c>
      <c r="E9" s="9">
        <v>1510</v>
      </c>
      <c r="F9" s="10">
        <f t="shared" si="0"/>
        <v>133.74613003095976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48</v>
      </c>
      <c r="B12" s="12">
        <v>3289</v>
      </c>
      <c r="C12" s="12">
        <v>6270</v>
      </c>
      <c r="D12" s="12">
        <v>6179</v>
      </c>
      <c r="E12" s="12">
        <v>7929</v>
      </c>
      <c r="F12" s="13">
        <f t="shared" si="0"/>
        <v>28.321734908561268</v>
      </c>
      <c r="G12" s="1"/>
      <c r="H12" s="1"/>
      <c r="I12" s="1"/>
    </row>
    <row r="13" spans="1:12" x14ac:dyDescent="0.25">
      <c r="A13" s="8" t="s">
        <v>49</v>
      </c>
      <c r="B13" s="9">
        <v>4629</v>
      </c>
      <c r="C13" s="9">
        <v>12339</v>
      </c>
      <c r="D13" s="9">
        <v>16539</v>
      </c>
      <c r="E13" s="9">
        <v>26760</v>
      </c>
      <c r="F13" s="10">
        <f t="shared" si="0"/>
        <v>61.799383275893348</v>
      </c>
      <c r="G13" s="1"/>
      <c r="H13" s="1"/>
      <c r="I13" s="1"/>
    </row>
    <row r="14" spans="1:12" x14ac:dyDescent="0.25">
      <c r="A14" s="11" t="s">
        <v>50</v>
      </c>
      <c r="B14" s="12">
        <v>44568</v>
      </c>
      <c r="C14" s="12">
        <v>40423</v>
      </c>
      <c r="D14" s="12">
        <v>93023</v>
      </c>
      <c r="E14" s="12">
        <v>89750</v>
      </c>
      <c r="F14" s="13">
        <f t="shared" si="0"/>
        <v>-3.5184846758328518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1317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1166</v>
      </c>
      <c r="C16" s="12">
        <v>1964</v>
      </c>
      <c r="D16" s="12">
        <v>3295</v>
      </c>
      <c r="E16" s="12">
        <v>6973</v>
      </c>
      <c r="F16" s="13">
        <f t="shared" si="0"/>
        <v>111.62367223065252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70489</v>
      </c>
      <c r="C22" s="12">
        <v>69964</v>
      </c>
      <c r="D22" s="12">
        <v>145117</v>
      </c>
      <c r="E22" s="12">
        <v>130594</v>
      </c>
      <c r="F22" s="13">
        <f t="shared" si="0"/>
        <v>-10.007786820289837</v>
      </c>
      <c r="G22" s="1"/>
      <c r="H22" s="1"/>
      <c r="I22" s="1"/>
    </row>
    <row r="23" spans="1:9" x14ac:dyDescent="0.25">
      <c r="A23" s="8" t="s">
        <v>59</v>
      </c>
      <c r="B23" s="9">
        <v>19451</v>
      </c>
      <c r="C23" s="9">
        <v>25468</v>
      </c>
      <c r="D23" s="9">
        <v>49783</v>
      </c>
      <c r="E23" s="9">
        <v>52557</v>
      </c>
      <c r="F23" s="10">
        <f t="shared" si="0"/>
        <v>5.5721832754152985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55420</v>
      </c>
      <c r="C28" s="12">
        <v>71026</v>
      </c>
      <c r="D28" s="12">
        <v>116218</v>
      </c>
      <c r="E28" s="12">
        <v>148555</v>
      </c>
      <c r="F28" s="13">
        <f t="shared" si="0"/>
        <v>27.824433392417703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315</v>
      </c>
      <c r="D29" s="9">
        <v>1195</v>
      </c>
      <c r="E29" s="9">
        <v>1569</v>
      </c>
      <c r="F29" s="10">
        <f t="shared" si="0"/>
        <v>31.29707112970712</v>
      </c>
      <c r="G29" s="1"/>
      <c r="H29" s="1"/>
      <c r="I29" s="1"/>
    </row>
    <row r="30" spans="1:9" x14ac:dyDescent="0.25">
      <c r="A30" s="11" t="s">
        <v>66</v>
      </c>
      <c r="B30" s="12">
        <v>565</v>
      </c>
      <c r="C30" s="12">
        <v>0</v>
      </c>
      <c r="D30" s="12">
        <v>565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68</v>
      </c>
      <c r="B32" s="12">
        <v>1168</v>
      </c>
      <c r="C32" s="12">
        <v>9956</v>
      </c>
      <c r="D32" s="12">
        <v>4420</v>
      </c>
      <c r="E32" s="12">
        <v>15552</v>
      </c>
      <c r="F32" s="13">
        <f t="shared" si="0"/>
        <v>251.8552036199095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1743</v>
      </c>
      <c r="D33" s="9">
        <v>1835</v>
      </c>
      <c r="E33" s="9">
        <v>5503</v>
      </c>
      <c r="F33" s="10">
        <f t="shared" si="0"/>
        <v>199.89100817438691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200745</v>
      </c>
      <c r="C35" s="15">
        <f t="shared" ref="C35:E35" si="1">SUM(C7:C34)</f>
        <v>244608</v>
      </c>
      <c r="D35" s="15">
        <f t="shared" si="1"/>
        <v>443319</v>
      </c>
      <c r="E35" s="15">
        <f t="shared" si="1"/>
        <v>492521</v>
      </c>
      <c r="F35" s="16">
        <f t="shared" si="0"/>
        <v>11.09855431416203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2110</v>
      </c>
      <c r="C38" s="41">
        <f>D7</f>
        <v>2526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148555</v>
      </c>
      <c r="G38" s="42">
        <f>LOOKUP(E38,$A$38:$A$65,$C$38:$C$65)</f>
        <v>116218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3159</v>
      </c>
      <c r="C39" s="41">
        <f t="shared" ref="C39:C65" si="5">D8</f>
        <v>661</v>
      </c>
      <c r="D39" s="41">
        <f t="shared" ref="D39:D65" si="6">_xlfn.RANK.EQ(B39,$B$38:$B$65)+COUNTIF($B$38:$B$65,B39)-1</f>
        <v>10</v>
      </c>
      <c r="E39" s="42" t="str">
        <f t="shared" si="2"/>
        <v>LAS PALMAS</v>
      </c>
      <c r="F39" s="42">
        <f t="shared" ref="F39:F54" si="7">LOOKUP(E39,$A$38:$A$65,$B$38:$B$65)</f>
        <v>130594</v>
      </c>
      <c r="G39" s="42">
        <f t="shared" ref="G39:G65" si="8">LOOKUP(E39,$A$38:$A$65,$C$38:$C$65)</f>
        <v>145117</v>
      </c>
    </row>
    <row r="40" spans="1:9" x14ac:dyDescent="0.25">
      <c r="A40" s="42" t="str">
        <f t="shared" si="3"/>
        <v>ALMERIA</v>
      </c>
      <c r="B40" s="41">
        <f t="shared" si="4"/>
        <v>1510</v>
      </c>
      <c r="C40" s="41">
        <f t="shared" si="5"/>
        <v>646</v>
      </c>
      <c r="D40" s="41">
        <f t="shared" si="6"/>
        <v>13</v>
      </c>
      <c r="E40" s="42" t="str">
        <f t="shared" si="2"/>
        <v>BARCELONA</v>
      </c>
      <c r="F40" s="42">
        <f t="shared" si="7"/>
        <v>89750</v>
      </c>
      <c r="G40" s="42">
        <f t="shared" si="8"/>
        <v>93023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52557</v>
      </c>
      <c r="G41" s="42">
        <f t="shared" si="8"/>
        <v>49783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26760</v>
      </c>
      <c r="G42" s="42">
        <f t="shared" si="8"/>
        <v>16539</v>
      </c>
    </row>
    <row r="43" spans="1:9" x14ac:dyDescent="0.25">
      <c r="A43" s="42" t="str">
        <f t="shared" si="3"/>
        <v>BAHIA DE CADIZ</v>
      </c>
      <c r="B43" s="41">
        <f t="shared" si="4"/>
        <v>7929</v>
      </c>
      <c r="C43" s="41">
        <f t="shared" si="5"/>
        <v>6179</v>
      </c>
      <c r="D43" s="41">
        <f t="shared" si="6"/>
        <v>7</v>
      </c>
      <c r="E43" s="42" t="str">
        <f t="shared" si="2"/>
        <v>VALENCIA</v>
      </c>
      <c r="F43" s="42">
        <f t="shared" si="7"/>
        <v>15552</v>
      </c>
      <c r="G43" s="42">
        <f t="shared" si="8"/>
        <v>4420</v>
      </c>
    </row>
    <row r="44" spans="1:9" x14ac:dyDescent="0.25">
      <c r="A44" s="42" t="str">
        <f t="shared" si="3"/>
        <v>BALEARES</v>
      </c>
      <c r="B44" s="41">
        <f t="shared" si="4"/>
        <v>26760</v>
      </c>
      <c r="C44" s="41">
        <f t="shared" si="5"/>
        <v>16539</v>
      </c>
      <c r="D44" s="41">
        <f t="shared" si="6"/>
        <v>5</v>
      </c>
      <c r="E44" s="42" t="str">
        <f t="shared" si="2"/>
        <v>BAHIA DE CADIZ</v>
      </c>
      <c r="F44" s="42">
        <f t="shared" si="7"/>
        <v>7929</v>
      </c>
      <c r="G44" s="42">
        <f t="shared" si="8"/>
        <v>6179</v>
      </c>
    </row>
    <row r="45" spans="1:9" x14ac:dyDescent="0.25">
      <c r="A45" s="42" t="str">
        <f t="shared" si="3"/>
        <v>BARCELONA</v>
      </c>
      <c r="B45" s="41">
        <f t="shared" si="4"/>
        <v>89750</v>
      </c>
      <c r="C45" s="41">
        <f t="shared" si="5"/>
        <v>93023</v>
      </c>
      <c r="D45" s="41">
        <f t="shared" si="6"/>
        <v>3</v>
      </c>
      <c r="E45" s="42" t="str">
        <f t="shared" si="2"/>
        <v>CARTAGENA</v>
      </c>
      <c r="F45" s="42">
        <f t="shared" si="7"/>
        <v>6973</v>
      </c>
      <c r="G45" s="42">
        <f t="shared" si="8"/>
        <v>3295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1317</v>
      </c>
      <c r="D46" s="41">
        <f t="shared" si="6"/>
        <v>28</v>
      </c>
      <c r="E46" s="42" t="str">
        <f t="shared" si="2"/>
        <v>VIGO</v>
      </c>
      <c r="F46" s="42">
        <f t="shared" si="7"/>
        <v>5503</v>
      </c>
      <c r="G46" s="42">
        <f t="shared" si="8"/>
        <v>1835</v>
      </c>
    </row>
    <row r="47" spans="1:9" x14ac:dyDescent="0.25">
      <c r="A47" s="42" t="str">
        <f t="shared" si="3"/>
        <v>CARTAGENA</v>
      </c>
      <c r="B47" s="41">
        <f t="shared" si="4"/>
        <v>6973</v>
      </c>
      <c r="C47" s="41">
        <f t="shared" si="5"/>
        <v>3295</v>
      </c>
      <c r="D47" s="41">
        <f t="shared" si="6"/>
        <v>8</v>
      </c>
      <c r="E47" s="42" t="str">
        <f t="shared" si="2"/>
        <v>ALICANTE</v>
      </c>
      <c r="F47" s="42">
        <f t="shared" si="7"/>
        <v>3159</v>
      </c>
      <c r="G47" s="42">
        <f t="shared" si="8"/>
        <v>661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2110</v>
      </c>
      <c r="G48" s="42">
        <f t="shared" si="8"/>
        <v>2526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SANTANDER</v>
      </c>
      <c r="F49" s="42">
        <f t="shared" si="7"/>
        <v>1569</v>
      </c>
      <c r="G49" s="42">
        <f t="shared" si="8"/>
        <v>1195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1510</v>
      </c>
      <c r="G50" s="42">
        <f t="shared" si="8"/>
        <v>646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130594</v>
      </c>
      <c r="C53" s="41">
        <f t="shared" si="5"/>
        <v>145117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52557</v>
      </c>
      <c r="C54" s="41">
        <f t="shared" si="5"/>
        <v>49783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148555</v>
      </c>
      <c r="C59" s="41">
        <f t="shared" si="5"/>
        <v>116218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1569</v>
      </c>
      <c r="C60" s="41">
        <f t="shared" si="5"/>
        <v>1195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565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15552</v>
      </c>
      <c r="C63" s="41">
        <f t="shared" si="5"/>
        <v>4420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5503</v>
      </c>
      <c r="C64" s="41">
        <f t="shared" si="5"/>
        <v>1835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1932</v>
      </c>
      <c r="C8" s="12">
        <v>2370</v>
      </c>
      <c r="D8" s="12">
        <v>4773</v>
      </c>
      <c r="E8" s="12">
        <v>4867</v>
      </c>
      <c r="F8" s="13">
        <f t="shared" ref="F8:F35" si="0">((E8*100)/D8)-100</f>
        <v>1.9694112717368597</v>
      </c>
      <c r="G8" s="1"/>
      <c r="H8" s="1"/>
      <c r="I8" s="1"/>
    </row>
    <row r="9" spans="1:12" x14ac:dyDescent="0.25">
      <c r="A9" s="8" t="s">
        <v>45</v>
      </c>
      <c r="B9" s="9">
        <v>7600</v>
      </c>
      <c r="C9" s="9">
        <v>4549</v>
      </c>
      <c r="D9" s="9">
        <v>17507</v>
      </c>
      <c r="E9" s="9">
        <v>12103</v>
      </c>
      <c r="F9" s="10">
        <f t="shared" si="0"/>
        <v>-30.867652938824463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43545</v>
      </c>
      <c r="C11" s="9">
        <v>62872</v>
      </c>
      <c r="D11" s="9">
        <v>122638</v>
      </c>
      <c r="E11" s="9">
        <v>139644</v>
      </c>
      <c r="F11" s="10">
        <f t="shared" si="0"/>
        <v>13.866827573835195</v>
      </c>
      <c r="G11" s="1"/>
      <c r="H11" s="1"/>
      <c r="I11" s="1"/>
    </row>
    <row r="12" spans="1:12" x14ac:dyDescent="0.25">
      <c r="A12" s="11" t="s">
        <v>48</v>
      </c>
      <c r="B12" s="12">
        <v>681</v>
      </c>
      <c r="C12" s="12">
        <v>504</v>
      </c>
      <c r="D12" s="12">
        <v>1405</v>
      </c>
      <c r="E12" s="12">
        <v>1174</v>
      </c>
      <c r="F12" s="13">
        <f t="shared" si="0"/>
        <v>-16.441281138790032</v>
      </c>
      <c r="G12" s="1"/>
      <c r="H12" s="1"/>
      <c r="I12" s="1"/>
    </row>
    <row r="13" spans="1:12" x14ac:dyDescent="0.25">
      <c r="A13" s="8" t="s">
        <v>49</v>
      </c>
      <c r="B13" s="9">
        <v>13567</v>
      </c>
      <c r="C13" s="9">
        <v>12442</v>
      </c>
      <c r="D13" s="9">
        <v>33992</v>
      </c>
      <c r="E13" s="9">
        <v>30975</v>
      </c>
      <c r="F13" s="10">
        <f t="shared" si="0"/>
        <v>-8.8756177924217496</v>
      </c>
      <c r="G13" s="1"/>
      <c r="H13" s="1"/>
      <c r="I13" s="1"/>
    </row>
    <row r="14" spans="1:12" x14ac:dyDescent="0.25">
      <c r="A14" s="11" t="s">
        <v>50</v>
      </c>
      <c r="B14" s="12">
        <v>7316</v>
      </c>
      <c r="C14" s="12">
        <v>7753</v>
      </c>
      <c r="D14" s="12">
        <v>17718</v>
      </c>
      <c r="E14" s="12">
        <v>18444</v>
      </c>
      <c r="F14" s="13">
        <f t="shared" si="0"/>
        <v>4.0975279376904865</v>
      </c>
      <c r="G14" s="1"/>
      <c r="H14" s="1"/>
      <c r="I14" s="1"/>
    </row>
    <row r="15" spans="1:12" x14ac:dyDescent="0.25">
      <c r="A15" s="8" t="s">
        <v>51</v>
      </c>
      <c r="B15" s="9">
        <v>1562</v>
      </c>
      <c r="C15" s="9">
        <v>1829</v>
      </c>
      <c r="D15" s="9">
        <v>2199</v>
      </c>
      <c r="E15" s="9">
        <v>2517</v>
      </c>
      <c r="F15" s="10">
        <f t="shared" si="0"/>
        <v>14.461118690313782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28666</v>
      </c>
      <c r="C18" s="12">
        <v>23356</v>
      </c>
      <c r="D18" s="12">
        <v>66153</v>
      </c>
      <c r="E18" s="12">
        <v>53711</v>
      </c>
      <c r="F18" s="13">
        <f t="shared" si="0"/>
        <v>-18.807914984959112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11148</v>
      </c>
      <c r="C22" s="12">
        <v>11485</v>
      </c>
      <c r="D22" s="12">
        <v>23325</v>
      </c>
      <c r="E22" s="12">
        <v>24689</v>
      </c>
      <c r="F22" s="13">
        <f t="shared" si="0"/>
        <v>5.8478027867095363</v>
      </c>
      <c r="G22" s="1"/>
      <c r="H22" s="1"/>
      <c r="I22" s="1"/>
    </row>
    <row r="23" spans="1:9" x14ac:dyDescent="0.25">
      <c r="A23" s="8" t="s">
        <v>59</v>
      </c>
      <c r="B23" s="9">
        <v>1311</v>
      </c>
      <c r="C23" s="9">
        <v>1410</v>
      </c>
      <c r="D23" s="9">
        <v>3621</v>
      </c>
      <c r="E23" s="9">
        <v>3727</v>
      </c>
      <c r="F23" s="10">
        <f t="shared" si="0"/>
        <v>2.9273681303507288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3942</v>
      </c>
      <c r="C25" s="9">
        <v>3681</v>
      </c>
      <c r="D25" s="9">
        <v>9111</v>
      </c>
      <c r="E25" s="9">
        <v>8788</v>
      </c>
      <c r="F25" s="10">
        <f t="shared" si="0"/>
        <v>-3.5451651849412826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44782</v>
      </c>
      <c r="C28" s="12">
        <v>47314</v>
      </c>
      <c r="D28" s="12">
        <v>85155</v>
      </c>
      <c r="E28" s="12">
        <v>96847</v>
      </c>
      <c r="F28" s="13">
        <f t="shared" si="0"/>
        <v>13.730256590922437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1033</v>
      </c>
      <c r="D29" s="9">
        <v>0</v>
      </c>
      <c r="E29" s="9">
        <v>1033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36</v>
      </c>
      <c r="C31" s="9">
        <v>43</v>
      </c>
      <c r="D31" s="9">
        <v>36</v>
      </c>
      <c r="E31" s="9">
        <v>157</v>
      </c>
      <c r="F31" s="10">
        <f t="shared" si="0"/>
        <v>336.11111111111109</v>
      </c>
      <c r="G31" s="1"/>
      <c r="H31" s="1"/>
      <c r="I31" s="1"/>
    </row>
    <row r="32" spans="1:9" x14ac:dyDescent="0.25">
      <c r="A32" s="11" t="s">
        <v>68</v>
      </c>
      <c r="B32" s="12">
        <v>2520</v>
      </c>
      <c r="C32" s="12">
        <v>3312</v>
      </c>
      <c r="D32" s="12">
        <v>6225</v>
      </c>
      <c r="E32" s="12">
        <v>8418</v>
      </c>
      <c r="F32" s="13">
        <f t="shared" si="0"/>
        <v>35.228915662650593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168608</v>
      </c>
      <c r="C35" s="15">
        <f t="shared" ref="C35:E35" si="1">SUM(C7:C34)</f>
        <v>183953</v>
      </c>
      <c r="D35" s="15">
        <f t="shared" si="1"/>
        <v>393858</v>
      </c>
      <c r="E35" s="15">
        <f t="shared" si="1"/>
        <v>407094</v>
      </c>
      <c r="F35" s="16">
        <f t="shared" si="0"/>
        <v>3.3606020443916265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139644</v>
      </c>
      <c r="G38" s="42">
        <f>LOOKUP(E38,$A$38:$A$65,$C$38:$C$65)</f>
        <v>122638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4867</v>
      </c>
      <c r="C39" s="41">
        <f t="shared" ref="C39:C65" si="5">D8</f>
        <v>4773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96847</v>
      </c>
      <c r="G39" s="42">
        <f t="shared" ref="G39:G65" si="8">LOOKUP(E39,$A$38:$A$65,$C$38:$C$65)</f>
        <v>85155</v>
      </c>
    </row>
    <row r="40" spans="1:9" x14ac:dyDescent="0.25">
      <c r="A40" s="42" t="str">
        <f t="shared" si="3"/>
        <v>ALMERIA</v>
      </c>
      <c r="B40" s="41">
        <f t="shared" si="4"/>
        <v>12103</v>
      </c>
      <c r="C40" s="41">
        <f t="shared" si="5"/>
        <v>17507</v>
      </c>
      <c r="D40" s="41">
        <f t="shared" si="6"/>
        <v>7</v>
      </c>
      <c r="E40" s="42" t="str">
        <f t="shared" si="2"/>
        <v>CEUTA</v>
      </c>
      <c r="F40" s="42">
        <f t="shared" si="7"/>
        <v>53711</v>
      </c>
      <c r="G40" s="42">
        <f t="shared" si="8"/>
        <v>66153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30975</v>
      </c>
      <c r="G41" s="42">
        <f t="shared" si="8"/>
        <v>33992</v>
      </c>
    </row>
    <row r="42" spans="1:9" x14ac:dyDescent="0.25">
      <c r="A42" s="42" t="str">
        <f t="shared" si="3"/>
        <v>BAHIA DE ALGECIRAS</v>
      </c>
      <c r="B42" s="41">
        <f t="shared" si="4"/>
        <v>139644</v>
      </c>
      <c r="C42" s="41">
        <f t="shared" si="5"/>
        <v>122638</v>
      </c>
      <c r="D42" s="41">
        <f t="shared" si="6"/>
        <v>1</v>
      </c>
      <c r="E42" s="42" t="str">
        <f t="shared" si="2"/>
        <v>LAS PALMAS</v>
      </c>
      <c r="F42" s="42">
        <f t="shared" si="7"/>
        <v>24689</v>
      </c>
      <c r="G42" s="42">
        <f t="shared" si="8"/>
        <v>23325</v>
      </c>
    </row>
    <row r="43" spans="1:9" x14ac:dyDescent="0.25">
      <c r="A43" s="42" t="str">
        <f t="shared" si="3"/>
        <v>BAHIA DE CADIZ</v>
      </c>
      <c r="B43" s="41">
        <f t="shared" si="4"/>
        <v>1174</v>
      </c>
      <c r="C43" s="41">
        <f t="shared" si="5"/>
        <v>1405</v>
      </c>
      <c r="D43" s="41">
        <f t="shared" si="6"/>
        <v>13</v>
      </c>
      <c r="E43" s="42" t="str">
        <f t="shared" si="2"/>
        <v>BARCELONA</v>
      </c>
      <c r="F43" s="42">
        <f t="shared" si="7"/>
        <v>18444</v>
      </c>
      <c r="G43" s="42">
        <f t="shared" si="8"/>
        <v>17718</v>
      </c>
    </row>
    <row r="44" spans="1:9" x14ac:dyDescent="0.25">
      <c r="A44" s="42" t="str">
        <f t="shared" si="3"/>
        <v>BALEARES</v>
      </c>
      <c r="B44" s="41">
        <f t="shared" si="4"/>
        <v>30975</v>
      </c>
      <c r="C44" s="41">
        <f t="shared" si="5"/>
        <v>33992</v>
      </c>
      <c r="D44" s="41">
        <f t="shared" si="6"/>
        <v>4</v>
      </c>
      <c r="E44" s="42" t="str">
        <f t="shared" si="2"/>
        <v>ALMERIA</v>
      </c>
      <c r="F44" s="42">
        <f t="shared" si="7"/>
        <v>12103</v>
      </c>
      <c r="G44" s="42">
        <f t="shared" si="8"/>
        <v>17507</v>
      </c>
    </row>
    <row r="45" spans="1:9" x14ac:dyDescent="0.25">
      <c r="A45" s="42" t="str">
        <f t="shared" si="3"/>
        <v>BARCELONA</v>
      </c>
      <c r="B45" s="41">
        <f t="shared" si="4"/>
        <v>18444</v>
      </c>
      <c r="C45" s="41">
        <f t="shared" si="5"/>
        <v>17718</v>
      </c>
      <c r="D45" s="41">
        <f t="shared" si="6"/>
        <v>6</v>
      </c>
      <c r="E45" s="42" t="str">
        <f t="shared" si="2"/>
        <v>MELILLA</v>
      </c>
      <c r="F45" s="42">
        <f t="shared" si="7"/>
        <v>8788</v>
      </c>
      <c r="G45" s="42">
        <f t="shared" si="8"/>
        <v>9111</v>
      </c>
    </row>
    <row r="46" spans="1:9" x14ac:dyDescent="0.25">
      <c r="A46" s="42" t="str">
        <f t="shared" si="3"/>
        <v>BILBAO</v>
      </c>
      <c r="B46" s="41">
        <f t="shared" si="4"/>
        <v>2517</v>
      </c>
      <c r="C46" s="41">
        <f t="shared" si="5"/>
        <v>2199</v>
      </c>
      <c r="D46" s="41">
        <f t="shared" si="6"/>
        <v>12</v>
      </c>
      <c r="E46" s="42" t="str">
        <f t="shared" si="2"/>
        <v>VALENCIA</v>
      </c>
      <c r="F46" s="42">
        <f t="shared" si="7"/>
        <v>8418</v>
      </c>
      <c r="G46" s="42">
        <f t="shared" si="8"/>
        <v>6225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4867</v>
      </c>
      <c r="G47" s="42">
        <f t="shared" si="8"/>
        <v>4773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3727</v>
      </c>
      <c r="G48" s="42">
        <f t="shared" si="8"/>
        <v>3621</v>
      </c>
    </row>
    <row r="49" spans="1:7" x14ac:dyDescent="0.25">
      <c r="A49" s="42" t="str">
        <f t="shared" si="3"/>
        <v>CEUTA</v>
      </c>
      <c r="B49" s="41">
        <f t="shared" si="4"/>
        <v>53711</v>
      </c>
      <c r="C49" s="41">
        <f t="shared" si="5"/>
        <v>66153</v>
      </c>
      <c r="D49" s="41">
        <f t="shared" si="6"/>
        <v>3</v>
      </c>
      <c r="E49" s="42" t="str">
        <f t="shared" si="2"/>
        <v>BILBAO</v>
      </c>
      <c r="F49" s="42">
        <f t="shared" si="7"/>
        <v>2517</v>
      </c>
      <c r="G49" s="42">
        <f t="shared" si="8"/>
        <v>2199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1174</v>
      </c>
      <c r="G50" s="42">
        <f t="shared" si="8"/>
        <v>1405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1033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157</v>
      </c>
      <c r="G52" s="42">
        <f t="shared" si="8"/>
        <v>36</v>
      </c>
    </row>
    <row r="53" spans="1:7" x14ac:dyDescent="0.25">
      <c r="A53" s="42" t="str">
        <f t="shared" si="3"/>
        <v>LAS PALMAS</v>
      </c>
      <c r="B53" s="41">
        <f t="shared" si="4"/>
        <v>24689</v>
      </c>
      <c r="C53" s="41">
        <f t="shared" si="5"/>
        <v>23325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3727</v>
      </c>
      <c r="C54" s="41">
        <f t="shared" si="5"/>
        <v>3621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8788</v>
      </c>
      <c r="C56" s="41">
        <f t="shared" si="5"/>
        <v>9111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96847</v>
      </c>
      <c r="C59" s="41">
        <f t="shared" si="5"/>
        <v>85155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1033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157</v>
      </c>
      <c r="C62" s="41">
        <f t="shared" si="5"/>
        <v>36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8418</v>
      </c>
      <c r="C63" s="41">
        <f t="shared" si="5"/>
        <v>6225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118</v>
      </c>
      <c r="C7" s="9">
        <v>100</v>
      </c>
      <c r="D7" s="9">
        <v>219</v>
      </c>
      <c r="E7" s="9">
        <v>227</v>
      </c>
      <c r="F7" s="10">
        <f>((E7*100)/D7)-100</f>
        <v>3.6529680365296855</v>
      </c>
      <c r="G7" s="1"/>
      <c r="H7" s="1"/>
      <c r="I7" s="1"/>
    </row>
    <row r="8" spans="1:12" x14ac:dyDescent="0.25">
      <c r="A8" s="11" t="s">
        <v>44</v>
      </c>
      <c r="B8" s="12">
        <v>95</v>
      </c>
      <c r="C8" s="12">
        <v>62</v>
      </c>
      <c r="D8" s="12">
        <v>183</v>
      </c>
      <c r="E8" s="12">
        <v>125</v>
      </c>
      <c r="F8" s="13">
        <f t="shared" ref="F8:F35" si="0">((E8*100)/D8)-100</f>
        <v>-31.693989071038246</v>
      </c>
      <c r="G8" s="1"/>
      <c r="H8" s="1"/>
      <c r="I8" s="1"/>
    </row>
    <row r="9" spans="1:12" x14ac:dyDescent="0.25">
      <c r="A9" s="8" t="s">
        <v>45</v>
      </c>
      <c r="B9" s="9">
        <v>112</v>
      </c>
      <c r="C9" s="9">
        <v>100</v>
      </c>
      <c r="D9" s="9">
        <v>244</v>
      </c>
      <c r="E9" s="9">
        <v>224</v>
      </c>
      <c r="F9" s="10">
        <f t="shared" si="0"/>
        <v>-8.1967213114754145</v>
      </c>
      <c r="G9" s="1"/>
      <c r="H9" s="1"/>
      <c r="I9" s="1"/>
    </row>
    <row r="10" spans="1:12" x14ac:dyDescent="0.25">
      <c r="A10" s="11" t="s">
        <v>46</v>
      </c>
      <c r="B10" s="12">
        <v>69</v>
      </c>
      <c r="C10" s="12">
        <v>72</v>
      </c>
      <c r="D10" s="12">
        <v>116</v>
      </c>
      <c r="E10" s="12">
        <v>143</v>
      </c>
      <c r="F10" s="13">
        <f t="shared" si="0"/>
        <v>23.275862068965523</v>
      </c>
      <c r="G10" s="1"/>
      <c r="H10" s="1"/>
      <c r="I10" s="1"/>
    </row>
    <row r="11" spans="1:12" x14ac:dyDescent="0.25">
      <c r="A11" s="8" t="s">
        <v>47</v>
      </c>
      <c r="B11" s="9">
        <v>1697</v>
      </c>
      <c r="C11" s="9">
        <v>1844</v>
      </c>
      <c r="D11" s="9">
        <v>3757</v>
      </c>
      <c r="E11" s="9">
        <v>3905</v>
      </c>
      <c r="F11" s="10">
        <f t="shared" si="0"/>
        <v>3.9393132818738366</v>
      </c>
      <c r="G11" s="1"/>
      <c r="H11" s="1"/>
      <c r="I11" s="1"/>
    </row>
    <row r="12" spans="1:12" x14ac:dyDescent="0.25">
      <c r="A12" s="11" t="s">
        <v>48</v>
      </c>
      <c r="B12" s="12">
        <v>135</v>
      </c>
      <c r="C12" s="12">
        <v>109</v>
      </c>
      <c r="D12" s="12">
        <v>246</v>
      </c>
      <c r="E12" s="12">
        <v>221</v>
      </c>
      <c r="F12" s="13">
        <f t="shared" si="0"/>
        <v>-10.162601626016254</v>
      </c>
      <c r="G12" s="1"/>
      <c r="H12" s="1"/>
      <c r="I12" s="1"/>
    </row>
    <row r="13" spans="1:12" x14ac:dyDescent="0.25">
      <c r="A13" s="8" t="s">
        <v>49</v>
      </c>
      <c r="B13" s="9">
        <v>451</v>
      </c>
      <c r="C13" s="9">
        <v>431</v>
      </c>
      <c r="D13" s="9">
        <v>971</v>
      </c>
      <c r="E13" s="9">
        <v>926</v>
      </c>
      <c r="F13" s="10">
        <f t="shared" si="0"/>
        <v>-4.6343975283213155</v>
      </c>
      <c r="G13" s="1"/>
      <c r="H13" s="1"/>
      <c r="I13" s="1"/>
    </row>
    <row r="14" spans="1:12" x14ac:dyDescent="0.25">
      <c r="A14" s="11" t="s">
        <v>50</v>
      </c>
      <c r="B14" s="12">
        <v>556</v>
      </c>
      <c r="C14" s="12">
        <v>547</v>
      </c>
      <c r="D14" s="12">
        <v>1138</v>
      </c>
      <c r="E14" s="12">
        <v>1100</v>
      </c>
      <c r="F14" s="13">
        <f t="shared" si="0"/>
        <v>-3.339191564147626</v>
      </c>
      <c r="G14" s="1"/>
      <c r="H14" s="1"/>
      <c r="I14" s="1"/>
    </row>
    <row r="15" spans="1:12" x14ac:dyDescent="0.25">
      <c r="A15" s="8" t="s">
        <v>51</v>
      </c>
      <c r="B15" s="9">
        <v>237</v>
      </c>
      <c r="C15" s="9">
        <v>269</v>
      </c>
      <c r="D15" s="9">
        <v>444</v>
      </c>
      <c r="E15" s="9">
        <v>498</v>
      </c>
      <c r="F15" s="10">
        <f t="shared" si="0"/>
        <v>12.162162162162161</v>
      </c>
      <c r="G15" s="1"/>
      <c r="H15" s="1"/>
      <c r="I15" s="1"/>
    </row>
    <row r="16" spans="1:12" x14ac:dyDescent="0.25">
      <c r="A16" s="11" t="s">
        <v>52</v>
      </c>
      <c r="B16" s="12">
        <v>92</v>
      </c>
      <c r="C16" s="12">
        <v>105</v>
      </c>
      <c r="D16" s="12">
        <v>183</v>
      </c>
      <c r="E16" s="12">
        <v>217</v>
      </c>
      <c r="F16" s="13">
        <f t="shared" si="0"/>
        <v>18.579234972677597</v>
      </c>
      <c r="G16" s="1"/>
      <c r="H16" s="1"/>
      <c r="I16" s="1"/>
    </row>
    <row r="17" spans="1:9" x14ac:dyDescent="0.25">
      <c r="A17" s="8" t="s">
        <v>53</v>
      </c>
      <c r="B17" s="9">
        <v>95</v>
      </c>
      <c r="C17" s="9">
        <v>99</v>
      </c>
      <c r="D17" s="9">
        <v>184</v>
      </c>
      <c r="E17" s="9">
        <v>195</v>
      </c>
      <c r="F17" s="10">
        <f t="shared" si="0"/>
        <v>5.9782608695652186</v>
      </c>
      <c r="G17" s="1"/>
      <c r="H17" s="1"/>
      <c r="I17" s="1"/>
    </row>
    <row r="18" spans="1:9" x14ac:dyDescent="0.25">
      <c r="A18" s="11" t="s">
        <v>54</v>
      </c>
      <c r="B18" s="12">
        <v>948</v>
      </c>
      <c r="C18" s="12">
        <v>926</v>
      </c>
      <c r="D18" s="12">
        <v>2010</v>
      </c>
      <c r="E18" s="12">
        <v>2005</v>
      </c>
      <c r="F18" s="13">
        <f t="shared" si="0"/>
        <v>-0.24875621890546995</v>
      </c>
      <c r="G18" s="1"/>
      <c r="H18" s="1"/>
      <c r="I18" s="1"/>
    </row>
    <row r="19" spans="1:9" x14ac:dyDescent="0.25">
      <c r="A19" s="8" t="s">
        <v>55</v>
      </c>
      <c r="B19" s="9">
        <v>87</v>
      </c>
      <c r="C19" s="9">
        <v>92</v>
      </c>
      <c r="D19" s="9">
        <v>175</v>
      </c>
      <c r="E19" s="9">
        <v>173</v>
      </c>
      <c r="F19" s="10">
        <f t="shared" si="0"/>
        <v>-1.1428571428571388</v>
      </c>
      <c r="G19" s="1"/>
      <c r="H19" s="1"/>
      <c r="I19" s="1"/>
    </row>
    <row r="20" spans="1:9" x14ac:dyDescent="0.25">
      <c r="A20" s="11" t="s">
        <v>56</v>
      </c>
      <c r="B20" s="12">
        <v>65</v>
      </c>
      <c r="C20" s="12">
        <v>85</v>
      </c>
      <c r="D20" s="12">
        <v>140</v>
      </c>
      <c r="E20" s="12">
        <v>171</v>
      </c>
      <c r="F20" s="13">
        <f t="shared" si="0"/>
        <v>22.142857142857139</v>
      </c>
      <c r="G20" s="1"/>
      <c r="H20" s="1"/>
      <c r="I20" s="1"/>
    </row>
    <row r="21" spans="1:9" x14ac:dyDescent="0.25">
      <c r="A21" s="8" t="s">
        <v>57</v>
      </c>
      <c r="B21" s="9">
        <v>88</v>
      </c>
      <c r="C21" s="9">
        <v>144</v>
      </c>
      <c r="D21" s="9">
        <v>184</v>
      </c>
      <c r="E21" s="9">
        <v>220</v>
      </c>
      <c r="F21" s="10">
        <f t="shared" si="0"/>
        <v>19.565217391304344</v>
      </c>
      <c r="G21" s="1"/>
      <c r="H21" s="1"/>
      <c r="I21" s="1"/>
    </row>
    <row r="22" spans="1:9" x14ac:dyDescent="0.25">
      <c r="A22" s="11" t="s">
        <v>58</v>
      </c>
      <c r="B22" s="12">
        <v>802</v>
      </c>
      <c r="C22" s="12">
        <v>792</v>
      </c>
      <c r="D22" s="12">
        <v>1661</v>
      </c>
      <c r="E22" s="12">
        <v>1707</v>
      </c>
      <c r="F22" s="13">
        <f t="shared" si="0"/>
        <v>2.7694160144491207</v>
      </c>
      <c r="G22" s="1"/>
      <c r="H22" s="1"/>
      <c r="I22" s="1"/>
    </row>
    <row r="23" spans="1:9" x14ac:dyDescent="0.25">
      <c r="A23" s="8" t="s">
        <v>59</v>
      </c>
      <c r="B23" s="9">
        <v>101</v>
      </c>
      <c r="C23" s="9">
        <v>108</v>
      </c>
      <c r="D23" s="9">
        <v>217</v>
      </c>
      <c r="E23" s="9">
        <v>220</v>
      </c>
      <c r="F23" s="10">
        <f t="shared" si="0"/>
        <v>1.3824884792626762</v>
      </c>
      <c r="G23" s="1"/>
      <c r="H23" s="1"/>
      <c r="I23" s="1"/>
    </row>
    <row r="24" spans="1:9" x14ac:dyDescent="0.25">
      <c r="A24" s="11" t="s">
        <v>60</v>
      </c>
      <c r="B24" s="12">
        <v>59</v>
      </c>
      <c r="C24" s="12">
        <v>68</v>
      </c>
      <c r="D24" s="12">
        <v>100</v>
      </c>
      <c r="E24" s="12">
        <v>136</v>
      </c>
      <c r="F24" s="13">
        <f t="shared" si="0"/>
        <v>36</v>
      </c>
      <c r="G24" s="1"/>
      <c r="H24" s="1"/>
      <c r="I24" s="1"/>
    </row>
    <row r="25" spans="1:9" x14ac:dyDescent="0.25">
      <c r="A25" s="8" t="s">
        <v>61</v>
      </c>
      <c r="B25" s="9">
        <v>79</v>
      </c>
      <c r="C25" s="9">
        <v>72</v>
      </c>
      <c r="D25" s="9">
        <v>169</v>
      </c>
      <c r="E25" s="9">
        <v>151</v>
      </c>
      <c r="F25" s="10">
        <f t="shared" si="0"/>
        <v>-10.650887573964496</v>
      </c>
      <c r="G25" s="1"/>
      <c r="H25" s="1"/>
      <c r="I25" s="1"/>
    </row>
    <row r="26" spans="1:9" x14ac:dyDescent="0.25">
      <c r="A26" s="11" t="s">
        <v>62</v>
      </c>
      <c r="B26" s="12">
        <v>28</v>
      </c>
      <c r="C26" s="12">
        <v>31</v>
      </c>
      <c r="D26" s="12">
        <v>51</v>
      </c>
      <c r="E26" s="12">
        <v>56</v>
      </c>
      <c r="F26" s="13">
        <f t="shared" si="0"/>
        <v>9.8039215686274446</v>
      </c>
      <c r="G26" s="1"/>
      <c r="H26" s="1"/>
      <c r="I26" s="1"/>
    </row>
    <row r="27" spans="1:9" x14ac:dyDescent="0.25">
      <c r="A27" s="8" t="s">
        <v>63</v>
      </c>
      <c r="B27" s="9">
        <v>61</v>
      </c>
      <c r="C27" s="9">
        <v>75</v>
      </c>
      <c r="D27" s="9">
        <v>120</v>
      </c>
      <c r="E27" s="9">
        <v>146</v>
      </c>
      <c r="F27" s="10">
        <f t="shared" si="0"/>
        <v>21.666666666666671</v>
      </c>
      <c r="G27" s="1"/>
      <c r="H27" s="1"/>
      <c r="I27" s="1"/>
    </row>
    <row r="28" spans="1:9" x14ac:dyDescent="0.25">
      <c r="A28" s="11" t="s">
        <v>64</v>
      </c>
      <c r="B28" s="12">
        <v>1006</v>
      </c>
      <c r="C28" s="12">
        <v>1230</v>
      </c>
      <c r="D28" s="12">
        <v>2073</v>
      </c>
      <c r="E28" s="12">
        <v>2690</v>
      </c>
      <c r="F28" s="13">
        <f t="shared" si="0"/>
        <v>29.763627592860587</v>
      </c>
      <c r="G28" s="1"/>
      <c r="H28" s="1"/>
      <c r="I28" s="1"/>
    </row>
    <row r="29" spans="1:9" x14ac:dyDescent="0.25">
      <c r="A29" s="8" t="s">
        <v>65</v>
      </c>
      <c r="B29" s="9">
        <v>89</v>
      </c>
      <c r="C29" s="9">
        <v>108</v>
      </c>
      <c r="D29" s="9">
        <v>153</v>
      </c>
      <c r="E29" s="9">
        <v>199</v>
      </c>
      <c r="F29" s="10">
        <f t="shared" si="0"/>
        <v>30.06535947712419</v>
      </c>
      <c r="G29" s="1"/>
      <c r="H29" s="1"/>
      <c r="I29" s="1"/>
    </row>
    <row r="30" spans="1:9" x14ac:dyDescent="0.25">
      <c r="A30" s="11" t="s">
        <v>66</v>
      </c>
      <c r="B30" s="12">
        <v>104</v>
      </c>
      <c r="C30" s="12">
        <v>91</v>
      </c>
      <c r="D30" s="12">
        <v>182</v>
      </c>
      <c r="E30" s="12">
        <v>201</v>
      </c>
      <c r="F30" s="13">
        <f t="shared" si="0"/>
        <v>10.439560439560438</v>
      </c>
      <c r="G30" s="1"/>
      <c r="H30" s="1"/>
      <c r="I30" s="1"/>
    </row>
    <row r="31" spans="1:9" x14ac:dyDescent="0.25">
      <c r="A31" s="8" t="s">
        <v>67</v>
      </c>
      <c r="B31" s="9">
        <v>226</v>
      </c>
      <c r="C31" s="9">
        <v>247</v>
      </c>
      <c r="D31" s="9">
        <v>414</v>
      </c>
      <c r="E31" s="9">
        <v>497</v>
      </c>
      <c r="F31" s="10">
        <f t="shared" si="0"/>
        <v>20.048309178743963</v>
      </c>
      <c r="G31" s="1"/>
      <c r="H31" s="1"/>
      <c r="I31" s="1"/>
    </row>
    <row r="32" spans="1:9" x14ac:dyDescent="0.25">
      <c r="A32" s="11" t="s">
        <v>68</v>
      </c>
      <c r="B32" s="12">
        <v>511</v>
      </c>
      <c r="C32" s="12">
        <v>434</v>
      </c>
      <c r="D32" s="12">
        <v>987</v>
      </c>
      <c r="E32" s="12">
        <v>971</v>
      </c>
      <c r="F32" s="13">
        <f t="shared" si="0"/>
        <v>-1.6210739614994907</v>
      </c>
      <c r="G32" s="1"/>
      <c r="H32" s="1"/>
      <c r="I32" s="1"/>
    </row>
    <row r="33" spans="1:9" x14ac:dyDescent="0.25">
      <c r="A33" s="8" t="s">
        <v>69</v>
      </c>
      <c r="B33" s="9">
        <v>159</v>
      </c>
      <c r="C33" s="9">
        <v>151</v>
      </c>
      <c r="D33" s="9">
        <v>322</v>
      </c>
      <c r="E33" s="9">
        <v>318</v>
      </c>
      <c r="F33" s="10">
        <f t="shared" si="0"/>
        <v>-1.2422360248447148</v>
      </c>
      <c r="G33" s="1"/>
      <c r="H33" s="1"/>
      <c r="I33" s="1"/>
    </row>
    <row r="34" spans="1:9" x14ac:dyDescent="0.25">
      <c r="A34" s="11" t="s">
        <v>70</v>
      </c>
      <c r="B34" s="12">
        <v>29</v>
      </c>
      <c r="C34" s="12">
        <v>14</v>
      </c>
      <c r="D34" s="12">
        <v>46</v>
      </c>
      <c r="E34" s="12">
        <v>34</v>
      </c>
      <c r="F34" s="13">
        <f t="shared" si="0"/>
        <v>-26.086956521739125</v>
      </c>
      <c r="G34" s="1"/>
      <c r="H34" s="1"/>
      <c r="I34" s="1"/>
    </row>
    <row r="35" spans="1:9" x14ac:dyDescent="0.25">
      <c r="A35" s="14" t="s">
        <v>71</v>
      </c>
      <c r="B35" s="15">
        <f>SUM(B7:B34)</f>
        <v>8099</v>
      </c>
      <c r="C35" s="15">
        <f t="shared" ref="C35:E35" si="1">SUM(C7:C34)</f>
        <v>8406</v>
      </c>
      <c r="D35" s="15">
        <f t="shared" si="1"/>
        <v>16689</v>
      </c>
      <c r="E35" s="15">
        <f t="shared" si="1"/>
        <v>17676</v>
      </c>
      <c r="F35" s="16">
        <f t="shared" si="0"/>
        <v>5.9140751393133257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227</v>
      </c>
      <c r="C38" s="41">
        <f>D7</f>
        <v>219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3905</v>
      </c>
      <c r="G38" s="42">
        <f>LOOKUP(E38,$A$38:$A$65,$C$38:$C$65)</f>
        <v>3757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</v>
      </c>
      <c r="C39" s="41">
        <f t="shared" ref="C39:C65" si="5">D8</f>
        <v>183</v>
      </c>
      <c r="D39" s="41">
        <f t="shared" ref="D39:D65" si="6">_xlfn.RANK.EQ(B39,$B$38:$B$65)+COUNTIF($B$38:$B$65,B39)-1</f>
        <v>26</v>
      </c>
      <c r="E39" s="42" t="str">
        <f t="shared" si="2"/>
        <v>SANTA CRUZ DE TENERIFE</v>
      </c>
      <c r="F39" s="42">
        <f t="shared" ref="F39:F54" si="7">LOOKUP(E39,$A$38:$A$65,$B$38:$B$65)</f>
        <v>2690</v>
      </c>
      <c r="G39" s="42">
        <f t="shared" ref="G39:G65" si="8">LOOKUP(E39,$A$38:$A$65,$C$38:$C$65)</f>
        <v>2073</v>
      </c>
    </row>
    <row r="40" spans="1:9" x14ac:dyDescent="0.25">
      <c r="A40" s="42" t="str">
        <f t="shared" si="3"/>
        <v>ALMERIA</v>
      </c>
      <c r="B40" s="41">
        <f t="shared" si="4"/>
        <v>224</v>
      </c>
      <c r="C40" s="41">
        <f t="shared" si="5"/>
        <v>244</v>
      </c>
      <c r="D40" s="41">
        <f t="shared" si="6"/>
        <v>12</v>
      </c>
      <c r="E40" s="42" t="str">
        <f t="shared" si="2"/>
        <v>CEUTA</v>
      </c>
      <c r="F40" s="42">
        <f t="shared" si="7"/>
        <v>2005</v>
      </c>
      <c r="G40" s="42">
        <f t="shared" si="8"/>
        <v>2010</v>
      </c>
    </row>
    <row r="41" spans="1:9" x14ac:dyDescent="0.25">
      <c r="A41" s="42" t="str">
        <f t="shared" si="3"/>
        <v>AVILES</v>
      </c>
      <c r="B41" s="41">
        <f t="shared" si="4"/>
        <v>143</v>
      </c>
      <c r="C41" s="41">
        <f t="shared" si="5"/>
        <v>116</v>
      </c>
      <c r="D41" s="41">
        <f t="shared" si="6"/>
        <v>24</v>
      </c>
      <c r="E41" s="42" t="str">
        <f t="shared" si="2"/>
        <v>LAS PALMAS</v>
      </c>
      <c r="F41" s="42">
        <f t="shared" si="7"/>
        <v>1707</v>
      </c>
      <c r="G41" s="42">
        <f t="shared" si="8"/>
        <v>1661</v>
      </c>
    </row>
    <row r="42" spans="1:9" x14ac:dyDescent="0.25">
      <c r="A42" s="42" t="str">
        <f t="shared" si="3"/>
        <v>BAHIA DE ALGECIRAS</v>
      </c>
      <c r="B42" s="41">
        <f t="shared" si="4"/>
        <v>3905</v>
      </c>
      <c r="C42" s="41">
        <f t="shared" si="5"/>
        <v>3757</v>
      </c>
      <c r="D42" s="41">
        <f t="shared" si="6"/>
        <v>1</v>
      </c>
      <c r="E42" s="42" t="str">
        <f t="shared" si="2"/>
        <v>BARCELONA</v>
      </c>
      <c r="F42" s="42">
        <f t="shared" si="7"/>
        <v>1100</v>
      </c>
      <c r="G42" s="42">
        <f t="shared" si="8"/>
        <v>1138</v>
      </c>
    </row>
    <row r="43" spans="1:9" x14ac:dyDescent="0.25">
      <c r="A43" s="42" t="str">
        <f t="shared" si="3"/>
        <v>BAHIA DE CADIZ</v>
      </c>
      <c r="B43" s="41">
        <f t="shared" si="4"/>
        <v>221</v>
      </c>
      <c r="C43" s="41">
        <f t="shared" si="5"/>
        <v>246</v>
      </c>
      <c r="D43" s="41">
        <f t="shared" si="6"/>
        <v>13</v>
      </c>
      <c r="E43" s="42" t="str">
        <f t="shared" si="2"/>
        <v>VALENCIA</v>
      </c>
      <c r="F43" s="42">
        <f t="shared" si="7"/>
        <v>971</v>
      </c>
      <c r="G43" s="42">
        <f t="shared" si="8"/>
        <v>987</v>
      </c>
    </row>
    <row r="44" spans="1:9" x14ac:dyDescent="0.25">
      <c r="A44" s="42" t="str">
        <f t="shared" si="3"/>
        <v>BALEARES</v>
      </c>
      <c r="B44" s="41">
        <f t="shared" si="4"/>
        <v>926</v>
      </c>
      <c r="C44" s="41">
        <f t="shared" si="5"/>
        <v>971</v>
      </c>
      <c r="D44" s="41">
        <f t="shared" si="6"/>
        <v>7</v>
      </c>
      <c r="E44" s="42" t="str">
        <f t="shared" si="2"/>
        <v>BALEARES</v>
      </c>
      <c r="F44" s="42">
        <f t="shared" si="7"/>
        <v>926</v>
      </c>
      <c r="G44" s="42">
        <f t="shared" si="8"/>
        <v>971</v>
      </c>
    </row>
    <row r="45" spans="1:9" x14ac:dyDescent="0.25">
      <c r="A45" s="42" t="str">
        <f t="shared" si="3"/>
        <v>BARCELONA</v>
      </c>
      <c r="B45" s="41">
        <f t="shared" si="4"/>
        <v>1100</v>
      </c>
      <c r="C45" s="41">
        <f t="shared" si="5"/>
        <v>1138</v>
      </c>
      <c r="D45" s="41">
        <f t="shared" si="6"/>
        <v>5</v>
      </c>
      <c r="E45" s="42" t="str">
        <f t="shared" si="2"/>
        <v>BILBAO</v>
      </c>
      <c r="F45" s="42">
        <f t="shared" si="7"/>
        <v>498</v>
      </c>
      <c r="G45" s="42">
        <f t="shared" si="8"/>
        <v>444</v>
      </c>
    </row>
    <row r="46" spans="1:9" x14ac:dyDescent="0.25">
      <c r="A46" s="42" t="str">
        <f t="shared" si="3"/>
        <v>BILBAO</v>
      </c>
      <c r="B46" s="41">
        <f t="shared" si="4"/>
        <v>498</v>
      </c>
      <c r="C46" s="41">
        <f t="shared" si="5"/>
        <v>444</v>
      </c>
      <c r="D46" s="41">
        <f t="shared" si="6"/>
        <v>8</v>
      </c>
      <c r="E46" s="42" t="str">
        <f t="shared" si="2"/>
        <v>TARRAGONA</v>
      </c>
      <c r="F46" s="42">
        <f t="shared" si="7"/>
        <v>497</v>
      </c>
      <c r="G46" s="42">
        <f t="shared" si="8"/>
        <v>414</v>
      </c>
    </row>
    <row r="47" spans="1:9" x14ac:dyDescent="0.25">
      <c r="A47" s="42" t="str">
        <f t="shared" si="3"/>
        <v>CARTAGENA</v>
      </c>
      <c r="B47" s="41">
        <f t="shared" si="4"/>
        <v>217</v>
      </c>
      <c r="C47" s="41">
        <f t="shared" si="5"/>
        <v>183</v>
      </c>
      <c r="D47" s="41">
        <f t="shared" si="6"/>
        <v>16</v>
      </c>
      <c r="E47" s="42" t="str">
        <f t="shared" si="2"/>
        <v>VIGO</v>
      </c>
      <c r="F47" s="42">
        <f t="shared" si="7"/>
        <v>318</v>
      </c>
      <c r="G47" s="42">
        <f t="shared" si="8"/>
        <v>322</v>
      </c>
    </row>
    <row r="48" spans="1:9" x14ac:dyDescent="0.25">
      <c r="A48" s="42" t="str">
        <f t="shared" si="3"/>
        <v>CASTELLON</v>
      </c>
      <c r="B48" s="41">
        <f t="shared" si="4"/>
        <v>195</v>
      </c>
      <c r="C48" s="41">
        <f t="shared" si="5"/>
        <v>184</v>
      </c>
      <c r="D48" s="41">
        <f t="shared" si="6"/>
        <v>19</v>
      </c>
      <c r="E48" s="42" t="str">
        <f t="shared" si="2"/>
        <v>A CORUÑA</v>
      </c>
      <c r="F48" s="42">
        <f t="shared" si="7"/>
        <v>227</v>
      </c>
      <c r="G48" s="42">
        <f t="shared" si="8"/>
        <v>219</v>
      </c>
    </row>
    <row r="49" spans="1:7" x14ac:dyDescent="0.25">
      <c r="A49" s="42" t="str">
        <f t="shared" si="3"/>
        <v>CEUTA</v>
      </c>
      <c r="B49" s="41">
        <f t="shared" si="4"/>
        <v>2005</v>
      </c>
      <c r="C49" s="41">
        <f t="shared" si="5"/>
        <v>2010</v>
      </c>
      <c r="D49" s="41">
        <f t="shared" si="6"/>
        <v>3</v>
      </c>
      <c r="E49" s="42" t="str">
        <f t="shared" si="2"/>
        <v>ALMERIA</v>
      </c>
      <c r="F49" s="42">
        <f t="shared" si="7"/>
        <v>224</v>
      </c>
      <c r="G49" s="42">
        <f t="shared" si="8"/>
        <v>244</v>
      </c>
    </row>
    <row r="50" spans="1:7" x14ac:dyDescent="0.25">
      <c r="A50" s="42" t="str">
        <f t="shared" si="3"/>
        <v>FERROL-SAN CIBRAO</v>
      </c>
      <c r="B50" s="41">
        <f t="shared" si="4"/>
        <v>173</v>
      </c>
      <c r="C50" s="41">
        <f t="shared" si="5"/>
        <v>175</v>
      </c>
      <c r="D50" s="41">
        <f t="shared" si="6"/>
        <v>20</v>
      </c>
      <c r="E50" s="42" t="str">
        <f t="shared" si="2"/>
        <v>BAHIA DE CADIZ</v>
      </c>
      <c r="F50" s="42">
        <f t="shared" si="7"/>
        <v>221</v>
      </c>
      <c r="G50" s="42">
        <f t="shared" si="8"/>
        <v>246</v>
      </c>
    </row>
    <row r="51" spans="1:7" x14ac:dyDescent="0.25">
      <c r="A51" s="42" t="str">
        <f t="shared" si="3"/>
        <v>GIJON</v>
      </c>
      <c r="B51" s="41">
        <f t="shared" si="4"/>
        <v>171</v>
      </c>
      <c r="C51" s="41">
        <f t="shared" si="5"/>
        <v>140</v>
      </c>
      <c r="D51" s="41">
        <f t="shared" si="6"/>
        <v>21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220</v>
      </c>
      <c r="C52" s="41">
        <f t="shared" si="5"/>
        <v>184</v>
      </c>
      <c r="D52" s="41">
        <f t="shared" si="6"/>
        <v>15</v>
      </c>
      <c r="E52" s="42" t="str">
        <f t="shared" si="2"/>
        <v>HUELVA</v>
      </c>
      <c r="F52" s="42">
        <f t="shared" si="7"/>
        <v>220</v>
      </c>
      <c r="G52" s="42">
        <f t="shared" si="8"/>
        <v>184</v>
      </c>
    </row>
    <row r="53" spans="1:7" x14ac:dyDescent="0.25">
      <c r="A53" s="42" t="str">
        <f t="shared" si="3"/>
        <v>LAS PALMAS</v>
      </c>
      <c r="B53" s="41">
        <f t="shared" si="4"/>
        <v>1707</v>
      </c>
      <c r="C53" s="41">
        <f t="shared" si="5"/>
        <v>1661</v>
      </c>
      <c r="D53" s="41">
        <f t="shared" si="6"/>
        <v>4</v>
      </c>
      <c r="E53" s="42" t="str">
        <f t="shared" si="2"/>
        <v>CARTAGENA</v>
      </c>
      <c r="F53" s="42">
        <f t="shared" si="7"/>
        <v>217</v>
      </c>
      <c r="G53" s="42">
        <f t="shared" si="8"/>
        <v>183</v>
      </c>
    </row>
    <row r="54" spans="1:7" x14ac:dyDescent="0.25">
      <c r="A54" s="42" t="str">
        <f t="shared" si="3"/>
        <v>MALAGA</v>
      </c>
      <c r="B54" s="41">
        <f t="shared" si="4"/>
        <v>220</v>
      </c>
      <c r="C54" s="41">
        <f t="shared" si="5"/>
        <v>217</v>
      </c>
      <c r="D54" s="41">
        <f t="shared" si="6"/>
        <v>15</v>
      </c>
      <c r="E54" s="42" t="str">
        <f t="shared" si="2"/>
        <v>SEVILLA</v>
      </c>
      <c r="F54" s="42">
        <f t="shared" si="7"/>
        <v>201</v>
      </c>
      <c r="G54" s="42">
        <f t="shared" si="8"/>
        <v>182</v>
      </c>
    </row>
    <row r="55" spans="1:7" x14ac:dyDescent="0.25">
      <c r="A55" s="42" t="str">
        <f t="shared" si="3"/>
        <v>MARIN Y RIA DE PONTEVEDRA</v>
      </c>
      <c r="B55" s="41">
        <f t="shared" si="4"/>
        <v>136</v>
      </c>
      <c r="C55" s="41">
        <f t="shared" si="5"/>
        <v>100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199</v>
      </c>
      <c r="G55" s="42">
        <f t="shared" si="8"/>
        <v>153</v>
      </c>
    </row>
    <row r="56" spans="1:7" x14ac:dyDescent="0.25">
      <c r="A56" s="42" t="str">
        <f t="shared" si="3"/>
        <v>MELILLA</v>
      </c>
      <c r="B56" s="41">
        <f t="shared" si="4"/>
        <v>151</v>
      </c>
      <c r="C56" s="41">
        <f t="shared" si="5"/>
        <v>169</v>
      </c>
      <c r="D56" s="41">
        <f t="shared" si="6"/>
        <v>22</v>
      </c>
      <c r="E56" s="42" t="str">
        <f t="shared" si="2"/>
        <v>CASTELLON</v>
      </c>
      <c r="F56" s="42">
        <f t="shared" si="9"/>
        <v>195</v>
      </c>
      <c r="G56" s="42">
        <f t="shared" si="8"/>
        <v>184</v>
      </c>
    </row>
    <row r="57" spans="1:7" x14ac:dyDescent="0.25">
      <c r="A57" s="42" t="str">
        <f t="shared" si="3"/>
        <v>MOTRIL</v>
      </c>
      <c r="B57" s="41">
        <f t="shared" si="4"/>
        <v>56</v>
      </c>
      <c r="C57" s="41">
        <f t="shared" si="5"/>
        <v>51</v>
      </c>
      <c r="D57" s="41">
        <f t="shared" si="6"/>
        <v>27</v>
      </c>
      <c r="E57" s="42" t="str">
        <f t="shared" si="2"/>
        <v>FERROL-SAN CIBRAO</v>
      </c>
      <c r="F57" s="42">
        <f t="shared" si="9"/>
        <v>173</v>
      </c>
      <c r="G57" s="42">
        <f t="shared" si="8"/>
        <v>175</v>
      </c>
    </row>
    <row r="58" spans="1:7" x14ac:dyDescent="0.25">
      <c r="A58" s="42" t="str">
        <f t="shared" si="3"/>
        <v>PASAIA</v>
      </c>
      <c r="B58" s="41">
        <f t="shared" si="4"/>
        <v>146</v>
      </c>
      <c r="C58" s="41">
        <f t="shared" si="5"/>
        <v>120</v>
      </c>
      <c r="D58" s="41">
        <f t="shared" si="6"/>
        <v>23</v>
      </c>
      <c r="E58" s="42" t="str">
        <f t="shared" si="2"/>
        <v>GIJON</v>
      </c>
      <c r="F58" s="42">
        <f t="shared" si="9"/>
        <v>171</v>
      </c>
      <c r="G58" s="42">
        <f t="shared" si="8"/>
        <v>140</v>
      </c>
    </row>
    <row r="59" spans="1:7" x14ac:dyDescent="0.25">
      <c r="A59" s="42" t="str">
        <f t="shared" si="3"/>
        <v>SANTA CRUZ DE TENERIFE</v>
      </c>
      <c r="B59" s="41">
        <f t="shared" si="4"/>
        <v>2690</v>
      </c>
      <c r="C59" s="41">
        <f t="shared" si="5"/>
        <v>2073</v>
      </c>
      <c r="D59" s="41">
        <f t="shared" si="6"/>
        <v>2</v>
      </c>
      <c r="E59" s="42" t="str">
        <f t="shared" si="2"/>
        <v>MELILLA</v>
      </c>
      <c r="F59" s="42">
        <f t="shared" si="9"/>
        <v>151</v>
      </c>
      <c r="G59" s="42">
        <f t="shared" si="8"/>
        <v>169</v>
      </c>
    </row>
    <row r="60" spans="1:7" x14ac:dyDescent="0.25">
      <c r="A60" s="42" t="str">
        <f t="shared" si="3"/>
        <v>SANTANDER</v>
      </c>
      <c r="B60" s="41">
        <f t="shared" si="4"/>
        <v>199</v>
      </c>
      <c r="C60" s="41">
        <f t="shared" si="5"/>
        <v>153</v>
      </c>
      <c r="D60" s="41">
        <f t="shared" si="6"/>
        <v>18</v>
      </c>
      <c r="E60" s="42" t="str">
        <f t="shared" si="2"/>
        <v>PASAIA</v>
      </c>
      <c r="F60" s="42">
        <f t="shared" si="9"/>
        <v>146</v>
      </c>
      <c r="G60" s="42">
        <f t="shared" si="8"/>
        <v>120</v>
      </c>
    </row>
    <row r="61" spans="1:7" x14ac:dyDescent="0.25">
      <c r="A61" s="42" t="str">
        <f t="shared" si="3"/>
        <v>SEVILLA</v>
      </c>
      <c r="B61" s="41">
        <f t="shared" si="4"/>
        <v>201</v>
      </c>
      <c r="C61" s="41">
        <f t="shared" si="5"/>
        <v>182</v>
      </c>
      <c r="D61" s="41">
        <f t="shared" si="6"/>
        <v>17</v>
      </c>
      <c r="E61" s="42" t="str">
        <f t="shared" si="2"/>
        <v>AVILES</v>
      </c>
      <c r="F61" s="42">
        <f t="shared" si="9"/>
        <v>143</v>
      </c>
      <c r="G61" s="42">
        <f t="shared" si="8"/>
        <v>116</v>
      </c>
    </row>
    <row r="62" spans="1:7" x14ac:dyDescent="0.25">
      <c r="A62" s="42" t="str">
        <f t="shared" si="3"/>
        <v>TARRAGONA</v>
      </c>
      <c r="B62" s="41">
        <f t="shared" si="4"/>
        <v>497</v>
      </c>
      <c r="C62" s="41">
        <f t="shared" si="5"/>
        <v>414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136</v>
      </c>
      <c r="G62" s="42">
        <f t="shared" si="8"/>
        <v>100</v>
      </c>
    </row>
    <row r="63" spans="1:7" x14ac:dyDescent="0.25">
      <c r="A63" s="42" t="str">
        <f t="shared" si="3"/>
        <v>VALENCIA</v>
      </c>
      <c r="B63" s="41">
        <f t="shared" si="4"/>
        <v>971</v>
      </c>
      <c r="C63" s="41">
        <f t="shared" si="5"/>
        <v>987</v>
      </c>
      <c r="D63" s="41">
        <f t="shared" si="6"/>
        <v>6</v>
      </c>
      <c r="E63" s="42" t="str">
        <f t="shared" si="2"/>
        <v>ALICANTE</v>
      </c>
      <c r="F63" s="42">
        <f t="shared" si="9"/>
        <v>125</v>
      </c>
      <c r="G63" s="42">
        <f t="shared" si="8"/>
        <v>183</v>
      </c>
    </row>
    <row r="64" spans="1:7" x14ac:dyDescent="0.25">
      <c r="A64" s="42" t="str">
        <f t="shared" si="3"/>
        <v>VIGO</v>
      </c>
      <c r="B64" s="41">
        <f t="shared" si="4"/>
        <v>318</v>
      </c>
      <c r="C64" s="41">
        <f t="shared" si="5"/>
        <v>322</v>
      </c>
      <c r="D64" s="41">
        <f t="shared" si="6"/>
        <v>10</v>
      </c>
      <c r="E64" s="42" t="str">
        <f t="shared" si="2"/>
        <v>MOTRIL</v>
      </c>
      <c r="F64" s="42">
        <f t="shared" si="9"/>
        <v>56</v>
      </c>
      <c r="G64" s="42">
        <f t="shared" si="8"/>
        <v>51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46</v>
      </c>
      <c r="D65" s="41">
        <f t="shared" si="6"/>
        <v>28</v>
      </c>
      <c r="E65" s="42" t="str">
        <f t="shared" si="2"/>
        <v>VILAGARCIA</v>
      </c>
      <c r="F65" s="42">
        <f t="shared" si="9"/>
        <v>34</v>
      </c>
      <c r="G65" s="42">
        <f t="shared" si="8"/>
        <v>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7" sqref="F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1021833</v>
      </c>
      <c r="C7" s="9">
        <v>848096</v>
      </c>
      <c r="D7" s="9">
        <v>1839382</v>
      </c>
      <c r="E7" s="9">
        <v>1728330</v>
      </c>
      <c r="F7" s="10">
        <f>((E7*100)/D7)-100</f>
        <v>-6.0374625825413091</v>
      </c>
      <c r="G7" s="1"/>
      <c r="H7" s="1"/>
      <c r="I7" s="1"/>
    </row>
    <row r="8" spans="1:12" x14ac:dyDescent="0.25">
      <c r="A8" s="11" t="s">
        <v>44</v>
      </c>
      <c r="B8" s="12">
        <v>870264</v>
      </c>
      <c r="C8" s="12">
        <v>652799</v>
      </c>
      <c r="D8" s="12">
        <v>1824923</v>
      </c>
      <c r="E8" s="12">
        <v>1309634</v>
      </c>
      <c r="F8" s="13">
        <f t="shared" ref="F8:F35" si="0">((E8*100)/D8)-100</f>
        <v>-28.236205034404193</v>
      </c>
      <c r="G8" s="1"/>
      <c r="H8" s="1"/>
      <c r="I8" s="1"/>
    </row>
    <row r="9" spans="1:12" x14ac:dyDescent="0.25">
      <c r="A9" s="8" t="s">
        <v>45</v>
      </c>
      <c r="B9" s="9">
        <v>1569364</v>
      </c>
      <c r="C9" s="9">
        <v>1305529</v>
      </c>
      <c r="D9" s="9">
        <v>3426839</v>
      </c>
      <c r="E9" s="9">
        <v>2781809</v>
      </c>
      <c r="F9" s="10">
        <f t="shared" si="0"/>
        <v>-18.822886047462404</v>
      </c>
      <c r="G9" s="1"/>
      <c r="H9" s="1"/>
      <c r="I9" s="1"/>
    </row>
    <row r="10" spans="1:12" x14ac:dyDescent="0.25">
      <c r="A10" s="11" t="s">
        <v>46</v>
      </c>
      <c r="B10" s="12">
        <v>466962</v>
      </c>
      <c r="C10" s="12">
        <v>371545</v>
      </c>
      <c r="D10" s="12">
        <v>768907</v>
      </c>
      <c r="E10" s="12">
        <v>710480</v>
      </c>
      <c r="F10" s="13">
        <f t="shared" si="0"/>
        <v>-7.5987082963219166</v>
      </c>
      <c r="G10" s="1"/>
      <c r="H10" s="1"/>
      <c r="I10" s="1"/>
    </row>
    <row r="11" spans="1:12" x14ac:dyDescent="0.25">
      <c r="A11" s="8" t="s">
        <v>47</v>
      </c>
      <c r="B11" s="9">
        <v>20390405</v>
      </c>
      <c r="C11" s="9">
        <v>20010214</v>
      </c>
      <c r="D11" s="9">
        <v>44074342</v>
      </c>
      <c r="E11" s="9">
        <v>42703022</v>
      </c>
      <c r="F11" s="10">
        <f t="shared" si="0"/>
        <v>-3.1113794052784698</v>
      </c>
      <c r="G11" s="1"/>
      <c r="H11" s="1"/>
      <c r="I11" s="1"/>
    </row>
    <row r="12" spans="1:12" x14ac:dyDescent="0.25">
      <c r="A12" s="11" t="s">
        <v>48</v>
      </c>
      <c r="B12" s="12">
        <v>1564868</v>
      </c>
      <c r="C12" s="12">
        <v>1439519</v>
      </c>
      <c r="D12" s="12">
        <v>2714069</v>
      </c>
      <c r="E12" s="12">
        <v>2669242</v>
      </c>
      <c r="F12" s="13">
        <f t="shared" si="0"/>
        <v>-1.6516529240782063</v>
      </c>
      <c r="G12" s="1"/>
      <c r="H12" s="1"/>
      <c r="I12" s="1"/>
    </row>
    <row r="13" spans="1:12" x14ac:dyDescent="0.25">
      <c r="A13" s="8" t="s">
        <v>49</v>
      </c>
      <c r="B13" s="9">
        <v>7431498</v>
      </c>
      <c r="C13" s="9">
        <v>7072672</v>
      </c>
      <c r="D13" s="9">
        <v>15473434</v>
      </c>
      <c r="E13" s="9">
        <v>14527587</v>
      </c>
      <c r="F13" s="10">
        <f t="shared" si="0"/>
        <v>-6.1127155096922934</v>
      </c>
      <c r="G13" s="1"/>
      <c r="H13" s="1"/>
      <c r="I13" s="1"/>
    </row>
    <row r="14" spans="1:12" x14ac:dyDescent="0.25">
      <c r="A14" s="11" t="s">
        <v>50</v>
      </c>
      <c r="B14" s="12">
        <v>15419498</v>
      </c>
      <c r="C14" s="12">
        <v>14644101</v>
      </c>
      <c r="D14" s="12">
        <v>31887343</v>
      </c>
      <c r="E14" s="12">
        <v>30359162</v>
      </c>
      <c r="F14" s="13">
        <f t="shared" si="0"/>
        <v>-4.7924375511625357</v>
      </c>
      <c r="G14" s="1"/>
      <c r="H14" s="1"/>
      <c r="I14" s="1"/>
    </row>
    <row r="15" spans="1:12" x14ac:dyDescent="0.25">
      <c r="A15" s="8" t="s">
        <v>51</v>
      </c>
      <c r="B15" s="9">
        <v>3489192</v>
      </c>
      <c r="C15" s="9">
        <v>3182836</v>
      </c>
      <c r="D15" s="9">
        <v>6716834</v>
      </c>
      <c r="E15" s="9">
        <v>6361579</v>
      </c>
      <c r="F15" s="10">
        <f t="shared" si="0"/>
        <v>-5.2890245612739619</v>
      </c>
      <c r="G15" s="1"/>
      <c r="H15" s="1"/>
      <c r="I15" s="1"/>
    </row>
    <row r="16" spans="1:12" x14ac:dyDescent="0.25">
      <c r="A16" s="11" t="s">
        <v>52</v>
      </c>
      <c r="B16" s="12">
        <v>2036441</v>
      </c>
      <c r="C16" s="12">
        <v>1607758</v>
      </c>
      <c r="D16" s="12">
        <v>4220286</v>
      </c>
      <c r="E16" s="12">
        <v>3873402</v>
      </c>
      <c r="F16" s="13">
        <f t="shared" si="0"/>
        <v>-8.2194429477054456</v>
      </c>
      <c r="G16" s="1"/>
      <c r="H16" s="1"/>
      <c r="I16" s="1"/>
    </row>
    <row r="17" spans="1:9" x14ac:dyDescent="0.25">
      <c r="A17" s="8" t="s">
        <v>53</v>
      </c>
      <c r="B17" s="9">
        <v>1125336</v>
      </c>
      <c r="C17" s="9">
        <v>1127939</v>
      </c>
      <c r="D17" s="9">
        <v>2275962</v>
      </c>
      <c r="E17" s="9">
        <v>2209816</v>
      </c>
      <c r="F17" s="10">
        <f t="shared" si="0"/>
        <v>-2.9062875390713856</v>
      </c>
      <c r="G17" s="1"/>
      <c r="H17" s="1"/>
      <c r="I17" s="1"/>
    </row>
    <row r="18" spans="1:9" x14ac:dyDescent="0.25">
      <c r="A18" s="11" t="s">
        <v>54</v>
      </c>
      <c r="B18" s="12">
        <v>4697269</v>
      </c>
      <c r="C18" s="12">
        <v>4985032</v>
      </c>
      <c r="D18" s="12">
        <v>10271008</v>
      </c>
      <c r="E18" s="12">
        <v>10445001</v>
      </c>
      <c r="F18" s="13">
        <f t="shared" si="0"/>
        <v>1.6940206842405274</v>
      </c>
      <c r="G18" s="1"/>
      <c r="H18" s="1"/>
      <c r="I18" s="1"/>
    </row>
    <row r="19" spans="1:9" x14ac:dyDescent="0.25">
      <c r="A19" s="8" t="s">
        <v>55</v>
      </c>
      <c r="B19" s="9">
        <v>1136708</v>
      </c>
      <c r="C19" s="9">
        <v>1094626</v>
      </c>
      <c r="D19" s="9">
        <v>2168110</v>
      </c>
      <c r="E19" s="9">
        <v>2242362</v>
      </c>
      <c r="F19" s="10">
        <f t="shared" si="0"/>
        <v>3.4247339848992908</v>
      </c>
      <c r="G19" s="1"/>
      <c r="H19" s="1"/>
      <c r="I19" s="1"/>
    </row>
    <row r="20" spans="1:9" x14ac:dyDescent="0.25">
      <c r="A20" s="11" t="s">
        <v>56</v>
      </c>
      <c r="B20" s="12">
        <v>783573</v>
      </c>
      <c r="C20" s="12">
        <v>1141009</v>
      </c>
      <c r="D20" s="12">
        <v>1997284</v>
      </c>
      <c r="E20" s="12">
        <v>2105357</v>
      </c>
      <c r="F20" s="13">
        <f t="shared" si="0"/>
        <v>5.4109981354679633</v>
      </c>
      <c r="G20" s="1"/>
      <c r="H20" s="1"/>
      <c r="I20" s="1"/>
    </row>
    <row r="21" spans="1:9" x14ac:dyDescent="0.25">
      <c r="A21" s="8" t="s">
        <v>57</v>
      </c>
      <c r="B21" s="9">
        <v>1257459</v>
      </c>
      <c r="C21" s="9">
        <v>1656279</v>
      </c>
      <c r="D21" s="9">
        <v>2527904</v>
      </c>
      <c r="E21" s="9">
        <v>2820695</v>
      </c>
      <c r="F21" s="10">
        <f t="shared" si="0"/>
        <v>11.582362304897657</v>
      </c>
      <c r="G21" s="1"/>
      <c r="H21" s="1"/>
      <c r="I21" s="1"/>
    </row>
    <row r="22" spans="1:9" x14ac:dyDescent="0.25">
      <c r="A22" s="11" t="s">
        <v>58</v>
      </c>
      <c r="B22" s="12">
        <v>14755948</v>
      </c>
      <c r="C22" s="12">
        <v>13820796</v>
      </c>
      <c r="D22" s="12">
        <v>29857515</v>
      </c>
      <c r="E22" s="12">
        <v>29513746</v>
      </c>
      <c r="F22" s="13">
        <f t="shared" si="0"/>
        <v>-1.1513650750908084</v>
      </c>
      <c r="G22" s="1"/>
      <c r="H22" s="1"/>
      <c r="I22" s="1"/>
    </row>
    <row r="23" spans="1:9" x14ac:dyDescent="0.25">
      <c r="A23" s="8" t="s">
        <v>59</v>
      </c>
      <c r="B23" s="9">
        <v>2048636</v>
      </c>
      <c r="C23" s="9">
        <v>2186890</v>
      </c>
      <c r="D23" s="9">
        <v>5254767</v>
      </c>
      <c r="E23" s="9">
        <v>5228456</v>
      </c>
      <c r="F23" s="10">
        <f t="shared" si="0"/>
        <v>-0.50070726256748799</v>
      </c>
      <c r="G23" s="1"/>
      <c r="H23" s="1"/>
      <c r="I23" s="1"/>
    </row>
    <row r="24" spans="1:9" x14ac:dyDescent="0.25">
      <c r="A24" s="11" t="s">
        <v>60</v>
      </c>
      <c r="B24" s="12">
        <v>209845</v>
      </c>
      <c r="C24" s="12">
        <v>277545</v>
      </c>
      <c r="D24" s="12">
        <v>357347</v>
      </c>
      <c r="E24" s="12">
        <v>571269</v>
      </c>
      <c r="F24" s="13">
        <f t="shared" si="0"/>
        <v>59.86394177088377</v>
      </c>
      <c r="G24" s="1"/>
      <c r="H24" s="1"/>
      <c r="I24" s="1"/>
    </row>
    <row r="25" spans="1:9" x14ac:dyDescent="0.25">
      <c r="A25" s="8" t="s">
        <v>61</v>
      </c>
      <c r="B25" s="9">
        <v>1028805</v>
      </c>
      <c r="C25" s="9">
        <v>998233</v>
      </c>
      <c r="D25" s="9">
        <v>2245276</v>
      </c>
      <c r="E25" s="9">
        <v>2109241</v>
      </c>
      <c r="F25" s="10">
        <f t="shared" si="0"/>
        <v>-6.0587206205384092</v>
      </c>
      <c r="G25" s="1"/>
      <c r="H25" s="1"/>
      <c r="I25" s="1"/>
    </row>
    <row r="26" spans="1:9" x14ac:dyDescent="0.25">
      <c r="A26" s="11" t="s">
        <v>62</v>
      </c>
      <c r="B26" s="12">
        <v>290119</v>
      </c>
      <c r="C26" s="12">
        <v>272324</v>
      </c>
      <c r="D26" s="12">
        <v>562853</v>
      </c>
      <c r="E26" s="12">
        <v>445848</v>
      </c>
      <c r="F26" s="13">
        <f t="shared" si="0"/>
        <v>-20.787843362298858</v>
      </c>
      <c r="G26" s="1"/>
      <c r="H26" s="1"/>
      <c r="I26" s="1"/>
    </row>
    <row r="27" spans="1:9" x14ac:dyDescent="0.25">
      <c r="A27" s="8" t="s">
        <v>63</v>
      </c>
      <c r="B27" s="9">
        <v>434619</v>
      </c>
      <c r="C27" s="9">
        <v>469579</v>
      </c>
      <c r="D27" s="9">
        <v>802567</v>
      </c>
      <c r="E27" s="9">
        <v>885732</v>
      </c>
      <c r="F27" s="10">
        <f t="shared" si="0"/>
        <v>10.362374730084838</v>
      </c>
      <c r="G27" s="1"/>
      <c r="H27" s="1"/>
      <c r="I27" s="1"/>
    </row>
    <row r="28" spans="1:9" x14ac:dyDescent="0.25">
      <c r="A28" s="11" t="s">
        <v>64</v>
      </c>
      <c r="B28" s="12">
        <v>14033203</v>
      </c>
      <c r="C28" s="12">
        <v>14502790</v>
      </c>
      <c r="D28" s="12">
        <v>29656416</v>
      </c>
      <c r="E28" s="12">
        <v>33486177</v>
      </c>
      <c r="F28" s="13">
        <f t="shared" si="0"/>
        <v>12.913768811443703</v>
      </c>
      <c r="G28" s="1"/>
      <c r="H28" s="1"/>
      <c r="I28" s="1"/>
    </row>
    <row r="29" spans="1:9" x14ac:dyDescent="0.25">
      <c r="A29" s="8" t="s">
        <v>65</v>
      </c>
      <c r="B29" s="9">
        <v>912317</v>
      </c>
      <c r="C29" s="9">
        <v>1201348</v>
      </c>
      <c r="D29" s="9">
        <v>1700564</v>
      </c>
      <c r="E29" s="9">
        <v>2331198</v>
      </c>
      <c r="F29" s="10">
        <f t="shared" si="0"/>
        <v>37.083814546232901</v>
      </c>
      <c r="G29" s="1"/>
      <c r="H29" s="1"/>
      <c r="I29" s="1"/>
    </row>
    <row r="30" spans="1:9" x14ac:dyDescent="0.25">
      <c r="A30" s="11" t="s">
        <v>66</v>
      </c>
      <c r="B30" s="12">
        <v>427530</v>
      </c>
      <c r="C30" s="12">
        <v>416859</v>
      </c>
      <c r="D30" s="12">
        <v>797532</v>
      </c>
      <c r="E30" s="12">
        <v>894169</v>
      </c>
      <c r="F30" s="13">
        <f t="shared" si="0"/>
        <v>12.117005963397077</v>
      </c>
      <c r="G30" s="1"/>
      <c r="H30" s="1"/>
      <c r="I30" s="1"/>
    </row>
    <row r="31" spans="1:9" x14ac:dyDescent="0.25">
      <c r="A31" s="8" t="s">
        <v>67</v>
      </c>
      <c r="B31" s="9">
        <v>3139472</v>
      </c>
      <c r="C31" s="9">
        <v>3334328</v>
      </c>
      <c r="D31" s="9">
        <v>5596638</v>
      </c>
      <c r="E31" s="9">
        <v>7377729</v>
      </c>
      <c r="F31" s="10">
        <f t="shared" si="0"/>
        <v>31.824302375819201</v>
      </c>
      <c r="G31" s="1"/>
      <c r="H31" s="1"/>
      <c r="I31" s="1"/>
    </row>
    <row r="32" spans="1:9" x14ac:dyDescent="0.25">
      <c r="A32" s="11" t="s">
        <v>68</v>
      </c>
      <c r="B32" s="12">
        <v>13198714</v>
      </c>
      <c r="C32" s="12">
        <v>12014684</v>
      </c>
      <c r="D32" s="12">
        <v>25888504</v>
      </c>
      <c r="E32" s="12">
        <v>26702930</v>
      </c>
      <c r="F32" s="13">
        <f t="shared" si="0"/>
        <v>3.145898272067015</v>
      </c>
      <c r="G32" s="1"/>
      <c r="H32" s="1"/>
      <c r="I32" s="1"/>
    </row>
    <row r="33" spans="1:9" x14ac:dyDescent="0.25">
      <c r="A33" s="8" t="s">
        <v>69</v>
      </c>
      <c r="B33" s="9">
        <v>1927265</v>
      </c>
      <c r="C33" s="9">
        <v>2108987</v>
      </c>
      <c r="D33" s="9">
        <v>3901100</v>
      </c>
      <c r="E33" s="9">
        <v>4245530</v>
      </c>
      <c r="F33" s="10">
        <f t="shared" si="0"/>
        <v>8.8290482171695146</v>
      </c>
      <c r="G33" s="1"/>
      <c r="H33" s="1"/>
      <c r="I33" s="1"/>
    </row>
    <row r="34" spans="1:9" x14ac:dyDescent="0.25">
      <c r="A34" s="11" t="s">
        <v>70</v>
      </c>
      <c r="B34" s="12">
        <v>241988</v>
      </c>
      <c r="C34" s="12">
        <v>91899</v>
      </c>
      <c r="D34" s="12">
        <v>367424</v>
      </c>
      <c r="E34" s="12">
        <v>179866</v>
      </c>
      <c r="F34" s="13">
        <f t="shared" si="0"/>
        <v>-51.046747082389828</v>
      </c>
      <c r="G34" s="1"/>
      <c r="H34" s="1"/>
      <c r="I34" s="1"/>
    </row>
    <row r="35" spans="1:9" x14ac:dyDescent="0.25">
      <c r="A35" s="14" t="s">
        <v>71</v>
      </c>
      <c r="B35" s="15">
        <f>SUM(B7:B34)</f>
        <v>115909131</v>
      </c>
      <c r="C35" s="15">
        <f t="shared" ref="C35:E35" si="1">SUM(C7:C34)</f>
        <v>112836216</v>
      </c>
      <c r="D35" s="15">
        <f t="shared" si="1"/>
        <v>239175130</v>
      </c>
      <c r="E35" s="15">
        <f t="shared" si="1"/>
        <v>240819369</v>
      </c>
      <c r="F35" s="16">
        <f t="shared" si="0"/>
        <v>0.68746236283011797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1728330</v>
      </c>
      <c r="C38" s="41">
        <f>D7</f>
        <v>1839382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42703022</v>
      </c>
      <c r="G38" s="42">
        <f>LOOKUP(E38,$A$38:$A$65,$C$38:$C$65)</f>
        <v>44074342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1309634</v>
      </c>
      <c r="C39" s="41">
        <f t="shared" ref="C39:C65" si="5">D8</f>
        <v>1824923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33486177</v>
      </c>
      <c r="G39" s="42">
        <f t="shared" ref="G39:G65" si="8">LOOKUP(E39,$A$38:$A$65,$C$38:$C$65)</f>
        <v>29656416</v>
      </c>
    </row>
    <row r="40" spans="1:9" x14ac:dyDescent="0.25">
      <c r="A40" s="42" t="str">
        <f t="shared" si="3"/>
        <v>ALMERIA</v>
      </c>
      <c r="B40" s="41">
        <f t="shared" si="4"/>
        <v>2781809</v>
      </c>
      <c r="C40" s="41">
        <f t="shared" si="5"/>
        <v>3426839</v>
      </c>
      <c r="D40" s="41">
        <f t="shared" si="6"/>
        <v>14</v>
      </c>
      <c r="E40" s="42" t="str">
        <f t="shared" si="2"/>
        <v>BARCELONA</v>
      </c>
      <c r="F40" s="42">
        <f t="shared" si="7"/>
        <v>30359162</v>
      </c>
      <c r="G40" s="42">
        <f t="shared" si="8"/>
        <v>31887343</v>
      </c>
    </row>
    <row r="41" spans="1:9" x14ac:dyDescent="0.25">
      <c r="A41" s="42" t="str">
        <f t="shared" si="3"/>
        <v>AVILES</v>
      </c>
      <c r="B41" s="41">
        <f t="shared" si="4"/>
        <v>710480</v>
      </c>
      <c r="C41" s="41">
        <f t="shared" si="5"/>
        <v>768907</v>
      </c>
      <c r="D41" s="41">
        <f t="shared" si="6"/>
        <v>25</v>
      </c>
      <c r="E41" s="42" t="str">
        <f t="shared" si="2"/>
        <v>LAS PALMAS</v>
      </c>
      <c r="F41" s="42">
        <f t="shared" si="7"/>
        <v>29513746</v>
      </c>
      <c r="G41" s="42">
        <f t="shared" si="8"/>
        <v>29857515</v>
      </c>
    </row>
    <row r="42" spans="1:9" x14ac:dyDescent="0.25">
      <c r="A42" s="42" t="str">
        <f t="shared" si="3"/>
        <v>BAHIA DE ALGECIRAS</v>
      </c>
      <c r="B42" s="41">
        <f t="shared" si="4"/>
        <v>42703022</v>
      </c>
      <c r="C42" s="41">
        <f t="shared" si="5"/>
        <v>44074342</v>
      </c>
      <c r="D42" s="41">
        <f t="shared" si="6"/>
        <v>1</v>
      </c>
      <c r="E42" s="42" t="str">
        <f t="shared" si="2"/>
        <v>VALENCIA</v>
      </c>
      <c r="F42" s="42">
        <f t="shared" si="7"/>
        <v>26702930</v>
      </c>
      <c r="G42" s="42">
        <f t="shared" si="8"/>
        <v>25888504</v>
      </c>
    </row>
    <row r="43" spans="1:9" x14ac:dyDescent="0.25">
      <c r="A43" s="42" t="str">
        <f t="shared" si="3"/>
        <v>BAHIA DE CADIZ</v>
      </c>
      <c r="B43" s="41">
        <f t="shared" si="4"/>
        <v>2669242</v>
      </c>
      <c r="C43" s="41">
        <f t="shared" si="5"/>
        <v>2714069</v>
      </c>
      <c r="D43" s="41">
        <f t="shared" si="6"/>
        <v>15</v>
      </c>
      <c r="E43" s="42" t="str">
        <f t="shared" si="2"/>
        <v>BALEARES</v>
      </c>
      <c r="F43" s="42">
        <f t="shared" si="7"/>
        <v>14527587</v>
      </c>
      <c r="G43" s="42">
        <f t="shared" si="8"/>
        <v>15473434</v>
      </c>
    </row>
    <row r="44" spans="1:9" x14ac:dyDescent="0.25">
      <c r="A44" s="42" t="str">
        <f t="shared" si="3"/>
        <v>BALEARES</v>
      </c>
      <c r="B44" s="41">
        <f t="shared" si="4"/>
        <v>14527587</v>
      </c>
      <c r="C44" s="41">
        <f t="shared" si="5"/>
        <v>15473434</v>
      </c>
      <c r="D44" s="41">
        <f t="shared" si="6"/>
        <v>6</v>
      </c>
      <c r="E44" s="42" t="str">
        <f t="shared" si="2"/>
        <v>CEUTA</v>
      </c>
      <c r="F44" s="42">
        <f t="shared" si="7"/>
        <v>10445001</v>
      </c>
      <c r="G44" s="42">
        <f t="shared" si="8"/>
        <v>10271008</v>
      </c>
    </row>
    <row r="45" spans="1:9" x14ac:dyDescent="0.25">
      <c r="A45" s="42" t="str">
        <f t="shared" si="3"/>
        <v>BARCELONA</v>
      </c>
      <c r="B45" s="41">
        <f t="shared" si="4"/>
        <v>30359162</v>
      </c>
      <c r="C45" s="41">
        <f t="shared" si="5"/>
        <v>31887343</v>
      </c>
      <c r="D45" s="41">
        <f t="shared" si="6"/>
        <v>3</v>
      </c>
      <c r="E45" s="42" t="str">
        <f t="shared" si="2"/>
        <v>TARRAGONA</v>
      </c>
      <c r="F45" s="42">
        <f t="shared" si="7"/>
        <v>7377729</v>
      </c>
      <c r="G45" s="42">
        <f t="shared" si="8"/>
        <v>5596638</v>
      </c>
    </row>
    <row r="46" spans="1:9" x14ac:dyDescent="0.25">
      <c r="A46" s="42" t="str">
        <f t="shared" si="3"/>
        <v>BILBAO</v>
      </c>
      <c r="B46" s="41">
        <f t="shared" si="4"/>
        <v>6361579</v>
      </c>
      <c r="C46" s="41">
        <f t="shared" si="5"/>
        <v>6716834</v>
      </c>
      <c r="D46" s="41">
        <f t="shared" si="6"/>
        <v>9</v>
      </c>
      <c r="E46" s="42" t="str">
        <f t="shared" si="2"/>
        <v>BILBAO</v>
      </c>
      <c r="F46" s="42">
        <f t="shared" si="7"/>
        <v>6361579</v>
      </c>
      <c r="G46" s="42">
        <f t="shared" si="8"/>
        <v>6716834</v>
      </c>
    </row>
    <row r="47" spans="1:9" x14ac:dyDescent="0.25">
      <c r="A47" s="42" t="str">
        <f t="shared" si="3"/>
        <v>CARTAGENA</v>
      </c>
      <c r="B47" s="41">
        <f t="shared" si="4"/>
        <v>3873402</v>
      </c>
      <c r="C47" s="41">
        <f t="shared" si="5"/>
        <v>4220286</v>
      </c>
      <c r="D47" s="41">
        <f t="shared" si="6"/>
        <v>12</v>
      </c>
      <c r="E47" s="42" t="str">
        <f t="shared" si="2"/>
        <v>MALAGA</v>
      </c>
      <c r="F47" s="42">
        <f t="shared" si="7"/>
        <v>5228456</v>
      </c>
      <c r="G47" s="42">
        <f t="shared" si="8"/>
        <v>5254767</v>
      </c>
    </row>
    <row r="48" spans="1:9" x14ac:dyDescent="0.25">
      <c r="A48" s="42" t="str">
        <f t="shared" si="3"/>
        <v>CASTELLON</v>
      </c>
      <c r="B48" s="41">
        <f t="shared" si="4"/>
        <v>2209816</v>
      </c>
      <c r="C48" s="41">
        <f t="shared" si="5"/>
        <v>2275962</v>
      </c>
      <c r="D48" s="41">
        <f t="shared" si="6"/>
        <v>18</v>
      </c>
      <c r="E48" s="42" t="str">
        <f t="shared" si="2"/>
        <v>VIGO</v>
      </c>
      <c r="F48" s="42">
        <f t="shared" si="7"/>
        <v>4245530</v>
      </c>
      <c r="G48" s="42">
        <f t="shared" si="8"/>
        <v>3901100</v>
      </c>
    </row>
    <row r="49" spans="1:7" x14ac:dyDescent="0.25">
      <c r="A49" s="42" t="str">
        <f t="shared" si="3"/>
        <v>CEUTA</v>
      </c>
      <c r="B49" s="41">
        <f t="shared" si="4"/>
        <v>10445001</v>
      </c>
      <c r="C49" s="41">
        <f t="shared" si="5"/>
        <v>10271008</v>
      </c>
      <c r="D49" s="41">
        <f t="shared" si="6"/>
        <v>7</v>
      </c>
      <c r="E49" s="42" t="str">
        <f t="shared" si="2"/>
        <v>CARTAGENA</v>
      </c>
      <c r="F49" s="42">
        <f t="shared" si="7"/>
        <v>3873402</v>
      </c>
      <c r="G49" s="42">
        <f t="shared" si="8"/>
        <v>4220286</v>
      </c>
    </row>
    <row r="50" spans="1:7" x14ac:dyDescent="0.25">
      <c r="A50" s="42" t="str">
        <f t="shared" si="3"/>
        <v>FERROL-SAN CIBRAO</v>
      </c>
      <c r="B50" s="41">
        <f t="shared" si="4"/>
        <v>2242362</v>
      </c>
      <c r="C50" s="41">
        <f t="shared" si="5"/>
        <v>2168110</v>
      </c>
      <c r="D50" s="41">
        <f t="shared" si="6"/>
        <v>17</v>
      </c>
      <c r="E50" s="42" t="str">
        <f t="shared" si="2"/>
        <v>HUELVA</v>
      </c>
      <c r="F50" s="42">
        <f t="shared" si="7"/>
        <v>2820695</v>
      </c>
      <c r="G50" s="42">
        <f t="shared" si="8"/>
        <v>2527904</v>
      </c>
    </row>
    <row r="51" spans="1:7" x14ac:dyDescent="0.25">
      <c r="A51" s="42" t="str">
        <f t="shared" si="3"/>
        <v>GIJON</v>
      </c>
      <c r="B51" s="41">
        <f t="shared" si="4"/>
        <v>2105357</v>
      </c>
      <c r="C51" s="41">
        <f t="shared" si="5"/>
        <v>1997284</v>
      </c>
      <c r="D51" s="41">
        <f t="shared" si="6"/>
        <v>20</v>
      </c>
      <c r="E51" s="42" t="str">
        <f t="shared" si="2"/>
        <v>ALMERIA</v>
      </c>
      <c r="F51" s="42">
        <f t="shared" si="7"/>
        <v>2781809</v>
      </c>
      <c r="G51" s="42">
        <f t="shared" si="8"/>
        <v>3426839</v>
      </c>
    </row>
    <row r="52" spans="1:7" x14ac:dyDescent="0.25">
      <c r="A52" s="42" t="str">
        <f t="shared" si="3"/>
        <v>HUELVA</v>
      </c>
      <c r="B52" s="41">
        <f t="shared" si="4"/>
        <v>2820695</v>
      </c>
      <c r="C52" s="41">
        <f t="shared" si="5"/>
        <v>2527904</v>
      </c>
      <c r="D52" s="41">
        <f t="shared" si="6"/>
        <v>13</v>
      </c>
      <c r="E52" s="42" t="str">
        <f t="shared" si="2"/>
        <v>BAHIA DE CADIZ</v>
      </c>
      <c r="F52" s="42">
        <f t="shared" si="7"/>
        <v>2669242</v>
      </c>
      <c r="G52" s="42">
        <f t="shared" si="8"/>
        <v>2714069</v>
      </c>
    </row>
    <row r="53" spans="1:7" x14ac:dyDescent="0.25">
      <c r="A53" s="42" t="str">
        <f t="shared" si="3"/>
        <v>LAS PALMAS</v>
      </c>
      <c r="B53" s="41">
        <f t="shared" si="4"/>
        <v>29513746</v>
      </c>
      <c r="C53" s="41">
        <f t="shared" si="5"/>
        <v>29857515</v>
      </c>
      <c r="D53" s="41">
        <f t="shared" si="6"/>
        <v>4</v>
      </c>
      <c r="E53" s="42" t="str">
        <f t="shared" si="2"/>
        <v>SANTANDER</v>
      </c>
      <c r="F53" s="42">
        <f t="shared" si="7"/>
        <v>2331198</v>
      </c>
      <c r="G53" s="42">
        <f t="shared" si="8"/>
        <v>1700564</v>
      </c>
    </row>
    <row r="54" spans="1:7" x14ac:dyDescent="0.25">
      <c r="A54" s="42" t="str">
        <f t="shared" si="3"/>
        <v>MALAGA</v>
      </c>
      <c r="B54" s="41">
        <f t="shared" si="4"/>
        <v>5228456</v>
      </c>
      <c r="C54" s="41">
        <f t="shared" si="5"/>
        <v>5254767</v>
      </c>
      <c r="D54" s="41">
        <f t="shared" si="6"/>
        <v>10</v>
      </c>
      <c r="E54" s="42" t="str">
        <f t="shared" si="2"/>
        <v>FERROL-SAN CIBRAO</v>
      </c>
      <c r="F54" s="42">
        <f t="shared" si="7"/>
        <v>2242362</v>
      </c>
      <c r="G54" s="42">
        <f t="shared" si="8"/>
        <v>2168110</v>
      </c>
    </row>
    <row r="55" spans="1:7" x14ac:dyDescent="0.25">
      <c r="A55" s="42" t="str">
        <f t="shared" si="3"/>
        <v>MARIN Y RIA DE PONTEVEDRA</v>
      </c>
      <c r="B55" s="41">
        <f t="shared" si="4"/>
        <v>571269</v>
      </c>
      <c r="C55" s="41">
        <f t="shared" si="5"/>
        <v>357347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2209816</v>
      </c>
      <c r="G55" s="42">
        <f t="shared" si="8"/>
        <v>2275962</v>
      </c>
    </row>
    <row r="56" spans="1:7" x14ac:dyDescent="0.25">
      <c r="A56" s="42" t="str">
        <f t="shared" si="3"/>
        <v>MELILLA</v>
      </c>
      <c r="B56" s="41">
        <f t="shared" si="4"/>
        <v>2109241</v>
      </c>
      <c r="C56" s="41">
        <f t="shared" si="5"/>
        <v>2245276</v>
      </c>
      <c r="D56" s="41">
        <f t="shared" si="6"/>
        <v>19</v>
      </c>
      <c r="E56" s="42" t="str">
        <f t="shared" si="2"/>
        <v>MELILLA</v>
      </c>
      <c r="F56" s="42">
        <f t="shared" si="9"/>
        <v>2109241</v>
      </c>
      <c r="G56" s="42">
        <f t="shared" si="8"/>
        <v>2245276</v>
      </c>
    </row>
    <row r="57" spans="1:7" x14ac:dyDescent="0.25">
      <c r="A57" s="42" t="str">
        <f t="shared" si="3"/>
        <v>MOTRIL</v>
      </c>
      <c r="B57" s="41">
        <f t="shared" si="4"/>
        <v>445848</v>
      </c>
      <c r="C57" s="41">
        <f t="shared" si="5"/>
        <v>562853</v>
      </c>
      <c r="D57" s="41">
        <f t="shared" si="6"/>
        <v>27</v>
      </c>
      <c r="E57" s="42" t="str">
        <f t="shared" si="2"/>
        <v>GIJON</v>
      </c>
      <c r="F57" s="42">
        <f t="shared" si="9"/>
        <v>2105357</v>
      </c>
      <c r="G57" s="42">
        <f t="shared" si="8"/>
        <v>1997284</v>
      </c>
    </row>
    <row r="58" spans="1:7" x14ac:dyDescent="0.25">
      <c r="A58" s="42" t="str">
        <f t="shared" si="3"/>
        <v>PASAIA</v>
      </c>
      <c r="B58" s="41">
        <f t="shared" si="4"/>
        <v>885732</v>
      </c>
      <c r="C58" s="41">
        <f t="shared" si="5"/>
        <v>802567</v>
      </c>
      <c r="D58" s="41">
        <f t="shared" si="6"/>
        <v>24</v>
      </c>
      <c r="E58" s="42" t="str">
        <f t="shared" si="2"/>
        <v>A CORUÑA</v>
      </c>
      <c r="F58" s="42">
        <f t="shared" si="9"/>
        <v>1728330</v>
      </c>
      <c r="G58" s="42">
        <f t="shared" si="8"/>
        <v>1839382</v>
      </c>
    </row>
    <row r="59" spans="1:7" x14ac:dyDescent="0.25">
      <c r="A59" s="42" t="str">
        <f t="shared" si="3"/>
        <v>SANTA CRUZ DE TENERIFE</v>
      </c>
      <c r="B59" s="41">
        <f t="shared" si="4"/>
        <v>33486177</v>
      </c>
      <c r="C59" s="41">
        <f t="shared" si="5"/>
        <v>29656416</v>
      </c>
      <c r="D59" s="41">
        <f t="shared" si="6"/>
        <v>2</v>
      </c>
      <c r="E59" s="42" t="str">
        <f t="shared" si="2"/>
        <v>ALICANTE</v>
      </c>
      <c r="F59" s="42">
        <f t="shared" si="9"/>
        <v>1309634</v>
      </c>
      <c r="G59" s="42">
        <f t="shared" si="8"/>
        <v>1824923</v>
      </c>
    </row>
    <row r="60" spans="1:7" x14ac:dyDescent="0.25">
      <c r="A60" s="42" t="str">
        <f t="shared" si="3"/>
        <v>SANTANDER</v>
      </c>
      <c r="B60" s="41">
        <f t="shared" si="4"/>
        <v>2331198</v>
      </c>
      <c r="C60" s="41">
        <f t="shared" si="5"/>
        <v>1700564</v>
      </c>
      <c r="D60" s="41">
        <f t="shared" si="6"/>
        <v>16</v>
      </c>
      <c r="E60" s="42" t="str">
        <f t="shared" si="2"/>
        <v>SEVILLA</v>
      </c>
      <c r="F60" s="42">
        <f t="shared" si="9"/>
        <v>894169</v>
      </c>
      <c r="G60" s="42">
        <f t="shared" si="8"/>
        <v>797532</v>
      </c>
    </row>
    <row r="61" spans="1:7" x14ac:dyDescent="0.25">
      <c r="A61" s="42" t="str">
        <f t="shared" si="3"/>
        <v>SEVILLA</v>
      </c>
      <c r="B61" s="41">
        <f t="shared" si="4"/>
        <v>894169</v>
      </c>
      <c r="C61" s="41">
        <f t="shared" si="5"/>
        <v>797532</v>
      </c>
      <c r="D61" s="41">
        <f t="shared" si="6"/>
        <v>23</v>
      </c>
      <c r="E61" s="42" t="str">
        <f t="shared" si="2"/>
        <v>PASAIA</v>
      </c>
      <c r="F61" s="42">
        <f t="shared" si="9"/>
        <v>885732</v>
      </c>
      <c r="G61" s="42">
        <f t="shared" si="8"/>
        <v>802567</v>
      </c>
    </row>
    <row r="62" spans="1:7" x14ac:dyDescent="0.25">
      <c r="A62" s="42" t="str">
        <f t="shared" si="3"/>
        <v>TARRAGONA</v>
      </c>
      <c r="B62" s="41">
        <f t="shared" si="4"/>
        <v>7377729</v>
      </c>
      <c r="C62" s="41">
        <f t="shared" si="5"/>
        <v>5596638</v>
      </c>
      <c r="D62" s="41">
        <f t="shared" si="6"/>
        <v>8</v>
      </c>
      <c r="E62" s="42" t="str">
        <f t="shared" si="2"/>
        <v>AVILES</v>
      </c>
      <c r="F62" s="42">
        <f t="shared" si="9"/>
        <v>710480</v>
      </c>
      <c r="G62" s="42">
        <f t="shared" si="8"/>
        <v>768907</v>
      </c>
    </row>
    <row r="63" spans="1:7" x14ac:dyDescent="0.25">
      <c r="A63" s="42" t="str">
        <f t="shared" si="3"/>
        <v>VALENCIA</v>
      </c>
      <c r="B63" s="41">
        <f t="shared" si="4"/>
        <v>26702930</v>
      </c>
      <c r="C63" s="41">
        <f t="shared" si="5"/>
        <v>25888504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571269</v>
      </c>
      <c r="G63" s="42">
        <f t="shared" si="8"/>
        <v>357347</v>
      </c>
    </row>
    <row r="64" spans="1:7" x14ac:dyDescent="0.25">
      <c r="A64" s="42" t="str">
        <f t="shared" si="3"/>
        <v>VIGO</v>
      </c>
      <c r="B64" s="41">
        <f t="shared" si="4"/>
        <v>4245530</v>
      </c>
      <c r="C64" s="41">
        <f t="shared" si="5"/>
        <v>3901100</v>
      </c>
      <c r="D64" s="41">
        <f t="shared" si="6"/>
        <v>11</v>
      </c>
      <c r="E64" s="42" t="str">
        <f t="shared" si="2"/>
        <v>MOTRIL</v>
      </c>
      <c r="F64" s="42">
        <f t="shared" si="9"/>
        <v>445848</v>
      </c>
      <c r="G64" s="42">
        <f t="shared" si="8"/>
        <v>562853</v>
      </c>
    </row>
    <row r="65" spans="1:7" x14ac:dyDescent="0.25">
      <c r="A65" s="42" t="str">
        <f t="shared" si="3"/>
        <v>VILAGARCIA</v>
      </c>
      <c r="B65" s="41">
        <f t="shared" si="4"/>
        <v>179866</v>
      </c>
      <c r="C65" s="41">
        <f t="shared" si="5"/>
        <v>367424</v>
      </c>
      <c r="D65" s="41">
        <f t="shared" si="6"/>
        <v>28</v>
      </c>
      <c r="E65" s="42" t="str">
        <f t="shared" si="2"/>
        <v>VILAGARCIA</v>
      </c>
      <c r="F65" s="42">
        <f t="shared" si="9"/>
        <v>179866</v>
      </c>
      <c r="G65" s="42">
        <f t="shared" si="8"/>
        <v>367424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C37" sqref="C37"/>
    </sheetView>
  </sheetViews>
  <sheetFormatPr baseColWidth="10" defaultRowHeight="15" x14ac:dyDescent="0.25"/>
  <cols>
    <col min="1" max="1" width="21.28515625" bestFit="1" customWidth="1"/>
    <col min="6" max="6" width="9.140625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40268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1</v>
      </c>
      <c r="D7" s="9">
        <v>3</v>
      </c>
      <c r="E7" s="9">
        <v>1</v>
      </c>
      <c r="F7" s="10">
        <f>((E7*100)/D7)-100</f>
        <v>-66.666666666666657</v>
      </c>
      <c r="G7" s="1"/>
      <c r="H7" s="1"/>
      <c r="I7" s="1"/>
    </row>
    <row r="8" spans="1:12" x14ac:dyDescent="0.25">
      <c r="A8" s="11" t="s">
        <v>44</v>
      </c>
      <c r="B8" s="12">
        <v>0</v>
      </c>
      <c r="C8" s="12">
        <v>1</v>
      </c>
      <c r="D8" s="12">
        <v>1</v>
      </c>
      <c r="E8" s="12">
        <v>2</v>
      </c>
      <c r="F8" s="13">
        <f t="shared" ref="F8:F35" si="0">((E8*100)/D8)-100</f>
        <v>100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1</v>
      </c>
      <c r="D9" s="9">
        <v>1</v>
      </c>
      <c r="E9" s="9">
        <v>1</v>
      </c>
      <c r="F9" s="10">
        <f t="shared" si="0"/>
        <v>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/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0</v>
      </c>
      <c r="E11" s="9">
        <v>0</v>
      </c>
      <c r="F11" s="18"/>
      <c r="G11" s="1"/>
      <c r="H11" s="1"/>
      <c r="I11" s="1"/>
    </row>
    <row r="12" spans="1:12" x14ac:dyDescent="0.25">
      <c r="A12" s="11" t="s">
        <v>48</v>
      </c>
      <c r="B12" s="12">
        <v>5</v>
      </c>
      <c r="C12" s="12">
        <v>3</v>
      </c>
      <c r="D12" s="12">
        <v>7</v>
      </c>
      <c r="E12" s="12">
        <v>5</v>
      </c>
      <c r="F12" s="13">
        <f t="shared" si="0"/>
        <v>-28.571428571428569</v>
      </c>
      <c r="G12" s="1"/>
      <c r="H12" s="1"/>
      <c r="I12" s="1"/>
    </row>
    <row r="13" spans="1:12" x14ac:dyDescent="0.25">
      <c r="A13" s="8" t="s">
        <v>49</v>
      </c>
      <c r="B13" s="9">
        <v>2</v>
      </c>
      <c r="C13" s="9">
        <v>3</v>
      </c>
      <c r="D13" s="9">
        <v>8</v>
      </c>
      <c r="E13" s="9">
        <v>8</v>
      </c>
      <c r="F13" s="10">
        <f t="shared" si="0"/>
        <v>0</v>
      </c>
      <c r="G13" s="1"/>
      <c r="H13" s="1"/>
      <c r="I13" s="1"/>
    </row>
    <row r="14" spans="1:12" x14ac:dyDescent="0.25">
      <c r="A14" s="11" t="s">
        <v>50</v>
      </c>
      <c r="B14" s="12">
        <v>15</v>
      </c>
      <c r="C14" s="12">
        <v>17</v>
      </c>
      <c r="D14" s="12">
        <v>31</v>
      </c>
      <c r="E14" s="12">
        <v>35</v>
      </c>
      <c r="F14" s="13">
        <f t="shared" si="0"/>
        <v>12.903225806451616</v>
      </c>
      <c r="G14" s="1"/>
      <c r="H14" s="1"/>
      <c r="I14" s="1"/>
    </row>
    <row r="15" spans="1:12" x14ac:dyDescent="0.25">
      <c r="A15" s="8" t="s">
        <v>51</v>
      </c>
      <c r="B15" s="9">
        <v>0</v>
      </c>
      <c r="C15" s="9">
        <v>0</v>
      </c>
      <c r="D15" s="9">
        <v>1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52</v>
      </c>
      <c r="B16" s="12">
        <v>1</v>
      </c>
      <c r="C16" s="12">
        <v>1</v>
      </c>
      <c r="D16" s="12">
        <v>3</v>
      </c>
      <c r="E16" s="12">
        <v>4</v>
      </c>
      <c r="F16" s="13">
        <f t="shared" si="0"/>
        <v>33.333333333333343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/>
      <c r="G17" s="1"/>
      <c r="H17" s="1"/>
      <c r="I17" s="1"/>
    </row>
    <row r="18" spans="1:9" x14ac:dyDescent="0.25">
      <c r="A18" s="11" t="s">
        <v>54</v>
      </c>
      <c r="B18" s="12">
        <v>0</v>
      </c>
      <c r="C18" s="12">
        <v>0</v>
      </c>
      <c r="D18" s="12">
        <v>0</v>
      </c>
      <c r="E18" s="12">
        <v>0</v>
      </c>
      <c r="F18" s="13"/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/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/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8"/>
      <c r="G21" s="1"/>
      <c r="H21" s="1"/>
      <c r="I21" s="1"/>
    </row>
    <row r="22" spans="1:9" x14ac:dyDescent="0.25">
      <c r="A22" s="11" t="s">
        <v>58</v>
      </c>
      <c r="B22" s="12">
        <v>37</v>
      </c>
      <c r="C22" s="12">
        <v>38</v>
      </c>
      <c r="D22" s="12">
        <v>79</v>
      </c>
      <c r="E22" s="12">
        <v>76</v>
      </c>
      <c r="F22" s="13">
        <f t="shared" si="0"/>
        <v>-3.7974683544303787</v>
      </c>
      <c r="G22" s="1"/>
      <c r="H22" s="1"/>
      <c r="I22" s="1"/>
    </row>
    <row r="23" spans="1:9" x14ac:dyDescent="0.25">
      <c r="A23" s="8" t="s">
        <v>59</v>
      </c>
      <c r="B23" s="9">
        <v>9</v>
      </c>
      <c r="C23" s="9">
        <v>11</v>
      </c>
      <c r="D23" s="9">
        <v>24</v>
      </c>
      <c r="E23" s="9">
        <v>22</v>
      </c>
      <c r="F23" s="10">
        <f t="shared" si="0"/>
        <v>-8.3333333333333286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0</v>
      </c>
      <c r="E25" s="9">
        <v>0</v>
      </c>
      <c r="F25" s="10"/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/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64</v>
      </c>
      <c r="B28" s="12">
        <v>30</v>
      </c>
      <c r="C28" s="12">
        <v>30</v>
      </c>
      <c r="D28" s="12">
        <v>63</v>
      </c>
      <c r="E28" s="12">
        <v>68</v>
      </c>
      <c r="F28" s="13">
        <f t="shared" si="0"/>
        <v>7.9365079365079367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0"/>
      <c r="G29" s="1"/>
      <c r="H29" s="1"/>
      <c r="I29" s="1"/>
    </row>
    <row r="30" spans="1:9" x14ac:dyDescent="0.25">
      <c r="A30" s="11" t="s">
        <v>66</v>
      </c>
      <c r="B30" s="12">
        <v>4</v>
      </c>
      <c r="C30" s="12">
        <v>1</v>
      </c>
      <c r="D30" s="12">
        <v>5</v>
      </c>
      <c r="E30" s="12">
        <v>1</v>
      </c>
      <c r="F30" s="13">
        <f t="shared" si="0"/>
        <v>-80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0</v>
      </c>
      <c r="E31" s="9">
        <v>0</v>
      </c>
      <c r="F31" s="10"/>
      <c r="G31" s="1"/>
      <c r="H31" s="1"/>
      <c r="I31" s="1"/>
    </row>
    <row r="32" spans="1:9" x14ac:dyDescent="0.25">
      <c r="A32" s="11" t="s">
        <v>68</v>
      </c>
      <c r="B32" s="12">
        <v>1</v>
      </c>
      <c r="C32" s="12">
        <v>5</v>
      </c>
      <c r="D32" s="12">
        <v>3</v>
      </c>
      <c r="E32" s="12">
        <v>9</v>
      </c>
      <c r="F32" s="13">
        <f t="shared" si="0"/>
        <v>200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1</v>
      </c>
      <c r="D33" s="9">
        <v>1</v>
      </c>
      <c r="E33" s="9">
        <v>3</v>
      </c>
      <c r="F33" s="10">
        <f t="shared" si="0"/>
        <v>200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3"/>
      <c r="G34" s="1"/>
      <c r="H34" s="1"/>
      <c r="I34" s="1"/>
    </row>
    <row r="35" spans="1:9" x14ac:dyDescent="0.25">
      <c r="A35" s="14" t="s">
        <v>71</v>
      </c>
      <c r="B35" s="15">
        <f>SUM(B7:B34)</f>
        <v>104</v>
      </c>
      <c r="C35" s="15">
        <f t="shared" ref="C35:E35" si="1">SUM(C7:C34)</f>
        <v>113</v>
      </c>
      <c r="D35" s="15">
        <f t="shared" si="1"/>
        <v>230</v>
      </c>
      <c r="E35" s="15">
        <f t="shared" si="1"/>
        <v>235</v>
      </c>
      <c r="F35" s="16">
        <f t="shared" si="0"/>
        <v>2.1739130434782652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</v>
      </c>
      <c r="C38" s="41">
        <f>D7</f>
        <v>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LAS PALMAS</v>
      </c>
      <c r="F38" s="42">
        <f>LOOKUP(E38,$A$38:$A$65,$B$38:$B$65)</f>
        <v>76</v>
      </c>
      <c r="G38" s="42">
        <f>LOOKUP(E38,$A$38:$A$65,$C$38:$C$65)</f>
        <v>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</v>
      </c>
      <c r="C39" s="41">
        <f t="shared" ref="C39:C65" si="5">D8</f>
        <v>1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68</v>
      </c>
      <c r="G39" s="42">
        <f t="shared" ref="G39:G65" si="8">LOOKUP(E39,$A$38:$A$65,$C$38:$C$65)</f>
        <v>63</v>
      </c>
    </row>
    <row r="40" spans="1:9" x14ac:dyDescent="0.25">
      <c r="A40" s="42" t="str">
        <f t="shared" si="3"/>
        <v>ALMERIA</v>
      </c>
      <c r="B40" s="41">
        <f t="shared" si="4"/>
        <v>1</v>
      </c>
      <c r="C40" s="41">
        <f t="shared" si="5"/>
        <v>1</v>
      </c>
      <c r="D40" s="41">
        <f t="shared" si="6"/>
        <v>13</v>
      </c>
      <c r="E40" s="42" t="str">
        <f t="shared" si="2"/>
        <v>BARCELONA</v>
      </c>
      <c r="F40" s="42">
        <f t="shared" si="7"/>
        <v>35</v>
      </c>
      <c r="G40" s="42">
        <f t="shared" si="8"/>
        <v>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22</v>
      </c>
      <c r="G41" s="42">
        <f t="shared" si="8"/>
        <v>24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VALENCIA</v>
      </c>
      <c r="F42" s="42">
        <f t="shared" si="7"/>
        <v>9</v>
      </c>
      <c r="G42" s="42">
        <f t="shared" si="8"/>
        <v>3</v>
      </c>
    </row>
    <row r="43" spans="1:9" x14ac:dyDescent="0.25">
      <c r="A43" s="42" t="str">
        <f t="shared" si="3"/>
        <v>BAHIA DE CADIZ</v>
      </c>
      <c r="B43" s="41">
        <f t="shared" si="4"/>
        <v>5</v>
      </c>
      <c r="C43" s="41">
        <f t="shared" si="5"/>
        <v>7</v>
      </c>
      <c r="D43" s="41">
        <f t="shared" si="6"/>
        <v>7</v>
      </c>
      <c r="E43" s="42" t="str">
        <f t="shared" si="2"/>
        <v>BALEARES</v>
      </c>
      <c r="F43" s="42">
        <f t="shared" si="7"/>
        <v>8</v>
      </c>
      <c r="G43" s="42">
        <f t="shared" si="8"/>
        <v>8</v>
      </c>
    </row>
    <row r="44" spans="1:9" x14ac:dyDescent="0.25">
      <c r="A44" s="42" t="str">
        <f t="shared" si="3"/>
        <v>BALEARES</v>
      </c>
      <c r="B44" s="41">
        <f t="shared" si="4"/>
        <v>8</v>
      </c>
      <c r="C44" s="41">
        <f t="shared" si="5"/>
        <v>8</v>
      </c>
      <c r="D44" s="41">
        <f t="shared" si="6"/>
        <v>6</v>
      </c>
      <c r="E44" s="42" t="str">
        <f t="shared" si="2"/>
        <v>BAHIA DE CADIZ</v>
      </c>
      <c r="F44" s="42">
        <f t="shared" si="7"/>
        <v>5</v>
      </c>
      <c r="G44" s="42">
        <f t="shared" si="8"/>
        <v>7</v>
      </c>
    </row>
    <row r="45" spans="1:9" x14ac:dyDescent="0.25">
      <c r="A45" s="42" t="str">
        <f t="shared" si="3"/>
        <v>BARCELONA</v>
      </c>
      <c r="B45" s="41">
        <f t="shared" si="4"/>
        <v>35</v>
      </c>
      <c r="C45" s="41">
        <f t="shared" si="5"/>
        <v>31</v>
      </c>
      <c r="D45" s="41">
        <f t="shared" si="6"/>
        <v>3</v>
      </c>
      <c r="E45" s="42" t="str">
        <f t="shared" si="2"/>
        <v>CARTAGENA</v>
      </c>
      <c r="F45" s="42">
        <f t="shared" si="7"/>
        <v>4</v>
      </c>
      <c r="G45" s="42">
        <f t="shared" si="8"/>
        <v>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1</v>
      </c>
      <c r="D46" s="41">
        <f t="shared" si="6"/>
        <v>28</v>
      </c>
      <c r="E46" s="42" t="str">
        <f t="shared" si="2"/>
        <v>VIGO</v>
      </c>
      <c r="F46" s="42">
        <f t="shared" si="7"/>
        <v>3</v>
      </c>
      <c r="G46" s="42">
        <f t="shared" si="8"/>
        <v>1</v>
      </c>
    </row>
    <row r="47" spans="1:9" x14ac:dyDescent="0.25">
      <c r="A47" s="42" t="str">
        <f t="shared" si="3"/>
        <v>CARTAGENA</v>
      </c>
      <c r="B47" s="41">
        <f t="shared" si="4"/>
        <v>4</v>
      </c>
      <c r="C47" s="41">
        <f t="shared" si="5"/>
        <v>3</v>
      </c>
      <c r="D47" s="41">
        <f t="shared" si="6"/>
        <v>8</v>
      </c>
      <c r="E47" s="42" t="str">
        <f t="shared" si="2"/>
        <v>ALICANTE</v>
      </c>
      <c r="F47" s="42">
        <f t="shared" si="7"/>
        <v>2</v>
      </c>
      <c r="G47" s="42">
        <f t="shared" si="8"/>
        <v>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 CORUÑA</v>
      </c>
      <c r="F50" s="42">
        <f t="shared" si="7"/>
        <v>1</v>
      </c>
      <c r="G50" s="42">
        <f t="shared" si="8"/>
        <v>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76</v>
      </c>
      <c r="C53" s="41">
        <f t="shared" si="5"/>
        <v>79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</v>
      </c>
      <c r="C54" s="41">
        <f t="shared" si="5"/>
        <v>24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68</v>
      </c>
      <c r="C59" s="41">
        <f t="shared" si="5"/>
        <v>63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</v>
      </c>
      <c r="C61" s="41">
        <f t="shared" si="5"/>
        <v>5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</v>
      </c>
      <c r="C63" s="41">
        <f t="shared" si="5"/>
        <v>3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</v>
      </c>
      <c r="C64" s="41">
        <f t="shared" si="5"/>
        <v>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9F28AFD5-85EB-4E32-84A5-E1279354A8D8}"/>
</file>

<file path=customXml/itemProps2.xml><?xml version="1.0" encoding="utf-8"?>
<ds:datastoreItem xmlns:ds="http://schemas.openxmlformats.org/officeDocument/2006/customXml" ds:itemID="{CD8E5FF3-E334-4FF9-A8EE-EDCCB3C12632}"/>
</file>

<file path=customXml/itemProps3.xml><?xml version="1.0" encoding="utf-8"?>
<ds:datastoreItem xmlns:ds="http://schemas.openxmlformats.org/officeDocument/2006/customXml" ds:itemID="{2220F4B9-A99F-4B69-9771-70E040303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