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worksheets/sheet3.xml" ContentType="application/vnd.openxmlformats-officedocument.spreadsheetml.worksheet+xml"/>
  <Override PartName="/xl/drawings/drawing22.xml" ContentType="application/vnd.openxmlformats-officedocument.drawing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worksheets/sheet2.xml" ContentType="application/vnd.openxmlformats-officedocument.spreadsheetml.worksheet+xml"/>
  <Override PartName="/xl/charts/colors19.xml" ContentType="application/vnd.ms-office.chartcolorstyle+xml"/>
  <Override PartName="/xl/charts/style19.xml" ContentType="application/vnd.ms-office.chartstyle+xml"/>
  <Override PartName="/xl/charts/chart19.xml" ContentType="application/vnd.openxmlformats-officedocument.drawingml.chart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5.xml" ContentType="application/vnd.ms-office.chartcolorstyle+xml"/>
  <Override PartName="/xl/charts/style15.xml" ContentType="application/vnd.ms-office.chartstyle+xml"/>
  <Override PartName="/xl/charts/chart15.xml" ContentType="application/vnd.openxmlformats-officedocument.drawingml.chart+xml"/>
  <Override PartName="/xl/worksheets/sheet1.xml" ContentType="application/vnd.openxmlformats-officedocument.spreadsheetml.worksheet+xml"/>
  <Override PartName="/xl/drawings/drawing16.xml" ContentType="application/vnd.openxmlformats-officedocument.drawing+xml"/>
  <Override PartName="/xl/charts/colors14.xml" ContentType="application/vnd.ms-office.chartcolorstyle+xml"/>
  <Override PartName="/xl/charts/colors16.xml" ContentType="application/vnd.ms-office.chartcolorstyle+xml"/>
  <Override PartName="/xl/drawings/drawing18.xml" ContentType="application/vnd.openxmlformats-officedocument.drawing+xml"/>
  <Override PartName="/xl/charts/style18.xml" ContentType="application/vnd.ms-office.chartstyle+xml"/>
  <Override PartName="/xl/charts/colors18.xml" ContentType="application/vnd.ms-office.chartcolorstyle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charts/chart17.xml" ContentType="application/vnd.openxmlformats-officedocument.drawingml.chart+xml"/>
  <Override PartName="/xl/charts/style14.xml" ContentType="application/vnd.ms-office.chart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olors5.xml" ContentType="application/vnd.ms-office.chartcolorstyle+xml"/>
  <Override PartName="/xl/drawings/drawing7.xml" ContentType="application/vnd.openxmlformats-officedocument.drawing+xml"/>
  <Override PartName="/xl/charts/chart14.xml" ContentType="application/vnd.openxmlformats-officedocument.drawingml.chart+xml"/>
  <Override PartName="/xl/charts/chart6.xml" ContentType="application/vnd.openxmlformats-officedocument.drawingml.chart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charts/style6.xml" ContentType="application/vnd.ms-office.chartstyl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0.xml" ContentType="application/vnd.openxmlformats-officedocument.drawingml.chart+xml"/>
  <Override PartName="/xl/charts/colors6.xml" ContentType="application/vnd.ms-office.chartcolorstyle+xml"/>
  <Override PartName="/xl/charts/colors9.xml" ContentType="application/vnd.ms-office.chartcolorstyle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charts/style9.xml" ContentType="application/vnd.ms-office.chartstyle+xml"/>
  <Override PartName="/xl/drawings/drawing11.xml" ContentType="application/vnd.openxmlformats-officedocument.drawing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9.xml" ContentType="application/vnd.openxmlformats-officedocument.drawing+xml"/>
  <Override PartName="/xl/charts/colors7.xml" ContentType="application/vnd.ms-office.chartcolorstyle+xml"/>
  <Override PartName="/xl/charts/style7.xml" ContentType="application/vnd.ms-office.chartstyle+xml"/>
  <Override PartName="/xl/charts/chart7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Pasajeros total" sheetId="21" r:id="rId17"/>
    <sheet name="Pasajeros crucero" sheetId="22" r:id="rId18"/>
    <sheet name="Vehículos régimen pasaje" sheetId="23" r:id="rId19"/>
    <sheet name="Buques número" sheetId="24" r:id="rId20"/>
    <sheet name="Buques GT" sheetId="25" r:id="rId21"/>
    <sheet name="Cruceros" sheetId="26" r:id="rId22"/>
  </sheets>
  <definedNames>
    <definedName name="_xlnm.Print_Area" localSheetId="7">Avituallamiento!$A$1:$M$35</definedName>
    <definedName name="_xlnm.Print_Area" localSheetId="20">'Buques GT'!$A$1:$M$35</definedName>
    <definedName name="_xlnm.Print_Area" localSheetId="19">'Buques número'!$A$1:$M$35</definedName>
    <definedName name="_xlnm.Print_Area" localSheetId="21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7">'Pasajeros crucero'!$A$1:$M$35</definedName>
    <definedName name="_xlnm.Print_Area" localSheetId="16">'Pasajeros total'!$A$1:$M$35</definedName>
    <definedName name="_xlnm.Print_Area" localSheetId="6">Pesca!$A$1:$M$35</definedName>
    <definedName name="_xlnm.Print_Area" localSheetId="0">'Resumen general'!$A$1:$I$33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8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8" l="1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G65" i="27"/>
  <c r="F65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F63" i="28" l="1"/>
  <c r="F46" i="27"/>
  <c r="F63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3" i="26"/>
  <c r="F32" i="26"/>
  <c r="F30" i="26"/>
  <c r="F28" i="26"/>
  <c r="F23" i="26"/>
  <c r="F22" i="26"/>
  <c r="F16" i="26"/>
  <c r="F15" i="26"/>
  <c r="F14" i="26"/>
  <c r="F13" i="26"/>
  <c r="F12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<sst xmlns="http://schemas.openxmlformats.org/spreadsheetml/2006/main" count="721" uniqueCount="96">
  <si>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</si>
  <si>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</si>
  <si>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</si>
  <si>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</si>
  <si>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</si>
  <si>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</si>
  <si>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</si>
  <si>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</si>
  <si>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</si>
  <si>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</si>
  <si>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</si>
  <si>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</si>
  <si>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</si>
  <si>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</si>
  <si>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</si>
  <si>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</si>
  <si>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</si>
  <si>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</si>
  <si>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</si>
  <si>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</si>
  <si>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</si>
  <si>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</si>
  <si>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</si>
  <si>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</si>
  <si>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</si>
  <si>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</si>
  <si>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</si>
  <si>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</si>
  <si>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</si>
  <si>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</si>
  <si>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</si>
  <si>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</si>
  <si>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</si>
  <si>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</si>
  <si>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</si>
  <si>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</si>
  <si>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</si>
  <si>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</si>
  <si>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</si>
  <si>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</si>
  <si>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</si>
  <si>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</si>
  <si>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</si>
  <si>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</si>
  <si>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</si>
  <si>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</si>
  <si>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</si>
  <si>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</si>
  <si>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</si>
  <si>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</si>
  <si>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</si>
  <si>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</si>
  <si>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</si>
  <si>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</si>
  <si>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</si>
  <si>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</si>
  <si>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</si>
  <si>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</si>
  <si>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</si>
  <si>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</si>
  <si>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</si>
  <si>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</si>
  <si>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</si>
  <si>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</si>
  <si>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</si>
  <si>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</si>
  <si>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</si>
  <si>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</si>
  <si>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</si>
  <si>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</si>
  <si>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</si>
  <si>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</si>
  <si>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</si>
  <si>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</si>
  <si>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</si>
  <si>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</si>
  <si>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</si>
  <si>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</si>
  <si>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</si>
  <si>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</si>
  <si>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</si>
  <si>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</si>
  <si>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</si>
  <si>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</si>
  <si>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</si>
  <si>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</si>
  <si>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</si>
  <si>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</si>
  <si>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</si>
  <si>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</si>
  <si>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</si>
  <si>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</si>
  <si>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</si>
  <si>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</si>
  <si>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</si>
  <si>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Mes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</si>
</sst>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9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5" fillId="0" borderId="3" xfId="0" applyFont="1" applyBorder="1" applyAlignment="1">
      <alignment horizontal="center" vertical="center"/>
    </xf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LAS PALMAS</c:v>
                </c:pt>
                <c:pt idx="6">
                  <c:v>CARTAGENA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16977473</c:v>
                </c:pt>
                <c:pt idx="1">
                  <c:v>13784863</c:v>
                </c:pt>
                <c:pt idx="2">
                  <c:v>10153264</c:v>
                </c:pt>
                <c:pt idx="3">
                  <c:v>8187737</c:v>
                </c:pt>
                <c:pt idx="4">
                  <c:v>7134587</c:v>
                </c:pt>
                <c:pt idx="5">
                  <c:v>5341479</c:v>
                </c:pt>
                <c:pt idx="6">
                  <c:v>4616507</c:v>
                </c:pt>
                <c:pt idx="7">
                  <c:v>4345669</c:v>
                </c:pt>
                <c:pt idx="8">
                  <c:v>4153245</c:v>
                </c:pt>
                <c:pt idx="9">
                  <c:v>3997498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LAS PALMAS</c:v>
                </c:pt>
                <c:pt idx="6">
                  <c:v>CARTAGENA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16026323</c:v>
                </c:pt>
                <c:pt idx="1">
                  <c:v>13357410</c:v>
                </c:pt>
                <c:pt idx="2">
                  <c:v>10065964</c:v>
                </c:pt>
                <c:pt idx="3">
                  <c:v>6814591</c:v>
                </c:pt>
                <c:pt idx="4">
                  <c:v>7976349</c:v>
                </c:pt>
                <c:pt idx="5">
                  <c:v>5349369</c:v>
                </c:pt>
                <c:pt idx="6">
                  <c:v>5728686</c:v>
                </c:pt>
                <c:pt idx="7">
                  <c:v>3873575</c:v>
                </c:pt>
                <c:pt idx="8">
                  <c:v>3920416</c:v>
                </c:pt>
                <c:pt idx="9">
                  <c:v>3789021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LAS PALMAS</c:v>
                </c:pt>
                <c:pt idx="6">
                  <c:v>CARTAGENA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15786638</c:v>
                </c:pt>
                <c:pt idx="1">
                  <c:v>13736335</c:v>
                </c:pt>
                <c:pt idx="2">
                  <c:v>9978995</c:v>
                </c:pt>
                <c:pt idx="3">
                  <c:v>8147003</c:v>
                </c:pt>
                <c:pt idx="4">
                  <c:v>6870917</c:v>
                </c:pt>
                <c:pt idx="5">
                  <c:v>4818793</c:v>
                </c:pt>
                <c:pt idx="6">
                  <c:v>4602878</c:v>
                </c:pt>
                <c:pt idx="7">
                  <c:v>4301362</c:v>
                </c:pt>
                <c:pt idx="8">
                  <c:v>4098803</c:v>
                </c:pt>
                <c:pt idx="9">
                  <c:v>3687320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LAS PALMAS</c:v>
                </c:pt>
                <c:pt idx="6">
                  <c:v>CARTAGENA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14618855</c:v>
                </c:pt>
                <c:pt idx="1">
                  <c:v>13296909</c:v>
                </c:pt>
                <c:pt idx="2">
                  <c:v>9790681</c:v>
                </c:pt>
                <c:pt idx="3">
                  <c:v>6766423</c:v>
                </c:pt>
                <c:pt idx="4">
                  <c:v>7821315</c:v>
                </c:pt>
                <c:pt idx="5">
                  <c:v>4754522</c:v>
                </c:pt>
                <c:pt idx="6">
                  <c:v>5709738</c:v>
                </c:pt>
                <c:pt idx="7">
                  <c:v>3841976</c:v>
                </c:pt>
                <c:pt idx="8">
                  <c:v>3908360</c:v>
                </c:pt>
                <c:pt idx="9">
                  <c:v>3528738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TARRAGONA</c:v>
                </c:pt>
                <c:pt idx="1">
                  <c:v>BAHIA DE ALGECIRAS</c:v>
                </c:pt>
                <c:pt idx="2">
                  <c:v>BILBAO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4766980</c:v>
                </c:pt>
                <c:pt idx="1">
                  <c:v>4757324</c:v>
                </c:pt>
                <c:pt idx="2">
                  <c:v>3957796</c:v>
                </c:pt>
                <c:pt idx="3">
                  <c:v>3660604</c:v>
                </c:pt>
                <c:pt idx="4">
                  <c:v>3068154</c:v>
                </c:pt>
                <c:pt idx="5">
                  <c:v>2762918</c:v>
                </c:pt>
                <c:pt idx="6">
                  <c:v>2005292</c:v>
                </c:pt>
                <c:pt idx="7">
                  <c:v>1811592</c:v>
                </c:pt>
                <c:pt idx="8">
                  <c:v>1696714</c:v>
                </c:pt>
                <c:pt idx="9">
                  <c:v>1300221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TARRAGONA</c:v>
                </c:pt>
                <c:pt idx="1">
                  <c:v>BAHIA DE ALGECIRAS</c:v>
                </c:pt>
                <c:pt idx="2">
                  <c:v>BILBAO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3916694</c:v>
                </c:pt>
                <c:pt idx="1">
                  <c:v>4869106</c:v>
                </c:pt>
                <c:pt idx="2">
                  <c:v>5668531</c:v>
                </c:pt>
                <c:pt idx="3">
                  <c:v>4778039</c:v>
                </c:pt>
                <c:pt idx="4">
                  <c:v>2823934</c:v>
                </c:pt>
                <c:pt idx="5">
                  <c:v>2978800</c:v>
                </c:pt>
                <c:pt idx="6">
                  <c:v>1972837</c:v>
                </c:pt>
                <c:pt idx="7">
                  <c:v>1925010</c:v>
                </c:pt>
                <c:pt idx="8">
                  <c:v>2096056</c:v>
                </c:pt>
                <c:pt idx="9">
                  <c:v>1553690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BILBAO</c:v>
                </c:pt>
                <c:pt idx="5">
                  <c:v>ALMERIA</c:v>
                </c:pt>
                <c:pt idx="6">
                  <c:v>A CORUÑA</c:v>
                </c:pt>
                <c:pt idx="7">
                  <c:v>BARCELONA</c:v>
                </c:pt>
                <c:pt idx="8">
                  <c:v>CARTAGENA</c:v>
                </c:pt>
                <c:pt idx="9">
                  <c:v>AVILES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3715131</c:v>
                </c:pt>
                <c:pt idx="1">
                  <c:v>2402778</c:v>
                </c:pt>
                <c:pt idx="2">
                  <c:v>1967845</c:v>
                </c:pt>
                <c:pt idx="3">
                  <c:v>979493</c:v>
                </c:pt>
                <c:pt idx="4">
                  <c:v>915967</c:v>
                </c:pt>
                <c:pt idx="5">
                  <c:v>874025</c:v>
                </c:pt>
                <c:pt idx="6">
                  <c:v>808925</c:v>
                </c:pt>
                <c:pt idx="7">
                  <c:v>783745</c:v>
                </c:pt>
                <c:pt idx="8">
                  <c:v>744450</c:v>
                </c:pt>
                <c:pt idx="9">
                  <c:v>705062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BILBAO</c:v>
                </c:pt>
                <c:pt idx="5">
                  <c:v>ALMERIA</c:v>
                </c:pt>
                <c:pt idx="6">
                  <c:v>A CORUÑA</c:v>
                </c:pt>
                <c:pt idx="7">
                  <c:v>BARCELONA</c:v>
                </c:pt>
                <c:pt idx="8">
                  <c:v>CARTAGENA</c:v>
                </c:pt>
                <c:pt idx="9">
                  <c:v>AVILES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3406278</c:v>
                </c:pt>
                <c:pt idx="1">
                  <c:v>2397008</c:v>
                </c:pt>
                <c:pt idx="2">
                  <c:v>1958892</c:v>
                </c:pt>
                <c:pt idx="3">
                  <c:v>1004870</c:v>
                </c:pt>
                <c:pt idx="4">
                  <c:v>632405</c:v>
                </c:pt>
                <c:pt idx="5">
                  <c:v>1159860</c:v>
                </c:pt>
                <c:pt idx="6">
                  <c:v>670122</c:v>
                </c:pt>
                <c:pt idx="7">
                  <c:v>779994</c:v>
                </c:pt>
                <c:pt idx="8">
                  <c:v>814865</c:v>
                </c:pt>
                <c:pt idx="9">
                  <c:v>533233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11924355</c:v>
                </c:pt>
                <c:pt idx="1">
                  <c:v>10662590</c:v>
                </c:pt>
                <c:pt idx="2">
                  <c:v>6432332</c:v>
                </c:pt>
                <c:pt idx="3">
                  <c:v>3498591</c:v>
                </c:pt>
                <c:pt idx="4">
                  <c:v>1997154</c:v>
                </c:pt>
                <c:pt idx="5">
                  <c:v>1744516</c:v>
                </c:pt>
                <c:pt idx="6">
                  <c:v>1458569</c:v>
                </c:pt>
                <c:pt idx="7">
                  <c:v>977245</c:v>
                </c:pt>
                <c:pt idx="8">
                  <c:v>782488</c:v>
                </c:pt>
                <c:pt idx="9">
                  <c:v>530181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10827054</c:v>
                </c:pt>
                <c:pt idx="1">
                  <c:v>9357021</c:v>
                </c:pt>
                <c:pt idx="2">
                  <c:v>6031887</c:v>
                </c:pt>
                <c:pt idx="3">
                  <c:v>3312583</c:v>
                </c:pt>
                <c:pt idx="4">
                  <c:v>1520379</c:v>
                </c:pt>
                <c:pt idx="5">
                  <c:v>1741068</c:v>
                </c:pt>
                <c:pt idx="6">
                  <c:v>1390960</c:v>
                </c:pt>
                <c:pt idx="7">
                  <c:v>452721</c:v>
                </c:pt>
                <c:pt idx="8">
                  <c:v>650581</c:v>
                </c:pt>
                <c:pt idx="9">
                  <c:v>512123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GIJON</c:v>
                </c:pt>
                <c:pt idx="4">
                  <c:v>AVILES</c:v>
                </c:pt>
                <c:pt idx="5">
                  <c:v>SANTANDER</c:v>
                </c:pt>
                <c:pt idx="6">
                  <c:v>BAHIA DE CADIZ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ALMERIA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14691</c:v>
                </c:pt>
                <c:pt idx="1">
                  <c:v>10157</c:v>
                </c:pt>
                <c:pt idx="2">
                  <c:v>5234</c:v>
                </c:pt>
                <c:pt idx="3">
                  <c:v>4915</c:v>
                </c:pt>
                <c:pt idx="4">
                  <c:v>4742</c:v>
                </c:pt>
                <c:pt idx="5">
                  <c:v>4423</c:v>
                </c:pt>
                <c:pt idx="6">
                  <c:v>3498</c:v>
                </c:pt>
                <c:pt idx="7">
                  <c:v>893</c:v>
                </c:pt>
                <c:pt idx="8">
                  <c:v>838</c:v>
                </c:pt>
                <c:pt idx="9">
                  <c:v>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GIJON</c:v>
                </c:pt>
                <c:pt idx="4">
                  <c:v>AVILES</c:v>
                </c:pt>
                <c:pt idx="5">
                  <c:v>SANTANDER</c:v>
                </c:pt>
                <c:pt idx="6">
                  <c:v>BAHIA DE CADIZ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ALMERIA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14577</c:v>
                </c:pt>
                <c:pt idx="1">
                  <c:v>9410</c:v>
                </c:pt>
                <c:pt idx="2">
                  <c:v>3912</c:v>
                </c:pt>
                <c:pt idx="3">
                  <c:v>6271</c:v>
                </c:pt>
                <c:pt idx="4">
                  <c:v>6309</c:v>
                </c:pt>
                <c:pt idx="5">
                  <c:v>6640</c:v>
                </c:pt>
                <c:pt idx="6">
                  <c:v>3924</c:v>
                </c:pt>
                <c:pt idx="7">
                  <c:v>719</c:v>
                </c:pt>
                <c:pt idx="8">
                  <c:v>769</c:v>
                </c:pt>
                <c:pt idx="9">
                  <c:v>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TARRAGONA</c:v>
                </c:pt>
                <c:pt idx="8">
                  <c:v>GIJON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733704</c:v>
                </c:pt>
                <c:pt idx="1">
                  <c:v>522141</c:v>
                </c:pt>
                <c:pt idx="2">
                  <c:v>309007</c:v>
                </c:pt>
                <c:pt idx="3">
                  <c:v>173891</c:v>
                </c:pt>
                <c:pt idx="4">
                  <c:v>165717</c:v>
                </c:pt>
                <c:pt idx="5">
                  <c:v>76501</c:v>
                </c:pt>
                <c:pt idx="6">
                  <c:v>48165</c:v>
                </c:pt>
                <c:pt idx="7">
                  <c:v>40069</c:v>
                </c:pt>
                <c:pt idx="8">
                  <c:v>39392</c:v>
                </c:pt>
                <c:pt idx="9">
                  <c:v>31690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TARRAGONA</c:v>
                </c:pt>
                <c:pt idx="8">
                  <c:v>GIJON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866116</c:v>
                </c:pt>
                <c:pt idx="1">
                  <c:v>594447</c:v>
                </c:pt>
                <c:pt idx="2">
                  <c:v>259040</c:v>
                </c:pt>
                <c:pt idx="3">
                  <c:v>274799</c:v>
                </c:pt>
                <c:pt idx="4">
                  <c:v>155269</c:v>
                </c:pt>
                <c:pt idx="5">
                  <c:v>84377</c:v>
                </c:pt>
                <c:pt idx="6">
                  <c:v>60213</c:v>
                </c:pt>
                <c:pt idx="7">
                  <c:v>47578</c:v>
                </c:pt>
                <c:pt idx="8">
                  <c:v>25328</c:v>
                </c:pt>
                <c:pt idx="9">
                  <c:v>29980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TARRAGONA</c:v>
                </c:pt>
                <c:pt idx="4">
                  <c:v>BARCELONA</c:v>
                </c:pt>
                <c:pt idx="5">
                  <c:v>CEUTA</c:v>
                </c:pt>
                <c:pt idx="6">
                  <c:v>MALAGA</c:v>
                </c:pt>
                <c:pt idx="7">
                  <c:v>BAHIA DE CADIZ</c:v>
                </c:pt>
                <c:pt idx="8">
                  <c:v>GIJON</c:v>
                </c:pt>
                <c:pt idx="9">
                  <c:v>HUELVA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9001602</c:v>
                </c:pt>
                <c:pt idx="1">
                  <c:v>6607456</c:v>
                </c:pt>
                <c:pt idx="2">
                  <c:v>2060036</c:v>
                </c:pt>
                <c:pt idx="3">
                  <c:v>1785992</c:v>
                </c:pt>
                <c:pt idx="4">
                  <c:v>1720337</c:v>
                </c:pt>
                <c:pt idx="5">
                  <c:v>251592</c:v>
                </c:pt>
                <c:pt idx="6">
                  <c:v>160610</c:v>
                </c:pt>
                <c:pt idx="7">
                  <c:v>128903</c:v>
                </c:pt>
                <c:pt idx="8">
                  <c:v>112262</c:v>
                </c:pt>
                <c:pt idx="9">
                  <c:v>81107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TARRAGONA</c:v>
                </c:pt>
                <c:pt idx="4">
                  <c:v>BARCELONA</c:v>
                </c:pt>
                <c:pt idx="5">
                  <c:v>CEUTA</c:v>
                </c:pt>
                <c:pt idx="6">
                  <c:v>MALAGA</c:v>
                </c:pt>
                <c:pt idx="7">
                  <c:v>BAHIA DE CADIZ</c:v>
                </c:pt>
                <c:pt idx="8">
                  <c:v>GIJON</c:v>
                </c:pt>
                <c:pt idx="9">
                  <c:v>HUELVA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7744159</c:v>
                </c:pt>
                <c:pt idx="1">
                  <c:v>6092808</c:v>
                </c:pt>
                <c:pt idx="2">
                  <c:v>1936090</c:v>
                </c:pt>
                <c:pt idx="3">
                  <c:v>1113326</c:v>
                </c:pt>
                <c:pt idx="4">
                  <c:v>1803084</c:v>
                </c:pt>
                <c:pt idx="5">
                  <c:v>203553</c:v>
                </c:pt>
                <c:pt idx="6">
                  <c:v>140728</c:v>
                </c:pt>
                <c:pt idx="7">
                  <c:v>51945</c:v>
                </c:pt>
                <c:pt idx="8">
                  <c:v>81603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8944301</c:v>
                </c:pt>
                <c:pt idx="1">
                  <c:v>6603430</c:v>
                </c:pt>
                <c:pt idx="2">
                  <c:v>1949294</c:v>
                </c:pt>
                <c:pt idx="3">
                  <c:v>1635979</c:v>
                </c:pt>
                <c:pt idx="4">
                  <c:v>573695</c:v>
                </c:pt>
                <c:pt idx="5">
                  <c:v>160610</c:v>
                </c:pt>
                <c:pt idx="6">
                  <c:v>54555</c:v>
                </c:pt>
                <c:pt idx="7">
                  <c:v>40229</c:v>
                </c:pt>
                <c:pt idx="8">
                  <c:v>26428</c:v>
                </c:pt>
                <c:pt idx="9">
                  <c:v>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7741562</c:v>
                </c:pt>
                <c:pt idx="1">
                  <c:v>6088381</c:v>
                </c:pt>
                <c:pt idx="2">
                  <c:v>1895605</c:v>
                </c:pt>
                <c:pt idx="3">
                  <c:v>1709721</c:v>
                </c:pt>
                <c:pt idx="4">
                  <c:v>193927</c:v>
                </c:pt>
                <c:pt idx="5">
                  <c:v>140728</c:v>
                </c:pt>
                <c:pt idx="6">
                  <c:v>45024</c:v>
                </c:pt>
                <c:pt idx="7">
                  <c:v>17699</c:v>
                </c:pt>
                <c:pt idx="8">
                  <c:v>24073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10383220</c:v>
                </c:pt>
                <c:pt idx="1">
                  <c:v>9408555</c:v>
                </c:pt>
                <c:pt idx="2">
                  <c:v>4393476</c:v>
                </c:pt>
                <c:pt idx="3">
                  <c:v>2740950</c:v>
                </c:pt>
                <c:pt idx="4">
                  <c:v>1234781</c:v>
                </c:pt>
                <c:pt idx="5">
                  <c:v>769342</c:v>
                </c:pt>
                <c:pt idx="6">
                  <c:v>721210</c:v>
                </c:pt>
                <c:pt idx="7">
                  <c:v>507804</c:v>
                </c:pt>
                <c:pt idx="8">
                  <c:v>295612</c:v>
                </c:pt>
                <c:pt idx="9">
                  <c:v>269418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9605742</c:v>
                </c:pt>
                <c:pt idx="1">
                  <c:v>8126162</c:v>
                </c:pt>
                <c:pt idx="2">
                  <c:v>4135243</c:v>
                </c:pt>
                <c:pt idx="3">
                  <c:v>2638238</c:v>
                </c:pt>
                <c:pt idx="4">
                  <c:v>1067114</c:v>
                </c:pt>
                <c:pt idx="5">
                  <c:v>301455</c:v>
                </c:pt>
                <c:pt idx="6">
                  <c:v>645448</c:v>
                </c:pt>
                <c:pt idx="7">
                  <c:v>423438</c:v>
                </c:pt>
                <c:pt idx="8">
                  <c:v>244861</c:v>
                </c:pt>
                <c:pt idx="9">
                  <c:v>226728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BILBAO</c:v>
                </c:pt>
                <c:pt idx="9">
                  <c:v>SANTANDER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2016669</c:v>
                </c:pt>
                <c:pt idx="1">
                  <c:v>1717329</c:v>
                </c:pt>
                <c:pt idx="2">
                  <c:v>1142549</c:v>
                </c:pt>
                <c:pt idx="3">
                  <c:v>1114810</c:v>
                </c:pt>
                <c:pt idx="4">
                  <c:v>835483</c:v>
                </c:pt>
                <c:pt idx="5">
                  <c:v>596997</c:v>
                </c:pt>
                <c:pt idx="6">
                  <c:v>326466</c:v>
                </c:pt>
                <c:pt idx="7">
                  <c:v>271071</c:v>
                </c:pt>
                <c:pt idx="8">
                  <c:v>251155</c:v>
                </c:pt>
                <c:pt idx="9">
                  <c:v>221993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BILBAO</c:v>
                </c:pt>
                <c:pt idx="9">
                  <c:v>SANTANDER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1863557</c:v>
                </c:pt>
                <c:pt idx="1">
                  <c:v>1714543</c:v>
                </c:pt>
                <c:pt idx="2">
                  <c:v>1215482</c:v>
                </c:pt>
                <c:pt idx="3">
                  <c:v>968758</c:v>
                </c:pt>
                <c:pt idx="4">
                  <c:v>799497</c:v>
                </c:pt>
                <c:pt idx="5">
                  <c:v>534355</c:v>
                </c:pt>
                <c:pt idx="6">
                  <c:v>299278</c:v>
                </c:pt>
                <c:pt idx="7">
                  <c:v>203037</c:v>
                </c:pt>
                <c:pt idx="8">
                  <c:v>142062</c:v>
                </c:pt>
                <c:pt idx="9">
                  <c:v>146163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924249</c:v>
                </c:pt>
                <c:pt idx="1">
                  <c:v>739244</c:v>
                </c:pt>
                <c:pt idx="2">
                  <c:v>436048.5</c:v>
                </c:pt>
                <c:pt idx="3">
                  <c:v>257371</c:v>
                </c:pt>
                <c:pt idx="4">
                  <c:v>117989.5</c:v>
                </c:pt>
                <c:pt idx="5">
                  <c:v>88809</c:v>
                </c:pt>
                <c:pt idx="6">
                  <c:v>71517</c:v>
                </c:pt>
                <c:pt idx="7">
                  <c:v>66476</c:v>
                </c:pt>
                <c:pt idx="8">
                  <c:v>50771.5</c:v>
                </c:pt>
                <c:pt idx="9">
                  <c:v>35635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858059</c:v>
                </c:pt>
                <c:pt idx="1">
                  <c:v>691252</c:v>
                </c:pt>
                <c:pt idx="2">
                  <c:v>436780.5</c:v>
                </c:pt>
                <c:pt idx="3">
                  <c:v>251156</c:v>
                </c:pt>
                <c:pt idx="4">
                  <c:v>97825.25</c:v>
                </c:pt>
                <c:pt idx="5">
                  <c:v>80769</c:v>
                </c:pt>
                <c:pt idx="6">
                  <c:v>52453</c:v>
                </c:pt>
                <c:pt idx="7">
                  <c:v>27241</c:v>
                </c:pt>
                <c:pt idx="8">
                  <c:v>42850</c:v>
                </c:pt>
                <c:pt idx="9">
                  <c:v>29863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CASTELLON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698011</c:v>
                </c:pt>
                <c:pt idx="1">
                  <c:v>436369</c:v>
                </c:pt>
                <c:pt idx="2">
                  <c:v>147771</c:v>
                </c:pt>
                <c:pt idx="3">
                  <c:v>143727</c:v>
                </c:pt>
                <c:pt idx="4">
                  <c:v>67761</c:v>
                </c:pt>
                <c:pt idx="5">
                  <c:v>48361</c:v>
                </c:pt>
                <c:pt idx="6">
                  <c:v>4010</c:v>
                </c:pt>
                <c:pt idx="7">
                  <c:v>2736</c:v>
                </c:pt>
                <c:pt idx="8">
                  <c:v>1484.5</c:v>
                </c:pt>
                <c:pt idx="9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CASTELLON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661907</c:v>
                </c:pt>
                <c:pt idx="1">
                  <c:v>417556</c:v>
                </c:pt>
                <c:pt idx="2">
                  <c:v>149072</c:v>
                </c:pt>
                <c:pt idx="3">
                  <c:v>151134.5</c:v>
                </c:pt>
                <c:pt idx="4">
                  <c:v>48950</c:v>
                </c:pt>
                <c:pt idx="5">
                  <c:v>15493</c:v>
                </c:pt>
                <c:pt idx="6">
                  <c:v>3191</c:v>
                </c:pt>
                <c:pt idx="7">
                  <c:v>1213</c:v>
                </c:pt>
                <c:pt idx="8">
                  <c:v>1338.25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BAHIA DE CADIZ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85178</c:v>
                </c:pt>
                <c:pt idx="1">
                  <c:v>74012</c:v>
                </c:pt>
                <c:pt idx="2">
                  <c:v>46727</c:v>
                </c:pt>
                <c:pt idx="3">
                  <c:v>31289</c:v>
                </c:pt>
                <c:pt idx="4">
                  <c:v>31130</c:v>
                </c:pt>
                <c:pt idx="5">
                  <c:v>30256</c:v>
                </c:pt>
                <c:pt idx="6">
                  <c:v>18976</c:v>
                </c:pt>
                <c:pt idx="7">
                  <c:v>18007</c:v>
                </c:pt>
                <c:pt idx="8">
                  <c:v>12910.5</c:v>
                </c:pt>
                <c:pt idx="9">
                  <c:v>10206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BAHIA DE CADIZ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78339</c:v>
                </c:pt>
                <c:pt idx="1">
                  <c:v>68317</c:v>
                </c:pt>
                <c:pt idx="2">
                  <c:v>53448</c:v>
                </c:pt>
                <c:pt idx="3">
                  <c:v>36942</c:v>
                </c:pt>
                <c:pt idx="4">
                  <c:v>26353</c:v>
                </c:pt>
                <c:pt idx="5">
                  <c:v>26639</c:v>
                </c:pt>
                <c:pt idx="6">
                  <c:v>31110</c:v>
                </c:pt>
                <c:pt idx="7">
                  <c:v>12026</c:v>
                </c:pt>
                <c:pt idx="8">
                  <c:v>14717.25</c:v>
                </c:pt>
                <c:pt idx="9">
                  <c:v>7607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LAS PALMAS</c:v>
                </c:pt>
                <c:pt idx="6">
                  <c:v>CASTELLON</c:v>
                </c:pt>
                <c:pt idx="7">
                  <c:v>TARRAGONA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456591</c:v>
                </c:pt>
                <c:pt idx="1">
                  <c:v>245594.5</c:v>
                </c:pt>
                <c:pt idx="2">
                  <c:v>103594.5</c:v>
                </c:pt>
                <c:pt idx="3">
                  <c:v>39228</c:v>
                </c:pt>
                <c:pt idx="4">
                  <c:v>37829.5</c:v>
                </c:pt>
                <c:pt idx="5">
                  <c:v>24404</c:v>
                </c:pt>
                <c:pt idx="6">
                  <c:v>18115</c:v>
                </c:pt>
                <c:pt idx="7">
                  <c:v>15653</c:v>
                </c:pt>
                <c:pt idx="8">
                  <c:v>12663</c:v>
                </c:pt>
                <c:pt idx="9">
                  <c:v>10787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LAS PALMAS</c:v>
                </c:pt>
                <c:pt idx="6">
                  <c:v>CASTELLON</c:v>
                </c:pt>
                <c:pt idx="7">
                  <c:v>TARRAGONA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403561</c:v>
                </c:pt>
                <c:pt idx="1">
                  <c:v>232198</c:v>
                </c:pt>
                <c:pt idx="2">
                  <c:v>81769.75</c:v>
                </c:pt>
                <c:pt idx="3">
                  <c:v>26965</c:v>
                </c:pt>
                <c:pt idx="4">
                  <c:v>34030</c:v>
                </c:pt>
                <c:pt idx="5">
                  <c:v>23745</c:v>
                </c:pt>
                <c:pt idx="6">
                  <c:v>12876</c:v>
                </c:pt>
                <c:pt idx="7">
                  <c:v>8729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VIGO</c:v>
                </c:pt>
                <c:pt idx="7">
                  <c:v>MALAGA</c:v>
                </c:pt>
                <c:pt idx="8">
                  <c:v>MELILLA</c:v>
                </c:pt>
                <c:pt idx="9">
                  <c:v>ALMERIA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1093069</c:v>
                </c:pt>
                <c:pt idx="1">
                  <c:v>847199</c:v>
                </c:pt>
                <c:pt idx="2">
                  <c:v>437421</c:v>
                </c:pt>
                <c:pt idx="3">
                  <c:v>396517</c:v>
                </c:pt>
                <c:pt idx="4">
                  <c:v>363101</c:v>
                </c:pt>
                <c:pt idx="5">
                  <c:v>294293</c:v>
                </c:pt>
                <c:pt idx="6">
                  <c:v>142597</c:v>
                </c:pt>
                <c:pt idx="7">
                  <c:v>135802</c:v>
                </c:pt>
                <c:pt idx="8">
                  <c:v>114984</c:v>
                </c:pt>
                <c:pt idx="9">
                  <c:v>110742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VIGO</c:v>
                </c:pt>
                <c:pt idx="7">
                  <c:v>MALAGA</c:v>
                </c:pt>
                <c:pt idx="8">
                  <c:v>MELILLA</c:v>
                </c:pt>
                <c:pt idx="9">
                  <c:v>ALMERIA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953132</c:v>
                </c:pt>
                <c:pt idx="1">
                  <c:v>835414</c:v>
                </c:pt>
                <c:pt idx="2">
                  <c:v>414348</c:v>
                </c:pt>
                <c:pt idx="3">
                  <c:v>431196</c:v>
                </c:pt>
                <c:pt idx="4">
                  <c:v>342202</c:v>
                </c:pt>
                <c:pt idx="5">
                  <c:v>313445</c:v>
                </c:pt>
                <c:pt idx="6">
                  <c:v>155927</c:v>
                </c:pt>
                <c:pt idx="7">
                  <c:v>121334</c:v>
                </c:pt>
                <c:pt idx="8">
                  <c:v>87845</c:v>
                </c:pt>
                <c:pt idx="9">
                  <c:v>127413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VALENCIA</c:v>
                </c:pt>
                <c:pt idx="6">
                  <c:v>BAHIA DE CADIZ</c:v>
                </c:pt>
                <c:pt idx="7">
                  <c:v>CARTAGENA</c:v>
                </c:pt>
                <c:pt idx="8">
                  <c:v>ALICANTE</c:v>
                </c:pt>
                <c:pt idx="9">
                  <c:v>VIGO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228287</c:v>
                </c:pt>
                <c:pt idx="1">
                  <c:v>198465</c:v>
                </c:pt>
                <c:pt idx="2">
                  <c:v>162622</c:v>
                </c:pt>
                <c:pt idx="3">
                  <c:v>77919</c:v>
                </c:pt>
                <c:pt idx="4">
                  <c:v>58861</c:v>
                </c:pt>
                <c:pt idx="5">
                  <c:v>23674</c:v>
                </c:pt>
                <c:pt idx="6">
                  <c:v>15880</c:v>
                </c:pt>
                <c:pt idx="7">
                  <c:v>12981</c:v>
                </c:pt>
                <c:pt idx="8">
                  <c:v>7667</c:v>
                </c:pt>
                <c:pt idx="9">
                  <c:v>5503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VALENCIA</c:v>
                </c:pt>
                <c:pt idx="6">
                  <c:v>BAHIA DE CADIZ</c:v>
                </c:pt>
                <c:pt idx="7">
                  <c:v>CARTAGENA</c:v>
                </c:pt>
                <c:pt idx="8">
                  <c:v>ALICANTE</c:v>
                </c:pt>
                <c:pt idx="9">
                  <c:v>VIGO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186951</c:v>
                </c:pt>
                <c:pt idx="1">
                  <c:v>219011</c:v>
                </c:pt>
                <c:pt idx="2">
                  <c:v>178252</c:v>
                </c:pt>
                <c:pt idx="3">
                  <c:v>78048</c:v>
                </c:pt>
                <c:pt idx="4">
                  <c:v>45148</c:v>
                </c:pt>
                <c:pt idx="5">
                  <c:v>5071</c:v>
                </c:pt>
                <c:pt idx="6">
                  <c:v>16120</c:v>
                </c:pt>
                <c:pt idx="7">
                  <c:v>3912</c:v>
                </c:pt>
                <c:pt idx="8">
                  <c:v>661</c:v>
                </c:pt>
                <c:pt idx="9">
                  <c:v>5727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213980</c:v>
                </c:pt>
                <c:pt idx="1">
                  <c:v>154432</c:v>
                </c:pt>
                <c:pt idx="2">
                  <c:v>84693</c:v>
                </c:pt>
                <c:pt idx="3">
                  <c:v>50474</c:v>
                </c:pt>
                <c:pt idx="4">
                  <c:v>40174</c:v>
                </c:pt>
                <c:pt idx="5">
                  <c:v>31554</c:v>
                </c:pt>
                <c:pt idx="6">
                  <c:v>17708</c:v>
                </c:pt>
                <c:pt idx="7">
                  <c:v>14004</c:v>
                </c:pt>
                <c:pt idx="8">
                  <c:v>11892</c:v>
                </c:pt>
                <c:pt idx="9">
                  <c:v>7597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203122</c:v>
                </c:pt>
                <c:pt idx="1">
                  <c:v>123900</c:v>
                </c:pt>
                <c:pt idx="2">
                  <c:v>98881</c:v>
                </c:pt>
                <c:pt idx="3">
                  <c:v>52567</c:v>
                </c:pt>
                <c:pt idx="4">
                  <c:v>34771</c:v>
                </c:pt>
                <c:pt idx="5">
                  <c:v>27734</c:v>
                </c:pt>
                <c:pt idx="6">
                  <c:v>26686</c:v>
                </c:pt>
                <c:pt idx="7">
                  <c:v>13750</c:v>
                </c:pt>
                <c:pt idx="8">
                  <c:v>9065</c:v>
                </c:pt>
                <c:pt idx="9">
                  <c:v>7019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VALENCIA</c:v>
                </c:pt>
                <c:pt idx="6">
                  <c:v>BALEARES</c:v>
                </c:pt>
                <c:pt idx="7">
                  <c:v>TARRAGONA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6050</c:v>
                </c:pt>
                <c:pt idx="1">
                  <c:v>4207</c:v>
                </c:pt>
                <c:pt idx="2">
                  <c:v>3044</c:v>
                </c:pt>
                <c:pt idx="3">
                  <c:v>2691</c:v>
                </c:pt>
                <c:pt idx="4">
                  <c:v>1739</c:v>
                </c:pt>
                <c:pt idx="5">
                  <c:v>1571</c:v>
                </c:pt>
                <c:pt idx="6">
                  <c:v>1482</c:v>
                </c:pt>
                <c:pt idx="7">
                  <c:v>797</c:v>
                </c:pt>
                <c:pt idx="8">
                  <c:v>744</c:v>
                </c:pt>
                <c:pt idx="9">
                  <c:v>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VALENCIA</c:v>
                </c:pt>
                <c:pt idx="6">
                  <c:v>BALEARES</c:v>
                </c:pt>
                <c:pt idx="7">
                  <c:v>TARRAGONA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5707</c:v>
                </c:pt>
                <c:pt idx="1">
                  <c:v>3237</c:v>
                </c:pt>
                <c:pt idx="2">
                  <c:v>2998</c:v>
                </c:pt>
                <c:pt idx="3">
                  <c:v>2544</c:v>
                </c:pt>
                <c:pt idx="4">
                  <c:v>1791</c:v>
                </c:pt>
                <c:pt idx="5">
                  <c:v>1561</c:v>
                </c:pt>
                <c:pt idx="6">
                  <c:v>1525</c:v>
                </c:pt>
                <c:pt idx="7">
                  <c:v>640</c:v>
                </c:pt>
                <c:pt idx="8">
                  <c:v>698</c:v>
                </c:pt>
                <c:pt idx="9">
                  <c:v>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64912854</c:v>
                </c:pt>
                <c:pt idx="1">
                  <c:v>50641192</c:v>
                </c:pt>
                <c:pt idx="2">
                  <c:v>48046919</c:v>
                </c:pt>
                <c:pt idx="3">
                  <c:v>46235683</c:v>
                </c:pt>
                <c:pt idx="4">
                  <c:v>42920103</c:v>
                </c:pt>
                <c:pt idx="5">
                  <c:v>23074047</c:v>
                </c:pt>
                <c:pt idx="6">
                  <c:v>16077187</c:v>
                </c:pt>
                <c:pt idx="7">
                  <c:v>11590282</c:v>
                </c:pt>
                <c:pt idx="8">
                  <c:v>9385836</c:v>
                </c:pt>
                <c:pt idx="9">
                  <c:v>7725621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66414387</c:v>
                </c:pt>
                <c:pt idx="1">
                  <c:v>44926616</c:v>
                </c:pt>
                <c:pt idx="2">
                  <c:v>49591698</c:v>
                </c:pt>
                <c:pt idx="3">
                  <c:v>44329900</c:v>
                </c:pt>
                <c:pt idx="4">
                  <c:v>40186283</c:v>
                </c:pt>
                <c:pt idx="5">
                  <c:v>24962204</c:v>
                </c:pt>
                <c:pt idx="6">
                  <c:v>15276968</c:v>
                </c:pt>
                <c:pt idx="7">
                  <c:v>9028063</c:v>
                </c:pt>
                <c:pt idx="8">
                  <c:v>10290997</c:v>
                </c:pt>
                <c:pt idx="9">
                  <c:v>7421953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BAHIA DE CADIZ</c:v>
                </c:pt>
                <c:pt idx="5">
                  <c:v>BALEARES</c:v>
                </c:pt>
                <c:pt idx="6">
                  <c:v>VALENCIA</c:v>
                </c:pt>
                <c:pt idx="7">
                  <c:v>CARTAGENA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116</c:v>
                </c:pt>
                <c:pt idx="1">
                  <c:v>105</c:v>
                </c:pt>
                <c:pt idx="2">
                  <c:v>67</c:v>
                </c:pt>
                <c:pt idx="3">
                  <c:v>36</c:v>
                </c:pt>
                <c:pt idx="4">
                  <c:v>18</c:v>
                </c:pt>
                <c:pt idx="5">
                  <c:v>17</c:v>
                </c:pt>
                <c:pt idx="6">
                  <c:v>12</c:v>
                </c:pt>
                <c:pt idx="7">
                  <c:v>8</c:v>
                </c:pt>
                <c:pt idx="8">
                  <c:v>7</c:v>
                </c:pt>
                <c:pt idx="9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BAHIA DE CADIZ</c:v>
                </c:pt>
                <c:pt idx="5">
                  <c:v>BALEARES</c:v>
                </c:pt>
                <c:pt idx="6">
                  <c:v>VALENCIA</c:v>
                </c:pt>
                <c:pt idx="7">
                  <c:v>CARTAGENA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123</c:v>
                </c:pt>
                <c:pt idx="1">
                  <c:v>108</c:v>
                </c:pt>
                <c:pt idx="2">
                  <c:v>65</c:v>
                </c:pt>
                <c:pt idx="3">
                  <c:v>39</c:v>
                </c:pt>
                <c:pt idx="4">
                  <c:v>18</c:v>
                </c:pt>
                <c:pt idx="5">
                  <c:v>19</c:v>
                </c:pt>
                <c:pt idx="6">
                  <c:v>6</c:v>
                </c:pt>
                <c:pt idx="7">
                  <c:v>4</c:v>
                </c:pt>
                <c:pt idx="8">
                  <c:v>13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3990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workbookViewId="0">
      <selection activeCell="D21" sqref="D21:H33"/>
    </sheetView>
  </sheetViews>
  <sheetFormatPr baseColWidth="10" defaultRowHeight="15" x14ac:dyDescent="0.25"/>
  <cols>
    <col min="1" max="1" width="28.28515625" style="49" bestFit="1" customWidth="1"/>
    <col min="2" max="2" width="17.42578125" style="49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38</v>
      </c>
    </row>
    <row r="4" spans="1:9" x14ac:dyDescent="0.25">
      <c r="F4" s="51"/>
      <c r="G4" s="51"/>
      <c r="I4" s="52">
        <v>40296</v>
      </c>
    </row>
    <row r="6" spans="1:9" x14ac:dyDescent="0.25">
      <c r="A6" s="53" t="s">
        <v>41</v>
      </c>
      <c r="B6" s="54"/>
      <c r="C6" s="54"/>
      <c r="D6" s="55" t="s">
        <v>95</v>
      </c>
      <c r="E6" s="56"/>
      <c r="F6" s="55" t="s">
        <v>39</v>
      </c>
      <c r="G6" s="56"/>
      <c r="H6" s="55" t="s">
        <v>40</v>
      </c>
      <c r="I6" s="56"/>
    </row>
    <row r="7" spans="1:9" x14ac:dyDescent="0.25">
      <c r="A7" s="57"/>
      <c r="B7" s="57"/>
      <c r="C7" s="57"/>
      <c r="D7" s="58">
        <v>2009</v>
      </c>
      <c r="E7" s="58">
        <v>2010</v>
      </c>
      <c r="F7" s="58">
        <v>2009</v>
      </c>
      <c r="G7" s="58">
        <v>2010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12216435</v>
      </c>
      <c r="E8" s="61">
        <v>10970650</v>
      </c>
      <c r="F8" s="61">
        <v>36165056</v>
      </c>
      <c r="G8" s="61">
        <v>33254562</v>
      </c>
      <c r="H8" s="61">
        <v>-2910494</v>
      </c>
      <c r="I8" s="62">
        <f>((G8*100/F8)-100)</f>
        <v>-8.047807253499073</v>
      </c>
    </row>
    <row r="9" spans="1:9" x14ac:dyDescent="0.25">
      <c r="A9" s="63"/>
      <c r="B9" s="64"/>
      <c r="C9" s="60" t="s">
        <v>15</v>
      </c>
      <c r="D9" s="61">
        <v>6956213</v>
      </c>
      <c r="E9" s="61">
        <v>6900716</v>
      </c>
      <c r="F9" s="61">
        <v>18647331</v>
      </c>
      <c r="G9" s="61">
        <v>19412534</v>
      </c>
      <c r="H9" s="61">
        <v>765203</v>
      </c>
      <c r="I9" s="62">
        <f t="shared" ref="I9:I19" si="0">((G9*100/F9)-100)</f>
        <v>4.1035524065079301</v>
      </c>
    </row>
    <row r="10" spans="1:9" x14ac:dyDescent="0.25">
      <c r="A10" s="63"/>
      <c r="B10" s="59" t="s">
        <v>16</v>
      </c>
      <c r="C10" s="60" t="s">
        <v>17</v>
      </c>
      <c r="D10" s="61">
        <v>4243502</v>
      </c>
      <c r="E10" s="61">
        <v>4734312</v>
      </c>
      <c r="F10" s="61">
        <v>11269063</v>
      </c>
      <c r="G10" s="61">
        <v>12211993</v>
      </c>
      <c r="H10" s="61">
        <v>942930</v>
      </c>
      <c r="I10" s="62">
        <f t="shared" si="0"/>
        <v>8.3674214972442655</v>
      </c>
    </row>
    <row r="11" spans="1:9" x14ac:dyDescent="0.25">
      <c r="A11" s="63"/>
      <c r="B11" s="63"/>
      <c r="C11" s="60" t="s">
        <v>18</v>
      </c>
      <c r="D11" s="61">
        <v>10452467</v>
      </c>
      <c r="E11" s="61">
        <v>11557817</v>
      </c>
      <c r="F11" s="61">
        <v>28433254</v>
      </c>
      <c r="G11" s="61">
        <v>31981917</v>
      </c>
      <c r="H11" s="61">
        <v>3548663</v>
      </c>
      <c r="I11" s="62">
        <f t="shared" si="0"/>
        <v>12.480678433780383</v>
      </c>
    </row>
    <row r="12" spans="1:9" x14ac:dyDescent="0.25">
      <c r="A12" s="64"/>
      <c r="B12" s="64"/>
      <c r="C12" s="60" t="s">
        <v>2</v>
      </c>
      <c r="D12" s="61">
        <v>14695969</v>
      </c>
      <c r="E12" s="61">
        <v>16292129</v>
      </c>
      <c r="F12" s="61">
        <v>39702317</v>
      </c>
      <c r="G12" s="61">
        <v>44193910</v>
      </c>
      <c r="H12" s="61">
        <v>4491593</v>
      </c>
      <c r="I12" s="62">
        <f t="shared" si="0"/>
        <v>11.313176004312297</v>
      </c>
    </row>
    <row r="13" spans="1:9" x14ac:dyDescent="0.25">
      <c r="A13" s="65"/>
      <c r="B13" s="65"/>
      <c r="C13" s="66" t="s">
        <v>2</v>
      </c>
      <c r="D13" s="67">
        <v>33868617</v>
      </c>
      <c r="E13" s="67">
        <v>34163495</v>
      </c>
      <c r="F13" s="67">
        <v>94514704</v>
      </c>
      <c r="G13" s="67">
        <v>96861006</v>
      </c>
      <c r="H13" s="67">
        <v>2346302</v>
      </c>
      <c r="I13" s="68">
        <f t="shared" si="0"/>
        <v>2.4824729917156532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26508</v>
      </c>
      <c r="E14" s="61">
        <v>23012</v>
      </c>
      <c r="F14" s="61">
        <v>57651</v>
      </c>
      <c r="G14" s="61">
        <v>55063</v>
      </c>
      <c r="H14" s="61">
        <v>-2588</v>
      </c>
      <c r="I14" s="62">
        <f t="shared" si="0"/>
        <v>-4.4890808485542379</v>
      </c>
    </row>
    <row r="15" spans="1:9" x14ac:dyDescent="0.25">
      <c r="A15" s="63"/>
      <c r="B15" s="59" t="s">
        <v>7</v>
      </c>
      <c r="C15" s="60" t="s">
        <v>8</v>
      </c>
      <c r="D15" s="61">
        <v>678377</v>
      </c>
      <c r="E15" s="61">
        <v>620116</v>
      </c>
      <c r="F15" s="61">
        <v>1968952</v>
      </c>
      <c r="G15" s="61">
        <v>1725106</v>
      </c>
      <c r="H15" s="61">
        <v>-243846</v>
      </c>
      <c r="I15" s="62">
        <f t="shared" si="0"/>
        <v>-12.384557876474389</v>
      </c>
    </row>
    <row r="16" spans="1:9" x14ac:dyDescent="0.25">
      <c r="A16" s="63"/>
      <c r="B16" s="64"/>
      <c r="C16" s="60" t="s">
        <v>9</v>
      </c>
      <c r="D16" s="61">
        <v>226160</v>
      </c>
      <c r="E16" s="61">
        <v>206793</v>
      </c>
      <c r="F16" s="61">
        <v>627285</v>
      </c>
      <c r="G16" s="61">
        <v>568170</v>
      </c>
      <c r="H16" s="61">
        <v>-59115</v>
      </c>
      <c r="I16" s="62">
        <f t="shared" si="0"/>
        <v>-9.4239460532294004</v>
      </c>
    </row>
    <row r="17" spans="1:9" x14ac:dyDescent="0.25">
      <c r="A17" s="64"/>
      <c r="B17" s="69" t="s">
        <v>10</v>
      </c>
      <c r="C17" s="60" t="s">
        <v>11</v>
      </c>
      <c r="D17" s="61">
        <v>246443</v>
      </c>
      <c r="E17" s="61">
        <v>315300</v>
      </c>
      <c r="F17" s="61">
        <v>747770</v>
      </c>
      <c r="G17" s="61">
        <v>782031</v>
      </c>
      <c r="H17" s="61">
        <v>34261</v>
      </c>
      <c r="I17" s="62">
        <f t="shared" si="0"/>
        <v>4.5817564224293506</v>
      </c>
    </row>
    <row r="18" spans="1:9" x14ac:dyDescent="0.25">
      <c r="A18" s="70"/>
      <c r="B18" s="70"/>
      <c r="C18" s="66" t="s">
        <v>2</v>
      </c>
      <c r="D18" s="67">
        <v>1177488</v>
      </c>
      <c r="E18" s="67">
        <v>1165221</v>
      </c>
      <c r="F18" s="67">
        <v>3401658</v>
      </c>
      <c r="G18" s="67">
        <v>3130370</v>
      </c>
      <c r="H18" s="67">
        <v>-271288</v>
      </c>
      <c r="I18" s="68">
        <f t="shared" si="0"/>
        <v>-7.9751697554545444</v>
      </c>
    </row>
    <row r="19" spans="1:9" x14ac:dyDescent="0.25">
      <c r="A19" s="71"/>
      <c r="B19" s="71"/>
      <c r="C19" s="72" t="s">
        <v>1</v>
      </c>
      <c r="D19" s="73">
        <f>+D13+D18</f>
        <v>35046105</v>
      </c>
      <c r="E19" s="73">
        <f t="shared" ref="E19:G19" si="1">+E13+E18</f>
        <v>35328716</v>
      </c>
      <c r="F19" s="73">
        <f t="shared" si="1"/>
        <v>97916362</v>
      </c>
      <c r="G19" s="73">
        <f t="shared" si="1"/>
        <v>99991376</v>
      </c>
      <c r="H19" s="73">
        <f t="shared" ref="H19" si="2">G19-F19</f>
        <v>2075014</v>
      </c>
      <c r="I19" s="74">
        <f t="shared" si="0"/>
        <v>2.1191698278169326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7038810</v>
      </c>
      <c r="E21" s="61">
        <v>7896999</v>
      </c>
      <c r="F21" s="61">
        <v>19418505</v>
      </c>
      <c r="G21" s="61">
        <v>22087169</v>
      </c>
      <c r="H21" s="61">
        <v>2668664</v>
      </c>
      <c r="I21" s="62">
        <f t="shared" ref="I21:I33" si="3">((G21*100/F21)-100)</f>
        <v>13.742891123698755</v>
      </c>
    </row>
    <row r="22" spans="1:9" x14ac:dyDescent="0.25">
      <c r="A22" s="63"/>
      <c r="B22" s="64"/>
      <c r="C22" s="60" t="s">
        <v>22</v>
      </c>
      <c r="D22" s="61">
        <v>6625569</v>
      </c>
      <c r="E22" s="61">
        <v>7099017</v>
      </c>
      <c r="F22" s="61">
        <v>17869501</v>
      </c>
      <c r="G22" s="61">
        <v>19989454</v>
      </c>
      <c r="H22" s="61">
        <v>2119953</v>
      </c>
      <c r="I22" s="62">
        <f t="shared" si="3"/>
        <v>11.863526575252436</v>
      </c>
    </row>
    <row r="23" spans="1:9" x14ac:dyDescent="0.25">
      <c r="A23" s="63"/>
      <c r="B23" s="69" t="s">
        <v>23</v>
      </c>
      <c r="C23" s="60" t="s">
        <v>24</v>
      </c>
      <c r="D23" s="61">
        <v>3244305</v>
      </c>
      <c r="E23" s="61">
        <v>3620644</v>
      </c>
      <c r="F23" s="61">
        <v>8801998</v>
      </c>
      <c r="G23" s="61">
        <v>9428131</v>
      </c>
      <c r="H23" s="61">
        <v>626133</v>
      </c>
      <c r="I23" s="62">
        <f t="shared" si="3"/>
        <v>7.1135326320228671</v>
      </c>
    </row>
    <row r="24" spans="1:9" x14ac:dyDescent="0.25">
      <c r="A24" s="63"/>
      <c r="B24" s="59" t="s">
        <v>25</v>
      </c>
      <c r="C24" s="60" t="s">
        <v>26</v>
      </c>
      <c r="D24" s="61">
        <v>952771.5</v>
      </c>
      <c r="E24" s="61">
        <v>1061371</v>
      </c>
      <c r="F24" s="61">
        <v>2704770.75</v>
      </c>
      <c r="G24" s="61">
        <v>2936504.5</v>
      </c>
      <c r="H24" s="61">
        <v>231733.75</v>
      </c>
      <c r="I24" s="62">
        <f t="shared" si="3"/>
        <v>8.5675930205914881</v>
      </c>
    </row>
    <row r="25" spans="1:9" x14ac:dyDescent="0.25">
      <c r="A25" s="63"/>
      <c r="B25" s="76"/>
      <c r="C25" s="60" t="s">
        <v>21</v>
      </c>
      <c r="D25" s="61">
        <v>514195</v>
      </c>
      <c r="E25" s="61">
        <v>556290.5</v>
      </c>
      <c r="F25" s="61">
        <v>1450909.75</v>
      </c>
      <c r="G25" s="61">
        <v>1550298.5</v>
      </c>
      <c r="H25" s="61">
        <v>99388.75</v>
      </c>
      <c r="I25" s="62">
        <f t="shared" si="3"/>
        <v>6.8500987053123055</v>
      </c>
    </row>
    <row r="26" spans="1:9" x14ac:dyDescent="0.25">
      <c r="A26" s="63"/>
      <c r="B26" s="76"/>
      <c r="C26" s="60" t="s">
        <v>27</v>
      </c>
      <c r="D26" s="61">
        <v>145177.75</v>
      </c>
      <c r="E26" s="61">
        <v>148098</v>
      </c>
      <c r="F26" s="61">
        <v>385465.25</v>
      </c>
      <c r="G26" s="61">
        <v>390059.5</v>
      </c>
      <c r="H26" s="61">
        <v>4594.25</v>
      </c>
      <c r="I26" s="62">
        <f t="shared" si="3"/>
        <v>1.1918713814020805</v>
      </c>
    </row>
    <row r="27" spans="1:9" x14ac:dyDescent="0.25">
      <c r="A27" s="63"/>
      <c r="B27" s="76"/>
      <c r="C27" s="60" t="s">
        <v>28</v>
      </c>
      <c r="D27" s="61">
        <v>293398.75</v>
      </c>
      <c r="E27" s="61">
        <v>356982.5</v>
      </c>
      <c r="F27" s="61">
        <v>868395.75</v>
      </c>
      <c r="G27" s="61">
        <v>996128.5</v>
      </c>
      <c r="H27" s="61">
        <v>127732.75</v>
      </c>
      <c r="I27" s="62">
        <f t="shared" si="3"/>
        <v>14.709048265148695</v>
      </c>
    </row>
    <row r="28" spans="1:9" x14ac:dyDescent="0.25">
      <c r="A28" s="63"/>
      <c r="B28" s="59" t="s">
        <v>29</v>
      </c>
      <c r="C28" s="60" t="s">
        <v>30</v>
      </c>
      <c r="D28" s="61">
        <v>1501956</v>
      </c>
      <c r="E28" s="61">
        <v>1584575</v>
      </c>
      <c r="F28" s="61">
        <v>3934927</v>
      </c>
      <c r="G28" s="61">
        <v>4105223</v>
      </c>
      <c r="H28" s="61">
        <v>170296</v>
      </c>
      <c r="I28" s="62">
        <f t="shared" si="3"/>
        <v>4.3278058271474862</v>
      </c>
    </row>
    <row r="29" spans="1:9" x14ac:dyDescent="0.25">
      <c r="A29" s="63"/>
      <c r="B29" s="64"/>
      <c r="C29" s="60" t="s">
        <v>31</v>
      </c>
      <c r="D29" s="61">
        <v>308173</v>
      </c>
      <c r="E29" s="61">
        <v>308046</v>
      </c>
      <c r="F29" s="61">
        <v>751492</v>
      </c>
      <c r="G29" s="61">
        <v>800567</v>
      </c>
      <c r="H29" s="61">
        <v>49075</v>
      </c>
      <c r="I29" s="62">
        <f t="shared" si="3"/>
        <v>6.5303423057065118</v>
      </c>
    </row>
    <row r="30" spans="1:9" x14ac:dyDescent="0.25">
      <c r="A30" s="63"/>
      <c r="B30" s="69" t="s">
        <v>32</v>
      </c>
      <c r="C30" s="60" t="s">
        <v>33</v>
      </c>
      <c r="D30" s="61">
        <v>218069</v>
      </c>
      <c r="E30" s="61">
        <v>237987</v>
      </c>
      <c r="F30" s="61">
        <v>611927</v>
      </c>
      <c r="G30" s="61">
        <v>644924</v>
      </c>
      <c r="H30" s="61">
        <v>32997</v>
      </c>
      <c r="I30" s="62">
        <f t="shared" si="3"/>
        <v>5.3923098670266256</v>
      </c>
    </row>
    <row r="31" spans="1:9" x14ac:dyDescent="0.25">
      <c r="A31" s="63"/>
      <c r="B31" s="59" t="s">
        <v>34</v>
      </c>
      <c r="C31" s="60" t="s">
        <v>35</v>
      </c>
      <c r="D31" s="61">
        <v>9099</v>
      </c>
      <c r="E31" s="61">
        <v>9943</v>
      </c>
      <c r="F31" s="61">
        <v>25788</v>
      </c>
      <c r="G31" s="61">
        <v>27638</v>
      </c>
      <c r="H31" s="61">
        <v>1850</v>
      </c>
      <c r="I31" s="62">
        <f t="shared" si="3"/>
        <v>7.1738793237164629</v>
      </c>
    </row>
    <row r="32" spans="1:9" x14ac:dyDescent="0.25">
      <c r="A32" s="63"/>
      <c r="B32" s="63"/>
      <c r="C32" s="60" t="s">
        <v>36</v>
      </c>
      <c r="D32" s="61">
        <v>127477400</v>
      </c>
      <c r="E32" s="61">
        <v>132746552</v>
      </c>
      <c r="F32" s="61">
        <v>366652530</v>
      </c>
      <c r="G32" s="61">
        <v>374023386</v>
      </c>
      <c r="H32" s="61">
        <v>7370856</v>
      </c>
      <c r="I32" s="62">
        <f t="shared" si="3"/>
        <v>2.0103109611707879</v>
      </c>
    </row>
    <row r="33" spans="1:9" x14ac:dyDescent="0.25">
      <c r="A33" s="77"/>
      <c r="B33" s="78"/>
      <c r="C33" s="60" t="s">
        <v>37</v>
      </c>
      <c r="D33" s="61">
        <v>179</v>
      </c>
      <c r="E33" s="61">
        <v>163</v>
      </c>
      <c r="F33" s="61">
        <v>409</v>
      </c>
      <c r="G33" s="61">
        <v>397</v>
      </c>
      <c r="H33" s="61">
        <v>-12</v>
      </c>
      <c r="I33" s="62">
        <f t="shared" si="3"/>
        <v>-2.9339853300733552</v>
      </c>
    </row>
  </sheetData>
  <mergeCells count="14">
    <mergeCell ref="A21:A33"/>
    <mergeCell ref="B21:B22"/>
    <mergeCell ref="B28:B29"/>
    <mergeCell ref="B31:B33"/>
    <mergeCell ref="B24:B27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40296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37">
        <v>1167188</v>
      </c>
      <c r="C7" s="37">
        <v>984039</v>
      </c>
      <c r="D7" s="37">
        <v>3020093</v>
      </c>
      <c r="E7" s="37">
        <v>2915151</v>
      </c>
      <c r="F7" s="10">
        <f>((E7*100)/D7)-100</f>
        <v>-3.4747936570165194</v>
      </c>
      <c r="G7" s="1"/>
      <c r="H7" s="1"/>
      <c r="I7" s="1"/>
    </row>
    <row r="8" spans="1:12" x14ac:dyDescent="0.25">
      <c r="A8" s="11" t="s">
        <v>44</v>
      </c>
      <c r="B8" s="38">
        <v>179782</v>
      </c>
      <c r="C8" s="38">
        <v>198396</v>
      </c>
      <c r="D8" s="38">
        <v>631653</v>
      </c>
      <c r="E8" s="38">
        <v>524756</v>
      </c>
      <c r="F8" s="13">
        <f t="shared" ref="F8:F35" si="0">((E8*100)/D8)-100</f>
        <v>-16.923374067723898</v>
      </c>
      <c r="G8" s="1"/>
      <c r="H8" s="1"/>
      <c r="I8" s="1"/>
    </row>
    <row r="9" spans="1:12" x14ac:dyDescent="0.25">
      <c r="A9" s="8" t="s">
        <v>45</v>
      </c>
      <c r="B9" s="37">
        <v>701676</v>
      </c>
      <c r="C9" s="37">
        <v>205914</v>
      </c>
      <c r="D9" s="37">
        <v>1311151</v>
      </c>
      <c r="E9" s="37">
        <v>1033415</v>
      </c>
      <c r="F9" s="10">
        <f t="shared" si="0"/>
        <v>-21.182609783312529</v>
      </c>
      <c r="G9" s="1"/>
      <c r="H9" s="1"/>
      <c r="I9" s="1"/>
    </row>
    <row r="10" spans="1:12" x14ac:dyDescent="0.25">
      <c r="A10" s="11" t="s">
        <v>46</v>
      </c>
      <c r="B10" s="38">
        <v>323676</v>
      </c>
      <c r="C10" s="38">
        <v>437152</v>
      </c>
      <c r="D10" s="38">
        <v>968910</v>
      </c>
      <c r="E10" s="38">
        <v>1246673</v>
      </c>
      <c r="F10" s="13">
        <f t="shared" si="0"/>
        <v>28.667574903757838</v>
      </c>
      <c r="G10" s="1"/>
      <c r="H10" s="1"/>
      <c r="I10" s="1"/>
    </row>
    <row r="11" spans="1:12" x14ac:dyDescent="0.25">
      <c r="A11" s="8" t="s">
        <v>47</v>
      </c>
      <c r="B11" s="37">
        <v>5827023</v>
      </c>
      <c r="C11" s="37">
        <v>6033034</v>
      </c>
      <c r="D11" s="37">
        <v>16026323</v>
      </c>
      <c r="E11" s="37">
        <v>16977473</v>
      </c>
      <c r="F11" s="10">
        <f t="shared" si="0"/>
        <v>5.9349234381461002</v>
      </c>
      <c r="G11" s="1"/>
      <c r="H11" s="1"/>
      <c r="I11" s="1"/>
    </row>
    <row r="12" spans="1:12" x14ac:dyDescent="0.25">
      <c r="A12" s="11" t="s">
        <v>48</v>
      </c>
      <c r="B12" s="38">
        <v>340049</v>
      </c>
      <c r="C12" s="38">
        <v>325735</v>
      </c>
      <c r="D12" s="38">
        <v>906749</v>
      </c>
      <c r="E12" s="38">
        <v>1203456</v>
      </c>
      <c r="F12" s="13">
        <f t="shared" si="0"/>
        <v>32.722065312451406</v>
      </c>
      <c r="G12" s="1"/>
      <c r="H12" s="1"/>
      <c r="I12" s="1"/>
    </row>
    <row r="13" spans="1:12" x14ac:dyDescent="0.25">
      <c r="A13" s="8" t="s">
        <v>49</v>
      </c>
      <c r="B13" s="37">
        <v>910533</v>
      </c>
      <c r="C13" s="37">
        <v>998823</v>
      </c>
      <c r="D13" s="37">
        <v>2572995</v>
      </c>
      <c r="E13" s="37">
        <v>2584306</v>
      </c>
      <c r="F13" s="10">
        <f t="shared" si="0"/>
        <v>0.43960442985702741</v>
      </c>
      <c r="G13" s="1"/>
      <c r="H13" s="1"/>
      <c r="I13" s="1"/>
    </row>
    <row r="14" spans="1:12" x14ac:dyDescent="0.25">
      <c r="A14" s="11" t="s">
        <v>50</v>
      </c>
      <c r="B14" s="38">
        <v>3469828</v>
      </c>
      <c r="C14" s="38">
        <v>3552590</v>
      </c>
      <c r="D14" s="38">
        <v>10065964</v>
      </c>
      <c r="E14" s="38">
        <v>10153264</v>
      </c>
      <c r="F14" s="13">
        <f t="shared" si="0"/>
        <v>0.86727908027486933</v>
      </c>
      <c r="G14" s="1"/>
      <c r="H14" s="1"/>
      <c r="I14" s="1"/>
    </row>
    <row r="15" spans="1:12" x14ac:dyDescent="0.25">
      <c r="A15" s="8" t="s">
        <v>51</v>
      </c>
      <c r="B15" s="37">
        <v>2855259</v>
      </c>
      <c r="C15" s="37">
        <v>2304658</v>
      </c>
      <c r="D15" s="37">
        <v>7976349</v>
      </c>
      <c r="E15" s="37">
        <v>7134587</v>
      </c>
      <c r="F15" s="10">
        <f t="shared" si="0"/>
        <v>-10.55322428845578</v>
      </c>
      <c r="G15" s="1"/>
      <c r="H15" s="1"/>
      <c r="I15" s="1"/>
    </row>
    <row r="16" spans="1:12" x14ac:dyDescent="0.25">
      <c r="A16" s="11" t="s">
        <v>52</v>
      </c>
      <c r="B16" s="38">
        <v>1941676</v>
      </c>
      <c r="C16" s="38">
        <v>1634713</v>
      </c>
      <c r="D16" s="38">
        <v>5728686</v>
      </c>
      <c r="E16" s="38">
        <v>4616507</v>
      </c>
      <c r="F16" s="13">
        <f t="shared" si="0"/>
        <v>-19.414207725820546</v>
      </c>
      <c r="G16" s="1"/>
      <c r="H16" s="1"/>
      <c r="I16" s="1"/>
    </row>
    <row r="17" spans="1:9" x14ac:dyDescent="0.25">
      <c r="A17" s="8" t="s">
        <v>53</v>
      </c>
      <c r="B17" s="37">
        <v>853308</v>
      </c>
      <c r="C17" s="37">
        <v>997462</v>
      </c>
      <c r="D17" s="37">
        <v>2789423</v>
      </c>
      <c r="E17" s="37">
        <v>2612113</v>
      </c>
      <c r="F17" s="10">
        <f t="shared" si="0"/>
        <v>-6.356511723033762</v>
      </c>
      <c r="G17" s="1"/>
      <c r="H17" s="1"/>
      <c r="I17" s="1"/>
    </row>
    <row r="18" spans="1:9" x14ac:dyDescent="0.25">
      <c r="A18" s="11" t="s">
        <v>54</v>
      </c>
      <c r="B18" s="38">
        <v>175235</v>
      </c>
      <c r="C18" s="38">
        <v>239367</v>
      </c>
      <c r="D18" s="38">
        <v>610077</v>
      </c>
      <c r="E18" s="38">
        <v>674842</v>
      </c>
      <c r="F18" s="13">
        <f t="shared" si="0"/>
        <v>10.615873078316341</v>
      </c>
      <c r="G18" s="1"/>
      <c r="H18" s="1"/>
      <c r="I18" s="1"/>
    </row>
    <row r="19" spans="1:9" x14ac:dyDescent="0.25">
      <c r="A19" s="8" t="s">
        <v>55</v>
      </c>
      <c r="B19" s="37">
        <v>852145</v>
      </c>
      <c r="C19" s="37">
        <v>873880</v>
      </c>
      <c r="D19" s="37">
        <v>2658616</v>
      </c>
      <c r="E19" s="37">
        <v>2702451</v>
      </c>
      <c r="F19" s="10">
        <f t="shared" si="0"/>
        <v>1.6487901976065729</v>
      </c>
      <c r="G19" s="1"/>
      <c r="H19" s="1"/>
      <c r="I19" s="1"/>
    </row>
    <row r="20" spans="1:9" x14ac:dyDescent="0.25">
      <c r="A20" s="11" t="s">
        <v>56</v>
      </c>
      <c r="B20" s="38">
        <v>1370080</v>
      </c>
      <c r="C20" s="38">
        <v>1811945</v>
      </c>
      <c r="D20" s="38">
        <v>3873575</v>
      </c>
      <c r="E20" s="38">
        <v>4345669</v>
      </c>
      <c r="F20" s="13">
        <f t="shared" si="0"/>
        <v>12.187552842012863</v>
      </c>
      <c r="G20" s="1"/>
      <c r="H20" s="1"/>
      <c r="I20" s="1"/>
    </row>
    <row r="21" spans="1:9" x14ac:dyDescent="0.25">
      <c r="A21" s="8" t="s">
        <v>57</v>
      </c>
      <c r="B21" s="37">
        <v>1799431</v>
      </c>
      <c r="C21" s="37">
        <v>1500892</v>
      </c>
      <c r="D21" s="37">
        <v>3920416</v>
      </c>
      <c r="E21" s="37">
        <v>4153245</v>
      </c>
      <c r="F21" s="10">
        <f t="shared" si="0"/>
        <v>5.9388850570959875</v>
      </c>
      <c r="G21" s="1"/>
      <c r="H21" s="1"/>
      <c r="I21" s="1"/>
    </row>
    <row r="22" spans="1:9" x14ac:dyDescent="0.25">
      <c r="A22" s="11" t="s">
        <v>58</v>
      </c>
      <c r="B22" s="38">
        <v>1798526</v>
      </c>
      <c r="C22" s="38">
        <v>1862980</v>
      </c>
      <c r="D22" s="38">
        <v>5349369</v>
      </c>
      <c r="E22" s="38">
        <v>5341479</v>
      </c>
      <c r="F22" s="13">
        <f t="shared" si="0"/>
        <v>-0.14749403153903984</v>
      </c>
      <c r="G22" s="1"/>
      <c r="H22" s="1"/>
      <c r="I22" s="1"/>
    </row>
    <row r="23" spans="1:9" x14ac:dyDescent="0.25">
      <c r="A23" s="8" t="s">
        <v>59</v>
      </c>
      <c r="B23" s="37">
        <v>144164</v>
      </c>
      <c r="C23" s="37">
        <v>170625</v>
      </c>
      <c r="D23" s="37">
        <v>541121</v>
      </c>
      <c r="E23" s="37">
        <v>507812</v>
      </c>
      <c r="F23" s="10">
        <f t="shared" si="0"/>
        <v>-6.1555548574163623</v>
      </c>
      <c r="G23" s="1"/>
      <c r="H23" s="1"/>
      <c r="I23" s="1"/>
    </row>
    <row r="24" spans="1:9" x14ac:dyDescent="0.25">
      <c r="A24" s="11" t="s">
        <v>60</v>
      </c>
      <c r="B24" s="38">
        <v>127337</v>
      </c>
      <c r="C24" s="38">
        <v>142929</v>
      </c>
      <c r="D24" s="38">
        <v>324897</v>
      </c>
      <c r="E24" s="38">
        <v>483931</v>
      </c>
      <c r="F24" s="13">
        <f t="shared" si="0"/>
        <v>48.949051545566761</v>
      </c>
      <c r="G24" s="1"/>
      <c r="H24" s="1"/>
      <c r="I24" s="1"/>
    </row>
    <row r="25" spans="1:9" x14ac:dyDescent="0.25">
      <c r="A25" s="8" t="s">
        <v>61</v>
      </c>
      <c r="B25" s="37">
        <v>71579</v>
      </c>
      <c r="C25" s="37">
        <v>76878</v>
      </c>
      <c r="D25" s="37">
        <v>193945</v>
      </c>
      <c r="E25" s="37">
        <v>200904</v>
      </c>
      <c r="F25" s="10">
        <f t="shared" si="0"/>
        <v>3.5881306555982349</v>
      </c>
      <c r="G25" s="1"/>
      <c r="H25" s="1"/>
      <c r="I25" s="1"/>
    </row>
    <row r="26" spans="1:9" x14ac:dyDescent="0.25">
      <c r="A26" s="11" t="s">
        <v>62</v>
      </c>
      <c r="B26" s="38">
        <v>143264</v>
      </c>
      <c r="C26" s="38">
        <v>131904</v>
      </c>
      <c r="D26" s="38">
        <v>522345</v>
      </c>
      <c r="E26" s="38">
        <v>465606</v>
      </c>
      <c r="F26" s="13">
        <f t="shared" si="0"/>
        <v>-10.862361083192141</v>
      </c>
      <c r="G26" s="1"/>
      <c r="H26" s="1"/>
      <c r="I26" s="1"/>
    </row>
    <row r="27" spans="1:9" x14ac:dyDescent="0.25">
      <c r="A27" s="8" t="s">
        <v>63</v>
      </c>
      <c r="B27" s="37">
        <v>247080</v>
      </c>
      <c r="C27" s="37">
        <v>383257</v>
      </c>
      <c r="D27" s="37">
        <v>713318</v>
      </c>
      <c r="E27" s="37">
        <v>828743</v>
      </c>
      <c r="F27" s="10">
        <f t="shared" si="0"/>
        <v>16.181422591326736</v>
      </c>
      <c r="G27" s="1"/>
      <c r="H27" s="1"/>
      <c r="I27" s="1"/>
    </row>
    <row r="28" spans="1:9" x14ac:dyDescent="0.25">
      <c r="A28" s="11" t="s">
        <v>64</v>
      </c>
      <c r="B28" s="38">
        <v>1299643</v>
      </c>
      <c r="C28" s="38">
        <v>1588222</v>
      </c>
      <c r="D28" s="38">
        <v>3789021</v>
      </c>
      <c r="E28" s="38">
        <v>3997498</v>
      </c>
      <c r="F28" s="13">
        <f t="shared" si="0"/>
        <v>5.5021336646062338</v>
      </c>
      <c r="G28" s="1"/>
      <c r="H28" s="1"/>
      <c r="I28" s="1"/>
    </row>
    <row r="29" spans="1:9" x14ac:dyDescent="0.25">
      <c r="A29" s="8" t="s">
        <v>65</v>
      </c>
      <c r="B29" s="37">
        <v>466986</v>
      </c>
      <c r="C29" s="37">
        <v>382693</v>
      </c>
      <c r="D29" s="37">
        <v>1027777</v>
      </c>
      <c r="E29" s="37">
        <v>1071449</v>
      </c>
      <c r="F29" s="10">
        <f t="shared" si="0"/>
        <v>4.2491707831562735</v>
      </c>
      <c r="G29" s="1"/>
      <c r="H29" s="1"/>
      <c r="I29" s="1"/>
    </row>
    <row r="30" spans="1:9" x14ac:dyDescent="0.25">
      <c r="A30" s="11" t="s">
        <v>66</v>
      </c>
      <c r="B30" s="38">
        <v>450742</v>
      </c>
      <c r="C30" s="38">
        <v>380833</v>
      </c>
      <c r="D30" s="38">
        <v>1126542</v>
      </c>
      <c r="E30" s="38">
        <v>1072852</v>
      </c>
      <c r="F30" s="13">
        <f t="shared" si="0"/>
        <v>-4.7659119677739454</v>
      </c>
      <c r="G30" s="1"/>
      <c r="H30" s="1"/>
      <c r="I30" s="1"/>
    </row>
    <row r="31" spans="1:9" x14ac:dyDescent="0.25">
      <c r="A31" s="8" t="s">
        <v>67</v>
      </c>
      <c r="B31" s="37">
        <v>2292307</v>
      </c>
      <c r="C31" s="37">
        <v>2663839</v>
      </c>
      <c r="D31" s="37">
        <v>6814591</v>
      </c>
      <c r="E31" s="37">
        <v>8187737</v>
      </c>
      <c r="F31" s="10">
        <f t="shared" si="0"/>
        <v>20.150086777034744</v>
      </c>
      <c r="G31" s="1"/>
      <c r="H31" s="1"/>
      <c r="I31" s="1"/>
    </row>
    <row r="32" spans="1:9" x14ac:dyDescent="0.25">
      <c r="A32" s="11" t="s">
        <v>68</v>
      </c>
      <c r="B32" s="38">
        <v>4842975</v>
      </c>
      <c r="C32" s="38">
        <v>5003183</v>
      </c>
      <c r="D32" s="38">
        <v>13357410</v>
      </c>
      <c r="E32" s="38">
        <v>13784863</v>
      </c>
      <c r="F32" s="13">
        <f t="shared" si="0"/>
        <v>3.2001188853228228</v>
      </c>
      <c r="G32" s="1"/>
      <c r="H32" s="1"/>
      <c r="I32" s="1"/>
    </row>
    <row r="33" spans="1:9" x14ac:dyDescent="0.25">
      <c r="A33" s="8" t="s">
        <v>69</v>
      </c>
      <c r="B33" s="37">
        <v>319835</v>
      </c>
      <c r="C33" s="37">
        <v>379557</v>
      </c>
      <c r="D33" s="37">
        <v>862829</v>
      </c>
      <c r="E33" s="37">
        <v>989802</v>
      </c>
      <c r="F33" s="10">
        <f t="shared" si="0"/>
        <v>14.715893879320234</v>
      </c>
      <c r="G33" s="1"/>
      <c r="H33" s="1"/>
      <c r="I33" s="1"/>
    </row>
    <row r="34" spans="1:9" x14ac:dyDescent="0.25">
      <c r="A34" s="11" t="s">
        <v>70</v>
      </c>
      <c r="B34" s="38">
        <v>74778</v>
      </c>
      <c r="C34" s="38">
        <v>63156</v>
      </c>
      <c r="D34" s="38">
        <v>232217</v>
      </c>
      <c r="E34" s="38">
        <v>180732</v>
      </c>
      <c r="F34" s="13">
        <f t="shared" si="0"/>
        <v>-22.171072746612012</v>
      </c>
      <c r="G34" s="1"/>
      <c r="H34" s="1"/>
      <c r="I34" s="1"/>
    </row>
    <row r="35" spans="1:9" x14ac:dyDescent="0.25">
      <c r="A35" s="14" t="s">
        <v>71</v>
      </c>
      <c r="B35" s="15">
        <f>SUM(B7:B34)</f>
        <v>35046105</v>
      </c>
      <c r="C35" s="15">
        <f t="shared" ref="C35:E35" si="1">SUM(C7:C34)</f>
        <v>35328656</v>
      </c>
      <c r="D35" s="15">
        <f t="shared" si="1"/>
        <v>97916362</v>
      </c>
      <c r="E35" s="15">
        <f t="shared" si="1"/>
        <v>99991316</v>
      </c>
      <c r="F35" s="16">
        <f t="shared" si="0"/>
        <v>2.1191085510305214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2915151</v>
      </c>
      <c r="C38" s="41">
        <f>D7</f>
        <v>3020093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16977473</v>
      </c>
      <c r="G38" s="42">
        <f>LOOKUP(E38,$A$38:$A$65,$C$38:$C$65)</f>
        <v>16026323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524756</v>
      </c>
      <c r="C39" s="41">
        <f t="shared" ref="C39:C65" si="5">D8</f>
        <v>631653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65" si="7">LOOKUP(E39,$A$38:$A$65,$B$38:$B$65)</f>
        <v>13784863</v>
      </c>
      <c r="G39" s="42">
        <f t="shared" ref="G39:G65" si="8">LOOKUP(E39,$A$38:$A$65,$C$38:$C$65)</f>
        <v>13357410</v>
      </c>
    </row>
    <row r="40" spans="1:9" x14ac:dyDescent="0.25">
      <c r="A40" s="42" t="str">
        <f t="shared" si="3"/>
        <v>ALMERIA</v>
      </c>
      <c r="B40" s="41">
        <f t="shared" si="4"/>
        <v>1033415</v>
      </c>
      <c r="C40" s="41">
        <f t="shared" si="5"/>
        <v>1311151</v>
      </c>
      <c r="D40" s="41">
        <f t="shared" si="6"/>
        <v>19</v>
      </c>
      <c r="E40" s="42" t="str">
        <f t="shared" si="2"/>
        <v>BARCELONA</v>
      </c>
      <c r="F40" s="42">
        <f t="shared" si="7"/>
        <v>10153264</v>
      </c>
      <c r="G40" s="42">
        <f t="shared" si="8"/>
        <v>10065964</v>
      </c>
    </row>
    <row r="41" spans="1:9" x14ac:dyDescent="0.25">
      <c r="A41" s="42" t="str">
        <f t="shared" si="3"/>
        <v>AVILES</v>
      </c>
      <c r="B41" s="41">
        <f t="shared" si="4"/>
        <v>1246673</v>
      </c>
      <c r="C41" s="41">
        <f t="shared" si="5"/>
        <v>968910</v>
      </c>
      <c r="D41" s="41">
        <f t="shared" si="6"/>
        <v>15</v>
      </c>
      <c r="E41" s="42" t="str">
        <f t="shared" si="2"/>
        <v>TARRAGONA</v>
      </c>
      <c r="F41" s="42">
        <f t="shared" si="7"/>
        <v>8187737</v>
      </c>
      <c r="G41" s="42">
        <f t="shared" si="8"/>
        <v>6814591</v>
      </c>
    </row>
    <row r="42" spans="1:9" x14ac:dyDescent="0.25">
      <c r="A42" s="42" t="str">
        <f t="shared" si="3"/>
        <v>BAHIA DE ALGECIRAS</v>
      </c>
      <c r="B42" s="41">
        <f t="shared" si="4"/>
        <v>16977473</v>
      </c>
      <c r="C42" s="41">
        <f t="shared" si="5"/>
        <v>16026323</v>
      </c>
      <c r="D42" s="41">
        <f t="shared" si="6"/>
        <v>1</v>
      </c>
      <c r="E42" s="42" t="str">
        <f t="shared" si="2"/>
        <v>BILBAO</v>
      </c>
      <c r="F42" s="42">
        <f t="shared" si="7"/>
        <v>7134587</v>
      </c>
      <c r="G42" s="42">
        <f t="shared" si="8"/>
        <v>7976349</v>
      </c>
    </row>
    <row r="43" spans="1:9" x14ac:dyDescent="0.25">
      <c r="A43" s="42" t="str">
        <f t="shared" si="3"/>
        <v>BAHIA DE CADIZ</v>
      </c>
      <c r="B43" s="41">
        <f t="shared" si="4"/>
        <v>1203456</v>
      </c>
      <c r="C43" s="41">
        <f t="shared" si="5"/>
        <v>906749</v>
      </c>
      <c r="D43" s="41">
        <f t="shared" si="6"/>
        <v>16</v>
      </c>
      <c r="E43" s="42" t="str">
        <f t="shared" si="2"/>
        <v>LAS PALMAS</v>
      </c>
      <c r="F43" s="42">
        <f t="shared" si="7"/>
        <v>5341479</v>
      </c>
      <c r="G43" s="42">
        <f t="shared" si="8"/>
        <v>5349369</v>
      </c>
    </row>
    <row r="44" spans="1:9" x14ac:dyDescent="0.25">
      <c r="A44" s="42" t="str">
        <f t="shared" si="3"/>
        <v>BALEARES</v>
      </c>
      <c r="B44" s="41">
        <f t="shared" si="4"/>
        <v>2584306</v>
      </c>
      <c r="C44" s="41">
        <f t="shared" si="5"/>
        <v>2572995</v>
      </c>
      <c r="D44" s="41">
        <f t="shared" si="6"/>
        <v>14</v>
      </c>
      <c r="E44" s="42" t="str">
        <f t="shared" si="2"/>
        <v>CARTAGENA</v>
      </c>
      <c r="F44" s="42">
        <f t="shared" si="7"/>
        <v>4616507</v>
      </c>
      <c r="G44" s="42">
        <f t="shared" si="8"/>
        <v>5728686</v>
      </c>
    </row>
    <row r="45" spans="1:9" x14ac:dyDescent="0.25">
      <c r="A45" s="42" t="str">
        <f t="shared" si="3"/>
        <v>BARCELONA</v>
      </c>
      <c r="B45" s="41">
        <f t="shared" si="4"/>
        <v>10153264</v>
      </c>
      <c r="C45" s="41">
        <f t="shared" si="5"/>
        <v>10065964</v>
      </c>
      <c r="D45" s="41">
        <f t="shared" si="6"/>
        <v>3</v>
      </c>
      <c r="E45" s="42" t="str">
        <f t="shared" si="2"/>
        <v>GIJON</v>
      </c>
      <c r="F45" s="42">
        <f t="shared" si="7"/>
        <v>4345669</v>
      </c>
      <c r="G45" s="42">
        <f t="shared" si="8"/>
        <v>3873575</v>
      </c>
    </row>
    <row r="46" spans="1:9" x14ac:dyDescent="0.25">
      <c r="A46" s="42" t="str">
        <f t="shared" si="3"/>
        <v>BILBAO</v>
      </c>
      <c r="B46" s="41">
        <f t="shared" si="4"/>
        <v>7134587</v>
      </c>
      <c r="C46" s="41">
        <f t="shared" si="5"/>
        <v>7976349</v>
      </c>
      <c r="D46" s="41">
        <f t="shared" si="6"/>
        <v>5</v>
      </c>
      <c r="E46" s="42" t="str">
        <f t="shared" si="2"/>
        <v>HUELVA</v>
      </c>
      <c r="F46" s="42">
        <f t="shared" si="7"/>
        <v>4153245</v>
      </c>
      <c r="G46" s="42">
        <f t="shared" si="8"/>
        <v>3920416</v>
      </c>
    </row>
    <row r="47" spans="1:9" x14ac:dyDescent="0.25">
      <c r="A47" s="42" t="str">
        <f t="shared" si="3"/>
        <v>CARTAGENA</v>
      </c>
      <c r="B47" s="41">
        <f t="shared" si="4"/>
        <v>4616507</v>
      </c>
      <c r="C47" s="41">
        <f t="shared" si="5"/>
        <v>5728686</v>
      </c>
      <c r="D47" s="41">
        <f t="shared" si="6"/>
        <v>7</v>
      </c>
      <c r="E47" s="42" t="str">
        <f t="shared" si="2"/>
        <v>SANTA CRUZ DE TENERIFE</v>
      </c>
      <c r="F47" s="42">
        <f t="shared" si="7"/>
        <v>3997498</v>
      </c>
      <c r="G47" s="42">
        <f t="shared" si="8"/>
        <v>3789021</v>
      </c>
    </row>
    <row r="48" spans="1:9" x14ac:dyDescent="0.25">
      <c r="A48" s="42" t="str">
        <f t="shared" si="3"/>
        <v>CASTELLON</v>
      </c>
      <c r="B48" s="41">
        <f t="shared" si="4"/>
        <v>2612113</v>
      </c>
      <c r="C48" s="41">
        <f t="shared" si="5"/>
        <v>2789423</v>
      </c>
      <c r="D48" s="41">
        <f t="shared" si="6"/>
        <v>13</v>
      </c>
      <c r="E48" s="42" t="str">
        <f t="shared" si="2"/>
        <v>A CORUÑA</v>
      </c>
      <c r="F48" s="42">
        <f t="shared" si="7"/>
        <v>2915151</v>
      </c>
      <c r="G48" s="42">
        <f t="shared" si="8"/>
        <v>3020093</v>
      </c>
    </row>
    <row r="49" spans="1:7" x14ac:dyDescent="0.25">
      <c r="A49" s="42" t="str">
        <f t="shared" si="3"/>
        <v>CEUTA</v>
      </c>
      <c r="B49" s="41">
        <f t="shared" si="4"/>
        <v>674842</v>
      </c>
      <c r="C49" s="41">
        <f t="shared" si="5"/>
        <v>610077</v>
      </c>
      <c r="D49" s="41">
        <f t="shared" si="6"/>
        <v>22</v>
      </c>
      <c r="E49" s="42" t="str">
        <f t="shared" si="2"/>
        <v>FERROL-SAN CIBRAO</v>
      </c>
      <c r="F49" s="42">
        <f t="shared" si="7"/>
        <v>2702451</v>
      </c>
      <c r="G49" s="42">
        <f t="shared" si="8"/>
        <v>2658616</v>
      </c>
    </row>
    <row r="50" spans="1:7" x14ac:dyDescent="0.25">
      <c r="A50" s="42" t="str">
        <f t="shared" si="3"/>
        <v>FERROL-SAN CIBRAO</v>
      </c>
      <c r="B50" s="41">
        <f t="shared" si="4"/>
        <v>2702451</v>
      </c>
      <c r="C50" s="41">
        <f t="shared" si="5"/>
        <v>2658616</v>
      </c>
      <c r="D50" s="41">
        <f t="shared" si="6"/>
        <v>12</v>
      </c>
      <c r="E50" s="42" t="str">
        <f t="shared" si="2"/>
        <v>CASTELLON</v>
      </c>
      <c r="F50" s="42">
        <f t="shared" si="7"/>
        <v>2612113</v>
      </c>
      <c r="G50" s="42">
        <f t="shared" si="8"/>
        <v>2789423</v>
      </c>
    </row>
    <row r="51" spans="1:7" x14ac:dyDescent="0.25">
      <c r="A51" s="42" t="str">
        <f t="shared" si="3"/>
        <v>GIJON</v>
      </c>
      <c r="B51" s="41">
        <f t="shared" si="4"/>
        <v>4345669</v>
      </c>
      <c r="C51" s="41">
        <f t="shared" si="5"/>
        <v>3873575</v>
      </c>
      <c r="D51" s="41">
        <f t="shared" si="6"/>
        <v>8</v>
      </c>
      <c r="E51" s="42" t="str">
        <f t="shared" si="2"/>
        <v>BALEARES</v>
      </c>
      <c r="F51" s="42">
        <f t="shared" si="7"/>
        <v>2584306</v>
      </c>
      <c r="G51" s="42">
        <f t="shared" si="8"/>
        <v>2572995</v>
      </c>
    </row>
    <row r="52" spans="1:7" x14ac:dyDescent="0.25">
      <c r="A52" s="42" t="str">
        <f t="shared" si="3"/>
        <v>HUELVA</v>
      </c>
      <c r="B52" s="41">
        <f t="shared" si="4"/>
        <v>4153245</v>
      </c>
      <c r="C52" s="41">
        <f t="shared" si="5"/>
        <v>3920416</v>
      </c>
      <c r="D52" s="41">
        <f t="shared" si="6"/>
        <v>9</v>
      </c>
      <c r="E52" s="42" t="str">
        <f t="shared" si="2"/>
        <v>AVILES</v>
      </c>
      <c r="F52" s="42">
        <f t="shared" si="7"/>
        <v>1246673</v>
      </c>
      <c r="G52" s="42">
        <f t="shared" si="8"/>
        <v>968910</v>
      </c>
    </row>
    <row r="53" spans="1:7" x14ac:dyDescent="0.25">
      <c r="A53" s="42" t="str">
        <f t="shared" si="3"/>
        <v>LAS PALMAS</v>
      </c>
      <c r="B53" s="41">
        <f t="shared" si="4"/>
        <v>5341479</v>
      </c>
      <c r="C53" s="41">
        <f t="shared" si="5"/>
        <v>5349369</v>
      </c>
      <c r="D53" s="41">
        <f t="shared" si="6"/>
        <v>6</v>
      </c>
      <c r="E53" s="42" t="str">
        <f t="shared" si="2"/>
        <v>BAHIA DE CADIZ</v>
      </c>
      <c r="F53" s="42">
        <f t="shared" si="7"/>
        <v>1203456</v>
      </c>
      <c r="G53" s="42">
        <f t="shared" si="8"/>
        <v>906749</v>
      </c>
    </row>
    <row r="54" spans="1:7" x14ac:dyDescent="0.25">
      <c r="A54" s="42" t="str">
        <f t="shared" si="3"/>
        <v>MALAGA</v>
      </c>
      <c r="B54" s="41">
        <f t="shared" si="4"/>
        <v>507812</v>
      </c>
      <c r="C54" s="41">
        <f t="shared" si="5"/>
        <v>541121</v>
      </c>
      <c r="D54" s="41">
        <f t="shared" si="6"/>
        <v>24</v>
      </c>
      <c r="E54" s="42" t="str">
        <f t="shared" si="2"/>
        <v>SEVILLA</v>
      </c>
      <c r="F54" s="42">
        <f t="shared" si="7"/>
        <v>1072852</v>
      </c>
      <c r="G54" s="42">
        <f t="shared" si="8"/>
        <v>1126542</v>
      </c>
    </row>
    <row r="55" spans="1:7" x14ac:dyDescent="0.25">
      <c r="A55" s="42" t="str">
        <f t="shared" si="3"/>
        <v>MARIN Y RIA DE PONTEVEDRA</v>
      </c>
      <c r="B55" s="41">
        <f t="shared" si="4"/>
        <v>483931</v>
      </c>
      <c r="C55" s="41">
        <f t="shared" si="5"/>
        <v>324897</v>
      </c>
      <c r="D55" s="41">
        <f t="shared" si="6"/>
        <v>25</v>
      </c>
      <c r="E55" s="42" t="str">
        <f t="shared" si="2"/>
        <v>SANTANDER</v>
      </c>
      <c r="F55" s="42">
        <f t="shared" si="7"/>
        <v>1071449</v>
      </c>
      <c r="G55" s="42">
        <f t="shared" si="8"/>
        <v>1027777</v>
      </c>
    </row>
    <row r="56" spans="1:7" x14ac:dyDescent="0.25">
      <c r="A56" s="42" t="str">
        <f t="shared" si="3"/>
        <v>MELILLA</v>
      </c>
      <c r="B56" s="41">
        <f t="shared" si="4"/>
        <v>200904</v>
      </c>
      <c r="C56" s="41">
        <f t="shared" si="5"/>
        <v>193945</v>
      </c>
      <c r="D56" s="41">
        <f t="shared" si="6"/>
        <v>27</v>
      </c>
      <c r="E56" s="42" t="str">
        <f t="shared" si="2"/>
        <v>ALMERIA</v>
      </c>
      <c r="F56" s="42">
        <f t="shared" si="7"/>
        <v>1033415</v>
      </c>
      <c r="G56" s="42">
        <f t="shared" si="8"/>
        <v>1311151</v>
      </c>
    </row>
    <row r="57" spans="1:7" x14ac:dyDescent="0.25">
      <c r="A57" s="42" t="str">
        <f t="shared" si="3"/>
        <v>MOTRIL</v>
      </c>
      <c r="B57" s="41">
        <f t="shared" si="4"/>
        <v>465606</v>
      </c>
      <c r="C57" s="41">
        <f t="shared" si="5"/>
        <v>522345</v>
      </c>
      <c r="D57" s="41">
        <f t="shared" si="6"/>
        <v>26</v>
      </c>
      <c r="E57" s="42" t="str">
        <f t="shared" si="2"/>
        <v>VIGO</v>
      </c>
      <c r="F57" s="42">
        <f t="shared" si="7"/>
        <v>989802</v>
      </c>
      <c r="G57" s="42">
        <f t="shared" si="8"/>
        <v>862829</v>
      </c>
    </row>
    <row r="58" spans="1:7" x14ac:dyDescent="0.25">
      <c r="A58" s="42" t="str">
        <f t="shared" si="3"/>
        <v>PASAIA</v>
      </c>
      <c r="B58" s="41">
        <f t="shared" si="4"/>
        <v>828743</v>
      </c>
      <c r="C58" s="41">
        <f t="shared" si="5"/>
        <v>713318</v>
      </c>
      <c r="D58" s="41">
        <f t="shared" si="6"/>
        <v>21</v>
      </c>
      <c r="E58" s="42" t="str">
        <f t="shared" si="2"/>
        <v>PASAIA</v>
      </c>
      <c r="F58" s="42">
        <f t="shared" si="7"/>
        <v>828743</v>
      </c>
      <c r="G58" s="42">
        <f t="shared" si="8"/>
        <v>713318</v>
      </c>
    </row>
    <row r="59" spans="1:7" x14ac:dyDescent="0.25">
      <c r="A59" s="42" t="str">
        <f t="shared" si="3"/>
        <v>SANTA CRUZ DE TENERIFE</v>
      </c>
      <c r="B59" s="41">
        <f t="shared" si="4"/>
        <v>3997498</v>
      </c>
      <c r="C59" s="41">
        <f t="shared" si="5"/>
        <v>3789021</v>
      </c>
      <c r="D59" s="41">
        <f t="shared" si="6"/>
        <v>10</v>
      </c>
      <c r="E59" s="42" t="str">
        <f t="shared" si="2"/>
        <v>CEUTA</v>
      </c>
      <c r="F59" s="42">
        <f t="shared" si="7"/>
        <v>674842</v>
      </c>
      <c r="G59" s="42">
        <f t="shared" si="8"/>
        <v>610077</v>
      </c>
    </row>
    <row r="60" spans="1:7" x14ac:dyDescent="0.25">
      <c r="A60" s="42" t="str">
        <f t="shared" si="3"/>
        <v>SANTANDER</v>
      </c>
      <c r="B60" s="41">
        <f t="shared" si="4"/>
        <v>1071449</v>
      </c>
      <c r="C60" s="41">
        <f t="shared" si="5"/>
        <v>1027777</v>
      </c>
      <c r="D60" s="41">
        <f t="shared" si="6"/>
        <v>18</v>
      </c>
      <c r="E60" s="42" t="str">
        <f t="shared" si="2"/>
        <v>ALICANTE</v>
      </c>
      <c r="F60" s="42">
        <f t="shared" si="7"/>
        <v>524756</v>
      </c>
      <c r="G60" s="42">
        <f t="shared" si="8"/>
        <v>631653</v>
      </c>
    </row>
    <row r="61" spans="1:7" x14ac:dyDescent="0.25">
      <c r="A61" s="42" t="str">
        <f t="shared" si="3"/>
        <v>SEVILLA</v>
      </c>
      <c r="B61" s="41">
        <f t="shared" si="4"/>
        <v>1072852</v>
      </c>
      <c r="C61" s="41">
        <f t="shared" si="5"/>
        <v>1126542</v>
      </c>
      <c r="D61" s="41">
        <f t="shared" si="6"/>
        <v>17</v>
      </c>
      <c r="E61" s="42" t="str">
        <f t="shared" si="2"/>
        <v>MALAGA</v>
      </c>
      <c r="F61" s="42">
        <f t="shared" si="7"/>
        <v>507812</v>
      </c>
      <c r="G61" s="42">
        <f t="shared" si="8"/>
        <v>541121</v>
      </c>
    </row>
    <row r="62" spans="1:7" x14ac:dyDescent="0.25">
      <c r="A62" s="42" t="str">
        <f t="shared" si="3"/>
        <v>TARRAGONA</v>
      </c>
      <c r="B62" s="41">
        <f t="shared" si="4"/>
        <v>8187737</v>
      </c>
      <c r="C62" s="41">
        <f t="shared" si="5"/>
        <v>6814591</v>
      </c>
      <c r="D62" s="41">
        <f t="shared" si="6"/>
        <v>4</v>
      </c>
      <c r="E62" s="42" t="str">
        <f t="shared" si="2"/>
        <v>MARIN Y RIA DE PONTEVEDRA</v>
      </c>
      <c r="F62" s="42">
        <f t="shared" si="7"/>
        <v>483931</v>
      </c>
      <c r="G62" s="42">
        <f t="shared" si="8"/>
        <v>324897</v>
      </c>
    </row>
    <row r="63" spans="1:7" x14ac:dyDescent="0.25">
      <c r="A63" s="42" t="str">
        <f t="shared" si="3"/>
        <v>VALENCIA</v>
      </c>
      <c r="B63" s="41">
        <f t="shared" si="4"/>
        <v>13784863</v>
      </c>
      <c r="C63" s="41">
        <f t="shared" si="5"/>
        <v>13357410</v>
      </c>
      <c r="D63" s="41">
        <f t="shared" si="6"/>
        <v>2</v>
      </c>
      <c r="E63" s="42" t="str">
        <f t="shared" si="2"/>
        <v>MOTRIL</v>
      </c>
      <c r="F63" s="42">
        <f t="shared" si="7"/>
        <v>465606</v>
      </c>
      <c r="G63" s="42">
        <f t="shared" si="8"/>
        <v>522345</v>
      </c>
    </row>
    <row r="64" spans="1:7" x14ac:dyDescent="0.25">
      <c r="A64" s="42" t="str">
        <f t="shared" si="3"/>
        <v>VIGO</v>
      </c>
      <c r="B64" s="41">
        <f t="shared" si="4"/>
        <v>989802</v>
      </c>
      <c r="C64" s="41">
        <f t="shared" si="5"/>
        <v>862829</v>
      </c>
      <c r="D64" s="41">
        <f t="shared" si="6"/>
        <v>20</v>
      </c>
      <c r="E64" s="42" t="str">
        <f t="shared" si="2"/>
        <v>MELILLA</v>
      </c>
      <c r="F64" s="42">
        <f t="shared" si="7"/>
        <v>200904</v>
      </c>
      <c r="G64" s="42">
        <f t="shared" si="8"/>
        <v>193945</v>
      </c>
    </row>
    <row r="65" spans="1:7" x14ac:dyDescent="0.25">
      <c r="A65" s="42" t="str">
        <f t="shared" si="3"/>
        <v>VILAGARCIA</v>
      </c>
      <c r="B65" s="41">
        <f t="shared" si="4"/>
        <v>180732</v>
      </c>
      <c r="C65" s="41">
        <f t="shared" si="5"/>
        <v>232217</v>
      </c>
      <c r="D65" s="41">
        <f t="shared" si="6"/>
        <v>28</v>
      </c>
      <c r="E65" s="42" t="str">
        <f t="shared" si="2"/>
        <v>VILAGARCIA</v>
      </c>
      <c r="F65" s="42">
        <f t="shared" si="7"/>
        <v>180732</v>
      </c>
      <c r="G65" s="42">
        <f t="shared" si="8"/>
        <v>232217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75</v>
      </c>
    </row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40296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37">
        <v>1135108</v>
      </c>
      <c r="C7" s="37">
        <v>952463</v>
      </c>
      <c r="D7" s="37">
        <v>2922084</v>
      </c>
      <c r="E7" s="37">
        <v>2832508</v>
      </c>
      <c r="F7" s="10">
        <f>((E7*100)/D7)-100</f>
        <v>-3.0654834015723083</v>
      </c>
      <c r="G7" s="1"/>
      <c r="H7" s="1"/>
      <c r="I7" s="1"/>
    </row>
    <row r="8" spans="1:12" x14ac:dyDescent="0.25">
      <c r="A8" s="11" t="s">
        <v>44</v>
      </c>
      <c r="B8" s="38">
        <v>176867</v>
      </c>
      <c r="C8" s="38">
        <v>197504</v>
      </c>
      <c r="D8" s="38">
        <v>619892</v>
      </c>
      <c r="E8" s="38">
        <v>522246</v>
      </c>
      <c r="F8" s="13">
        <f t="shared" ref="F8:F35" si="0">((E8*100)/D8)-100</f>
        <v>-15.752098752685953</v>
      </c>
      <c r="G8" s="1"/>
      <c r="H8" s="1"/>
      <c r="I8" s="1"/>
    </row>
    <row r="9" spans="1:12" x14ac:dyDescent="0.25">
      <c r="A9" s="8" t="s">
        <v>45</v>
      </c>
      <c r="B9" s="37">
        <v>693728</v>
      </c>
      <c r="C9" s="37">
        <v>199518</v>
      </c>
      <c r="D9" s="37">
        <v>1287393</v>
      </c>
      <c r="E9" s="37">
        <v>1016269</v>
      </c>
      <c r="F9" s="10">
        <f t="shared" si="0"/>
        <v>-21.059924980173108</v>
      </c>
      <c r="G9" s="1"/>
      <c r="H9" s="1"/>
      <c r="I9" s="1"/>
    </row>
    <row r="10" spans="1:12" x14ac:dyDescent="0.25">
      <c r="A10" s="11" t="s">
        <v>46</v>
      </c>
      <c r="B10" s="38">
        <v>316690</v>
      </c>
      <c r="C10" s="38">
        <v>431894</v>
      </c>
      <c r="D10" s="38">
        <v>953002</v>
      </c>
      <c r="E10" s="38">
        <v>1232471</v>
      </c>
      <c r="F10" s="13">
        <f t="shared" si="0"/>
        <v>29.325122087886484</v>
      </c>
      <c r="G10" s="1"/>
      <c r="H10" s="1"/>
      <c r="I10" s="1"/>
    </row>
    <row r="11" spans="1:12" x14ac:dyDescent="0.25">
      <c r="A11" s="8" t="s">
        <v>47</v>
      </c>
      <c r="B11" s="37">
        <v>5358199</v>
      </c>
      <c r="C11" s="37">
        <v>5604546</v>
      </c>
      <c r="D11" s="37">
        <v>14618855</v>
      </c>
      <c r="E11" s="37">
        <v>15786638</v>
      </c>
      <c r="F11" s="10">
        <f t="shared" si="0"/>
        <v>7.9881974340671746</v>
      </c>
      <c r="G11" s="1"/>
      <c r="H11" s="1"/>
      <c r="I11" s="1"/>
    </row>
    <row r="12" spans="1:12" x14ac:dyDescent="0.25">
      <c r="A12" s="11" t="s">
        <v>48</v>
      </c>
      <c r="B12" s="38">
        <v>324205</v>
      </c>
      <c r="C12" s="38">
        <v>312817</v>
      </c>
      <c r="D12" s="38">
        <v>861569</v>
      </c>
      <c r="E12" s="38">
        <v>1182615</v>
      </c>
      <c r="F12" s="13">
        <f t="shared" si="0"/>
        <v>37.262947018752982</v>
      </c>
      <c r="G12" s="1"/>
      <c r="H12" s="1"/>
      <c r="I12" s="1"/>
    </row>
    <row r="13" spans="1:12" x14ac:dyDescent="0.25">
      <c r="A13" s="8" t="s">
        <v>49</v>
      </c>
      <c r="B13" s="37">
        <v>905602</v>
      </c>
      <c r="C13" s="37">
        <v>995745</v>
      </c>
      <c r="D13" s="37">
        <v>2563754</v>
      </c>
      <c r="E13" s="37">
        <v>2577559</v>
      </c>
      <c r="F13" s="10">
        <f t="shared" si="0"/>
        <v>0.53846819936701706</v>
      </c>
      <c r="G13" s="1"/>
      <c r="H13" s="1"/>
      <c r="I13" s="1"/>
    </row>
    <row r="14" spans="1:12" x14ac:dyDescent="0.25">
      <c r="A14" s="11" t="s">
        <v>50</v>
      </c>
      <c r="B14" s="38">
        <v>3375878</v>
      </c>
      <c r="C14" s="38">
        <v>3489567</v>
      </c>
      <c r="D14" s="38">
        <v>9790681</v>
      </c>
      <c r="E14" s="38">
        <v>9978995</v>
      </c>
      <c r="F14" s="13">
        <f t="shared" si="0"/>
        <v>1.923400425363667</v>
      </c>
      <c r="G14" s="1"/>
      <c r="H14" s="1"/>
      <c r="I14" s="1"/>
    </row>
    <row r="15" spans="1:12" x14ac:dyDescent="0.25">
      <c r="A15" s="8" t="s">
        <v>51</v>
      </c>
      <c r="B15" s="37">
        <v>2805462</v>
      </c>
      <c r="C15" s="37">
        <v>2181048</v>
      </c>
      <c r="D15" s="37">
        <v>7821315</v>
      </c>
      <c r="E15" s="37">
        <v>6870917</v>
      </c>
      <c r="F15" s="10">
        <f t="shared" si="0"/>
        <v>-12.151383750686421</v>
      </c>
      <c r="G15" s="1"/>
      <c r="H15" s="1"/>
      <c r="I15" s="1"/>
    </row>
    <row r="16" spans="1:12" x14ac:dyDescent="0.25">
      <c r="A16" s="11" t="s">
        <v>52</v>
      </c>
      <c r="B16" s="38">
        <v>1930824</v>
      </c>
      <c r="C16" s="38">
        <v>1630961</v>
      </c>
      <c r="D16" s="38">
        <v>5709738</v>
      </c>
      <c r="E16" s="38">
        <v>4602878</v>
      </c>
      <c r="F16" s="13">
        <f t="shared" si="0"/>
        <v>-19.385477932612673</v>
      </c>
      <c r="G16" s="1"/>
      <c r="H16" s="1"/>
      <c r="I16" s="1"/>
    </row>
    <row r="17" spans="1:9" x14ac:dyDescent="0.25">
      <c r="A17" s="8" t="s">
        <v>53</v>
      </c>
      <c r="B17" s="37">
        <v>850601</v>
      </c>
      <c r="C17" s="37">
        <v>994327</v>
      </c>
      <c r="D17" s="37">
        <v>2780543</v>
      </c>
      <c r="E17" s="37">
        <v>2604228</v>
      </c>
      <c r="F17" s="10">
        <f t="shared" si="0"/>
        <v>-6.3410276338110947</v>
      </c>
      <c r="G17" s="1"/>
      <c r="H17" s="1"/>
      <c r="I17" s="1"/>
    </row>
    <row r="18" spans="1:9" x14ac:dyDescent="0.25">
      <c r="A18" s="11" t="s">
        <v>54</v>
      </c>
      <c r="B18" s="38">
        <v>120083</v>
      </c>
      <c r="C18" s="38">
        <v>182302</v>
      </c>
      <c r="D18" s="38">
        <v>454738</v>
      </c>
      <c r="E18" s="38">
        <v>509074</v>
      </c>
      <c r="F18" s="13">
        <f t="shared" si="0"/>
        <v>11.948858463554842</v>
      </c>
      <c r="G18" s="1"/>
      <c r="H18" s="1"/>
      <c r="I18" s="1"/>
    </row>
    <row r="19" spans="1:9" x14ac:dyDescent="0.25">
      <c r="A19" s="8" t="s">
        <v>55</v>
      </c>
      <c r="B19" s="37">
        <v>850692</v>
      </c>
      <c r="C19" s="37">
        <v>871558</v>
      </c>
      <c r="D19" s="37">
        <v>2653848</v>
      </c>
      <c r="E19" s="37">
        <v>2697676</v>
      </c>
      <c r="F19" s="10">
        <f t="shared" si="0"/>
        <v>1.6514887062107562</v>
      </c>
      <c r="G19" s="1"/>
      <c r="H19" s="1"/>
      <c r="I19" s="1"/>
    </row>
    <row r="20" spans="1:9" x14ac:dyDescent="0.25">
      <c r="A20" s="11" t="s">
        <v>56</v>
      </c>
      <c r="B20" s="38">
        <v>1358997</v>
      </c>
      <c r="C20" s="38">
        <v>1791794</v>
      </c>
      <c r="D20" s="38">
        <v>3841976</v>
      </c>
      <c r="E20" s="38">
        <v>4301362</v>
      </c>
      <c r="F20" s="13">
        <f t="shared" si="0"/>
        <v>11.957024197964799</v>
      </c>
      <c r="G20" s="1"/>
      <c r="H20" s="1"/>
      <c r="I20" s="1"/>
    </row>
    <row r="21" spans="1:9" x14ac:dyDescent="0.25">
      <c r="A21" s="8" t="s">
        <v>57</v>
      </c>
      <c r="B21" s="37">
        <v>1796255</v>
      </c>
      <c r="C21" s="37">
        <v>1483641</v>
      </c>
      <c r="D21" s="37">
        <v>3908360</v>
      </c>
      <c r="E21" s="37">
        <v>4098803</v>
      </c>
      <c r="F21" s="10">
        <f t="shared" si="0"/>
        <v>4.8727087576374686</v>
      </c>
      <c r="G21" s="1"/>
      <c r="H21" s="1"/>
      <c r="I21" s="1"/>
    </row>
    <row r="22" spans="1:9" x14ac:dyDescent="0.25">
      <c r="A22" s="11" t="s">
        <v>58</v>
      </c>
      <c r="B22" s="38">
        <v>1576368</v>
      </c>
      <c r="C22" s="38">
        <v>1664481</v>
      </c>
      <c r="D22" s="38">
        <v>4754522</v>
      </c>
      <c r="E22" s="38">
        <v>4818793</v>
      </c>
      <c r="F22" s="13">
        <f t="shared" si="0"/>
        <v>1.3517867831929209</v>
      </c>
      <c r="G22" s="1"/>
      <c r="H22" s="1"/>
      <c r="I22" s="1"/>
    </row>
    <row r="23" spans="1:9" x14ac:dyDescent="0.25">
      <c r="A23" s="8" t="s">
        <v>59</v>
      </c>
      <c r="B23" s="37">
        <v>138949</v>
      </c>
      <c r="C23" s="37">
        <v>167427</v>
      </c>
      <c r="D23" s="37">
        <v>528647</v>
      </c>
      <c r="E23" s="37">
        <v>497922</v>
      </c>
      <c r="F23" s="10">
        <f t="shared" si="0"/>
        <v>-5.8120068779355591</v>
      </c>
      <c r="G23" s="1"/>
      <c r="H23" s="1"/>
      <c r="I23" s="1"/>
    </row>
    <row r="24" spans="1:9" x14ac:dyDescent="0.25">
      <c r="A24" s="11" t="s">
        <v>60</v>
      </c>
      <c r="B24" s="38">
        <v>123314</v>
      </c>
      <c r="C24" s="38">
        <v>141321</v>
      </c>
      <c r="D24" s="38">
        <v>314577</v>
      </c>
      <c r="E24" s="38">
        <v>476481</v>
      </c>
      <c r="F24" s="13">
        <f t="shared" si="0"/>
        <v>51.467208346446171</v>
      </c>
      <c r="G24" s="1"/>
      <c r="H24" s="1"/>
      <c r="I24" s="1"/>
    </row>
    <row r="25" spans="1:9" x14ac:dyDescent="0.25">
      <c r="A25" s="8" t="s">
        <v>61</v>
      </c>
      <c r="B25" s="37">
        <v>66824</v>
      </c>
      <c r="C25" s="37">
        <v>76545</v>
      </c>
      <c r="D25" s="37">
        <v>187972</v>
      </c>
      <c r="E25" s="37">
        <v>200571</v>
      </c>
      <c r="F25" s="10">
        <f t="shared" si="0"/>
        <v>6.7025940033622078</v>
      </c>
      <c r="G25" s="1"/>
      <c r="H25" s="1"/>
      <c r="I25" s="1"/>
    </row>
    <row r="26" spans="1:9" x14ac:dyDescent="0.25">
      <c r="A26" s="11" t="s">
        <v>62</v>
      </c>
      <c r="B26" s="38">
        <v>142377</v>
      </c>
      <c r="C26" s="38">
        <v>130800</v>
      </c>
      <c r="D26" s="38">
        <v>519541</v>
      </c>
      <c r="E26" s="38">
        <v>462901</v>
      </c>
      <c r="F26" s="13">
        <f t="shared" si="0"/>
        <v>-10.901930742713276</v>
      </c>
      <c r="G26" s="1"/>
      <c r="H26" s="1"/>
      <c r="I26" s="1"/>
    </row>
    <row r="27" spans="1:9" x14ac:dyDescent="0.25">
      <c r="A27" s="8" t="s">
        <v>63</v>
      </c>
      <c r="B27" s="37">
        <v>241948</v>
      </c>
      <c r="C27" s="37">
        <v>377754</v>
      </c>
      <c r="D27" s="37">
        <v>700729</v>
      </c>
      <c r="E27" s="37">
        <v>815245</v>
      </c>
      <c r="F27" s="10">
        <f t="shared" si="0"/>
        <v>16.342409119645396</v>
      </c>
      <c r="G27" s="1"/>
      <c r="H27" s="1"/>
      <c r="I27" s="1"/>
    </row>
    <row r="28" spans="1:9" x14ac:dyDescent="0.25">
      <c r="A28" s="11" t="s">
        <v>64</v>
      </c>
      <c r="B28" s="38">
        <v>1219317</v>
      </c>
      <c r="C28" s="38">
        <v>1483718</v>
      </c>
      <c r="D28" s="38">
        <v>3528738</v>
      </c>
      <c r="E28" s="38">
        <v>3687320</v>
      </c>
      <c r="F28" s="13">
        <f t="shared" si="0"/>
        <v>4.4940145740488475</v>
      </c>
      <c r="G28" s="1"/>
      <c r="H28" s="1"/>
      <c r="I28" s="1"/>
    </row>
    <row r="29" spans="1:9" x14ac:dyDescent="0.25">
      <c r="A29" s="8" t="s">
        <v>65</v>
      </c>
      <c r="B29" s="37">
        <v>457400</v>
      </c>
      <c r="C29" s="37">
        <v>375817</v>
      </c>
      <c r="D29" s="37">
        <v>1007174</v>
      </c>
      <c r="E29" s="37">
        <v>1053433</v>
      </c>
      <c r="F29" s="10">
        <f t="shared" si="0"/>
        <v>4.5929501754413877</v>
      </c>
      <c r="G29" s="1"/>
      <c r="H29" s="1"/>
      <c r="I29" s="1"/>
    </row>
    <row r="30" spans="1:9" x14ac:dyDescent="0.25">
      <c r="A30" s="11" t="s">
        <v>66</v>
      </c>
      <c r="B30" s="38">
        <v>450742</v>
      </c>
      <c r="C30" s="38">
        <v>380833</v>
      </c>
      <c r="D30" s="38">
        <v>1126542</v>
      </c>
      <c r="E30" s="38">
        <v>1072852</v>
      </c>
      <c r="F30" s="13">
        <f t="shared" si="0"/>
        <v>-4.7659119677739454</v>
      </c>
      <c r="G30" s="1"/>
      <c r="H30" s="1"/>
      <c r="I30" s="1"/>
    </row>
    <row r="31" spans="1:9" x14ac:dyDescent="0.25">
      <c r="A31" s="8" t="s">
        <v>67</v>
      </c>
      <c r="B31" s="37">
        <v>2269822</v>
      </c>
      <c r="C31" s="37">
        <v>2648558</v>
      </c>
      <c r="D31" s="37">
        <v>6766423</v>
      </c>
      <c r="E31" s="37">
        <v>8147003</v>
      </c>
      <c r="F31" s="10">
        <f t="shared" si="0"/>
        <v>20.403394821754418</v>
      </c>
      <c r="G31" s="1"/>
      <c r="H31" s="1"/>
      <c r="I31" s="1"/>
    </row>
    <row r="32" spans="1:9" x14ac:dyDescent="0.25">
      <c r="A32" s="11" t="s">
        <v>68</v>
      </c>
      <c r="B32" s="38">
        <v>4820276</v>
      </c>
      <c r="C32" s="38">
        <v>4984122</v>
      </c>
      <c r="D32" s="38">
        <v>13296909</v>
      </c>
      <c r="E32" s="38">
        <v>13736335</v>
      </c>
      <c r="F32" s="13">
        <f t="shared" si="0"/>
        <v>3.3047229247037819</v>
      </c>
      <c r="G32" s="1"/>
      <c r="H32" s="1"/>
      <c r="I32" s="1"/>
    </row>
    <row r="33" spans="1:9" x14ac:dyDescent="0.25">
      <c r="A33" s="8" t="s">
        <v>69</v>
      </c>
      <c r="B33" s="37">
        <v>287363</v>
      </c>
      <c r="C33" s="37">
        <v>349708</v>
      </c>
      <c r="D33" s="37">
        <v>763578</v>
      </c>
      <c r="E33" s="37">
        <v>898453</v>
      </c>
      <c r="F33" s="10">
        <f t="shared" si="0"/>
        <v>17.663552381027216</v>
      </c>
      <c r="G33" s="1"/>
      <c r="H33" s="1"/>
      <c r="I33" s="1"/>
    </row>
    <row r="34" spans="1:9" x14ac:dyDescent="0.25">
      <c r="A34" s="11" t="s">
        <v>70</v>
      </c>
      <c r="B34" s="38">
        <v>74726</v>
      </c>
      <c r="C34" s="38">
        <v>62726</v>
      </c>
      <c r="D34" s="38">
        <v>231604</v>
      </c>
      <c r="E34" s="38">
        <v>179458</v>
      </c>
      <c r="F34" s="13">
        <f t="shared" si="0"/>
        <v>-22.51515517866703</v>
      </c>
      <c r="G34" s="1"/>
      <c r="H34" s="1"/>
      <c r="I34" s="1"/>
    </row>
    <row r="35" spans="1:9" x14ac:dyDescent="0.25">
      <c r="A35" s="14" t="s">
        <v>71</v>
      </c>
      <c r="B35" s="15">
        <f>SUM(B7:B34)</f>
        <v>33868617</v>
      </c>
      <c r="C35" s="15">
        <f t="shared" ref="C35:E35" si="1">SUM(C7:C34)</f>
        <v>34163495</v>
      </c>
      <c r="D35" s="15">
        <f t="shared" si="1"/>
        <v>94514704</v>
      </c>
      <c r="E35" s="15">
        <f t="shared" si="1"/>
        <v>96861006</v>
      </c>
      <c r="F35" s="16">
        <f t="shared" si="0"/>
        <v>2.4824729917156532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2832508</v>
      </c>
      <c r="C38" s="41">
        <f>D7</f>
        <v>2922084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15786638</v>
      </c>
      <c r="G38" s="42">
        <f>LOOKUP(E38,$A$38:$A$65,$C$38:$C$65)</f>
        <v>14618855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522246</v>
      </c>
      <c r="C39" s="41">
        <f t="shared" ref="C39:C65" si="5">D8</f>
        <v>619892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54" si="7">LOOKUP(E39,$A$38:$A$65,$B$38:$B$65)</f>
        <v>13736335</v>
      </c>
      <c r="G39" s="42">
        <f t="shared" ref="G39:G65" si="8">LOOKUP(E39,$A$38:$A$65,$C$38:$C$65)</f>
        <v>13296909</v>
      </c>
    </row>
    <row r="40" spans="1:9" x14ac:dyDescent="0.25">
      <c r="A40" s="42" t="str">
        <f t="shared" si="3"/>
        <v>ALMERIA</v>
      </c>
      <c r="B40" s="41">
        <f t="shared" si="4"/>
        <v>1016269</v>
      </c>
      <c r="C40" s="41">
        <f t="shared" si="5"/>
        <v>1287393</v>
      </c>
      <c r="D40" s="41">
        <f t="shared" si="6"/>
        <v>19</v>
      </c>
      <c r="E40" s="42" t="str">
        <f t="shared" si="2"/>
        <v>BARCELONA</v>
      </c>
      <c r="F40" s="42">
        <f t="shared" si="7"/>
        <v>9978995</v>
      </c>
      <c r="G40" s="42">
        <f t="shared" si="8"/>
        <v>9790681</v>
      </c>
    </row>
    <row r="41" spans="1:9" x14ac:dyDescent="0.25">
      <c r="A41" s="42" t="str">
        <f t="shared" si="3"/>
        <v>AVILES</v>
      </c>
      <c r="B41" s="41">
        <f t="shared" si="4"/>
        <v>1232471</v>
      </c>
      <c r="C41" s="41">
        <f t="shared" si="5"/>
        <v>953002</v>
      </c>
      <c r="D41" s="41">
        <f t="shared" si="6"/>
        <v>15</v>
      </c>
      <c r="E41" s="42" t="str">
        <f t="shared" si="2"/>
        <v>TARRAGONA</v>
      </c>
      <c r="F41" s="42">
        <f t="shared" si="7"/>
        <v>8147003</v>
      </c>
      <c r="G41" s="42">
        <f t="shared" si="8"/>
        <v>6766423</v>
      </c>
    </row>
    <row r="42" spans="1:9" x14ac:dyDescent="0.25">
      <c r="A42" s="42" t="str">
        <f t="shared" si="3"/>
        <v>BAHIA DE ALGECIRAS</v>
      </c>
      <c r="B42" s="41">
        <f t="shared" si="4"/>
        <v>15786638</v>
      </c>
      <c r="C42" s="41">
        <f t="shared" si="5"/>
        <v>14618855</v>
      </c>
      <c r="D42" s="41">
        <f t="shared" si="6"/>
        <v>1</v>
      </c>
      <c r="E42" s="42" t="str">
        <f t="shared" si="2"/>
        <v>BILBAO</v>
      </c>
      <c r="F42" s="42">
        <f t="shared" si="7"/>
        <v>6870917</v>
      </c>
      <c r="G42" s="42">
        <f t="shared" si="8"/>
        <v>7821315</v>
      </c>
    </row>
    <row r="43" spans="1:9" x14ac:dyDescent="0.25">
      <c r="A43" s="42" t="str">
        <f t="shared" si="3"/>
        <v>BAHIA DE CADIZ</v>
      </c>
      <c r="B43" s="41">
        <f t="shared" si="4"/>
        <v>1182615</v>
      </c>
      <c r="C43" s="41">
        <f t="shared" si="5"/>
        <v>861569</v>
      </c>
      <c r="D43" s="41">
        <f t="shared" si="6"/>
        <v>16</v>
      </c>
      <c r="E43" s="42" t="str">
        <f t="shared" si="2"/>
        <v>LAS PALMAS</v>
      </c>
      <c r="F43" s="42">
        <f t="shared" si="7"/>
        <v>4818793</v>
      </c>
      <c r="G43" s="42">
        <f t="shared" si="8"/>
        <v>4754522</v>
      </c>
    </row>
    <row r="44" spans="1:9" x14ac:dyDescent="0.25">
      <c r="A44" s="42" t="str">
        <f t="shared" si="3"/>
        <v>BALEARES</v>
      </c>
      <c r="B44" s="41">
        <f t="shared" si="4"/>
        <v>2577559</v>
      </c>
      <c r="C44" s="41">
        <f t="shared" si="5"/>
        <v>2563754</v>
      </c>
      <c r="D44" s="41">
        <f t="shared" si="6"/>
        <v>14</v>
      </c>
      <c r="E44" s="42" t="str">
        <f t="shared" si="2"/>
        <v>CARTAGENA</v>
      </c>
      <c r="F44" s="42">
        <f t="shared" si="7"/>
        <v>4602878</v>
      </c>
      <c r="G44" s="42">
        <f t="shared" si="8"/>
        <v>5709738</v>
      </c>
    </row>
    <row r="45" spans="1:9" x14ac:dyDescent="0.25">
      <c r="A45" s="42" t="str">
        <f t="shared" si="3"/>
        <v>BARCELONA</v>
      </c>
      <c r="B45" s="41">
        <f t="shared" si="4"/>
        <v>9978995</v>
      </c>
      <c r="C45" s="41">
        <f t="shared" si="5"/>
        <v>9790681</v>
      </c>
      <c r="D45" s="41">
        <f t="shared" si="6"/>
        <v>3</v>
      </c>
      <c r="E45" s="42" t="str">
        <f t="shared" si="2"/>
        <v>GIJON</v>
      </c>
      <c r="F45" s="42">
        <f t="shared" si="7"/>
        <v>4301362</v>
      </c>
      <c r="G45" s="42">
        <f t="shared" si="8"/>
        <v>3841976</v>
      </c>
    </row>
    <row r="46" spans="1:9" x14ac:dyDescent="0.25">
      <c r="A46" s="42" t="str">
        <f t="shared" si="3"/>
        <v>BILBAO</v>
      </c>
      <c r="B46" s="41">
        <f t="shared" si="4"/>
        <v>6870917</v>
      </c>
      <c r="C46" s="41">
        <f t="shared" si="5"/>
        <v>7821315</v>
      </c>
      <c r="D46" s="41">
        <f t="shared" si="6"/>
        <v>5</v>
      </c>
      <c r="E46" s="42" t="str">
        <f t="shared" si="2"/>
        <v>HUELVA</v>
      </c>
      <c r="F46" s="42">
        <f t="shared" si="7"/>
        <v>4098803</v>
      </c>
      <c r="G46" s="42">
        <f t="shared" si="8"/>
        <v>3908360</v>
      </c>
    </row>
    <row r="47" spans="1:9" x14ac:dyDescent="0.25">
      <c r="A47" s="42" t="str">
        <f t="shared" si="3"/>
        <v>CARTAGENA</v>
      </c>
      <c r="B47" s="41">
        <f t="shared" si="4"/>
        <v>4602878</v>
      </c>
      <c r="C47" s="41">
        <f t="shared" si="5"/>
        <v>5709738</v>
      </c>
      <c r="D47" s="41">
        <f t="shared" si="6"/>
        <v>7</v>
      </c>
      <c r="E47" s="42" t="str">
        <f t="shared" si="2"/>
        <v>SANTA CRUZ DE TENERIFE</v>
      </c>
      <c r="F47" s="42">
        <f t="shared" si="7"/>
        <v>3687320</v>
      </c>
      <c r="G47" s="42">
        <f t="shared" si="8"/>
        <v>3528738</v>
      </c>
    </row>
    <row r="48" spans="1:9" x14ac:dyDescent="0.25">
      <c r="A48" s="42" t="str">
        <f t="shared" si="3"/>
        <v>CASTELLON</v>
      </c>
      <c r="B48" s="41">
        <f t="shared" si="4"/>
        <v>2604228</v>
      </c>
      <c r="C48" s="41">
        <f t="shared" si="5"/>
        <v>2780543</v>
      </c>
      <c r="D48" s="41">
        <f t="shared" si="6"/>
        <v>13</v>
      </c>
      <c r="E48" s="42" t="str">
        <f t="shared" si="2"/>
        <v>A CORUÑA</v>
      </c>
      <c r="F48" s="42">
        <f t="shared" si="7"/>
        <v>2832508</v>
      </c>
      <c r="G48" s="42">
        <f t="shared" si="8"/>
        <v>2922084</v>
      </c>
    </row>
    <row r="49" spans="1:7" x14ac:dyDescent="0.25">
      <c r="A49" s="42" t="str">
        <f t="shared" si="3"/>
        <v>CEUTA</v>
      </c>
      <c r="B49" s="41">
        <f t="shared" si="4"/>
        <v>509074</v>
      </c>
      <c r="C49" s="41">
        <f t="shared" si="5"/>
        <v>454738</v>
      </c>
      <c r="D49" s="41">
        <f t="shared" si="6"/>
        <v>23</v>
      </c>
      <c r="E49" s="42" t="str">
        <f t="shared" si="2"/>
        <v>FERROL-SAN CIBRAO</v>
      </c>
      <c r="F49" s="42">
        <f t="shared" si="7"/>
        <v>2697676</v>
      </c>
      <c r="G49" s="42">
        <f t="shared" si="8"/>
        <v>2653848</v>
      </c>
    </row>
    <row r="50" spans="1:7" x14ac:dyDescent="0.25">
      <c r="A50" s="42" t="str">
        <f t="shared" si="3"/>
        <v>FERROL-SAN CIBRAO</v>
      </c>
      <c r="B50" s="41">
        <f t="shared" si="4"/>
        <v>2697676</v>
      </c>
      <c r="C50" s="41">
        <f t="shared" si="5"/>
        <v>2653848</v>
      </c>
      <c r="D50" s="41">
        <f t="shared" si="6"/>
        <v>12</v>
      </c>
      <c r="E50" s="42" t="str">
        <f t="shared" si="2"/>
        <v>CASTELLON</v>
      </c>
      <c r="F50" s="42">
        <f t="shared" si="7"/>
        <v>2604228</v>
      </c>
      <c r="G50" s="42">
        <f t="shared" si="8"/>
        <v>2780543</v>
      </c>
    </row>
    <row r="51" spans="1:7" x14ac:dyDescent="0.25">
      <c r="A51" s="42" t="str">
        <f t="shared" si="3"/>
        <v>GIJON</v>
      </c>
      <c r="B51" s="41">
        <f t="shared" si="4"/>
        <v>4301362</v>
      </c>
      <c r="C51" s="41">
        <f t="shared" si="5"/>
        <v>3841976</v>
      </c>
      <c r="D51" s="41">
        <f t="shared" si="6"/>
        <v>8</v>
      </c>
      <c r="E51" s="42" t="str">
        <f t="shared" si="2"/>
        <v>BALEARES</v>
      </c>
      <c r="F51" s="42">
        <f t="shared" si="7"/>
        <v>2577559</v>
      </c>
      <c r="G51" s="42">
        <f t="shared" si="8"/>
        <v>2563754</v>
      </c>
    </row>
    <row r="52" spans="1:7" x14ac:dyDescent="0.25">
      <c r="A52" s="42" t="str">
        <f t="shared" si="3"/>
        <v>HUELVA</v>
      </c>
      <c r="B52" s="41">
        <f t="shared" si="4"/>
        <v>4098803</v>
      </c>
      <c r="C52" s="41">
        <f t="shared" si="5"/>
        <v>3908360</v>
      </c>
      <c r="D52" s="41">
        <f t="shared" si="6"/>
        <v>9</v>
      </c>
      <c r="E52" s="42" t="str">
        <f t="shared" si="2"/>
        <v>AVILES</v>
      </c>
      <c r="F52" s="42">
        <f t="shared" si="7"/>
        <v>1232471</v>
      </c>
      <c r="G52" s="42">
        <f t="shared" si="8"/>
        <v>953002</v>
      </c>
    </row>
    <row r="53" spans="1:7" x14ac:dyDescent="0.25">
      <c r="A53" s="42" t="str">
        <f t="shared" si="3"/>
        <v>LAS PALMAS</v>
      </c>
      <c r="B53" s="41">
        <f t="shared" si="4"/>
        <v>4818793</v>
      </c>
      <c r="C53" s="41">
        <f t="shared" si="5"/>
        <v>4754522</v>
      </c>
      <c r="D53" s="41">
        <f t="shared" si="6"/>
        <v>6</v>
      </c>
      <c r="E53" s="42" t="str">
        <f t="shared" si="2"/>
        <v>BAHIA DE CADIZ</v>
      </c>
      <c r="F53" s="42">
        <f t="shared" si="7"/>
        <v>1182615</v>
      </c>
      <c r="G53" s="42">
        <f t="shared" si="8"/>
        <v>861569</v>
      </c>
    </row>
    <row r="54" spans="1:7" x14ac:dyDescent="0.25">
      <c r="A54" s="42" t="str">
        <f t="shared" si="3"/>
        <v>MALAGA</v>
      </c>
      <c r="B54" s="41">
        <f t="shared" si="4"/>
        <v>497922</v>
      </c>
      <c r="C54" s="41">
        <f t="shared" si="5"/>
        <v>528647</v>
      </c>
      <c r="D54" s="41">
        <f t="shared" si="6"/>
        <v>24</v>
      </c>
      <c r="E54" s="42" t="str">
        <f t="shared" si="2"/>
        <v>SEVILLA</v>
      </c>
      <c r="F54" s="42">
        <f t="shared" si="7"/>
        <v>1072852</v>
      </c>
      <c r="G54" s="42">
        <f t="shared" si="8"/>
        <v>1126542</v>
      </c>
    </row>
    <row r="55" spans="1:7" x14ac:dyDescent="0.25">
      <c r="A55" s="42" t="str">
        <f t="shared" si="3"/>
        <v>MARIN Y RIA DE PONTEVEDRA</v>
      </c>
      <c r="B55" s="41">
        <f t="shared" si="4"/>
        <v>476481</v>
      </c>
      <c r="C55" s="41">
        <f t="shared" si="5"/>
        <v>314577</v>
      </c>
      <c r="D55" s="41">
        <f t="shared" si="6"/>
        <v>25</v>
      </c>
      <c r="E55" s="42" t="str">
        <f t="shared" si="2"/>
        <v>SANTANDER</v>
      </c>
      <c r="F55" s="42">
        <f t="shared" ref="F55:F65" si="9">LOOKUP(E55,$A$38:$A$65,$B$38:$B$65)</f>
        <v>1053433</v>
      </c>
      <c r="G55" s="42">
        <f t="shared" si="8"/>
        <v>1007174</v>
      </c>
    </row>
    <row r="56" spans="1:7" x14ac:dyDescent="0.25">
      <c r="A56" s="42" t="str">
        <f t="shared" si="3"/>
        <v>MELILLA</v>
      </c>
      <c r="B56" s="41">
        <f t="shared" si="4"/>
        <v>200571</v>
      </c>
      <c r="C56" s="41">
        <f t="shared" si="5"/>
        <v>187972</v>
      </c>
      <c r="D56" s="41">
        <f t="shared" si="6"/>
        <v>27</v>
      </c>
      <c r="E56" s="42" t="str">
        <f t="shared" si="2"/>
        <v>ALMERIA</v>
      </c>
      <c r="F56" s="42">
        <f t="shared" si="9"/>
        <v>1016269</v>
      </c>
      <c r="G56" s="42">
        <f t="shared" si="8"/>
        <v>1287393</v>
      </c>
    </row>
    <row r="57" spans="1:7" x14ac:dyDescent="0.25">
      <c r="A57" s="42" t="str">
        <f t="shared" si="3"/>
        <v>MOTRIL</v>
      </c>
      <c r="B57" s="41">
        <f t="shared" si="4"/>
        <v>462901</v>
      </c>
      <c r="C57" s="41">
        <f t="shared" si="5"/>
        <v>519541</v>
      </c>
      <c r="D57" s="41">
        <f t="shared" si="6"/>
        <v>26</v>
      </c>
      <c r="E57" s="42" t="str">
        <f t="shared" si="2"/>
        <v>VIGO</v>
      </c>
      <c r="F57" s="42">
        <f t="shared" si="9"/>
        <v>898453</v>
      </c>
      <c r="G57" s="42">
        <f t="shared" si="8"/>
        <v>763578</v>
      </c>
    </row>
    <row r="58" spans="1:7" x14ac:dyDescent="0.25">
      <c r="A58" s="42" t="str">
        <f t="shared" si="3"/>
        <v>PASAIA</v>
      </c>
      <c r="B58" s="41">
        <f t="shared" si="4"/>
        <v>815245</v>
      </c>
      <c r="C58" s="41">
        <f t="shared" si="5"/>
        <v>700729</v>
      </c>
      <c r="D58" s="41">
        <f t="shared" si="6"/>
        <v>21</v>
      </c>
      <c r="E58" s="42" t="str">
        <f t="shared" si="2"/>
        <v>PASAIA</v>
      </c>
      <c r="F58" s="42">
        <f t="shared" si="9"/>
        <v>815245</v>
      </c>
      <c r="G58" s="42">
        <f t="shared" si="8"/>
        <v>700729</v>
      </c>
    </row>
    <row r="59" spans="1:7" x14ac:dyDescent="0.25">
      <c r="A59" s="42" t="str">
        <f t="shared" si="3"/>
        <v>SANTA CRUZ DE TENERIFE</v>
      </c>
      <c r="B59" s="41">
        <f t="shared" si="4"/>
        <v>3687320</v>
      </c>
      <c r="C59" s="41">
        <f t="shared" si="5"/>
        <v>3528738</v>
      </c>
      <c r="D59" s="41">
        <f t="shared" si="6"/>
        <v>10</v>
      </c>
      <c r="E59" s="42" t="str">
        <f t="shared" si="2"/>
        <v>ALICANTE</v>
      </c>
      <c r="F59" s="42">
        <f t="shared" si="9"/>
        <v>522246</v>
      </c>
      <c r="G59" s="42">
        <f t="shared" si="8"/>
        <v>619892</v>
      </c>
    </row>
    <row r="60" spans="1:7" x14ac:dyDescent="0.25">
      <c r="A60" s="42" t="str">
        <f t="shared" si="3"/>
        <v>SANTANDER</v>
      </c>
      <c r="B60" s="41">
        <f t="shared" si="4"/>
        <v>1053433</v>
      </c>
      <c r="C60" s="41">
        <f t="shared" si="5"/>
        <v>1007174</v>
      </c>
      <c r="D60" s="41">
        <f t="shared" si="6"/>
        <v>18</v>
      </c>
      <c r="E60" s="42" t="str">
        <f t="shared" si="2"/>
        <v>CEUTA</v>
      </c>
      <c r="F60" s="42">
        <f t="shared" si="9"/>
        <v>509074</v>
      </c>
      <c r="G60" s="42">
        <f t="shared" si="8"/>
        <v>454738</v>
      </c>
    </row>
    <row r="61" spans="1:7" x14ac:dyDescent="0.25">
      <c r="A61" s="42" t="str">
        <f t="shared" si="3"/>
        <v>SEVILLA</v>
      </c>
      <c r="B61" s="41">
        <f t="shared" si="4"/>
        <v>1072852</v>
      </c>
      <c r="C61" s="41">
        <f t="shared" si="5"/>
        <v>1126542</v>
      </c>
      <c r="D61" s="41">
        <f t="shared" si="6"/>
        <v>17</v>
      </c>
      <c r="E61" s="42" t="str">
        <f t="shared" si="2"/>
        <v>MALAGA</v>
      </c>
      <c r="F61" s="42">
        <f t="shared" si="9"/>
        <v>497922</v>
      </c>
      <c r="G61" s="42">
        <f t="shared" si="8"/>
        <v>528647</v>
      </c>
    </row>
    <row r="62" spans="1:7" x14ac:dyDescent="0.25">
      <c r="A62" s="42" t="str">
        <f t="shared" si="3"/>
        <v>TARRAGONA</v>
      </c>
      <c r="B62" s="41">
        <f t="shared" si="4"/>
        <v>8147003</v>
      </c>
      <c r="C62" s="41">
        <f t="shared" si="5"/>
        <v>6766423</v>
      </c>
      <c r="D62" s="41">
        <f t="shared" si="6"/>
        <v>4</v>
      </c>
      <c r="E62" s="42" t="str">
        <f t="shared" si="2"/>
        <v>MARIN Y RIA DE PONTEVEDRA</v>
      </c>
      <c r="F62" s="42">
        <f t="shared" si="9"/>
        <v>476481</v>
      </c>
      <c r="G62" s="42">
        <f t="shared" si="8"/>
        <v>314577</v>
      </c>
    </row>
    <row r="63" spans="1:7" x14ac:dyDescent="0.25">
      <c r="A63" s="42" t="str">
        <f t="shared" si="3"/>
        <v>VALENCIA</v>
      </c>
      <c r="B63" s="41">
        <f t="shared" si="4"/>
        <v>13736335</v>
      </c>
      <c r="C63" s="41">
        <f t="shared" si="5"/>
        <v>13296909</v>
      </c>
      <c r="D63" s="41">
        <f t="shared" si="6"/>
        <v>2</v>
      </c>
      <c r="E63" s="42" t="str">
        <f t="shared" si="2"/>
        <v>MOTRIL</v>
      </c>
      <c r="F63" s="42">
        <f t="shared" si="9"/>
        <v>462901</v>
      </c>
      <c r="G63" s="42">
        <f t="shared" si="8"/>
        <v>519541</v>
      </c>
    </row>
    <row r="64" spans="1:7" x14ac:dyDescent="0.25">
      <c r="A64" s="42" t="str">
        <f t="shared" si="3"/>
        <v>VIGO</v>
      </c>
      <c r="B64" s="41">
        <f t="shared" si="4"/>
        <v>898453</v>
      </c>
      <c r="C64" s="41">
        <f t="shared" si="5"/>
        <v>763578</v>
      </c>
      <c r="D64" s="41">
        <f t="shared" si="6"/>
        <v>20</v>
      </c>
      <c r="E64" s="42" t="str">
        <f t="shared" si="2"/>
        <v>MELILLA</v>
      </c>
      <c r="F64" s="42">
        <f t="shared" si="9"/>
        <v>200571</v>
      </c>
      <c r="G64" s="42">
        <f t="shared" si="8"/>
        <v>187972</v>
      </c>
    </row>
    <row r="65" spans="1:7" x14ac:dyDescent="0.25">
      <c r="A65" s="42" t="str">
        <f t="shared" si="3"/>
        <v>VILAGARCIA</v>
      </c>
      <c r="B65" s="41">
        <f t="shared" si="4"/>
        <v>179458</v>
      </c>
      <c r="C65" s="41">
        <f t="shared" si="5"/>
        <v>231604</v>
      </c>
      <c r="D65" s="41">
        <f t="shared" si="6"/>
        <v>28</v>
      </c>
      <c r="E65" s="42" t="str">
        <f t="shared" si="2"/>
        <v>VILAGARCIA</v>
      </c>
      <c r="F65" s="42">
        <f t="shared" si="9"/>
        <v>179458</v>
      </c>
      <c r="G65" s="42">
        <f t="shared" si="8"/>
        <v>231604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40296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37">
        <v>681384</v>
      </c>
      <c r="C7" s="37">
        <v>628470</v>
      </c>
      <c r="D7" s="37">
        <v>1925010</v>
      </c>
      <c r="E7" s="37">
        <v>1811592</v>
      </c>
      <c r="F7" s="10">
        <f>((E7*100)/D7)-100</f>
        <v>-5.8918135490205259</v>
      </c>
      <c r="G7" s="1"/>
      <c r="H7" s="1"/>
      <c r="I7" s="1"/>
    </row>
    <row r="8" spans="1:12" x14ac:dyDescent="0.25">
      <c r="A8" s="11" t="s">
        <v>44</v>
      </c>
      <c r="B8" s="38">
        <v>13322</v>
      </c>
      <c r="C8" s="38">
        <v>10865</v>
      </c>
      <c r="D8" s="38">
        <v>28969</v>
      </c>
      <c r="E8" s="38">
        <v>28438</v>
      </c>
      <c r="F8" s="13">
        <f t="shared" ref="F8:F35" si="0">((E8*100)/D8)-100</f>
        <v>-1.8329938900203615</v>
      </c>
      <c r="G8" s="1"/>
      <c r="H8" s="1"/>
      <c r="I8" s="1"/>
    </row>
    <row r="9" spans="1:12" x14ac:dyDescent="0.25">
      <c r="A9" s="8" t="s">
        <v>45</v>
      </c>
      <c r="B9" s="37">
        <v>0</v>
      </c>
      <c r="C9" s="37">
        <v>0</v>
      </c>
      <c r="D9" s="37">
        <v>0</v>
      </c>
      <c r="E9" s="37">
        <v>906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8">
        <v>52786</v>
      </c>
      <c r="C10" s="38">
        <v>48980</v>
      </c>
      <c r="D10" s="38">
        <v>148210</v>
      </c>
      <c r="E10" s="38">
        <v>171400</v>
      </c>
      <c r="F10" s="13">
        <f t="shared" si="0"/>
        <v>15.646717495445657</v>
      </c>
      <c r="G10" s="1"/>
      <c r="H10" s="1"/>
      <c r="I10" s="1"/>
    </row>
    <row r="11" spans="1:12" x14ac:dyDescent="0.25">
      <c r="A11" s="8" t="s">
        <v>47</v>
      </c>
      <c r="B11" s="37">
        <v>1634588</v>
      </c>
      <c r="C11" s="37">
        <v>1679980</v>
      </c>
      <c r="D11" s="37">
        <v>4869106</v>
      </c>
      <c r="E11" s="37">
        <v>4757324</v>
      </c>
      <c r="F11" s="10">
        <f t="shared" si="0"/>
        <v>-2.295739710739511</v>
      </c>
      <c r="G11" s="1"/>
      <c r="H11" s="1"/>
      <c r="I11" s="1"/>
    </row>
    <row r="12" spans="1:12" x14ac:dyDescent="0.25">
      <c r="A12" s="11" t="s">
        <v>48</v>
      </c>
      <c r="B12" s="38">
        <v>11225</v>
      </c>
      <c r="C12" s="38">
        <v>5163</v>
      </c>
      <c r="D12" s="38">
        <v>26888</v>
      </c>
      <c r="E12" s="38">
        <v>17665</v>
      </c>
      <c r="F12" s="13">
        <f t="shared" si="0"/>
        <v>-34.301547158583759</v>
      </c>
      <c r="G12" s="1"/>
      <c r="H12" s="1"/>
      <c r="I12" s="1"/>
    </row>
    <row r="13" spans="1:12" x14ac:dyDescent="0.25">
      <c r="A13" s="8" t="s">
        <v>49</v>
      </c>
      <c r="B13" s="37">
        <v>94853</v>
      </c>
      <c r="C13" s="37">
        <v>126587</v>
      </c>
      <c r="D13" s="37">
        <v>408804</v>
      </c>
      <c r="E13" s="37">
        <v>323904</v>
      </c>
      <c r="F13" s="10">
        <f t="shared" si="0"/>
        <v>-20.767898552851733</v>
      </c>
      <c r="G13" s="1"/>
      <c r="H13" s="1"/>
      <c r="I13" s="1"/>
    </row>
    <row r="14" spans="1:12" x14ac:dyDescent="0.25">
      <c r="A14" s="11" t="s">
        <v>50</v>
      </c>
      <c r="B14" s="38">
        <v>949153</v>
      </c>
      <c r="C14" s="38">
        <v>854708</v>
      </c>
      <c r="D14" s="38">
        <v>2978800</v>
      </c>
      <c r="E14" s="38">
        <v>2762918</v>
      </c>
      <c r="F14" s="13">
        <f t="shared" si="0"/>
        <v>-7.2472807842083995</v>
      </c>
      <c r="G14" s="1"/>
      <c r="H14" s="1"/>
      <c r="I14" s="1"/>
    </row>
    <row r="15" spans="1:12" x14ac:dyDescent="0.25">
      <c r="A15" s="8" t="s">
        <v>51</v>
      </c>
      <c r="B15" s="37">
        <v>2009785</v>
      </c>
      <c r="C15" s="37">
        <v>1052576</v>
      </c>
      <c r="D15" s="37">
        <v>5668531</v>
      </c>
      <c r="E15" s="37">
        <v>3957796</v>
      </c>
      <c r="F15" s="10">
        <f t="shared" si="0"/>
        <v>-30.1795121169841</v>
      </c>
      <c r="G15" s="1"/>
      <c r="H15" s="1"/>
      <c r="I15" s="1"/>
    </row>
    <row r="16" spans="1:12" x14ac:dyDescent="0.25">
      <c r="A16" s="11" t="s">
        <v>52</v>
      </c>
      <c r="B16" s="38">
        <v>1569044</v>
      </c>
      <c r="C16" s="38">
        <v>1332745</v>
      </c>
      <c r="D16" s="38">
        <v>4778039</v>
      </c>
      <c r="E16" s="38">
        <v>3660604</v>
      </c>
      <c r="F16" s="13">
        <f t="shared" si="0"/>
        <v>-23.386895753676356</v>
      </c>
      <c r="G16" s="1"/>
      <c r="H16" s="1"/>
      <c r="I16" s="1"/>
    </row>
    <row r="17" spans="1:9" x14ac:dyDescent="0.25">
      <c r="A17" s="8" t="s">
        <v>53</v>
      </c>
      <c r="B17" s="37">
        <v>604365</v>
      </c>
      <c r="C17" s="37">
        <v>589634</v>
      </c>
      <c r="D17" s="37">
        <v>2096056</v>
      </c>
      <c r="E17" s="37">
        <v>1696714</v>
      </c>
      <c r="F17" s="10">
        <f t="shared" si="0"/>
        <v>-19.052067311178703</v>
      </c>
      <c r="G17" s="1"/>
      <c r="H17" s="1"/>
      <c r="I17" s="1"/>
    </row>
    <row r="18" spans="1:9" x14ac:dyDescent="0.25">
      <c r="A18" s="11" t="s">
        <v>54</v>
      </c>
      <c r="B18" s="38">
        <v>35766</v>
      </c>
      <c r="C18" s="38">
        <v>91329</v>
      </c>
      <c r="D18" s="38">
        <v>215814</v>
      </c>
      <c r="E18" s="38">
        <v>276150</v>
      </c>
      <c r="F18" s="13">
        <f t="shared" si="0"/>
        <v>27.957407767800049</v>
      </c>
      <c r="G18" s="1"/>
      <c r="H18" s="1"/>
      <c r="I18" s="1"/>
    </row>
    <row r="19" spans="1:9" x14ac:dyDescent="0.25">
      <c r="A19" s="8" t="s">
        <v>55</v>
      </c>
      <c r="B19" s="37">
        <v>146195</v>
      </c>
      <c r="C19" s="37">
        <v>228397</v>
      </c>
      <c r="D19" s="37">
        <v>548632</v>
      </c>
      <c r="E19" s="37">
        <v>621807</v>
      </c>
      <c r="F19" s="10">
        <f t="shared" si="0"/>
        <v>13.337720001749801</v>
      </c>
      <c r="G19" s="1"/>
      <c r="H19" s="1"/>
      <c r="I19" s="1"/>
    </row>
    <row r="20" spans="1:9" x14ac:dyDescent="0.25">
      <c r="A20" s="11" t="s">
        <v>56</v>
      </c>
      <c r="B20" s="38">
        <v>89675</v>
      </c>
      <c r="C20" s="38">
        <v>80064</v>
      </c>
      <c r="D20" s="38">
        <v>315217</v>
      </c>
      <c r="E20" s="38">
        <v>363652</v>
      </c>
      <c r="F20" s="13">
        <f t="shared" si="0"/>
        <v>15.365605281441034</v>
      </c>
      <c r="G20" s="1"/>
      <c r="H20" s="1"/>
      <c r="I20" s="1"/>
    </row>
    <row r="21" spans="1:9" x14ac:dyDescent="0.25">
      <c r="A21" s="8" t="s">
        <v>57</v>
      </c>
      <c r="B21" s="37">
        <v>1184411</v>
      </c>
      <c r="C21" s="37">
        <v>1106593</v>
      </c>
      <c r="D21" s="37">
        <v>2823934</v>
      </c>
      <c r="E21" s="37">
        <v>3068154</v>
      </c>
      <c r="F21" s="10">
        <f t="shared" si="0"/>
        <v>8.6482191156025578</v>
      </c>
      <c r="G21" s="1"/>
      <c r="H21" s="1"/>
      <c r="I21" s="1"/>
    </row>
    <row r="22" spans="1:9" x14ac:dyDescent="0.25">
      <c r="A22" s="11" t="s">
        <v>58</v>
      </c>
      <c r="B22" s="38">
        <v>395425</v>
      </c>
      <c r="C22" s="38">
        <v>309339</v>
      </c>
      <c r="D22" s="38">
        <v>1263344</v>
      </c>
      <c r="E22" s="38">
        <v>1120252</v>
      </c>
      <c r="F22" s="13">
        <f t="shared" si="0"/>
        <v>-11.326447903342242</v>
      </c>
      <c r="G22" s="1"/>
      <c r="H22" s="1"/>
      <c r="I22" s="1"/>
    </row>
    <row r="23" spans="1:9" x14ac:dyDescent="0.25">
      <c r="A23" s="8" t="s">
        <v>59</v>
      </c>
      <c r="B23" s="37">
        <v>5531</v>
      </c>
      <c r="C23" s="37">
        <v>6078</v>
      </c>
      <c r="D23" s="37">
        <v>17152</v>
      </c>
      <c r="E23" s="37">
        <v>10569</v>
      </c>
      <c r="F23" s="10">
        <f t="shared" si="0"/>
        <v>-38.380363805970148</v>
      </c>
      <c r="G23" s="1"/>
      <c r="H23" s="1"/>
      <c r="I23" s="1"/>
    </row>
    <row r="24" spans="1:9" x14ac:dyDescent="0.25">
      <c r="A24" s="11" t="s">
        <v>60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37">
        <v>7464</v>
      </c>
      <c r="C25" s="37">
        <v>7325</v>
      </c>
      <c r="D25" s="37">
        <v>19354</v>
      </c>
      <c r="E25" s="37">
        <v>17784</v>
      </c>
      <c r="F25" s="10">
        <f t="shared" si="0"/>
        <v>-8.1120181874547939</v>
      </c>
      <c r="G25" s="1"/>
      <c r="H25" s="1"/>
      <c r="I25" s="1"/>
    </row>
    <row r="26" spans="1:9" x14ac:dyDescent="0.25">
      <c r="A26" s="11" t="s">
        <v>62</v>
      </c>
      <c r="B26" s="38">
        <v>106469</v>
      </c>
      <c r="C26" s="38">
        <v>66221</v>
      </c>
      <c r="D26" s="38">
        <v>361038</v>
      </c>
      <c r="E26" s="38">
        <v>309518</v>
      </c>
      <c r="F26" s="13">
        <f t="shared" si="0"/>
        <v>-14.269966042355648</v>
      </c>
      <c r="G26" s="1"/>
      <c r="H26" s="1"/>
      <c r="I26" s="1"/>
    </row>
    <row r="27" spans="1:9" x14ac:dyDescent="0.25">
      <c r="A27" s="8" t="s">
        <v>63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8">
        <v>655604</v>
      </c>
      <c r="C28" s="38">
        <v>864031</v>
      </c>
      <c r="D28" s="38">
        <v>1972837</v>
      </c>
      <c r="E28" s="38">
        <v>2005292</v>
      </c>
      <c r="F28" s="13">
        <f t="shared" si="0"/>
        <v>1.6450928282468311</v>
      </c>
      <c r="G28" s="1"/>
      <c r="H28" s="1"/>
      <c r="I28" s="1"/>
    </row>
    <row r="29" spans="1:9" x14ac:dyDescent="0.25">
      <c r="A29" s="8" t="s">
        <v>65</v>
      </c>
      <c r="B29" s="37">
        <v>41423</v>
      </c>
      <c r="C29" s="37">
        <v>24684</v>
      </c>
      <c r="D29" s="37">
        <v>93822</v>
      </c>
      <c r="E29" s="37">
        <v>75508</v>
      </c>
      <c r="F29" s="10">
        <f t="shared" si="0"/>
        <v>-19.519942017863613</v>
      </c>
      <c r="G29" s="1"/>
      <c r="H29" s="1"/>
      <c r="I29" s="1"/>
    </row>
    <row r="30" spans="1:9" x14ac:dyDescent="0.25">
      <c r="A30" s="11" t="s">
        <v>66</v>
      </c>
      <c r="B30" s="38">
        <v>27354</v>
      </c>
      <c r="C30" s="38">
        <v>26802</v>
      </c>
      <c r="D30" s="38">
        <v>52278</v>
      </c>
      <c r="E30" s="38">
        <v>57005</v>
      </c>
      <c r="F30" s="13">
        <f t="shared" si="0"/>
        <v>9.0420444546463159</v>
      </c>
      <c r="G30" s="1"/>
      <c r="H30" s="1"/>
      <c r="I30" s="1"/>
    </row>
    <row r="31" spans="1:9" x14ac:dyDescent="0.25">
      <c r="A31" s="8" t="s">
        <v>67</v>
      </c>
      <c r="B31" s="37">
        <v>1270209</v>
      </c>
      <c r="C31" s="37">
        <v>1382452</v>
      </c>
      <c r="D31" s="37">
        <v>3916694</v>
      </c>
      <c r="E31" s="37">
        <v>4766980</v>
      </c>
      <c r="F31" s="10">
        <f t="shared" si="0"/>
        <v>21.709278284185586</v>
      </c>
      <c r="G31" s="1"/>
      <c r="H31" s="1"/>
      <c r="I31" s="1"/>
    </row>
    <row r="32" spans="1:9" x14ac:dyDescent="0.25">
      <c r="A32" s="11" t="s">
        <v>68</v>
      </c>
      <c r="B32" s="38">
        <v>595449</v>
      </c>
      <c r="C32" s="38">
        <v>428009</v>
      </c>
      <c r="D32" s="38">
        <v>1553690</v>
      </c>
      <c r="E32" s="38">
        <v>1300221</v>
      </c>
      <c r="F32" s="13">
        <f t="shared" si="0"/>
        <v>-16.314000862462905</v>
      </c>
      <c r="G32" s="1"/>
      <c r="H32" s="1"/>
      <c r="I32" s="1"/>
    </row>
    <row r="33" spans="1:9" x14ac:dyDescent="0.25">
      <c r="A33" s="8" t="s">
        <v>69</v>
      </c>
      <c r="B33" s="37">
        <v>14728</v>
      </c>
      <c r="C33" s="37">
        <v>13554</v>
      </c>
      <c r="D33" s="37">
        <v>28180</v>
      </c>
      <c r="E33" s="37">
        <v>31241</v>
      </c>
      <c r="F33" s="10">
        <f t="shared" si="0"/>
        <v>10.86231369765791</v>
      </c>
      <c r="G33" s="1"/>
      <c r="H33" s="1"/>
      <c r="I33" s="1"/>
    </row>
    <row r="34" spans="1:9" x14ac:dyDescent="0.25">
      <c r="A34" s="11" t="s">
        <v>70</v>
      </c>
      <c r="B34" s="38">
        <v>20227</v>
      </c>
      <c r="C34" s="38">
        <v>6064</v>
      </c>
      <c r="D34" s="38">
        <v>54657</v>
      </c>
      <c r="E34" s="38">
        <v>41168</v>
      </c>
      <c r="F34" s="13">
        <f t="shared" si="0"/>
        <v>-24.679364033884042</v>
      </c>
      <c r="G34" s="1"/>
      <c r="H34" s="1"/>
      <c r="I34" s="1"/>
    </row>
    <row r="35" spans="1:9" x14ac:dyDescent="0.25">
      <c r="A35" s="14" t="s">
        <v>71</v>
      </c>
      <c r="B35" s="15">
        <f>SUM(B7:B34)</f>
        <v>12216435</v>
      </c>
      <c r="C35" s="15">
        <f t="shared" ref="C35:E35" si="1">SUM(C7:C34)</f>
        <v>10970650</v>
      </c>
      <c r="D35" s="15">
        <f t="shared" si="1"/>
        <v>36165056</v>
      </c>
      <c r="E35" s="15">
        <f t="shared" si="1"/>
        <v>33254562</v>
      </c>
      <c r="F35" s="16">
        <f t="shared" si="0"/>
        <v>-8.047807253499073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1811592</v>
      </c>
      <c r="C38" s="41">
        <f>D7</f>
        <v>1925010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TARRAGONA</v>
      </c>
      <c r="F38" s="42">
        <f>LOOKUP(E38,$A$38:$A$65,$B$38:$B$65)</f>
        <v>4766980</v>
      </c>
      <c r="G38" s="42">
        <f>LOOKUP(E38,$A$38:$A$65,$C$38:$C$65)</f>
        <v>3916694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28438</v>
      </c>
      <c r="C39" s="41">
        <f t="shared" ref="C39:C65" si="5">D8</f>
        <v>28969</v>
      </c>
      <c r="D39" s="41">
        <f t="shared" ref="D39:D65" si="6">_xlfn.RANK.EQ(B39,$B$38:$B$65)+COUNTIF($B$38:$B$65,B39)-1</f>
        <v>22</v>
      </c>
      <c r="E39" s="42" t="str">
        <f t="shared" si="2"/>
        <v>BAHIA DE ALGECIRAS</v>
      </c>
      <c r="F39" s="42">
        <f t="shared" ref="F39:F54" si="7">LOOKUP(E39,$A$38:$A$65,$B$38:$B$65)</f>
        <v>4757324</v>
      </c>
      <c r="G39" s="42">
        <f t="shared" ref="G39:G65" si="8">LOOKUP(E39,$A$38:$A$65,$C$38:$C$65)</f>
        <v>4869106</v>
      </c>
    </row>
    <row r="40" spans="1:9" x14ac:dyDescent="0.25">
      <c r="A40" s="42" t="str">
        <f t="shared" si="3"/>
        <v>ALMERIA</v>
      </c>
      <c r="B40" s="41">
        <f t="shared" si="4"/>
        <v>906</v>
      </c>
      <c r="C40" s="41">
        <f t="shared" si="5"/>
        <v>0</v>
      </c>
      <c r="D40" s="41">
        <f t="shared" si="6"/>
        <v>26</v>
      </c>
      <c r="E40" s="42" t="str">
        <f t="shared" si="2"/>
        <v>BILBAO</v>
      </c>
      <c r="F40" s="42">
        <f t="shared" si="7"/>
        <v>3957796</v>
      </c>
      <c r="G40" s="42">
        <f t="shared" si="8"/>
        <v>5668531</v>
      </c>
    </row>
    <row r="41" spans="1:9" x14ac:dyDescent="0.25">
      <c r="A41" s="42" t="str">
        <f t="shared" si="3"/>
        <v>AVILES</v>
      </c>
      <c r="B41" s="41">
        <f t="shared" si="4"/>
        <v>171400</v>
      </c>
      <c r="C41" s="41">
        <f t="shared" si="5"/>
        <v>148210</v>
      </c>
      <c r="D41" s="41">
        <f t="shared" si="6"/>
        <v>17</v>
      </c>
      <c r="E41" s="42" t="str">
        <f t="shared" si="2"/>
        <v>CARTAGENA</v>
      </c>
      <c r="F41" s="42">
        <f t="shared" si="7"/>
        <v>3660604</v>
      </c>
      <c r="G41" s="42">
        <f t="shared" si="8"/>
        <v>4778039</v>
      </c>
    </row>
    <row r="42" spans="1:9" x14ac:dyDescent="0.25">
      <c r="A42" s="42" t="str">
        <f t="shared" si="3"/>
        <v>BAHIA DE ALGECIRAS</v>
      </c>
      <c r="B42" s="41">
        <f t="shared" si="4"/>
        <v>4757324</v>
      </c>
      <c r="C42" s="41">
        <f t="shared" si="5"/>
        <v>4869106</v>
      </c>
      <c r="D42" s="41">
        <f t="shared" si="6"/>
        <v>2</v>
      </c>
      <c r="E42" s="42" t="str">
        <f t="shared" si="2"/>
        <v>HUELVA</v>
      </c>
      <c r="F42" s="42">
        <f t="shared" si="7"/>
        <v>3068154</v>
      </c>
      <c r="G42" s="42">
        <f t="shared" si="8"/>
        <v>2823934</v>
      </c>
    </row>
    <row r="43" spans="1:9" x14ac:dyDescent="0.25">
      <c r="A43" s="42" t="str">
        <f t="shared" si="3"/>
        <v>BAHIA DE CADIZ</v>
      </c>
      <c r="B43" s="41">
        <f t="shared" si="4"/>
        <v>17665</v>
      </c>
      <c r="C43" s="41">
        <f t="shared" si="5"/>
        <v>26888</v>
      </c>
      <c r="D43" s="41">
        <f t="shared" si="6"/>
        <v>24</v>
      </c>
      <c r="E43" s="42" t="str">
        <f t="shared" si="2"/>
        <v>BARCELONA</v>
      </c>
      <c r="F43" s="42">
        <f t="shared" si="7"/>
        <v>2762918</v>
      </c>
      <c r="G43" s="42">
        <f t="shared" si="8"/>
        <v>2978800</v>
      </c>
    </row>
    <row r="44" spans="1:9" x14ac:dyDescent="0.25">
      <c r="A44" s="42" t="str">
        <f t="shared" si="3"/>
        <v>BALEARES</v>
      </c>
      <c r="B44" s="41">
        <f t="shared" si="4"/>
        <v>323904</v>
      </c>
      <c r="C44" s="41">
        <f t="shared" si="5"/>
        <v>408804</v>
      </c>
      <c r="D44" s="41">
        <f t="shared" si="6"/>
        <v>14</v>
      </c>
      <c r="E44" s="42" t="str">
        <f t="shared" si="2"/>
        <v>SANTA CRUZ DE TENERIFE</v>
      </c>
      <c r="F44" s="42">
        <f t="shared" si="7"/>
        <v>2005292</v>
      </c>
      <c r="G44" s="42">
        <f t="shared" si="8"/>
        <v>1972837</v>
      </c>
    </row>
    <row r="45" spans="1:9" x14ac:dyDescent="0.25">
      <c r="A45" s="42" t="str">
        <f t="shared" si="3"/>
        <v>BARCELONA</v>
      </c>
      <c r="B45" s="41">
        <f t="shared" si="4"/>
        <v>2762918</v>
      </c>
      <c r="C45" s="41">
        <f t="shared" si="5"/>
        <v>2978800</v>
      </c>
      <c r="D45" s="41">
        <f t="shared" si="6"/>
        <v>6</v>
      </c>
      <c r="E45" s="42" t="str">
        <f t="shared" si="2"/>
        <v>A CORUÑA</v>
      </c>
      <c r="F45" s="42">
        <f t="shared" si="7"/>
        <v>1811592</v>
      </c>
      <c r="G45" s="42">
        <f t="shared" si="8"/>
        <v>1925010</v>
      </c>
    </row>
    <row r="46" spans="1:9" x14ac:dyDescent="0.25">
      <c r="A46" s="42" t="str">
        <f t="shared" si="3"/>
        <v>BILBAO</v>
      </c>
      <c r="B46" s="41">
        <f t="shared" si="4"/>
        <v>3957796</v>
      </c>
      <c r="C46" s="41">
        <f t="shared" si="5"/>
        <v>5668531</v>
      </c>
      <c r="D46" s="41">
        <f t="shared" si="6"/>
        <v>3</v>
      </c>
      <c r="E46" s="42" t="str">
        <f t="shared" si="2"/>
        <v>CASTELLON</v>
      </c>
      <c r="F46" s="42">
        <f t="shared" si="7"/>
        <v>1696714</v>
      </c>
      <c r="G46" s="42">
        <f t="shared" si="8"/>
        <v>2096056</v>
      </c>
    </row>
    <row r="47" spans="1:9" x14ac:dyDescent="0.25">
      <c r="A47" s="42" t="str">
        <f t="shared" si="3"/>
        <v>CARTAGENA</v>
      </c>
      <c r="B47" s="41">
        <f t="shared" si="4"/>
        <v>3660604</v>
      </c>
      <c r="C47" s="41">
        <f t="shared" si="5"/>
        <v>4778039</v>
      </c>
      <c r="D47" s="41">
        <f t="shared" si="6"/>
        <v>4</v>
      </c>
      <c r="E47" s="42" t="str">
        <f t="shared" si="2"/>
        <v>VALENCIA</v>
      </c>
      <c r="F47" s="42">
        <f t="shared" si="7"/>
        <v>1300221</v>
      </c>
      <c r="G47" s="42">
        <f t="shared" si="8"/>
        <v>1553690</v>
      </c>
    </row>
    <row r="48" spans="1:9" x14ac:dyDescent="0.25">
      <c r="A48" s="42" t="str">
        <f t="shared" si="3"/>
        <v>CASTELLON</v>
      </c>
      <c r="B48" s="41">
        <f t="shared" si="4"/>
        <v>1696714</v>
      </c>
      <c r="C48" s="41">
        <f t="shared" si="5"/>
        <v>2096056</v>
      </c>
      <c r="D48" s="41">
        <f t="shared" si="6"/>
        <v>9</v>
      </c>
      <c r="E48" s="42" t="str">
        <f t="shared" si="2"/>
        <v>LAS PALMAS</v>
      </c>
      <c r="F48" s="42">
        <f t="shared" si="7"/>
        <v>1120252</v>
      </c>
      <c r="G48" s="42">
        <f t="shared" si="8"/>
        <v>1263344</v>
      </c>
    </row>
    <row r="49" spans="1:7" x14ac:dyDescent="0.25">
      <c r="A49" s="42" t="str">
        <f t="shared" si="3"/>
        <v>CEUTA</v>
      </c>
      <c r="B49" s="41">
        <f t="shared" si="4"/>
        <v>276150</v>
      </c>
      <c r="C49" s="41">
        <f t="shared" si="5"/>
        <v>215814</v>
      </c>
      <c r="D49" s="41">
        <f t="shared" si="6"/>
        <v>16</v>
      </c>
      <c r="E49" s="42" t="str">
        <f t="shared" si="2"/>
        <v>FERROL-SAN CIBRAO</v>
      </c>
      <c r="F49" s="42">
        <f t="shared" si="7"/>
        <v>621807</v>
      </c>
      <c r="G49" s="42">
        <f t="shared" si="8"/>
        <v>548632</v>
      </c>
    </row>
    <row r="50" spans="1:7" x14ac:dyDescent="0.25">
      <c r="A50" s="42" t="str">
        <f t="shared" si="3"/>
        <v>FERROL-SAN CIBRAO</v>
      </c>
      <c r="B50" s="41">
        <f t="shared" si="4"/>
        <v>621807</v>
      </c>
      <c r="C50" s="41">
        <f t="shared" si="5"/>
        <v>548632</v>
      </c>
      <c r="D50" s="41">
        <f t="shared" si="6"/>
        <v>12</v>
      </c>
      <c r="E50" s="42" t="str">
        <f t="shared" si="2"/>
        <v>GIJON</v>
      </c>
      <c r="F50" s="42">
        <f t="shared" si="7"/>
        <v>363652</v>
      </c>
      <c r="G50" s="42">
        <f t="shared" si="8"/>
        <v>315217</v>
      </c>
    </row>
    <row r="51" spans="1:7" x14ac:dyDescent="0.25">
      <c r="A51" s="42" t="str">
        <f t="shared" si="3"/>
        <v>GIJON</v>
      </c>
      <c r="B51" s="41">
        <f t="shared" si="4"/>
        <v>363652</v>
      </c>
      <c r="C51" s="41">
        <f t="shared" si="5"/>
        <v>315217</v>
      </c>
      <c r="D51" s="41">
        <f t="shared" si="6"/>
        <v>13</v>
      </c>
      <c r="E51" s="42" t="str">
        <f t="shared" si="2"/>
        <v>BALEARES</v>
      </c>
      <c r="F51" s="42">
        <f t="shared" si="7"/>
        <v>323904</v>
      </c>
      <c r="G51" s="42">
        <f t="shared" si="8"/>
        <v>408804</v>
      </c>
    </row>
    <row r="52" spans="1:7" x14ac:dyDescent="0.25">
      <c r="A52" s="42" t="str">
        <f t="shared" si="3"/>
        <v>HUELVA</v>
      </c>
      <c r="B52" s="41">
        <f t="shared" si="4"/>
        <v>3068154</v>
      </c>
      <c r="C52" s="41">
        <f t="shared" si="5"/>
        <v>2823934</v>
      </c>
      <c r="D52" s="41">
        <f t="shared" si="6"/>
        <v>5</v>
      </c>
      <c r="E52" s="42" t="str">
        <f t="shared" si="2"/>
        <v>MOTRIL</v>
      </c>
      <c r="F52" s="42">
        <f t="shared" si="7"/>
        <v>309518</v>
      </c>
      <c r="G52" s="42">
        <f t="shared" si="8"/>
        <v>361038</v>
      </c>
    </row>
    <row r="53" spans="1:7" x14ac:dyDescent="0.25">
      <c r="A53" s="42" t="str">
        <f t="shared" si="3"/>
        <v>LAS PALMAS</v>
      </c>
      <c r="B53" s="41">
        <f t="shared" si="4"/>
        <v>1120252</v>
      </c>
      <c r="C53" s="41">
        <f t="shared" si="5"/>
        <v>1263344</v>
      </c>
      <c r="D53" s="41">
        <f t="shared" si="6"/>
        <v>11</v>
      </c>
      <c r="E53" s="42" t="str">
        <f t="shared" si="2"/>
        <v>CEUTA</v>
      </c>
      <c r="F53" s="42">
        <f t="shared" si="7"/>
        <v>276150</v>
      </c>
      <c r="G53" s="42">
        <f t="shared" si="8"/>
        <v>215814</v>
      </c>
    </row>
    <row r="54" spans="1:7" x14ac:dyDescent="0.25">
      <c r="A54" s="42" t="str">
        <f t="shared" si="3"/>
        <v>MALAGA</v>
      </c>
      <c r="B54" s="41">
        <f t="shared" si="4"/>
        <v>10569</v>
      </c>
      <c r="C54" s="41">
        <f t="shared" si="5"/>
        <v>17152</v>
      </c>
      <c r="D54" s="41">
        <f t="shared" si="6"/>
        <v>25</v>
      </c>
      <c r="E54" s="42" t="str">
        <f t="shared" si="2"/>
        <v>AVILES</v>
      </c>
      <c r="F54" s="42">
        <f t="shared" si="7"/>
        <v>171400</v>
      </c>
      <c r="G54" s="42">
        <f t="shared" si="8"/>
        <v>148210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75508</v>
      </c>
      <c r="G55" s="42">
        <f t="shared" si="8"/>
        <v>93822</v>
      </c>
    </row>
    <row r="56" spans="1:7" x14ac:dyDescent="0.25">
      <c r="A56" s="42" t="str">
        <f t="shared" si="3"/>
        <v>MELILLA</v>
      </c>
      <c r="B56" s="41">
        <f t="shared" si="4"/>
        <v>17784</v>
      </c>
      <c r="C56" s="41">
        <f t="shared" si="5"/>
        <v>19354</v>
      </c>
      <c r="D56" s="41">
        <f t="shared" si="6"/>
        <v>23</v>
      </c>
      <c r="E56" s="42" t="str">
        <f t="shared" si="2"/>
        <v>SEVILLA</v>
      </c>
      <c r="F56" s="42">
        <f t="shared" si="9"/>
        <v>57005</v>
      </c>
      <c r="G56" s="42">
        <f t="shared" si="8"/>
        <v>52278</v>
      </c>
    </row>
    <row r="57" spans="1:7" x14ac:dyDescent="0.25">
      <c r="A57" s="42" t="str">
        <f t="shared" si="3"/>
        <v>MOTRIL</v>
      </c>
      <c r="B57" s="41">
        <f t="shared" si="4"/>
        <v>309518</v>
      </c>
      <c r="C57" s="41">
        <f t="shared" si="5"/>
        <v>361038</v>
      </c>
      <c r="D57" s="41">
        <f t="shared" si="6"/>
        <v>15</v>
      </c>
      <c r="E57" s="42" t="str">
        <f t="shared" si="2"/>
        <v>VILAGARCIA</v>
      </c>
      <c r="F57" s="42">
        <f t="shared" si="9"/>
        <v>41168</v>
      </c>
      <c r="G57" s="42">
        <f t="shared" si="8"/>
        <v>54657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VIGO</v>
      </c>
      <c r="F58" s="42">
        <f t="shared" si="9"/>
        <v>31241</v>
      </c>
      <c r="G58" s="42">
        <f t="shared" si="8"/>
        <v>28180</v>
      </c>
    </row>
    <row r="59" spans="1:7" x14ac:dyDescent="0.25">
      <c r="A59" s="42" t="str">
        <f t="shared" si="3"/>
        <v>SANTA CRUZ DE TENERIFE</v>
      </c>
      <c r="B59" s="41">
        <f t="shared" si="4"/>
        <v>2005292</v>
      </c>
      <c r="C59" s="41">
        <f t="shared" si="5"/>
        <v>1972837</v>
      </c>
      <c r="D59" s="41">
        <f t="shared" si="6"/>
        <v>7</v>
      </c>
      <c r="E59" s="42" t="str">
        <f t="shared" si="2"/>
        <v>ALICANTE</v>
      </c>
      <c r="F59" s="42">
        <f t="shared" si="9"/>
        <v>28438</v>
      </c>
      <c r="G59" s="42">
        <f t="shared" si="8"/>
        <v>28969</v>
      </c>
    </row>
    <row r="60" spans="1:7" x14ac:dyDescent="0.25">
      <c r="A60" s="42" t="str">
        <f t="shared" si="3"/>
        <v>SANTANDER</v>
      </c>
      <c r="B60" s="41">
        <f t="shared" si="4"/>
        <v>75508</v>
      </c>
      <c r="C60" s="41">
        <f t="shared" si="5"/>
        <v>93822</v>
      </c>
      <c r="D60" s="41">
        <f t="shared" si="6"/>
        <v>18</v>
      </c>
      <c r="E60" s="42" t="str">
        <f t="shared" si="2"/>
        <v>MELILLA</v>
      </c>
      <c r="F60" s="42">
        <f t="shared" si="9"/>
        <v>17784</v>
      </c>
      <c r="G60" s="42">
        <f t="shared" si="8"/>
        <v>19354</v>
      </c>
    </row>
    <row r="61" spans="1:7" x14ac:dyDescent="0.25">
      <c r="A61" s="42" t="str">
        <f t="shared" si="3"/>
        <v>SEVILLA</v>
      </c>
      <c r="B61" s="41">
        <f t="shared" si="4"/>
        <v>57005</v>
      </c>
      <c r="C61" s="41">
        <f t="shared" si="5"/>
        <v>52278</v>
      </c>
      <c r="D61" s="41">
        <f t="shared" si="6"/>
        <v>19</v>
      </c>
      <c r="E61" s="42" t="str">
        <f t="shared" si="2"/>
        <v>BAHIA DE CADIZ</v>
      </c>
      <c r="F61" s="42">
        <f t="shared" si="9"/>
        <v>17665</v>
      </c>
      <c r="G61" s="42">
        <f t="shared" si="8"/>
        <v>26888</v>
      </c>
    </row>
    <row r="62" spans="1:7" x14ac:dyDescent="0.25">
      <c r="A62" s="42" t="str">
        <f t="shared" si="3"/>
        <v>TARRAGONA</v>
      </c>
      <c r="B62" s="41">
        <f t="shared" si="4"/>
        <v>4766980</v>
      </c>
      <c r="C62" s="41">
        <f t="shared" si="5"/>
        <v>3916694</v>
      </c>
      <c r="D62" s="41">
        <f t="shared" si="6"/>
        <v>1</v>
      </c>
      <c r="E62" s="42" t="str">
        <f t="shared" si="2"/>
        <v>MALAGA</v>
      </c>
      <c r="F62" s="42">
        <f t="shared" si="9"/>
        <v>10569</v>
      </c>
      <c r="G62" s="42">
        <f t="shared" si="8"/>
        <v>17152</v>
      </c>
    </row>
    <row r="63" spans="1:7" x14ac:dyDescent="0.25">
      <c r="A63" s="42" t="str">
        <f t="shared" si="3"/>
        <v>VALENCIA</v>
      </c>
      <c r="B63" s="41">
        <f t="shared" si="4"/>
        <v>1300221</v>
      </c>
      <c r="C63" s="41">
        <f t="shared" si="5"/>
        <v>1553690</v>
      </c>
      <c r="D63" s="41">
        <f t="shared" si="6"/>
        <v>10</v>
      </c>
      <c r="E63" s="42" t="str">
        <f t="shared" si="2"/>
        <v>ALMERIA</v>
      </c>
      <c r="F63" s="42">
        <f t="shared" si="9"/>
        <v>906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31241</v>
      </c>
      <c r="C64" s="41">
        <f t="shared" si="5"/>
        <v>28180</v>
      </c>
      <c r="D64" s="41">
        <f t="shared" si="6"/>
        <v>21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41168</v>
      </c>
      <c r="C65" s="41">
        <f t="shared" si="5"/>
        <v>54657</v>
      </c>
      <c r="D65" s="41">
        <f t="shared" si="6"/>
        <v>20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40296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19">
        <v>324395</v>
      </c>
      <c r="C7" s="19">
        <v>259473</v>
      </c>
      <c r="D7" s="19">
        <v>670122</v>
      </c>
      <c r="E7" s="19">
        <v>808925</v>
      </c>
      <c r="F7" s="10">
        <f>((E7*100)/D7)-100</f>
        <v>20.713094033623733</v>
      </c>
      <c r="G7" s="1"/>
      <c r="H7" s="1"/>
      <c r="I7" s="1"/>
    </row>
    <row r="8" spans="1:12" x14ac:dyDescent="0.25">
      <c r="A8" s="11" t="s">
        <v>44</v>
      </c>
      <c r="B8" s="20">
        <v>57776</v>
      </c>
      <c r="C8" s="20">
        <v>65601</v>
      </c>
      <c r="D8" s="20">
        <v>242537</v>
      </c>
      <c r="E8" s="20">
        <v>171427</v>
      </c>
      <c r="F8" s="13">
        <f t="shared" ref="F8:F35" si="0">((E8*100)/D8)-100</f>
        <v>-29.319237889476653</v>
      </c>
      <c r="G8" s="1"/>
      <c r="H8" s="1"/>
      <c r="I8" s="1"/>
    </row>
    <row r="9" spans="1:12" x14ac:dyDescent="0.25">
      <c r="A9" s="8" t="s">
        <v>45</v>
      </c>
      <c r="B9" s="19">
        <v>640728</v>
      </c>
      <c r="C9" s="19">
        <v>147427</v>
      </c>
      <c r="D9" s="19">
        <v>1159860</v>
      </c>
      <c r="E9" s="19">
        <v>874025</v>
      </c>
      <c r="F9" s="10">
        <f t="shared" si="0"/>
        <v>-24.643922542375805</v>
      </c>
      <c r="G9" s="1"/>
      <c r="H9" s="1"/>
      <c r="I9" s="1"/>
    </row>
    <row r="10" spans="1:12" x14ac:dyDescent="0.25">
      <c r="A10" s="11" t="s">
        <v>46</v>
      </c>
      <c r="B10" s="20">
        <v>139757</v>
      </c>
      <c r="C10" s="20">
        <v>240937</v>
      </c>
      <c r="D10" s="20">
        <v>533233</v>
      </c>
      <c r="E10" s="20">
        <v>705062</v>
      </c>
      <c r="F10" s="13">
        <f t="shared" si="0"/>
        <v>32.223999639932259</v>
      </c>
      <c r="G10" s="1"/>
      <c r="H10" s="1"/>
      <c r="I10" s="1"/>
    </row>
    <row r="11" spans="1:12" x14ac:dyDescent="0.25">
      <c r="A11" s="8" t="s">
        <v>47</v>
      </c>
      <c r="B11" s="19">
        <v>180300</v>
      </c>
      <c r="C11" s="19">
        <v>199723</v>
      </c>
      <c r="D11" s="19">
        <v>392728</v>
      </c>
      <c r="E11" s="19">
        <v>366724</v>
      </c>
      <c r="F11" s="10">
        <f t="shared" si="0"/>
        <v>-6.6213766270803234</v>
      </c>
      <c r="G11" s="1"/>
      <c r="H11" s="1"/>
      <c r="I11" s="1"/>
    </row>
    <row r="12" spans="1:12" x14ac:dyDescent="0.25">
      <c r="A12" s="11" t="s">
        <v>48</v>
      </c>
      <c r="B12" s="20">
        <v>119480</v>
      </c>
      <c r="C12" s="20">
        <v>97427</v>
      </c>
      <c r="D12" s="20">
        <v>322558</v>
      </c>
      <c r="E12" s="20">
        <v>634769</v>
      </c>
      <c r="F12" s="13">
        <f t="shared" si="0"/>
        <v>96.792204812777868</v>
      </c>
      <c r="G12" s="1"/>
      <c r="H12" s="1"/>
      <c r="I12" s="1"/>
    </row>
    <row r="13" spans="1:12" x14ac:dyDescent="0.25">
      <c r="A13" s="8" t="s">
        <v>49</v>
      </c>
      <c r="B13" s="19">
        <v>149795</v>
      </c>
      <c r="C13" s="19">
        <v>190488</v>
      </c>
      <c r="D13" s="19">
        <v>413882</v>
      </c>
      <c r="E13" s="19">
        <v>509139</v>
      </c>
      <c r="F13" s="10">
        <f t="shared" si="0"/>
        <v>23.015497170691162</v>
      </c>
      <c r="G13" s="1"/>
      <c r="H13" s="1"/>
      <c r="I13" s="1"/>
    </row>
    <row r="14" spans="1:12" x14ac:dyDescent="0.25">
      <c r="A14" s="11" t="s">
        <v>50</v>
      </c>
      <c r="B14" s="20">
        <v>319205</v>
      </c>
      <c r="C14" s="20">
        <v>238059</v>
      </c>
      <c r="D14" s="20">
        <v>779994</v>
      </c>
      <c r="E14" s="20">
        <v>783745</v>
      </c>
      <c r="F14" s="13">
        <f t="shared" si="0"/>
        <v>0.48090113513693211</v>
      </c>
      <c r="G14" s="1"/>
      <c r="H14" s="1"/>
      <c r="I14" s="1"/>
    </row>
    <row r="15" spans="1:12" x14ac:dyDescent="0.25">
      <c r="A15" s="8" t="s">
        <v>51</v>
      </c>
      <c r="B15" s="19">
        <v>209167</v>
      </c>
      <c r="C15" s="19">
        <v>337897</v>
      </c>
      <c r="D15" s="19">
        <v>632405</v>
      </c>
      <c r="E15" s="19">
        <v>915967</v>
      </c>
      <c r="F15" s="10">
        <f t="shared" si="0"/>
        <v>44.838671421003937</v>
      </c>
      <c r="G15" s="1"/>
      <c r="H15" s="1"/>
      <c r="I15" s="1"/>
    </row>
    <row r="16" spans="1:12" x14ac:dyDescent="0.25">
      <c r="A16" s="11" t="s">
        <v>52</v>
      </c>
      <c r="B16" s="20">
        <v>315910</v>
      </c>
      <c r="C16" s="20">
        <v>229612</v>
      </c>
      <c r="D16" s="20">
        <v>814865</v>
      </c>
      <c r="E16" s="20">
        <v>744450</v>
      </c>
      <c r="F16" s="13">
        <f t="shared" si="0"/>
        <v>-8.6413086830333867</v>
      </c>
      <c r="G16" s="1"/>
      <c r="H16" s="1"/>
      <c r="I16" s="1"/>
    </row>
    <row r="17" spans="1:9" x14ac:dyDescent="0.25">
      <c r="A17" s="8" t="s">
        <v>53</v>
      </c>
      <c r="B17" s="19">
        <v>150803</v>
      </c>
      <c r="C17" s="19">
        <v>261688</v>
      </c>
      <c r="D17" s="19">
        <v>388522</v>
      </c>
      <c r="E17" s="19">
        <v>570567</v>
      </c>
      <c r="F17" s="10">
        <f t="shared" si="0"/>
        <v>46.855776506864487</v>
      </c>
      <c r="G17" s="1"/>
      <c r="H17" s="1"/>
      <c r="I17" s="1"/>
    </row>
    <row r="18" spans="1:9" x14ac:dyDescent="0.25">
      <c r="A18" s="11" t="s">
        <v>54</v>
      </c>
      <c r="B18" s="20">
        <v>5927</v>
      </c>
      <c r="C18" s="20">
        <v>6527</v>
      </c>
      <c r="D18" s="20">
        <v>15994</v>
      </c>
      <c r="E18" s="20">
        <v>14463</v>
      </c>
      <c r="F18" s="13">
        <f t="shared" si="0"/>
        <v>-9.5723396273602646</v>
      </c>
      <c r="G18" s="1"/>
      <c r="H18" s="1"/>
      <c r="I18" s="1"/>
    </row>
    <row r="19" spans="1:9" x14ac:dyDescent="0.25">
      <c r="A19" s="8" t="s">
        <v>55</v>
      </c>
      <c r="B19" s="19">
        <v>660071</v>
      </c>
      <c r="C19" s="19">
        <v>606287</v>
      </c>
      <c r="D19" s="19">
        <v>1958892</v>
      </c>
      <c r="E19" s="19">
        <v>1967845</v>
      </c>
      <c r="F19" s="10">
        <f t="shared" si="0"/>
        <v>0.45704408410469455</v>
      </c>
      <c r="G19" s="1"/>
      <c r="H19" s="1"/>
      <c r="I19" s="1"/>
    </row>
    <row r="20" spans="1:9" x14ac:dyDescent="0.25">
      <c r="A20" s="11" t="s">
        <v>56</v>
      </c>
      <c r="B20" s="20">
        <v>1219569</v>
      </c>
      <c r="C20" s="20">
        <v>1635362</v>
      </c>
      <c r="D20" s="20">
        <v>3406278</v>
      </c>
      <c r="E20" s="20">
        <v>3715131</v>
      </c>
      <c r="F20" s="13">
        <f t="shared" si="0"/>
        <v>9.0671695029002279</v>
      </c>
      <c r="G20" s="1"/>
      <c r="H20" s="1"/>
      <c r="I20" s="1"/>
    </row>
    <row r="21" spans="1:9" x14ac:dyDescent="0.25">
      <c r="A21" s="8" t="s">
        <v>57</v>
      </c>
      <c r="B21" s="19">
        <v>591538</v>
      </c>
      <c r="C21" s="19">
        <v>358130</v>
      </c>
      <c r="D21" s="19">
        <v>1004870</v>
      </c>
      <c r="E21" s="19">
        <v>979493</v>
      </c>
      <c r="F21" s="10">
        <f t="shared" si="0"/>
        <v>-2.5254012956899885</v>
      </c>
      <c r="G21" s="1"/>
      <c r="H21" s="1"/>
      <c r="I21" s="1"/>
    </row>
    <row r="22" spans="1:9" x14ac:dyDescent="0.25">
      <c r="A22" s="11" t="s">
        <v>58</v>
      </c>
      <c r="B22" s="20">
        <v>48873</v>
      </c>
      <c r="C22" s="20">
        <v>77284</v>
      </c>
      <c r="D22" s="20">
        <v>178595</v>
      </c>
      <c r="E22" s="20">
        <v>199950</v>
      </c>
      <c r="F22" s="13">
        <f t="shared" si="0"/>
        <v>11.957221646742624</v>
      </c>
      <c r="G22" s="1"/>
      <c r="H22" s="1"/>
      <c r="I22" s="1"/>
    </row>
    <row r="23" spans="1:9" x14ac:dyDescent="0.25">
      <c r="A23" s="8" t="s">
        <v>59</v>
      </c>
      <c r="B23" s="19">
        <v>62967</v>
      </c>
      <c r="C23" s="19">
        <v>65129</v>
      </c>
      <c r="D23" s="19">
        <v>230625</v>
      </c>
      <c r="E23" s="19">
        <v>183583</v>
      </c>
      <c r="F23" s="10">
        <f t="shared" si="0"/>
        <v>-20.39761517615176</v>
      </c>
      <c r="G23" s="1"/>
      <c r="H23" s="1"/>
      <c r="I23" s="1"/>
    </row>
    <row r="24" spans="1:9" x14ac:dyDescent="0.25">
      <c r="A24" s="11" t="s">
        <v>60</v>
      </c>
      <c r="B24" s="20">
        <v>89316</v>
      </c>
      <c r="C24" s="20">
        <v>57637</v>
      </c>
      <c r="D24" s="20">
        <v>194422</v>
      </c>
      <c r="E24" s="20">
        <v>272248</v>
      </c>
      <c r="F24" s="13">
        <f t="shared" si="0"/>
        <v>40.029420538827907</v>
      </c>
      <c r="G24" s="1"/>
      <c r="H24" s="1"/>
      <c r="I24" s="1"/>
    </row>
    <row r="25" spans="1:9" x14ac:dyDescent="0.25">
      <c r="A25" s="8" t="s">
        <v>61</v>
      </c>
      <c r="B25" s="19">
        <v>3301</v>
      </c>
      <c r="C25" s="19">
        <v>3340</v>
      </c>
      <c r="D25" s="19">
        <v>5094</v>
      </c>
      <c r="E25" s="19">
        <v>8757</v>
      </c>
      <c r="F25" s="10">
        <f t="shared" si="0"/>
        <v>71.908127208480579</v>
      </c>
      <c r="G25" s="1"/>
      <c r="H25" s="1"/>
      <c r="I25" s="1"/>
    </row>
    <row r="26" spans="1:9" x14ac:dyDescent="0.25">
      <c r="A26" s="11" t="s">
        <v>62</v>
      </c>
      <c r="B26" s="20">
        <v>27740</v>
      </c>
      <c r="C26" s="20">
        <v>46589</v>
      </c>
      <c r="D26" s="20">
        <v>120517</v>
      </c>
      <c r="E26" s="20">
        <v>111218</v>
      </c>
      <c r="F26" s="13">
        <f t="shared" si="0"/>
        <v>-7.7159238945542938</v>
      </c>
      <c r="G26" s="1"/>
      <c r="H26" s="1"/>
      <c r="I26" s="1"/>
    </row>
    <row r="27" spans="1:9" x14ac:dyDescent="0.25">
      <c r="A27" s="8" t="s">
        <v>63</v>
      </c>
      <c r="B27" s="19">
        <v>72173</v>
      </c>
      <c r="C27" s="19">
        <v>142093</v>
      </c>
      <c r="D27" s="19">
        <v>296369</v>
      </c>
      <c r="E27" s="19">
        <v>343834</v>
      </c>
      <c r="F27" s="10">
        <f t="shared" si="0"/>
        <v>16.015507694799382</v>
      </c>
      <c r="G27" s="1"/>
      <c r="H27" s="1"/>
      <c r="I27" s="1"/>
    </row>
    <row r="28" spans="1:9" x14ac:dyDescent="0.25">
      <c r="A28" s="11" t="s">
        <v>64</v>
      </c>
      <c r="B28" s="20">
        <v>56912</v>
      </c>
      <c r="C28" s="20">
        <v>54343</v>
      </c>
      <c r="D28" s="20">
        <v>164941</v>
      </c>
      <c r="E28" s="20">
        <v>223459</v>
      </c>
      <c r="F28" s="13">
        <f t="shared" si="0"/>
        <v>35.478140668481444</v>
      </c>
      <c r="G28" s="1"/>
      <c r="H28" s="1"/>
      <c r="I28" s="1"/>
    </row>
    <row r="29" spans="1:9" x14ac:dyDescent="0.25">
      <c r="A29" s="8" t="s">
        <v>65</v>
      </c>
      <c r="B29" s="19">
        <v>318015</v>
      </c>
      <c r="C29" s="19">
        <v>236692</v>
      </c>
      <c r="D29" s="19">
        <v>686186</v>
      </c>
      <c r="E29" s="19">
        <v>673424</v>
      </c>
      <c r="F29" s="10">
        <f t="shared" si="0"/>
        <v>-1.8598455812272476</v>
      </c>
      <c r="G29" s="1"/>
      <c r="H29" s="1"/>
      <c r="I29" s="1"/>
    </row>
    <row r="30" spans="1:9" x14ac:dyDescent="0.25">
      <c r="A30" s="11" t="s">
        <v>66</v>
      </c>
      <c r="B30" s="20">
        <v>202872</v>
      </c>
      <c r="C30" s="20">
        <v>182101</v>
      </c>
      <c r="D30" s="20">
        <v>551767</v>
      </c>
      <c r="E30" s="20">
        <v>537023</v>
      </c>
      <c r="F30" s="13">
        <f t="shared" si="0"/>
        <v>-2.6721424079366898</v>
      </c>
      <c r="G30" s="1"/>
      <c r="H30" s="1"/>
      <c r="I30" s="1"/>
    </row>
    <row r="31" spans="1:9" x14ac:dyDescent="0.25">
      <c r="A31" s="8" t="s">
        <v>67</v>
      </c>
      <c r="B31" s="19">
        <v>763996</v>
      </c>
      <c r="C31" s="19">
        <v>903493</v>
      </c>
      <c r="D31" s="19">
        <v>2397008</v>
      </c>
      <c r="E31" s="19">
        <v>2402778</v>
      </c>
      <c r="F31" s="10">
        <f t="shared" si="0"/>
        <v>0.24071676022775534</v>
      </c>
      <c r="G31" s="1"/>
      <c r="H31" s="1"/>
      <c r="I31" s="1"/>
    </row>
    <row r="32" spans="1:9" x14ac:dyDescent="0.25">
      <c r="A32" s="11" t="s">
        <v>68</v>
      </c>
      <c r="B32" s="20">
        <v>173568</v>
      </c>
      <c r="C32" s="20">
        <v>185868</v>
      </c>
      <c r="D32" s="20">
        <v>916165</v>
      </c>
      <c r="E32" s="20">
        <v>511759</v>
      </c>
      <c r="F32" s="13">
        <f t="shared" si="0"/>
        <v>-44.141175443288056</v>
      </c>
      <c r="G32" s="1"/>
      <c r="H32" s="1"/>
      <c r="I32" s="1"/>
    </row>
    <row r="33" spans="1:9" x14ac:dyDescent="0.25">
      <c r="A33" s="8" t="s">
        <v>69</v>
      </c>
      <c r="B33" s="19">
        <v>27033</v>
      </c>
      <c r="C33" s="19">
        <v>33471</v>
      </c>
      <c r="D33" s="19">
        <v>84817</v>
      </c>
      <c r="E33" s="19">
        <v>84724</v>
      </c>
      <c r="F33" s="10">
        <f t="shared" si="0"/>
        <v>-0.10964783003407774</v>
      </c>
      <c r="G33" s="1"/>
      <c r="H33" s="1"/>
      <c r="I33" s="1"/>
    </row>
    <row r="34" spans="1:9" x14ac:dyDescent="0.25">
      <c r="A34" s="11" t="s">
        <v>70</v>
      </c>
      <c r="B34" s="20">
        <v>25026</v>
      </c>
      <c r="C34" s="20">
        <v>38038</v>
      </c>
      <c r="D34" s="20">
        <v>84085</v>
      </c>
      <c r="E34" s="20">
        <v>98045</v>
      </c>
      <c r="F34" s="13">
        <f t="shared" si="0"/>
        <v>16.602247725515852</v>
      </c>
      <c r="G34" s="1"/>
      <c r="H34" s="1"/>
      <c r="I34" s="1"/>
    </row>
    <row r="35" spans="1:9" x14ac:dyDescent="0.25">
      <c r="A35" s="14" t="s">
        <v>71</v>
      </c>
      <c r="B35" s="15">
        <f>SUM(B7:B34)</f>
        <v>6956213</v>
      </c>
      <c r="C35" s="15">
        <f t="shared" ref="C35:E35" si="1">SUM(C7:C34)</f>
        <v>6900716</v>
      </c>
      <c r="D35" s="15">
        <f t="shared" si="1"/>
        <v>18647331</v>
      </c>
      <c r="E35" s="15">
        <f t="shared" si="1"/>
        <v>19412534</v>
      </c>
      <c r="F35" s="16">
        <f t="shared" si="0"/>
        <v>4.1035524065079301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808925</v>
      </c>
      <c r="C38" s="41">
        <f>D7</f>
        <v>670122</v>
      </c>
      <c r="D38" s="41">
        <f>_xlfn.RANK.EQ(B38,$B$38:$B$65)+COUNTIF($B$38:$B$65,B38)-1</f>
        <v>7</v>
      </c>
      <c r="E38" s="42" t="str">
        <f t="shared" ref="E38:E65" si="2">INDEX($A$38:$B$65,MATCH(ROW()-37,$D$38:$D$65,0),1)</f>
        <v>GIJON</v>
      </c>
      <c r="F38" s="42">
        <f>LOOKUP(E38,$A$38:$A$65,$B$38:$B$65)</f>
        <v>3715131</v>
      </c>
      <c r="G38" s="42">
        <f>LOOKUP(E38,$A$38:$A$65,$C$38:$C$65)</f>
        <v>3406278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171427</v>
      </c>
      <c r="C39" s="41">
        <f t="shared" ref="C39:C65" si="5">D8</f>
        <v>242537</v>
      </c>
      <c r="D39" s="41">
        <f t="shared" ref="D39:D65" si="6">_xlfn.RANK.EQ(B39,$B$38:$B$65)+COUNTIF($B$38:$B$65,B39)-1</f>
        <v>23</v>
      </c>
      <c r="E39" s="42" t="str">
        <f t="shared" si="2"/>
        <v>TARRAGONA</v>
      </c>
      <c r="F39" s="42">
        <f t="shared" ref="F39:F54" si="7">LOOKUP(E39,$A$38:$A$65,$B$38:$B$65)</f>
        <v>2402778</v>
      </c>
      <c r="G39" s="42">
        <f t="shared" ref="G39:G65" si="8">LOOKUP(E39,$A$38:$A$65,$C$38:$C$65)</f>
        <v>2397008</v>
      </c>
    </row>
    <row r="40" spans="1:9" x14ac:dyDescent="0.25">
      <c r="A40" s="42" t="str">
        <f t="shared" si="3"/>
        <v>ALMERIA</v>
      </c>
      <c r="B40" s="41">
        <f t="shared" si="4"/>
        <v>874025</v>
      </c>
      <c r="C40" s="41">
        <f t="shared" si="5"/>
        <v>1159860</v>
      </c>
      <c r="D40" s="41">
        <f t="shared" si="6"/>
        <v>6</v>
      </c>
      <c r="E40" s="42" t="str">
        <f t="shared" si="2"/>
        <v>FERROL-SAN CIBRAO</v>
      </c>
      <c r="F40" s="42">
        <f t="shared" si="7"/>
        <v>1967845</v>
      </c>
      <c r="G40" s="42">
        <f t="shared" si="8"/>
        <v>1958892</v>
      </c>
    </row>
    <row r="41" spans="1:9" x14ac:dyDescent="0.25">
      <c r="A41" s="42" t="str">
        <f t="shared" si="3"/>
        <v>AVILES</v>
      </c>
      <c r="B41" s="41">
        <f t="shared" si="4"/>
        <v>705062</v>
      </c>
      <c r="C41" s="41">
        <f t="shared" si="5"/>
        <v>533233</v>
      </c>
      <c r="D41" s="41">
        <f t="shared" si="6"/>
        <v>10</v>
      </c>
      <c r="E41" s="42" t="str">
        <f t="shared" si="2"/>
        <v>HUELVA</v>
      </c>
      <c r="F41" s="42">
        <f t="shared" si="7"/>
        <v>979493</v>
      </c>
      <c r="G41" s="42">
        <f t="shared" si="8"/>
        <v>1004870</v>
      </c>
    </row>
    <row r="42" spans="1:9" x14ac:dyDescent="0.25">
      <c r="A42" s="42" t="str">
        <f t="shared" si="3"/>
        <v>BAHIA DE ALGECIRAS</v>
      </c>
      <c r="B42" s="41">
        <f t="shared" si="4"/>
        <v>366724</v>
      </c>
      <c r="C42" s="41">
        <f t="shared" si="5"/>
        <v>392728</v>
      </c>
      <c r="D42" s="41">
        <f t="shared" si="6"/>
        <v>17</v>
      </c>
      <c r="E42" s="42" t="str">
        <f t="shared" si="2"/>
        <v>BILBAO</v>
      </c>
      <c r="F42" s="42">
        <f t="shared" si="7"/>
        <v>915967</v>
      </c>
      <c r="G42" s="42">
        <f t="shared" si="8"/>
        <v>632405</v>
      </c>
    </row>
    <row r="43" spans="1:9" x14ac:dyDescent="0.25">
      <c r="A43" s="42" t="str">
        <f t="shared" si="3"/>
        <v>BAHIA DE CADIZ</v>
      </c>
      <c r="B43" s="41">
        <f t="shared" si="4"/>
        <v>634769</v>
      </c>
      <c r="C43" s="41">
        <f t="shared" si="5"/>
        <v>322558</v>
      </c>
      <c r="D43" s="41">
        <f t="shared" si="6"/>
        <v>12</v>
      </c>
      <c r="E43" s="42" t="str">
        <f t="shared" si="2"/>
        <v>ALMERIA</v>
      </c>
      <c r="F43" s="42">
        <f t="shared" si="7"/>
        <v>874025</v>
      </c>
      <c r="G43" s="42">
        <f t="shared" si="8"/>
        <v>1159860</v>
      </c>
    </row>
    <row r="44" spans="1:9" x14ac:dyDescent="0.25">
      <c r="A44" s="42" t="str">
        <f t="shared" si="3"/>
        <v>BALEARES</v>
      </c>
      <c r="B44" s="41">
        <f t="shared" si="4"/>
        <v>509139</v>
      </c>
      <c r="C44" s="41">
        <f t="shared" si="5"/>
        <v>413882</v>
      </c>
      <c r="D44" s="41">
        <f t="shared" si="6"/>
        <v>16</v>
      </c>
      <c r="E44" s="42" t="str">
        <f t="shared" si="2"/>
        <v>A CORUÑA</v>
      </c>
      <c r="F44" s="42">
        <f t="shared" si="7"/>
        <v>808925</v>
      </c>
      <c r="G44" s="42">
        <f t="shared" si="8"/>
        <v>670122</v>
      </c>
    </row>
    <row r="45" spans="1:9" x14ac:dyDescent="0.25">
      <c r="A45" s="42" t="str">
        <f t="shared" si="3"/>
        <v>BARCELONA</v>
      </c>
      <c r="B45" s="41">
        <f t="shared" si="4"/>
        <v>783745</v>
      </c>
      <c r="C45" s="41">
        <f t="shared" si="5"/>
        <v>779994</v>
      </c>
      <c r="D45" s="41">
        <f t="shared" si="6"/>
        <v>8</v>
      </c>
      <c r="E45" s="42" t="str">
        <f t="shared" si="2"/>
        <v>BARCELONA</v>
      </c>
      <c r="F45" s="42">
        <f t="shared" si="7"/>
        <v>783745</v>
      </c>
      <c r="G45" s="42">
        <f t="shared" si="8"/>
        <v>779994</v>
      </c>
    </row>
    <row r="46" spans="1:9" x14ac:dyDescent="0.25">
      <c r="A46" s="42" t="str">
        <f t="shared" si="3"/>
        <v>BILBAO</v>
      </c>
      <c r="B46" s="41">
        <f t="shared" si="4"/>
        <v>915967</v>
      </c>
      <c r="C46" s="41">
        <f t="shared" si="5"/>
        <v>632405</v>
      </c>
      <c r="D46" s="41">
        <f t="shared" si="6"/>
        <v>5</v>
      </c>
      <c r="E46" s="42" t="str">
        <f t="shared" si="2"/>
        <v>CARTAGENA</v>
      </c>
      <c r="F46" s="42">
        <f t="shared" si="7"/>
        <v>744450</v>
      </c>
      <c r="G46" s="42">
        <f t="shared" si="8"/>
        <v>814865</v>
      </c>
    </row>
    <row r="47" spans="1:9" x14ac:dyDescent="0.25">
      <c r="A47" s="42" t="str">
        <f t="shared" si="3"/>
        <v>CARTAGENA</v>
      </c>
      <c r="B47" s="41">
        <f t="shared" si="4"/>
        <v>744450</v>
      </c>
      <c r="C47" s="41">
        <f t="shared" si="5"/>
        <v>814865</v>
      </c>
      <c r="D47" s="41">
        <f t="shared" si="6"/>
        <v>9</v>
      </c>
      <c r="E47" s="42" t="str">
        <f t="shared" si="2"/>
        <v>AVILES</v>
      </c>
      <c r="F47" s="42">
        <f t="shared" si="7"/>
        <v>705062</v>
      </c>
      <c r="G47" s="42">
        <f t="shared" si="8"/>
        <v>533233</v>
      </c>
    </row>
    <row r="48" spans="1:9" x14ac:dyDescent="0.25">
      <c r="A48" s="42" t="str">
        <f t="shared" si="3"/>
        <v>CASTELLON</v>
      </c>
      <c r="B48" s="41">
        <f t="shared" si="4"/>
        <v>570567</v>
      </c>
      <c r="C48" s="41">
        <f t="shared" si="5"/>
        <v>388522</v>
      </c>
      <c r="D48" s="41">
        <f t="shared" si="6"/>
        <v>13</v>
      </c>
      <c r="E48" s="42" t="str">
        <f t="shared" si="2"/>
        <v>SANTANDER</v>
      </c>
      <c r="F48" s="42">
        <f t="shared" si="7"/>
        <v>673424</v>
      </c>
      <c r="G48" s="42">
        <f t="shared" si="8"/>
        <v>686186</v>
      </c>
    </row>
    <row r="49" spans="1:7" x14ac:dyDescent="0.25">
      <c r="A49" s="42" t="str">
        <f t="shared" si="3"/>
        <v>CEUTA</v>
      </c>
      <c r="B49" s="41">
        <f t="shared" si="4"/>
        <v>14463</v>
      </c>
      <c r="C49" s="41">
        <f t="shared" si="5"/>
        <v>15994</v>
      </c>
      <c r="D49" s="41">
        <f t="shared" si="6"/>
        <v>27</v>
      </c>
      <c r="E49" s="42" t="str">
        <f t="shared" si="2"/>
        <v>BAHIA DE CADIZ</v>
      </c>
      <c r="F49" s="42">
        <f t="shared" si="7"/>
        <v>634769</v>
      </c>
      <c r="G49" s="42">
        <f t="shared" si="8"/>
        <v>322558</v>
      </c>
    </row>
    <row r="50" spans="1:7" x14ac:dyDescent="0.25">
      <c r="A50" s="42" t="str">
        <f t="shared" si="3"/>
        <v>FERROL-SAN CIBRAO</v>
      </c>
      <c r="B50" s="41">
        <f t="shared" si="4"/>
        <v>1967845</v>
      </c>
      <c r="C50" s="41">
        <f t="shared" si="5"/>
        <v>1958892</v>
      </c>
      <c r="D50" s="41">
        <f t="shared" si="6"/>
        <v>3</v>
      </c>
      <c r="E50" s="42" t="str">
        <f t="shared" si="2"/>
        <v>CASTELLON</v>
      </c>
      <c r="F50" s="42">
        <f t="shared" si="7"/>
        <v>570567</v>
      </c>
      <c r="G50" s="42">
        <f t="shared" si="8"/>
        <v>388522</v>
      </c>
    </row>
    <row r="51" spans="1:7" x14ac:dyDescent="0.25">
      <c r="A51" s="42" t="str">
        <f t="shared" si="3"/>
        <v>GIJON</v>
      </c>
      <c r="B51" s="41">
        <f t="shared" si="4"/>
        <v>3715131</v>
      </c>
      <c r="C51" s="41">
        <f t="shared" si="5"/>
        <v>3406278</v>
      </c>
      <c r="D51" s="41">
        <f t="shared" si="6"/>
        <v>1</v>
      </c>
      <c r="E51" s="42" t="str">
        <f t="shared" si="2"/>
        <v>SEVILLA</v>
      </c>
      <c r="F51" s="42">
        <f t="shared" si="7"/>
        <v>537023</v>
      </c>
      <c r="G51" s="42">
        <f t="shared" si="8"/>
        <v>551767</v>
      </c>
    </row>
    <row r="52" spans="1:7" x14ac:dyDescent="0.25">
      <c r="A52" s="42" t="str">
        <f t="shared" si="3"/>
        <v>HUELVA</v>
      </c>
      <c r="B52" s="41">
        <f t="shared" si="4"/>
        <v>979493</v>
      </c>
      <c r="C52" s="41">
        <f t="shared" si="5"/>
        <v>1004870</v>
      </c>
      <c r="D52" s="41">
        <f t="shared" si="6"/>
        <v>4</v>
      </c>
      <c r="E52" s="42" t="str">
        <f t="shared" si="2"/>
        <v>VALENCIA</v>
      </c>
      <c r="F52" s="42">
        <f t="shared" si="7"/>
        <v>511759</v>
      </c>
      <c r="G52" s="42">
        <f t="shared" si="8"/>
        <v>916165</v>
      </c>
    </row>
    <row r="53" spans="1:7" x14ac:dyDescent="0.25">
      <c r="A53" s="42" t="str">
        <f t="shared" si="3"/>
        <v>LAS PALMAS</v>
      </c>
      <c r="B53" s="41">
        <f t="shared" si="4"/>
        <v>199950</v>
      </c>
      <c r="C53" s="41">
        <f t="shared" si="5"/>
        <v>178595</v>
      </c>
      <c r="D53" s="41">
        <f t="shared" si="6"/>
        <v>21</v>
      </c>
      <c r="E53" s="42" t="str">
        <f t="shared" si="2"/>
        <v>BALEARES</v>
      </c>
      <c r="F53" s="42">
        <f t="shared" si="7"/>
        <v>509139</v>
      </c>
      <c r="G53" s="42">
        <f t="shared" si="8"/>
        <v>413882</v>
      </c>
    </row>
    <row r="54" spans="1:7" x14ac:dyDescent="0.25">
      <c r="A54" s="42" t="str">
        <f t="shared" si="3"/>
        <v>MALAGA</v>
      </c>
      <c r="B54" s="41">
        <f t="shared" si="4"/>
        <v>183583</v>
      </c>
      <c r="C54" s="41">
        <f t="shared" si="5"/>
        <v>230625</v>
      </c>
      <c r="D54" s="41">
        <f t="shared" si="6"/>
        <v>22</v>
      </c>
      <c r="E54" s="42" t="str">
        <f t="shared" si="2"/>
        <v>BAHIA DE ALGECIRAS</v>
      </c>
      <c r="F54" s="42">
        <f t="shared" si="7"/>
        <v>366724</v>
      </c>
      <c r="G54" s="42">
        <f t="shared" si="8"/>
        <v>392728</v>
      </c>
    </row>
    <row r="55" spans="1:7" x14ac:dyDescent="0.25">
      <c r="A55" s="42" t="str">
        <f t="shared" si="3"/>
        <v>MARIN Y RIA DE PONTEVEDRA</v>
      </c>
      <c r="B55" s="41">
        <f t="shared" si="4"/>
        <v>272248</v>
      </c>
      <c r="C55" s="41">
        <f t="shared" si="5"/>
        <v>194422</v>
      </c>
      <c r="D55" s="41">
        <f t="shared" si="6"/>
        <v>19</v>
      </c>
      <c r="E55" s="42" t="str">
        <f t="shared" si="2"/>
        <v>PASAIA</v>
      </c>
      <c r="F55" s="42">
        <f t="shared" ref="F55:F65" si="9">LOOKUP(E55,$A$38:$A$65,$B$38:$B$65)</f>
        <v>343834</v>
      </c>
      <c r="G55" s="42">
        <f t="shared" si="8"/>
        <v>296369</v>
      </c>
    </row>
    <row r="56" spans="1:7" x14ac:dyDescent="0.25">
      <c r="A56" s="42" t="str">
        <f t="shared" si="3"/>
        <v>MELILLA</v>
      </c>
      <c r="B56" s="41">
        <f t="shared" si="4"/>
        <v>8757</v>
      </c>
      <c r="C56" s="41">
        <f t="shared" si="5"/>
        <v>5094</v>
      </c>
      <c r="D56" s="41">
        <f t="shared" si="6"/>
        <v>28</v>
      </c>
      <c r="E56" s="42" t="str">
        <f t="shared" si="2"/>
        <v>MARIN Y RIA DE PONTEVEDRA</v>
      </c>
      <c r="F56" s="42">
        <f t="shared" si="9"/>
        <v>272248</v>
      </c>
      <c r="G56" s="42">
        <f t="shared" si="8"/>
        <v>194422</v>
      </c>
    </row>
    <row r="57" spans="1:7" x14ac:dyDescent="0.25">
      <c r="A57" s="42" t="str">
        <f t="shared" si="3"/>
        <v>MOTRIL</v>
      </c>
      <c r="B57" s="41">
        <f t="shared" si="4"/>
        <v>111218</v>
      </c>
      <c r="C57" s="41">
        <f t="shared" si="5"/>
        <v>120517</v>
      </c>
      <c r="D57" s="41">
        <f t="shared" si="6"/>
        <v>24</v>
      </c>
      <c r="E57" s="42" t="str">
        <f t="shared" si="2"/>
        <v>SANTA CRUZ DE TENERIFE</v>
      </c>
      <c r="F57" s="42">
        <f t="shared" si="9"/>
        <v>223459</v>
      </c>
      <c r="G57" s="42">
        <f t="shared" si="8"/>
        <v>164941</v>
      </c>
    </row>
    <row r="58" spans="1:7" x14ac:dyDescent="0.25">
      <c r="A58" s="42" t="str">
        <f t="shared" si="3"/>
        <v>PASAIA</v>
      </c>
      <c r="B58" s="41">
        <f t="shared" si="4"/>
        <v>343834</v>
      </c>
      <c r="C58" s="41">
        <f t="shared" si="5"/>
        <v>296369</v>
      </c>
      <c r="D58" s="41">
        <f t="shared" si="6"/>
        <v>18</v>
      </c>
      <c r="E58" s="42" t="str">
        <f t="shared" si="2"/>
        <v>LAS PALMAS</v>
      </c>
      <c r="F58" s="42">
        <f t="shared" si="9"/>
        <v>199950</v>
      </c>
      <c r="G58" s="42">
        <f t="shared" si="8"/>
        <v>178595</v>
      </c>
    </row>
    <row r="59" spans="1:7" x14ac:dyDescent="0.25">
      <c r="A59" s="42" t="str">
        <f t="shared" si="3"/>
        <v>SANTA CRUZ DE TENERIFE</v>
      </c>
      <c r="B59" s="41">
        <f t="shared" si="4"/>
        <v>223459</v>
      </c>
      <c r="C59" s="41">
        <f t="shared" si="5"/>
        <v>164941</v>
      </c>
      <c r="D59" s="41">
        <f t="shared" si="6"/>
        <v>20</v>
      </c>
      <c r="E59" s="42" t="str">
        <f t="shared" si="2"/>
        <v>MALAGA</v>
      </c>
      <c r="F59" s="42">
        <f t="shared" si="9"/>
        <v>183583</v>
      </c>
      <c r="G59" s="42">
        <f t="shared" si="8"/>
        <v>230625</v>
      </c>
    </row>
    <row r="60" spans="1:7" x14ac:dyDescent="0.25">
      <c r="A60" s="42" t="str">
        <f t="shared" si="3"/>
        <v>SANTANDER</v>
      </c>
      <c r="B60" s="41">
        <f t="shared" si="4"/>
        <v>673424</v>
      </c>
      <c r="C60" s="41">
        <f t="shared" si="5"/>
        <v>686186</v>
      </c>
      <c r="D60" s="41">
        <f t="shared" si="6"/>
        <v>11</v>
      </c>
      <c r="E60" s="42" t="str">
        <f t="shared" si="2"/>
        <v>ALICANTE</v>
      </c>
      <c r="F60" s="42">
        <f t="shared" si="9"/>
        <v>171427</v>
      </c>
      <c r="G60" s="42">
        <f t="shared" si="8"/>
        <v>242537</v>
      </c>
    </row>
    <row r="61" spans="1:7" x14ac:dyDescent="0.25">
      <c r="A61" s="42" t="str">
        <f t="shared" si="3"/>
        <v>SEVILLA</v>
      </c>
      <c r="B61" s="41">
        <f t="shared" si="4"/>
        <v>537023</v>
      </c>
      <c r="C61" s="41">
        <f t="shared" si="5"/>
        <v>551767</v>
      </c>
      <c r="D61" s="41">
        <f t="shared" si="6"/>
        <v>14</v>
      </c>
      <c r="E61" s="42" t="str">
        <f t="shared" si="2"/>
        <v>MOTRIL</v>
      </c>
      <c r="F61" s="42">
        <f t="shared" si="9"/>
        <v>111218</v>
      </c>
      <c r="G61" s="42">
        <f t="shared" si="8"/>
        <v>120517</v>
      </c>
    </row>
    <row r="62" spans="1:7" x14ac:dyDescent="0.25">
      <c r="A62" s="42" t="str">
        <f t="shared" si="3"/>
        <v>TARRAGONA</v>
      </c>
      <c r="B62" s="41">
        <f t="shared" si="4"/>
        <v>2402778</v>
      </c>
      <c r="C62" s="41">
        <f t="shared" si="5"/>
        <v>2397008</v>
      </c>
      <c r="D62" s="41">
        <f t="shared" si="6"/>
        <v>2</v>
      </c>
      <c r="E62" s="42" t="str">
        <f t="shared" si="2"/>
        <v>VILAGARCIA</v>
      </c>
      <c r="F62" s="42">
        <f t="shared" si="9"/>
        <v>98045</v>
      </c>
      <c r="G62" s="42">
        <f t="shared" si="8"/>
        <v>84085</v>
      </c>
    </row>
    <row r="63" spans="1:7" x14ac:dyDescent="0.25">
      <c r="A63" s="42" t="str">
        <f t="shared" si="3"/>
        <v>VALENCIA</v>
      </c>
      <c r="B63" s="41">
        <f t="shared" si="4"/>
        <v>511759</v>
      </c>
      <c r="C63" s="41">
        <f t="shared" si="5"/>
        <v>916165</v>
      </c>
      <c r="D63" s="41">
        <f t="shared" si="6"/>
        <v>15</v>
      </c>
      <c r="E63" s="42" t="str">
        <f t="shared" si="2"/>
        <v>VIGO</v>
      </c>
      <c r="F63" s="42">
        <f t="shared" si="9"/>
        <v>84724</v>
      </c>
      <c r="G63" s="42">
        <f t="shared" si="8"/>
        <v>84817</v>
      </c>
    </row>
    <row r="64" spans="1:7" x14ac:dyDescent="0.25">
      <c r="A64" s="42" t="str">
        <f t="shared" si="3"/>
        <v>VIGO</v>
      </c>
      <c r="B64" s="41">
        <f t="shared" si="4"/>
        <v>84724</v>
      </c>
      <c r="C64" s="41">
        <f t="shared" si="5"/>
        <v>84817</v>
      </c>
      <c r="D64" s="41">
        <f t="shared" si="6"/>
        <v>26</v>
      </c>
      <c r="E64" s="42" t="str">
        <f t="shared" si="2"/>
        <v>CEUTA</v>
      </c>
      <c r="F64" s="42">
        <f t="shared" si="9"/>
        <v>14463</v>
      </c>
      <c r="G64" s="42">
        <f t="shared" si="8"/>
        <v>15994</v>
      </c>
    </row>
    <row r="65" spans="1:7" x14ac:dyDescent="0.25">
      <c r="A65" s="42" t="str">
        <f t="shared" si="3"/>
        <v>VILAGARCIA</v>
      </c>
      <c r="B65" s="41">
        <f t="shared" si="4"/>
        <v>98045</v>
      </c>
      <c r="C65" s="41">
        <f t="shared" si="5"/>
        <v>84085</v>
      </c>
      <c r="D65" s="41">
        <f t="shared" si="6"/>
        <v>25</v>
      </c>
      <c r="E65" s="42" t="str">
        <f t="shared" si="2"/>
        <v>MELILLA</v>
      </c>
      <c r="F65" s="42">
        <f t="shared" si="9"/>
        <v>8757</v>
      </c>
      <c r="G65" s="42">
        <f t="shared" si="8"/>
        <v>5094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40296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21">
        <v>129329</v>
      </c>
      <c r="C7" s="21">
        <v>64520</v>
      </c>
      <c r="D7" s="21">
        <v>326952</v>
      </c>
      <c r="E7" s="21">
        <v>211991</v>
      </c>
      <c r="F7" s="10">
        <f>((E7*100)/D7)-100</f>
        <v>-35.161430424037775</v>
      </c>
      <c r="G7" s="1"/>
      <c r="H7" s="1"/>
      <c r="I7" s="1"/>
    </row>
    <row r="8" spans="1:12" x14ac:dyDescent="0.25">
      <c r="A8" s="11" t="s">
        <v>44</v>
      </c>
      <c r="B8" s="22">
        <v>105769</v>
      </c>
      <c r="C8" s="22">
        <v>121038</v>
      </c>
      <c r="D8" s="22">
        <v>348386</v>
      </c>
      <c r="E8" s="22">
        <v>322381</v>
      </c>
      <c r="F8" s="13">
        <f t="shared" ref="F8:F35" si="0">((E8*100)/D8)-100</f>
        <v>-7.4644216472533316</v>
      </c>
      <c r="G8" s="1"/>
      <c r="H8" s="1"/>
      <c r="I8" s="1"/>
    </row>
    <row r="9" spans="1:12" x14ac:dyDescent="0.25">
      <c r="A9" s="8" t="s">
        <v>45</v>
      </c>
      <c r="B9" s="21">
        <v>53000</v>
      </c>
      <c r="C9" s="21">
        <v>52091</v>
      </c>
      <c r="D9" s="21">
        <v>127533</v>
      </c>
      <c r="E9" s="21">
        <v>141338</v>
      </c>
      <c r="F9" s="10">
        <f t="shared" si="0"/>
        <v>10.82464930645402</v>
      </c>
      <c r="G9" s="1"/>
      <c r="H9" s="1"/>
      <c r="I9" s="1"/>
    </row>
    <row r="10" spans="1:12" x14ac:dyDescent="0.25">
      <c r="A10" s="11" t="s">
        <v>46</v>
      </c>
      <c r="B10" s="22">
        <v>124147</v>
      </c>
      <c r="C10" s="22">
        <v>141977</v>
      </c>
      <c r="D10" s="22">
        <v>271559</v>
      </c>
      <c r="E10" s="22">
        <v>356009</v>
      </c>
      <c r="F10" s="13">
        <f t="shared" si="0"/>
        <v>31.09821438435111</v>
      </c>
      <c r="G10" s="1"/>
      <c r="H10" s="1"/>
      <c r="I10" s="1"/>
    </row>
    <row r="11" spans="1:12" x14ac:dyDescent="0.25">
      <c r="A11" s="8" t="s">
        <v>47</v>
      </c>
      <c r="B11" s="21">
        <v>3543311</v>
      </c>
      <c r="C11" s="21">
        <v>3724843</v>
      </c>
      <c r="D11" s="21">
        <v>9357021</v>
      </c>
      <c r="E11" s="21">
        <v>10662590</v>
      </c>
      <c r="F11" s="10">
        <f t="shared" si="0"/>
        <v>13.952827507814717</v>
      </c>
      <c r="G11" s="1"/>
      <c r="H11" s="1"/>
      <c r="I11" s="1"/>
    </row>
    <row r="12" spans="1:12" x14ac:dyDescent="0.25">
      <c r="A12" s="11" t="s">
        <v>48</v>
      </c>
      <c r="B12" s="22">
        <v>193500</v>
      </c>
      <c r="C12" s="22">
        <v>210227</v>
      </c>
      <c r="D12" s="22">
        <v>512123</v>
      </c>
      <c r="E12" s="22">
        <v>530181</v>
      </c>
      <c r="F12" s="13">
        <f t="shared" si="0"/>
        <v>3.5261060331209535</v>
      </c>
      <c r="G12" s="1"/>
      <c r="H12" s="1"/>
      <c r="I12" s="1"/>
    </row>
    <row r="13" spans="1:12" x14ac:dyDescent="0.25">
      <c r="A13" s="8" t="s">
        <v>49</v>
      </c>
      <c r="B13" s="21">
        <v>660954</v>
      </c>
      <c r="C13" s="21">
        <v>678670</v>
      </c>
      <c r="D13" s="21">
        <v>1741068</v>
      </c>
      <c r="E13" s="21">
        <v>1744516</v>
      </c>
      <c r="F13" s="10">
        <f t="shared" si="0"/>
        <v>0.1980393643441829</v>
      </c>
      <c r="G13" s="1"/>
      <c r="H13" s="1"/>
      <c r="I13" s="1"/>
    </row>
    <row r="14" spans="1:12" x14ac:dyDescent="0.25">
      <c r="A14" s="11" t="s">
        <v>50</v>
      </c>
      <c r="B14" s="22">
        <v>2107520</v>
      </c>
      <c r="C14" s="22">
        <v>2396800</v>
      </c>
      <c r="D14" s="22">
        <v>6031887</v>
      </c>
      <c r="E14" s="22">
        <v>6432332</v>
      </c>
      <c r="F14" s="13">
        <f t="shared" si="0"/>
        <v>6.6388014231698946</v>
      </c>
      <c r="G14" s="1"/>
      <c r="H14" s="1"/>
      <c r="I14" s="1"/>
    </row>
    <row r="15" spans="1:12" x14ac:dyDescent="0.25">
      <c r="A15" s="8" t="s">
        <v>51</v>
      </c>
      <c r="B15" s="21">
        <v>586510</v>
      </c>
      <c r="C15" s="21">
        <v>790575</v>
      </c>
      <c r="D15" s="21">
        <v>1520379</v>
      </c>
      <c r="E15" s="21">
        <v>1997154</v>
      </c>
      <c r="F15" s="10">
        <f t="shared" si="0"/>
        <v>31.358957207380541</v>
      </c>
      <c r="G15" s="1"/>
      <c r="H15" s="1"/>
      <c r="I15" s="1"/>
    </row>
    <row r="16" spans="1:12" x14ac:dyDescent="0.25">
      <c r="A16" s="11" t="s">
        <v>52</v>
      </c>
      <c r="B16" s="22">
        <v>45870</v>
      </c>
      <c r="C16" s="22">
        <v>68604</v>
      </c>
      <c r="D16" s="22">
        <v>116834</v>
      </c>
      <c r="E16" s="22">
        <v>197824</v>
      </c>
      <c r="F16" s="13">
        <f t="shared" si="0"/>
        <v>69.320574490302477</v>
      </c>
      <c r="G16" s="1"/>
      <c r="H16" s="1"/>
      <c r="I16" s="1"/>
    </row>
    <row r="17" spans="1:9" x14ac:dyDescent="0.25">
      <c r="A17" s="8" t="s">
        <v>53</v>
      </c>
      <c r="B17" s="21">
        <v>95433</v>
      </c>
      <c r="C17" s="21">
        <v>143005</v>
      </c>
      <c r="D17" s="21">
        <v>295965</v>
      </c>
      <c r="E17" s="21">
        <v>336947</v>
      </c>
      <c r="F17" s="10">
        <f t="shared" si="0"/>
        <v>13.846907573530657</v>
      </c>
      <c r="G17" s="1"/>
      <c r="H17" s="1"/>
      <c r="I17" s="1"/>
    </row>
    <row r="18" spans="1:9" x14ac:dyDescent="0.25">
      <c r="A18" s="11" t="s">
        <v>54</v>
      </c>
      <c r="B18" s="22">
        <v>78390</v>
      </c>
      <c r="C18" s="22">
        <v>84446</v>
      </c>
      <c r="D18" s="22">
        <v>222930</v>
      </c>
      <c r="E18" s="22">
        <v>218461</v>
      </c>
      <c r="F18" s="13">
        <f t="shared" si="0"/>
        <v>-2.0046651415242422</v>
      </c>
      <c r="G18" s="1"/>
      <c r="H18" s="1"/>
      <c r="I18" s="1"/>
    </row>
    <row r="19" spans="1:9" x14ac:dyDescent="0.25">
      <c r="A19" s="8" t="s">
        <v>55</v>
      </c>
      <c r="B19" s="21">
        <v>44426</v>
      </c>
      <c r="C19" s="21">
        <v>36874</v>
      </c>
      <c r="D19" s="21">
        <v>146324</v>
      </c>
      <c r="E19" s="21">
        <v>108024</v>
      </c>
      <c r="F19" s="10">
        <f t="shared" si="0"/>
        <v>-26.17479019162954</v>
      </c>
      <c r="G19" s="1"/>
      <c r="H19" s="1"/>
      <c r="I19" s="1"/>
    </row>
    <row r="20" spans="1:9" x14ac:dyDescent="0.25">
      <c r="A20" s="11" t="s">
        <v>56</v>
      </c>
      <c r="B20" s="22">
        <v>49753</v>
      </c>
      <c r="C20" s="22">
        <v>76368</v>
      </c>
      <c r="D20" s="22">
        <v>120481</v>
      </c>
      <c r="E20" s="22">
        <v>222579</v>
      </c>
      <c r="F20" s="13">
        <f t="shared" si="0"/>
        <v>84.741992513342353</v>
      </c>
      <c r="G20" s="1"/>
      <c r="H20" s="1"/>
      <c r="I20" s="1"/>
    </row>
    <row r="21" spans="1:9" x14ac:dyDescent="0.25">
      <c r="A21" s="8" t="s">
        <v>57</v>
      </c>
      <c r="B21" s="21">
        <v>20306</v>
      </c>
      <c r="C21" s="21">
        <v>18918</v>
      </c>
      <c r="D21" s="21">
        <v>79556</v>
      </c>
      <c r="E21" s="21">
        <v>51156</v>
      </c>
      <c r="F21" s="10">
        <f t="shared" si="0"/>
        <v>-35.698124591482724</v>
      </c>
      <c r="G21" s="1"/>
      <c r="H21" s="1"/>
      <c r="I21" s="1"/>
    </row>
    <row r="22" spans="1:9" x14ac:dyDescent="0.25">
      <c r="A22" s="11" t="s">
        <v>58</v>
      </c>
      <c r="B22" s="22">
        <v>1132070</v>
      </c>
      <c r="C22" s="22">
        <v>1277858</v>
      </c>
      <c r="D22" s="22">
        <v>3312583</v>
      </c>
      <c r="E22" s="22">
        <v>3498591</v>
      </c>
      <c r="F22" s="13">
        <f t="shared" si="0"/>
        <v>5.6151951513365788</v>
      </c>
      <c r="G22" s="1"/>
      <c r="H22" s="1"/>
      <c r="I22" s="1"/>
    </row>
    <row r="23" spans="1:9" x14ac:dyDescent="0.25">
      <c r="A23" s="8" t="s">
        <v>59</v>
      </c>
      <c r="B23" s="21">
        <v>70451</v>
      </c>
      <c r="C23" s="21">
        <v>96220</v>
      </c>
      <c r="D23" s="21">
        <v>280870</v>
      </c>
      <c r="E23" s="21">
        <v>303770</v>
      </c>
      <c r="F23" s="10">
        <f t="shared" si="0"/>
        <v>8.1532381528821105</v>
      </c>
      <c r="G23" s="1"/>
      <c r="H23" s="1"/>
      <c r="I23" s="1"/>
    </row>
    <row r="24" spans="1:9" x14ac:dyDescent="0.25">
      <c r="A24" s="11" t="s">
        <v>60</v>
      </c>
      <c r="B24" s="22">
        <v>33998</v>
      </c>
      <c r="C24" s="22">
        <v>83684</v>
      </c>
      <c r="D24" s="22">
        <v>120155</v>
      </c>
      <c r="E24" s="22">
        <v>204233</v>
      </c>
      <c r="F24" s="13">
        <f t="shared" si="0"/>
        <v>69.974616120843905</v>
      </c>
      <c r="G24" s="1"/>
      <c r="H24" s="1"/>
      <c r="I24" s="1"/>
    </row>
    <row r="25" spans="1:9" x14ac:dyDescent="0.25">
      <c r="A25" s="8" t="s">
        <v>61</v>
      </c>
      <c r="B25" s="21">
        <v>56059</v>
      </c>
      <c r="C25" s="21">
        <v>65880</v>
      </c>
      <c r="D25" s="21">
        <v>163524</v>
      </c>
      <c r="E25" s="21">
        <v>174030</v>
      </c>
      <c r="F25" s="10">
        <f t="shared" si="0"/>
        <v>6.4247449915608712</v>
      </c>
      <c r="G25" s="1"/>
      <c r="H25" s="1"/>
      <c r="I25" s="1"/>
    </row>
    <row r="26" spans="1:9" x14ac:dyDescent="0.25">
      <c r="A26" s="11" t="s">
        <v>62</v>
      </c>
      <c r="B26" s="22">
        <v>8168</v>
      </c>
      <c r="C26" s="22">
        <v>17990</v>
      </c>
      <c r="D26" s="22">
        <v>37986</v>
      </c>
      <c r="E26" s="22">
        <v>42165</v>
      </c>
      <c r="F26" s="13">
        <f t="shared" si="0"/>
        <v>11.001421576370248</v>
      </c>
      <c r="G26" s="1"/>
      <c r="H26" s="1"/>
      <c r="I26" s="1"/>
    </row>
    <row r="27" spans="1:9" x14ac:dyDescent="0.25">
      <c r="A27" s="8" t="s">
        <v>63</v>
      </c>
      <c r="B27" s="21">
        <v>169775</v>
      </c>
      <c r="C27" s="21">
        <v>235661</v>
      </c>
      <c r="D27" s="21">
        <v>404360</v>
      </c>
      <c r="E27" s="21">
        <v>471411</v>
      </c>
      <c r="F27" s="10">
        <f t="shared" si="0"/>
        <v>16.582006133148681</v>
      </c>
      <c r="G27" s="1"/>
      <c r="H27" s="1"/>
      <c r="I27" s="1"/>
    </row>
    <row r="28" spans="1:9" x14ac:dyDescent="0.25">
      <c r="A28" s="11" t="s">
        <v>64</v>
      </c>
      <c r="B28" s="22">
        <v>506801</v>
      </c>
      <c r="C28" s="22">
        <v>565344</v>
      </c>
      <c r="D28" s="22">
        <v>1390960</v>
      </c>
      <c r="E28" s="22">
        <v>1458569</v>
      </c>
      <c r="F28" s="13">
        <f t="shared" si="0"/>
        <v>4.8605998734686864</v>
      </c>
      <c r="G28" s="1"/>
      <c r="H28" s="1"/>
      <c r="I28" s="1"/>
    </row>
    <row r="29" spans="1:9" x14ac:dyDescent="0.25">
      <c r="A29" s="8" t="s">
        <v>65</v>
      </c>
      <c r="B29" s="21">
        <v>97962</v>
      </c>
      <c r="C29" s="21">
        <v>114441</v>
      </c>
      <c r="D29" s="21">
        <v>227166</v>
      </c>
      <c r="E29" s="21">
        <v>304501</v>
      </c>
      <c r="F29" s="10">
        <f t="shared" si="0"/>
        <v>34.04338677442928</v>
      </c>
      <c r="G29" s="1"/>
      <c r="H29" s="1"/>
      <c r="I29" s="1"/>
    </row>
    <row r="30" spans="1:9" x14ac:dyDescent="0.25">
      <c r="A30" s="11" t="s">
        <v>66</v>
      </c>
      <c r="B30" s="22">
        <v>220516</v>
      </c>
      <c r="C30" s="22">
        <v>171930</v>
      </c>
      <c r="D30" s="22">
        <v>522497</v>
      </c>
      <c r="E30" s="22">
        <v>478824</v>
      </c>
      <c r="F30" s="13">
        <f t="shared" si="0"/>
        <v>-8.3585168910060759</v>
      </c>
      <c r="G30" s="1"/>
      <c r="H30" s="1"/>
      <c r="I30" s="1"/>
    </row>
    <row r="31" spans="1:9" x14ac:dyDescent="0.25">
      <c r="A31" s="8" t="s">
        <v>67</v>
      </c>
      <c r="B31" s="21">
        <v>235617</v>
      </c>
      <c r="C31" s="21">
        <v>362613</v>
      </c>
      <c r="D31" s="21">
        <v>452721</v>
      </c>
      <c r="E31" s="21">
        <v>977245</v>
      </c>
      <c r="F31" s="10">
        <f t="shared" si="0"/>
        <v>115.86032015303024</v>
      </c>
      <c r="G31" s="1"/>
      <c r="H31" s="1"/>
      <c r="I31" s="1"/>
    </row>
    <row r="32" spans="1:9" x14ac:dyDescent="0.25">
      <c r="A32" s="11" t="s">
        <v>68</v>
      </c>
      <c r="B32" s="22">
        <v>4051259</v>
      </c>
      <c r="C32" s="22">
        <v>4370245</v>
      </c>
      <c r="D32" s="22">
        <v>10827054</v>
      </c>
      <c r="E32" s="22">
        <v>11924355</v>
      </c>
      <c r="F32" s="13">
        <f t="shared" si="0"/>
        <v>10.13480675352686</v>
      </c>
      <c r="G32" s="1"/>
      <c r="H32" s="1"/>
      <c r="I32" s="1"/>
    </row>
    <row r="33" spans="1:9" x14ac:dyDescent="0.25">
      <c r="A33" s="8" t="s">
        <v>69</v>
      </c>
      <c r="B33" s="21">
        <v>245602</v>
      </c>
      <c r="C33" s="21">
        <v>302683</v>
      </c>
      <c r="D33" s="21">
        <v>650581</v>
      </c>
      <c r="E33" s="21">
        <v>782488</v>
      </c>
      <c r="F33" s="10">
        <f t="shared" si="0"/>
        <v>20.275261650739878</v>
      </c>
      <c r="G33" s="1"/>
      <c r="H33" s="1"/>
      <c r="I33" s="1"/>
    </row>
    <row r="34" spans="1:9" x14ac:dyDescent="0.25">
      <c r="A34" s="11" t="s">
        <v>70</v>
      </c>
      <c r="B34" s="22">
        <v>29473</v>
      </c>
      <c r="C34" s="22">
        <v>18624</v>
      </c>
      <c r="D34" s="22">
        <v>92862</v>
      </c>
      <c r="E34" s="22">
        <v>40245</v>
      </c>
      <c r="F34" s="13">
        <f t="shared" si="0"/>
        <v>-56.661497706273828</v>
      </c>
      <c r="G34" s="1"/>
      <c r="H34" s="1"/>
      <c r="I34" s="1"/>
    </row>
    <row r="35" spans="1:9" x14ac:dyDescent="0.25">
      <c r="A35" s="14" t="s">
        <v>71</v>
      </c>
      <c r="B35" s="15">
        <f>SUM(B7:B34)</f>
        <v>14695969</v>
      </c>
      <c r="C35" s="15">
        <f t="shared" ref="C35:E35" si="1">SUM(C7:C34)</f>
        <v>16292129</v>
      </c>
      <c r="D35" s="15">
        <f t="shared" si="1"/>
        <v>39702317</v>
      </c>
      <c r="E35" s="15">
        <f t="shared" si="1"/>
        <v>44193910</v>
      </c>
      <c r="F35" s="16">
        <f t="shared" si="0"/>
        <v>11.313176004312297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211991</v>
      </c>
      <c r="C38" s="41">
        <f>D7</f>
        <v>326952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11924355</v>
      </c>
      <c r="G38" s="42">
        <f>LOOKUP(E38,$A$38:$A$65,$C$38:$C$65)</f>
        <v>10827054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322381</v>
      </c>
      <c r="C39" s="41">
        <f t="shared" ref="C39:C65" si="5">D8</f>
        <v>348386</v>
      </c>
      <c r="D39" s="41">
        <f t="shared" ref="D39:D65" si="6">_xlfn.RANK.EQ(B39,$B$38:$B$65)+COUNTIF($B$38:$B$65,B39)-1</f>
        <v>15</v>
      </c>
      <c r="E39" s="42" t="str">
        <f t="shared" si="2"/>
        <v>BAHIA DE ALGECIRAS</v>
      </c>
      <c r="F39" s="42">
        <f t="shared" ref="F39:F54" si="7">LOOKUP(E39,$A$38:$A$65,$B$38:$B$65)</f>
        <v>10662590</v>
      </c>
      <c r="G39" s="42">
        <f t="shared" ref="G39:G65" si="8">LOOKUP(E39,$A$38:$A$65,$C$38:$C$65)</f>
        <v>9357021</v>
      </c>
    </row>
    <row r="40" spans="1:9" x14ac:dyDescent="0.25">
      <c r="A40" s="42" t="str">
        <f t="shared" si="3"/>
        <v>ALMERIA</v>
      </c>
      <c r="B40" s="41">
        <f t="shared" si="4"/>
        <v>141338</v>
      </c>
      <c r="C40" s="41">
        <f t="shared" si="5"/>
        <v>127533</v>
      </c>
      <c r="D40" s="41">
        <f t="shared" si="6"/>
        <v>24</v>
      </c>
      <c r="E40" s="42" t="str">
        <f t="shared" si="2"/>
        <v>BARCELONA</v>
      </c>
      <c r="F40" s="42">
        <f t="shared" si="7"/>
        <v>6432332</v>
      </c>
      <c r="G40" s="42">
        <f t="shared" si="8"/>
        <v>6031887</v>
      </c>
    </row>
    <row r="41" spans="1:9" x14ac:dyDescent="0.25">
      <c r="A41" s="42" t="str">
        <f t="shared" si="3"/>
        <v>AVILES</v>
      </c>
      <c r="B41" s="41">
        <f t="shared" si="4"/>
        <v>356009</v>
      </c>
      <c r="C41" s="41">
        <f t="shared" si="5"/>
        <v>271559</v>
      </c>
      <c r="D41" s="41">
        <f t="shared" si="6"/>
        <v>13</v>
      </c>
      <c r="E41" s="42" t="str">
        <f t="shared" si="2"/>
        <v>LAS PALMAS</v>
      </c>
      <c r="F41" s="42">
        <f t="shared" si="7"/>
        <v>3498591</v>
      </c>
      <c r="G41" s="42">
        <f t="shared" si="8"/>
        <v>3312583</v>
      </c>
    </row>
    <row r="42" spans="1:9" x14ac:dyDescent="0.25">
      <c r="A42" s="42" t="str">
        <f t="shared" si="3"/>
        <v>BAHIA DE ALGECIRAS</v>
      </c>
      <c r="B42" s="41">
        <f t="shared" si="4"/>
        <v>10662590</v>
      </c>
      <c r="C42" s="41">
        <f t="shared" si="5"/>
        <v>9357021</v>
      </c>
      <c r="D42" s="41">
        <f t="shared" si="6"/>
        <v>2</v>
      </c>
      <c r="E42" s="42" t="str">
        <f t="shared" si="2"/>
        <v>BILBAO</v>
      </c>
      <c r="F42" s="42">
        <f t="shared" si="7"/>
        <v>1997154</v>
      </c>
      <c r="G42" s="42">
        <f t="shared" si="8"/>
        <v>1520379</v>
      </c>
    </row>
    <row r="43" spans="1:9" x14ac:dyDescent="0.25">
      <c r="A43" s="42" t="str">
        <f t="shared" si="3"/>
        <v>BAHIA DE CADIZ</v>
      </c>
      <c r="B43" s="41">
        <f t="shared" si="4"/>
        <v>530181</v>
      </c>
      <c r="C43" s="41">
        <f t="shared" si="5"/>
        <v>512123</v>
      </c>
      <c r="D43" s="41">
        <f t="shared" si="6"/>
        <v>10</v>
      </c>
      <c r="E43" s="42" t="str">
        <f t="shared" si="2"/>
        <v>BALEARES</v>
      </c>
      <c r="F43" s="42">
        <f t="shared" si="7"/>
        <v>1744516</v>
      </c>
      <c r="G43" s="42">
        <f t="shared" si="8"/>
        <v>1741068</v>
      </c>
    </row>
    <row r="44" spans="1:9" x14ac:dyDescent="0.25">
      <c r="A44" s="42" t="str">
        <f t="shared" si="3"/>
        <v>BALEARES</v>
      </c>
      <c r="B44" s="41">
        <f t="shared" si="4"/>
        <v>1744516</v>
      </c>
      <c r="C44" s="41">
        <f t="shared" si="5"/>
        <v>1741068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1458569</v>
      </c>
      <c r="G44" s="42">
        <f t="shared" si="8"/>
        <v>1390960</v>
      </c>
    </row>
    <row r="45" spans="1:9" x14ac:dyDescent="0.25">
      <c r="A45" s="42" t="str">
        <f t="shared" si="3"/>
        <v>BARCELONA</v>
      </c>
      <c r="B45" s="41">
        <f t="shared" si="4"/>
        <v>6432332</v>
      </c>
      <c r="C45" s="41">
        <f t="shared" si="5"/>
        <v>6031887</v>
      </c>
      <c r="D45" s="41">
        <f t="shared" si="6"/>
        <v>3</v>
      </c>
      <c r="E45" s="42" t="str">
        <f t="shared" si="2"/>
        <v>TARRAGONA</v>
      </c>
      <c r="F45" s="42">
        <f t="shared" si="7"/>
        <v>977245</v>
      </c>
      <c r="G45" s="42">
        <f t="shared" si="8"/>
        <v>452721</v>
      </c>
    </row>
    <row r="46" spans="1:9" x14ac:dyDescent="0.25">
      <c r="A46" s="42" t="str">
        <f t="shared" si="3"/>
        <v>BILBAO</v>
      </c>
      <c r="B46" s="41">
        <f t="shared" si="4"/>
        <v>1997154</v>
      </c>
      <c r="C46" s="41">
        <f t="shared" si="5"/>
        <v>1520379</v>
      </c>
      <c r="D46" s="41">
        <f t="shared" si="6"/>
        <v>5</v>
      </c>
      <c r="E46" s="42" t="str">
        <f t="shared" si="2"/>
        <v>VIGO</v>
      </c>
      <c r="F46" s="42">
        <f t="shared" si="7"/>
        <v>782488</v>
      </c>
      <c r="G46" s="42">
        <f t="shared" si="8"/>
        <v>650581</v>
      </c>
    </row>
    <row r="47" spans="1:9" x14ac:dyDescent="0.25">
      <c r="A47" s="42" t="str">
        <f t="shared" si="3"/>
        <v>CARTAGENA</v>
      </c>
      <c r="B47" s="41">
        <f t="shared" si="4"/>
        <v>197824</v>
      </c>
      <c r="C47" s="41">
        <f t="shared" si="5"/>
        <v>116834</v>
      </c>
      <c r="D47" s="41">
        <f t="shared" si="6"/>
        <v>22</v>
      </c>
      <c r="E47" s="42" t="str">
        <f t="shared" si="2"/>
        <v>BAHIA DE CADIZ</v>
      </c>
      <c r="F47" s="42">
        <f t="shared" si="7"/>
        <v>530181</v>
      </c>
      <c r="G47" s="42">
        <f t="shared" si="8"/>
        <v>512123</v>
      </c>
    </row>
    <row r="48" spans="1:9" x14ac:dyDescent="0.25">
      <c r="A48" s="42" t="str">
        <f t="shared" si="3"/>
        <v>CASTELLON</v>
      </c>
      <c r="B48" s="41">
        <f t="shared" si="4"/>
        <v>336947</v>
      </c>
      <c r="C48" s="41">
        <f t="shared" si="5"/>
        <v>295965</v>
      </c>
      <c r="D48" s="41">
        <f t="shared" si="6"/>
        <v>14</v>
      </c>
      <c r="E48" s="42" t="str">
        <f t="shared" si="2"/>
        <v>SEVILLA</v>
      </c>
      <c r="F48" s="42">
        <f t="shared" si="7"/>
        <v>478824</v>
      </c>
      <c r="G48" s="42">
        <f t="shared" si="8"/>
        <v>522497</v>
      </c>
    </row>
    <row r="49" spans="1:7" x14ac:dyDescent="0.25">
      <c r="A49" s="42" t="str">
        <f t="shared" si="3"/>
        <v>CEUTA</v>
      </c>
      <c r="B49" s="41">
        <f t="shared" si="4"/>
        <v>218461</v>
      </c>
      <c r="C49" s="41">
        <f t="shared" si="5"/>
        <v>222930</v>
      </c>
      <c r="D49" s="41">
        <f t="shared" si="6"/>
        <v>19</v>
      </c>
      <c r="E49" s="42" t="str">
        <f t="shared" si="2"/>
        <v>PASAIA</v>
      </c>
      <c r="F49" s="42">
        <f t="shared" si="7"/>
        <v>471411</v>
      </c>
      <c r="G49" s="42">
        <f t="shared" si="8"/>
        <v>404360</v>
      </c>
    </row>
    <row r="50" spans="1:7" x14ac:dyDescent="0.25">
      <c r="A50" s="42" t="str">
        <f t="shared" si="3"/>
        <v>FERROL-SAN CIBRAO</v>
      </c>
      <c r="B50" s="41">
        <f t="shared" si="4"/>
        <v>108024</v>
      </c>
      <c r="C50" s="41">
        <f t="shared" si="5"/>
        <v>146324</v>
      </c>
      <c r="D50" s="41">
        <f t="shared" si="6"/>
        <v>25</v>
      </c>
      <c r="E50" s="42" t="str">
        <f t="shared" si="2"/>
        <v>AVILES</v>
      </c>
      <c r="F50" s="42">
        <f t="shared" si="7"/>
        <v>356009</v>
      </c>
      <c r="G50" s="42">
        <f t="shared" si="8"/>
        <v>271559</v>
      </c>
    </row>
    <row r="51" spans="1:7" x14ac:dyDescent="0.25">
      <c r="A51" s="42" t="str">
        <f t="shared" si="3"/>
        <v>GIJON</v>
      </c>
      <c r="B51" s="41">
        <f t="shared" si="4"/>
        <v>222579</v>
      </c>
      <c r="C51" s="41">
        <f t="shared" si="5"/>
        <v>120481</v>
      </c>
      <c r="D51" s="41">
        <f t="shared" si="6"/>
        <v>18</v>
      </c>
      <c r="E51" s="42" t="str">
        <f t="shared" si="2"/>
        <v>CASTELLON</v>
      </c>
      <c r="F51" s="42">
        <f t="shared" si="7"/>
        <v>336947</v>
      </c>
      <c r="G51" s="42">
        <f t="shared" si="8"/>
        <v>295965</v>
      </c>
    </row>
    <row r="52" spans="1:7" x14ac:dyDescent="0.25">
      <c r="A52" s="42" t="str">
        <f t="shared" si="3"/>
        <v>HUELVA</v>
      </c>
      <c r="B52" s="41">
        <f t="shared" si="4"/>
        <v>51156</v>
      </c>
      <c r="C52" s="41">
        <f t="shared" si="5"/>
        <v>79556</v>
      </c>
      <c r="D52" s="41">
        <f t="shared" si="6"/>
        <v>26</v>
      </c>
      <c r="E52" s="42" t="str">
        <f t="shared" si="2"/>
        <v>ALICANTE</v>
      </c>
      <c r="F52" s="42">
        <f t="shared" si="7"/>
        <v>322381</v>
      </c>
      <c r="G52" s="42">
        <f t="shared" si="8"/>
        <v>348386</v>
      </c>
    </row>
    <row r="53" spans="1:7" x14ac:dyDescent="0.25">
      <c r="A53" s="42" t="str">
        <f t="shared" si="3"/>
        <v>LAS PALMAS</v>
      </c>
      <c r="B53" s="41">
        <f t="shared" si="4"/>
        <v>3498591</v>
      </c>
      <c r="C53" s="41">
        <f t="shared" si="5"/>
        <v>3312583</v>
      </c>
      <c r="D53" s="41">
        <f t="shared" si="6"/>
        <v>4</v>
      </c>
      <c r="E53" s="42" t="str">
        <f t="shared" si="2"/>
        <v>SANTANDER</v>
      </c>
      <c r="F53" s="42">
        <f t="shared" si="7"/>
        <v>304501</v>
      </c>
      <c r="G53" s="42">
        <f t="shared" si="8"/>
        <v>227166</v>
      </c>
    </row>
    <row r="54" spans="1:7" x14ac:dyDescent="0.25">
      <c r="A54" s="42" t="str">
        <f t="shared" si="3"/>
        <v>MALAGA</v>
      </c>
      <c r="B54" s="41">
        <f t="shared" si="4"/>
        <v>303770</v>
      </c>
      <c r="C54" s="41">
        <f t="shared" si="5"/>
        <v>280870</v>
      </c>
      <c r="D54" s="41">
        <f t="shared" si="6"/>
        <v>17</v>
      </c>
      <c r="E54" s="42" t="str">
        <f t="shared" si="2"/>
        <v>MALAGA</v>
      </c>
      <c r="F54" s="42">
        <f t="shared" si="7"/>
        <v>303770</v>
      </c>
      <c r="G54" s="42">
        <f t="shared" si="8"/>
        <v>280870</v>
      </c>
    </row>
    <row r="55" spans="1:7" x14ac:dyDescent="0.25">
      <c r="A55" s="42" t="str">
        <f t="shared" si="3"/>
        <v>MARIN Y RIA DE PONTEVEDRA</v>
      </c>
      <c r="B55" s="41">
        <f t="shared" si="4"/>
        <v>204233</v>
      </c>
      <c r="C55" s="41">
        <f t="shared" si="5"/>
        <v>120155</v>
      </c>
      <c r="D55" s="41">
        <f t="shared" si="6"/>
        <v>21</v>
      </c>
      <c r="E55" s="42" t="str">
        <f t="shared" si="2"/>
        <v>GIJON</v>
      </c>
      <c r="F55" s="42">
        <f t="shared" ref="F55:F65" si="9">LOOKUP(E55,$A$38:$A$65,$B$38:$B$65)</f>
        <v>222579</v>
      </c>
      <c r="G55" s="42">
        <f t="shared" si="8"/>
        <v>120481</v>
      </c>
    </row>
    <row r="56" spans="1:7" x14ac:dyDescent="0.25">
      <c r="A56" s="42" t="str">
        <f t="shared" si="3"/>
        <v>MELILLA</v>
      </c>
      <c r="B56" s="41">
        <f t="shared" si="4"/>
        <v>174030</v>
      </c>
      <c r="C56" s="41">
        <f t="shared" si="5"/>
        <v>163524</v>
      </c>
      <c r="D56" s="41">
        <f t="shared" si="6"/>
        <v>23</v>
      </c>
      <c r="E56" s="42" t="str">
        <f t="shared" si="2"/>
        <v>CEUTA</v>
      </c>
      <c r="F56" s="42">
        <f t="shared" si="9"/>
        <v>218461</v>
      </c>
      <c r="G56" s="42">
        <f t="shared" si="8"/>
        <v>222930</v>
      </c>
    </row>
    <row r="57" spans="1:7" x14ac:dyDescent="0.25">
      <c r="A57" s="42" t="str">
        <f t="shared" si="3"/>
        <v>MOTRIL</v>
      </c>
      <c r="B57" s="41">
        <f t="shared" si="4"/>
        <v>42165</v>
      </c>
      <c r="C57" s="41">
        <f t="shared" si="5"/>
        <v>37986</v>
      </c>
      <c r="D57" s="41">
        <f t="shared" si="6"/>
        <v>27</v>
      </c>
      <c r="E57" s="42" t="str">
        <f t="shared" si="2"/>
        <v>A CORUÑA</v>
      </c>
      <c r="F57" s="42">
        <f t="shared" si="9"/>
        <v>211991</v>
      </c>
      <c r="G57" s="42">
        <f t="shared" si="8"/>
        <v>326952</v>
      </c>
    </row>
    <row r="58" spans="1:7" x14ac:dyDescent="0.25">
      <c r="A58" s="42" t="str">
        <f t="shared" si="3"/>
        <v>PASAIA</v>
      </c>
      <c r="B58" s="41">
        <f t="shared" si="4"/>
        <v>471411</v>
      </c>
      <c r="C58" s="41">
        <f t="shared" si="5"/>
        <v>404360</v>
      </c>
      <c r="D58" s="41">
        <f t="shared" si="6"/>
        <v>12</v>
      </c>
      <c r="E58" s="42" t="str">
        <f t="shared" si="2"/>
        <v>MARIN Y RIA DE PONTEVEDRA</v>
      </c>
      <c r="F58" s="42">
        <f t="shared" si="9"/>
        <v>204233</v>
      </c>
      <c r="G58" s="42">
        <f t="shared" si="8"/>
        <v>120155</v>
      </c>
    </row>
    <row r="59" spans="1:7" x14ac:dyDescent="0.25">
      <c r="A59" s="42" t="str">
        <f t="shared" si="3"/>
        <v>SANTA CRUZ DE TENERIFE</v>
      </c>
      <c r="B59" s="41">
        <f t="shared" si="4"/>
        <v>1458569</v>
      </c>
      <c r="C59" s="41">
        <f t="shared" si="5"/>
        <v>1390960</v>
      </c>
      <c r="D59" s="41">
        <f t="shared" si="6"/>
        <v>7</v>
      </c>
      <c r="E59" s="42" t="str">
        <f t="shared" si="2"/>
        <v>CARTAGENA</v>
      </c>
      <c r="F59" s="42">
        <f t="shared" si="9"/>
        <v>197824</v>
      </c>
      <c r="G59" s="42">
        <f t="shared" si="8"/>
        <v>116834</v>
      </c>
    </row>
    <row r="60" spans="1:7" x14ac:dyDescent="0.25">
      <c r="A60" s="42" t="str">
        <f t="shared" si="3"/>
        <v>SANTANDER</v>
      </c>
      <c r="B60" s="41">
        <f t="shared" si="4"/>
        <v>304501</v>
      </c>
      <c r="C60" s="41">
        <f t="shared" si="5"/>
        <v>227166</v>
      </c>
      <c r="D60" s="41">
        <f t="shared" si="6"/>
        <v>16</v>
      </c>
      <c r="E60" s="42" t="str">
        <f t="shared" si="2"/>
        <v>MELILLA</v>
      </c>
      <c r="F60" s="42">
        <f t="shared" si="9"/>
        <v>174030</v>
      </c>
      <c r="G60" s="42">
        <f t="shared" si="8"/>
        <v>163524</v>
      </c>
    </row>
    <row r="61" spans="1:7" x14ac:dyDescent="0.25">
      <c r="A61" s="42" t="str">
        <f t="shared" si="3"/>
        <v>SEVILLA</v>
      </c>
      <c r="B61" s="41">
        <f t="shared" si="4"/>
        <v>478824</v>
      </c>
      <c r="C61" s="41">
        <f t="shared" si="5"/>
        <v>522497</v>
      </c>
      <c r="D61" s="41">
        <f t="shared" si="6"/>
        <v>11</v>
      </c>
      <c r="E61" s="42" t="str">
        <f t="shared" si="2"/>
        <v>ALMERIA</v>
      </c>
      <c r="F61" s="42">
        <f t="shared" si="9"/>
        <v>141338</v>
      </c>
      <c r="G61" s="42">
        <f t="shared" si="8"/>
        <v>127533</v>
      </c>
    </row>
    <row r="62" spans="1:7" x14ac:dyDescent="0.25">
      <c r="A62" s="42" t="str">
        <f t="shared" si="3"/>
        <v>TARRAGONA</v>
      </c>
      <c r="B62" s="41">
        <f t="shared" si="4"/>
        <v>977245</v>
      </c>
      <c r="C62" s="41">
        <f t="shared" si="5"/>
        <v>452721</v>
      </c>
      <c r="D62" s="41">
        <f t="shared" si="6"/>
        <v>8</v>
      </c>
      <c r="E62" s="42" t="str">
        <f t="shared" si="2"/>
        <v>FERROL-SAN CIBRAO</v>
      </c>
      <c r="F62" s="42">
        <f t="shared" si="9"/>
        <v>108024</v>
      </c>
      <c r="G62" s="42">
        <f t="shared" si="8"/>
        <v>146324</v>
      </c>
    </row>
    <row r="63" spans="1:7" x14ac:dyDescent="0.25">
      <c r="A63" s="42" t="str">
        <f t="shared" si="3"/>
        <v>VALENCIA</v>
      </c>
      <c r="B63" s="41">
        <f t="shared" si="4"/>
        <v>11924355</v>
      </c>
      <c r="C63" s="41">
        <f t="shared" si="5"/>
        <v>10827054</v>
      </c>
      <c r="D63" s="41">
        <f t="shared" si="6"/>
        <v>1</v>
      </c>
      <c r="E63" s="42" t="str">
        <f t="shared" si="2"/>
        <v>HUELVA</v>
      </c>
      <c r="F63" s="42">
        <f t="shared" si="9"/>
        <v>51156</v>
      </c>
      <c r="G63" s="42">
        <f t="shared" si="8"/>
        <v>79556</v>
      </c>
    </row>
    <row r="64" spans="1:7" x14ac:dyDescent="0.25">
      <c r="A64" s="42" t="str">
        <f t="shared" si="3"/>
        <v>VIGO</v>
      </c>
      <c r="B64" s="41">
        <f t="shared" si="4"/>
        <v>782488</v>
      </c>
      <c r="C64" s="41">
        <f t="shared" si="5"/>
        <v>650581</v>
      </c>
      <c r="D64" s="41">
        <f t="shared" si="6"/>
        <v>9</v>
      </c>
      <c r="E64" s="42" t="str">
        <f t="shared" si="2"/>
        <v>MOTRIL</v>
      </c>
      <c r="F64" s="42">
        <f t="shared" si="9"/>
        <v>42165</v>
      </c>
      <c r="G64" s="42">
        <f t="shared" si="8"/>
        <v>37986</v>
      </c>
    </row>
    <row r="65" spans="1:7" x14ac:dyDescent="0.25">
      <c r="A65" s="42" t="str">
        <f t="shared" si="3"/>
        <v>VILAGARCIA</v>
      </c>
      <c r="B65" s="41">
        <f t="shared" si="4"/>
        <v>40245</v>
      </c>
      <c r="C65" s="41">
        <f t="shared" si="5"/>
        <v>92862</v>
      </c>
      <c r="D65" s="41">
        <f t="shared" si="6"/>
        <v>28</v>
      </c>
      <c r="E65" s="42" t="str">
        <f t="shared" si="2"/>
        <v>VILAGARCIA</v>
      </c>
      <c r="F65" s="42">
        <f t="shared" si="9"/>
        <v>40245</v>
      </c>
      <c r="G65" s="42">
        <f t="shared" si="8"/>
        <v>92862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40296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23">
        <v>3604</v>
      </c>
      <c r="C7" s="23">
        <v>4590</v>
      </c>
      <c r="D7" s="23">
        <v>9410</v>
      </c>
      <c r="E7" s="23">
        <v>10157</v>
      </c>
      <c r="F7" s="10">
        <f>((E7*100)/D7)-100</f>
        <v>7.9383634431455903</v>
      </c>
      <c r="G7" s="1"/>
      <c r="H7" s="1"/>
      <c r="I7" s="1"/>
    </row>
    <row r="8" spans="1:12" x14ac:dyDescent="0.25">
      <c r="A8" s="11" t="s">
        <v>44</v>
      </c>
      <c r="B8" s="24">
        <v>53</v>
      </c>
      <c r="C8" s="24">
        <v>32</v>
      </c>
      <c r="D8" s="24">
        <v>145</v>
      </c>
      <c r="E8" s="24">
        <v>96</v>
      </c>
      <c r="F8" s="13">
        <f t="shared" ref="F8:F35" si="0">((E8*100)/D8)-100</f>
        <v>-33.793103448275858</v>
      </c>
      <c r="G8" s="1"/>
      <c r="H8" s="1"/>
      <c r="I8" s="1"/>
    </row>
    <row r="9" spans="1:12" x14ac:dyDescent="0.25">
      <c r="A9" s="8" t="s">
        <v>45</v>
      </c>
      <c r="B9" s="23">
        <v>375</v>
      </c>
      <c r="C9" s="23">
        <v>273</v>
      </c>
      <c r="D9" s="23">
        <v>568</v>
      </c>
      <c r="E9" s="23">
        <v>738</v>
      </c>
      <c r="F9" s="10">
        <f t="shared" si="0"/>
        <v>29.929577464788736</v>
      </c>
      <c r="G9" s="1"/>
      <c r="H9" s="1"/>
      <c r="I9" s="1"/>
    </row>
    <row r="10" spans="1:12" x14ac:dyDescent="0.25">
      <c r="A10" s="11" t="s">
        <v>46</v>
      </c>
      <c r="B10" s="24">
        <v>3338</v>
      </c>
      <c r="C10" s="24">
        <v>2145</v>
      </c>
      <c r="D10" s="24">
        <v>6309</v>
      </c>
      <c r="E10" s="24">
        <v>4742</v>
      </c>
      <c r="F10" s="13">
        <f t="shared" si="0"/>
        <v>-24.837533682041524</v>
      </c>
      <c r="G10" s="1"/>
      <c r="H10" s="1"/>
      <c r="I10" s="1"/>
    </row>
    <row r="11" spans="1:12" x14ac:dyDescent="0.25">
      <c r="A11" s="8" t="s">
        <v>47</v>
      </c>
      <c r="B11" s="23">
        <v>52</v>
      </c>
      <c r="C11" s="23">
        <v>70</v>
      </c>
      <c r="D11" s="23">
        <v>138</v>
      </c>
      <c r="E11" s="23">
        <v>247</v>
      </c>
      <c r="F11" s="10">
        <f t="shared" si="0"/>
        <v>78.985507246376812</v>
      </c>
      <c r="G11" s="1"/>
      <c r="H11" s="1"/>
      <c r="I11" s="1"/>
    </row>
    <row r="12" spans="1:12" x14ac:dyDescent="0.25">
      <c r="A12" s="11" t="s">
        <v>48</v>
      </c>
      <c r="B12" s="24">
        <v>1773</v>
      </c>
      <c r="C12" s="24">
        <v>1590</v>
      </c>
      <c r="D12" s="24">
        <v>3924</v>
      </c>
      <c r="E12" s="24">
        <v>3498</v>
      </c>
      <c r="F12" s="13">
        <f t="shared" si="0"/>
        <v>-10.85626911314985</v>
      </c>
      <c r="G12" s="1"/>
      <c r="H12" s="1"/>
      <c r="I12" s="1"/>
    </row>
    <row r="13" spans="1:12" x14ac:dyDescent="0.25">
      <c r="A13" s="8" t="s">
        <v>49</v>
      </c>
      <c r="B13" s="23">
        <v>285</v>
      </c>
      <c r="C13" s="23">
        <v>11</v>
      </c>
      <c r="D13" s="23">
        <v>329</v>
      </c>
      <c r="E13" s="23">
        <v>400</v>
      </c>
      <c r="F13" s="10">
        <f t="shared" si="0"/>
        <v>21.580547112462</v>
      </c>
      <c r="G13" s="1"/>
      <c r="H13" s="1"/>
      <c r="I13" s="1"/>
    </row>
    <row r="14" spans="1:12" x14ac:dyDescent="0.25">
      <c r="A14" s="11" t="s">
        <v>50</v>
      </c>
      <c r="B14" s="24">
        <v>184</v>
      </c>
      <c r="C14" s="24">
        <v>60</v>
      </c>
      <c r="D14" s="24">
        <v>484</v>
      </c>
      <c r="E14" s="24">
        <v>438</v>
      </c>
      <c r="F14" s="13">
        <f t="shared" si="0"/>
        <v>-9.5041322314049523</v>
      </c>
      <c r="G14" s="1"/>
      <c r="H14" s="1"/>
      <c r="I14" s="1"/>
    </row>
    <row r="15" spans="1:12" x14ac:dyDescent="0.25">
      <c r="A15" s="8" t="s">
        <v>51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52</v>
      </c>
      <c r="B16" s="24">
        <v>100</v>
      </c>
      <c r="C16" s="24">
        <v>116</v>
      </c>
      <c r="D16" s="24">
        <v>265</v>
      </c>
      <c r="E16" s="24">
        <v>266</v>
      </c>
      <c r="F16" s="13">
        <f t="shared" si="0"/>
        <v>0.37735849056603854</v>
      </c>
      <c r="G16" s="1"/>
      <c r="H16" s="1"/>
      <c r="I16" s="1"/>
    </row>
    <row r="17" spans="1:9" x14ac:dyDescent="0.25">
      <c r="A17" s="8" t="s">
        <v>53</v>
      </c>
      <c r="B17" s="23">
        <v>421</v>
      </c>
      <c r="C17" s="23">
        <v>462</v>
      </c>
      <c r="D17" s="23">
        <v>769</v>
      </c>
      <c r="E17" s="23">
        <v>838</v>
      </c>
      <c r="F17" s="10">
        <f t="shared" si="0"/>
        <v>8.9726918075422617</v>
      </c>
      <c r="G17" s="1"/>
      <c r="H17" s="1"/>
      <c r="I17" s="1"/>
    </row>
    <row r="18" spans="1:9" x14ac:dyDescent="0.25">
      <c r="A18" s="11" t="s">
        <v>54</v>
      </c>
      <c r="B18" s="24">
        <v>0</v>
      </c>
      <c r="C18" s="24">
        <v>5</v>
      </c>
      <c r="D18" s="24">
        <v>18</v>
      </c>
      <c r="E18" s="24">
        <v>5</v>
      </c>
      <c r="F18" s="13">
        <f t="shared" si="0"/>
        <v>-72.222222222222229</v>
      </c>
      <c r="G18" s="1"/>
      <c r="H18" s="1"/>
      <c r="I18" s="1"/>
    </row>
    <row r="19" spans="1:9" x14ac:dyDescent="0.25">
      <c r="A19" s="8" t="s">
        <v>55</v>
      </c>
      <c r="B19" s="23">
        <v>23</v>
      </c>
      <c r="C19" s="23">
        <v>85</v>
      </c>
      <c r="D19" s="23">
        <v>38</v>
      </c>
      <c r="E19" s="23">
        <v>121</v>
      </c>
      <c r="F19" s="10">
        <f t="shared" si="0"/>
        <v>218.42105263157896</v>
      </c>
      <c r="G19" s="1"/>
      <c r="H19" s="1"/>
      <c r="I19" s="1"/>
    </row>
    <row r="20" spans="1:9" x14ac:dyDescent="0.25">
      <c r="A20" s="11" t="s">
        <v>56</v>
      </c>
      <c r="B20" s="24">
        <v>3073</v>
      </c>
      <c r="C20" s="24">
        <v>1407</v>
      </c>
      <c r="D20" s="24">
        <v>6271</v>
      </c>
      <c r="E20" s="24">
        <v>4915</v>
      </c>
      <c r="F20" s="13">
        <f t="shared" si="0"/>
        <v>-21.623345558922026</v>
      </c>
      <c r="G20" s="1"/>
      <c r="H20" s="1"/>
      <c r="I20" s="1"/>
    </row>
    <row r="21" spans="1:9" x14ac:dyDescent="0.25">
      <c r="A21" s="8" t="s">
        <v>57</v>
      </c>
      <c r="B21" s="23">
        <v>240</v>
      </c>
      <c r="C21" s="23">
        <v>229</v>
      </c>
      <c r="D21" s="23">
        <v>634</v>
      </c>
      <c r="E21" s="23">
        <v>611</v>
      </c>
      <c r="F21" s="10">
        <f t="shared" si="0"/>
        <v>-3.6277602523659311</v>
      </c>
      <c r="G21" s="1"/>
      <c r="H21" s="1"/>
      <c r="I21" s="1"/>
    </row>
    <row r="22" spans="1:9" x14ac:dyDescent="0.25">
      <c r="A22" s="11" t="s">
        <v>58</v>
      </c>
      <c r="B22" s="24">
        <v>92</v>
      </c>
      <c r="C22" s="24">
        <v>158</v>
      </c>
      <c r="D22" s="24">
        <v>400</v>
      </c>
      <c r="E22" s="24">
        <v>545</v>
      </c>
      <c r="F22" s="13">
        <f t="shared" si="0"/>
        <v>36.25</v>
      </c>
      <c r="G22" s="1"/>
      <c r="H22" s="1"/>
      <c r="I22" s="1"/>
    </row>
    <row r="23" spans="1:9" x14ac:dyDescent="0.25">
      <c r="A23" s="8" t="s">
        <v>59</v>
      </c>
      <c r="B23" s="23">
        <v>49</v>
      </c>
      <c r="C23" s="23">
        <v>36</v>
      </c>
      <c r="D23" s="23">
        <v>270</v>
      </c>
      <c r="E23" s="23">
        <v>133</v>
      </c>
      <c r="F23" s="10">
        <f t="shared" si="0"/>
        <v>-50.74074074074074</v>
      </c>
      <c r="G23" s="1"/>
      <c r="H23" s="1"/>
      <c r="I23" s="1"/>
    </row>
    <row r="24" spans="1:9" x14ac:dyDescent="0.25">
      <c r="A24" s="11" t="s">
        <v>60</v>
      </c>
      <c r="B24" s="24">
        <v>247</v>
      </c>
      <c r="C24" s="24">
        <v>249</v>
      </c>
      <c r="D24" s="24">
        <v>661</v>
      </c>
      <c r="E24" s="24">
        <v>668</v>
      </c>
      <c r="F24" s="13">
        <f t="shared" si="0"/>
        <v>1.0590015128593109</v>
      </c>
      <c r="G24" s="1"/>
      <c r="H24" s="1"/>
      <c r="I24" s="1"/>
    </row>
    <row r="25" spans="1:9" x14ac:dyDescent="0.25">
      <c r="A25" s="8" t="s">
        <v>61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24">
        <v>108</v>
      </c>
      <c r="C26" s="24">
        <v>113</v>
      </c>
      <c r="D26" s="24">
        <v>292</v>
      </c>
      <c r="E26" s="24">
        <v>376</v>
      </c>
      <c r="F26" s="13">
        <f t="shared" si="0"/>
        <v>28.767123287671239</v>
      </c>
      <c r="G26" s="1"/>
      <c r="H26" s="1"/>
      <c r="I26" s="1"/>
    </row>
    <row r="27" spans="1:9" x14ac:dyDescent="0.25">
      <c r="A27" s="8" t="s">
        <v>63</v>
      </c>
      <c r="B27" s="23">
        <v>1951</v>
      </c>
      <c r="C27" s="23">
        <v>2297</v>
      </c>
      <c r="D27" s="23">
        <v>3912</v>
      </c>
      <c r="E27" s="23">
        <v>5234</v>
      </c>
      <c r="F27" s="10">
        <f t="shared" si="0"/>
        <v>33.793456032719831</v>
      </c>
      <c r="G27" s="1"/>
      <c r="H27" s="1"/>
      <c r="I27" s="1"/>
    </row>
    <row r="28" spans="1:9" x14ac:dyDescent="0.25">
      <c r="A28" s="11" t="s">
        <v>64</v>
      </c>
      <c r="B28" s="24">
        <v>274</v>
      </c>
      <c r="C28" s="24">
        <v>422</v>
      </c>
      <c r="D28" s="24">
        <v>719</v>
      </c>
      <c r="E28" s="24">
        <v>893</v>
      </c>
      <c r="F28" s="13">
        <f t="shared" si="0"/>
        <v>24.200278164116824</v>
      </c>
      <c r="G28" s="1"/>
      <c r="H28" s="1"/>
      <c r="I28" s="1"/>
    </row>
    <row r="29" spans="1:9" x14ac:dyDescent="0.25">
      <c r="A29" s="8" t="s">
        <v>65</v>
      </c>
      <c r="B29" s="23">
        <v>4072</v>
      </c>
      <c r="C29" s="23">
        <v>2172</v>
      </c>
      <c r="D29" s="23">
        <v>6640</v>
      </c>
      <c r="E29" s="23">
        <v>4423</v>
      </c>
      <c r="F29" s="10">
        <f t="shared" si="0"/>
        <v>-33.388554216867476</v>
      </c>
      <c r="G29" s="1"/>
      <c r="H29" s="1"/>
      <c r="I29" s="1"/>
    </row>
    <row r="30" spans="1:9" x14ac:dyDescent="0.25">
      <c r="A30" s="11" t="s">
        <v>66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3">
        <v>267</v>
      </c>
      <c r="C31" s="23">
        <v>323</v>
      </c>
      <c r="D31" s="23">
        <v>590</v>
      </c>
      <c r="E31" s="23">
        <v>665</v>
      </c>
      <c r="F31" s="10">
        <f t="shared" si="0"/>
        <v>12.711864406779668</v>
      </c>
      <c r="G31" s="1"/>
      <c r="H31" s="1"/>
      <c r="I31" s="1"/>
    </row>
    <row r="32" spans="1:9" x14ac:dyDescent="0.25">
      <c r="A32" s="11" t="s">
        <v>68</v>
      </c>
      <c r="B32" s="24">
        <v>132</v>
      </c>
      <c r="C32" s="24">
        <v>97</v>
      </c>
      <c r="D32" s="24">
        <v>288</v>
      </c>
      <c r="E32" s="24">
        <v>363</v>
      </c>
      <c r="F32" s="13">
        <f t="shared" si="0"/>
        <v>26.041666666666671</v>
      </c>
      <c r="G32" s="1"/>
      <c r="H32" s="1"/>
      <c r="I32" s="1"/>
    </row>
    <row r="33" spans="1:9" x14ac:dyDescent="0.25">
      <c r="A33" s="8" t="s">
        <v>69</v>
      </c>
      <c r="B33" s="23">
        <v>5795</v>
      </c>
      <c r="C33" s="23">
        <v>6070</v>
      </c>
      <c r="D33" s="23">
        <v>14577</v>
      </c>
      <c r="E33" s="23">
        <v>14691</v>
      </c>
      <c r="F33" s="10">
        <f t="shared" si="0"/>
        <v>0.78205392055978962</v>
      </c>
      <c r="G33" s="1"/>
      <c r="H33" s="1"/>
      <c r="I33" s="1"/>
    </row>
    <row r="34" spans="1:9" x14ac:dyDescent="0.25">
      <c r="A34" s="11" t="s">
        <v>70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26508</v>
      </c>
      <c r="C35" s="15">
        <f t="shared" ref="C35:E35" si="1">SUM(C7:C34)</f>
        <v>23012</v>
      </c>
      <c r="D35" s="15">
        <f t="shared" si="1"/>
        <v>57651</v>
      </c>
      <c r="E35" s="15">
        <f t="shared" si="1"/>
        <v>55063</v>
      </c>
      <c r="F35" s="16">
        <f t="shared" si="0"/>
        <v>-4.4890808485542379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10157</v>
      </c>
      <c r="C38" s="41">
        <f>D7</f>
        <v>9410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14691</v>
      </c>
      <c r="G38" s="42">
        <f>LOOKUP(E38,$A$38:$A$65,$C$38:$C$65)</f>
        <v>14577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96</v>
      </c>
      <c r="C39" s="41">
        <f t="shared" ref="C39:C65" si="5">D8</f>
        <v>145</v>
      </c>
      <c r="D39" s="41">
        <f t="shared" ref="D39:D65" si="6">_xlfn.RANK.EQ(B39,$B$38:$B$65)+COUNTIF($B$38:$B$65,B39)-1</f>
        <v>23</v>
      </c>
      <c r="E39" s="42" t="str">
        <f t="shared" si="2"/>
        <v>A CORUÑA</v>
      </c>
      <c r="F39" s="42">
        <f t="shared" ref="F39:F54" si="7">LOOKUP(E39,$A$38:$A$65,$B$38:$B$65)</f>
        <v>10157</v>
      </c>
      <c r="G39" s="42">
        <f t="shared" ref="G39:G65" si="8">LOOKUP(E39,$A$38:$A$65,$C$38:$C$65)</f>
        <v>9410</v>
      </c>
    </row>
    <row r="40" spans="1:9" x14ac:dyDescent="0.25">
      <c r="A40" s="42" t="str">
        <f t="shared" si="3"/>
        <v>ALMERIA</v>
      </c>
      <c r="B40" s="41">
        <f t="shared" si="4"/>
        <v>738</v>
      </c>
      <c r="C40" s="41">
        <f t="shared" si="5"/>
        <v>568</v>
      </c>
      <c r="D40" s="41">
        <f t="shared" si="6"/>
        <v>10</v>
      </c>
      <c r="E40" s="42" t="str">
        <f t="shared" si="2"/>
        <v>PASAIA</v>
      </c>
      <c r="F40" s="42">
        <f t="shared" si="7"/>
        <v>5234</v>
      </c>
      <c r="G40" s="42">
        <f t="shared" si="8"/>
        <v>3912</v>
      </c>
    </row>
    <row r="41" spans="1:9" x14ac:dyDescent="0.25">
      <c r="A41" s="42" t="str">
        <f t="shared" si="3"/>
        <v>AVILES</v>
      </c>
      <c r="B41" s="41">
        <f t="shared" si="4"/>
        <v>4742</v>
      </c>
      <c r="C41" s="41">
        <f t="shared" si="5"/>
        <v>6309</v>
      </c>
      <c r="D41" s="41">
        <f t="shared" si="6"/>
        <v>5</v>
      </c>
      <c r="E41" s="42" t="str">
        <f t="shared" si="2"/>
        <v>GIJON</v>
      </c>
      <c r="F41" s="42">
        <f t="shared" si="7"/>
        <v>4915</v>
      </c>
      <c r="G41" s="42">
        <f t="shared" si="8"/>
        <v>6271</v>
      </c>
    </row>
    <row r="42" spans="1:9" x14ac:dyDescent="0.25">
      <c r="A42" s="42" t="str">
        <f t="shared" si="3"/>
        <v>BAHIA DE ALGECIRAS</v>
      </c>
      <c r="B42" s="41">
        <f t="shared" si="4"/>
        <v>247</v>
      </c>
      <c r="C42" s="41">
        <f t="shared" si="5"/>
        <v>138</v>
      </c>
      <c r="D42" s="41">
        <f t="shared" si="6"/>
        <v>20</v>
      </c>
      <c r="E42" s="42" t="str">
        <f t="shared" si="2"/>
        <v>AVILES</v>
      </c>
      <c r="F42" s="42">
        <f t="shared" si="7"/>
        <v>4742</v>
      </c>
      <c r="G42" s="42">
        <f t="shared" si="8"/>
        <v>6309</v>
      </c>
    </row>
    <row r="43" spans="1:9" x14ac:dyDescent="0.25">
      <c r="A43" s="42" t="str">
        <f t="shared" si="3"/>
        <v>BAHIA DE CADIZ</v>
      </c>
      <c r="B43" s="41">
        <f t="shared" si="4"/>
        <v>3498</v>
      </c>
      <c r="C43" s="41">
        <f t="shared" si="5"/>
        <v>3924</v>
      </c>
      <c r="D43" s="41">
        <f t="shared" si="6"/>
        <v>7</v>
      </c>
      <c r="E43" s="42" t="str">
        <f t="shared" si="2"/>
        <v>SANTANDER</v>
      </c>
      <c r="F43" s="42">
        <f t="shared" si="7"/>
        <v>4423</v>
      </c>
      <c r="G43" s="42">
        <f t="shared" si="8"/>
        <v>6640</v>
      </c>
    </row>
    <row r="44" spans="1:9" x14ac:dyDescent="0.25">
      <c r="A44" s="42" t="str">
        <f t="shared" si="3"/>
        <v>BALEARES</v>
      </c>
      <c r="B44" s="41">
        <f t="shared" si="4"/>
        <v>400</v>
      </c>
      <c r="C44" s="41">
        <f t="shared" si="5"/>
        <v>329</v>
      </c>
      <c r="D44" s="41">
        <f t="shared" si="6"/>
        <v>16</v>
      </c>
      <c r="E44" s="42" t="str">
        <f t="shared" si="2"/>
        <v>BAHIA DE CADIZ</v>
      </c>
      <c r="F44" s="42">
        <f t="shared" si="7"/>
        <v>3498</v>
      </c>
      <c r="G44" s="42">
        <f t="shared" si="8"/>
        <v>3924</v>
      </c>
    </row>
    <row r="45" spans="1:9" x14ac:dyDescent="0.25">
      <c r="A45" s="42" t="str">
        <f t="shared" si="3"/>
        <v>BARCELONA</v>
      </c>
      <c r="B45" s="41">
        <f t="shared" si="4"/>
        <v>438</v>
      </c>
      <c r="C45" s="41">
        <f t="shared" si="5"/>
        <v>484</v>
      </c>
      <c r="D45" s="41">
        <f t="shared" si="6"/>
        <v>15</v>
      </c>
      <c r="E45" s="42" t="str">
        <f t="shared" si="2"/>
        <v>SANTA CRUZ DE TENERIFE</v>
      </c>
      <c r="F45" s="42">
        <f t="shared" si="7"/>
        <v>893</v>
      </c>
      <c r="G45" s="42">
        <f t="shared" si="8"/>
        <v>719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CASTELLON</v>
      </c>
      <c r="F46" s="42">
        <f t="shared" si="7"/>
        <v>838</v>
      </c>
      <c r="G46" s="42">
        <f t="shared" si="8"/>
        <v>769</v>
      </c>
    </row>
    <row r="47" spans="1:9" x14ac:dyDescent="0.25">
      <c r="A47" s="42" t="str">
        <f t="shared" si="3"/>
        <v>CARTAGENA</v>
      </c>
      <c r="B47" s="41">
        <f t="shared" si="4"/>
        <v>266</v>
      </c>
      <c r="C47" s="41">
        <f t="shared" si="5"/>
        <v>265</v>
      </c>
      <c r="D47" s="41">
        <f t="shared" si="6"/>
        <v>19</v>
      </c>
      <c r="E47" s="42" t="str">
        <f t="shared" si="2"/>
        <v>ALMERIA</v>
      </c>
      <c r="F47" s="42">
        <f t="shared" si="7"/>
        <v>738</v>
      </c>
      <c r="G47" s="42">
        <f t="shared" si="8"/>
        <v>568</v>
      </c>
    </row>
    <row r="48" spans="1:9" x14ac:dyDescent="0.25">
      <c r="A48" s="42" t="str">
        <f t="shared" si="3"/>
        <v>CASTELLON</v>
      </c>
      <c r="B48" s="41">
        <f t="shared" si="4"/>
        <v>838</v>
      </c>
      <c r="C48" s="41">
        <f t="shared" si="5"/>
        <v>769</v>
      </c>
      <c r="D48" s="41">
        <f t="shared" si="6"/>
        <v>9</v>
      </c>
      <c r="E48" s="42" t="str">
        <f t="shared" si="2"/>
        <v>MARIN Y RIA DE PONTEVEDRA</v>
      </c>
      <c r="F48" s="42">
        <f t="shared" si="7"/>
        <v>668</v>
      </c>
      <c r="G48" s="42">
        <f t="shared" si="8"/>
        <v>661</v>
      </c>
    </row>
    <row r="49" spans="1:7" x14ac:dyDescent="0.25">
      <c r="A49" s="42" t="str">
        <f t="shared" si="3"/>
        <v>CEUTA</v>
      </c>
      <c r="B49" s="41">
        <f t="shared" si="4"/>
        <v>5</v>
      </c>
      <c r="C49" s="41">
        <f t="shared" si="5"/>
        <v>18</v>
      </c>
      <c r="D49" s="41">
        <f t="shared" si="6"/>
        <v>24</v>
      </c>
      <c r="E49" s="42" t="str">
        <f t="shared" si="2"/>
        <v>TARRAGONA</v>
      </c>
      <c r="F49" s="42">
        <f t="shared" si="7"/>
        <v>665</v>
      </c>
      <c r="G49" s="42">
        <f t="shared" si="8"/>
        <v>590</v>
      </c>
    </row>
    <row r="50" spans="1:7" x14ac:dyDescent="0.25">
      <c r="A50" s="42" t="str">
        <f t="shared" si="3"/>
        <v>FERROL-SAN CIBRAO</v>
      </c>
      <c r="B50" s="41">
        <f t="shared" si="4"/>
        <v>121</v>
      </c>
      <c r="C50" s="41">
        <f t="shared" si="5"/>
        <v>38</v>
      </c>
      <c r="D50" s="41">
        <f t="shared" si="6"/>
        <v>22</v>
      </c>
      <c r="E50" s="42" t="str">
        <f t="shared" si="2"/>
        <v>HUELVA</v>
      </c>
      <c r="F50" s="42">
        <f t="shared" si="7"/>
        <v>611</v>
      </c>
      <c r="G50" s="42">
        <f t="shared" si="8"/>
        <v>634</v>
      </c>
    </row>
    <row r="51" spans="1:7" x14ac:dyDescent="0.25">
      <c r="A51" s="42" t="str">
        <f t="shared" si="3"/>
        <v>GIJON</v>
      </c>
      <c r="B51" s="41">
        <f t="shared" si="4"/>
        <v>4915</v>
      </c>
      <c r="C51" s="41">
        <f t="shared" si="5"/>
        <v>6271</v>
      </c>
      <c r="D51" s="41">
        <f t="shared" si="6"/>
        <v>4</v>
      </c>
      <c r="E51" s="42" t="str">
        <f t="shared" si="2"/>
        <v>LAS PALMAS</v>
      </c>
      <c r="F51" s="42">
        <f t="shared" si="7"/>
        <v>545</v>
      </c>
      <c r="G51" s="42">
        <f t="shared" si="8"/>
        <v>400</v>
      </c>
    </row>
    <row r="52" spans="1:7" x14ac:dyDescent="0.25">
      <c r="A52" s="42" t="str">
        <f t="shared" si="3"/>
        <v>HUELVA</v>
      </c>
      <c r="B52" s="41">
        <f t="shared" si="4"/>
        <v>611</v>
      </c>
      <c r="C52" s="41">
        <f t="shared" si="5"/>
        <v>634</v>
      </c>
      <c r="D52" s="41">
        <f t="shared" si="6"/>
        <v>13</v>
      </c>
      <c r="E52" s="42" t="str">
        <f t="shared" si="2"/>
        <v>BARCELONA</v>
      </c>
      <c r="F52" s="42">
        <f t="shared" si="7"/>
        <v>438</v>
      </c>
      <c r="G52" s="42">
        <f t="shared" si="8"/>
        <v>484</v>
      </c>
    </row>
    <row r="53" spans="1:7" x14ac:dyDescent="0.25">
      <c r="A53" s="42" t="str">
        <f t="shared" si="3"/>
        <v>LAS PALMAS</v>
      </c>
      <c r="B53" s="41">
        <f t="shared" si="4"/>
        <v>545</v>
      </c>
      <c r="C53" s="41">
        <f t="shared" si="5"/>
        <v>400</v>
      </c>
      <c r="D53" s="41">
        <f t="shared" si="6"/>
        <v>14</v>
      </c>
      <c r="E53" s="42" t="str">
        <f t="shared" si="2"/>
        <v>BALEARES</v>
      </c>
      <c r="F53" s="42">
        <f t="shared" si="7"/>
        <v>400</v>
      </c>
      <c r="G53" s="42">
        <f t="shared" si="8"/>
        <v>329</v>
      </c>
    </row>
    <row r="54" spans="1:7" x14ac:dyDescent="0.25">
      <c r="A54" s="42" t="str">
        <f t="shared" si="3"/>
        <v>MALAGA</v>
      </c>
      <c r="B54" s="41">
        <f t="shared" si="4"/>
        <v>133</v>
      </c>
      <c r="C54" s="41">
        <f t="shared" si="5"/>
        <v>270</v>
      </c>
      <c r="D54" s="41">
        <f t="shared" si="6"/>
        <v>21</v>
      </c>
      <c r="E54" s="42" t="str">
        <f t="shared" si="2"/>
        <v>MOTRIL</v>
      </c>
      <c r="F54" s="42">
        <f t="shared" si="7"/>
        <v>376</v>
      </c>
      <c r="G54" s="42">
        <f t="shared" si="8"/>
        <v>292</v>
      </c>
    </row>
    <row r="55" spans="1:7" x14ac:dyDescent="0.25">
      <c r="A55" s="42" t="str">
        <f t="shared" si="3"/>
        <v>MARIN Y RIA DE PONTEVEDRA</v>
      </c>
      <c r="B55" s="41">
        <f t="shared" si="4"/>
        <v>668</v>
      </c>
      <c r="C55" s="41">
        <f t="shared" si="5"/>
        <v>661</v>
      </c>
      <c r="D55" s="41">
        <f t="shared" si="6"/>
        <v>11</v>
      </c>
      <c r="E55" s="42" t="str">
        <f t="shared" si="2"/>
        <v>VALENCIA</v>
      </c>
      <c r="F55" s="42">
        <f t="shared" ref="F55:F65" si="9">LOOKUP(E55,$A$38:$A$65,$B$38:$B$65)</f>
        <v>363</v>
      </c>
      <c r="G55" s="42">
        <f t="shared" si="8"/>
        <v>288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CARTAGENA</v>
      </c>
      <c r="F56" s="42">
        <f t="shared" si="9"/>
        <v>266</v>
      </c>
      <c r="G56" s="42">
        <f t="shared" si="8"/>
        <v>265</v>
      </c>
    </row>
    <row r="57" spans="1:7" x14ac:dyDescent="0.25">
      <c r="A57" s="42" t="str">
        <f t="shared" si="3"/>
        <v>MOTRIL</v>
      </c>
      <c r="B57" s="41">
        <f t="shared" si="4"/>
        <v>376</v>
      </c>
      <c r="C57" s="41">
        <f t="shared" si="5"/>
        <v>292</v>
      </c>
      <c r="D57" s="41">
        <f t="shared" si="6"/>
        <v>17</v>
      </c>
      <c r="E57" s="42" t="str">
        <f t="shared" si="2"/>
        <v>BAHIA DE ALGECIRAS</v>
      </c>
      <c r="F57" s="42">
        <f t="shared" si="9"/>
        <v>247</v>
      </c>
      <c r="G57" s="42">
        <f t="shared" si="8"/>
        <v>138</v>
      </c>
    </row>
    <row r="58" spans="1:7" x14ac:dyDescent="0.25">
      <c r="A58" s="42" t="str">
        <f t="shared" si="3"/>
        <v>PASAIA</v>
      </c>
      <c r="B58" s="41">
        <f t="shared" si="4"/>
        <v>5234</v>
      </c>
      <c r="C58" s="41">
        <f t="shared" si="5"/>
        <v>3912</v>
      </c>
      <c r="D58" s="41">
        <f t="shared" si="6"/>
        <v>3</v>
      </c>
      <c r="E58" s="42" t="str">
        <f t="shared" si="2"/>
        <v>MALAGA</v>
      </c>
      <c r="F58" s="42">
        <f t="shared" si="9"/>
        <v>133</v>
      </c>
      <c r="G58" s="42">
        <f t="shared" si="8"/>
        <v>270</v>
      </c>
    </row>
    <row r="59" spans="1:7" x14ac:dyDescent="0.25">
      <c r="A59" s="42" t="str">
        <f t="shared" si="3"/>
        <v>SANTA CRUZ DE TENERIFE</v>
      </c>
      <c r="B59" s="41">
        <f t="shared" si="4"/>
        <v>893</v>
      </c>
      <c r="C59" s="41">
        <f t="shared" si="5"/>
        <v>719</v>
      </c>
      <c r="D59" s="41">
        <f t="shared" si="6"/>
        <v>8</v>
      </c>
      <c r="E59" s="42" t="str">
        <f t="shared" si="2"/>
        <v>FERROL-SAN CIBRAO</v>
      </c>
      <c r="F59" s="42">
        <f t="shared" si="9"/>
        <v>121</v>
      </c>
      <c r="G59" s="42">
        <f t="shared" si="8"/>
        <v>38</v>
      </c>
    </row>
    <row r="60" spans="1:7" x14ac:dyDescent="0.25">
      <c r="A60" s="42" t="str">
        <f t="shared" si="3"/>
        <v>SANTANDER</v>
      </c>
      <c r="B60" s="41">
        <f t="shared" si="4"/>
        <v>4423</v>
      </c>
      <c r="C60" s="41">
        <f t="shared" si="5"/>
        <v>6640</v>
      </c>
      <c r="D60" s="41">
        <f t="shared" si="6"/>
        <v>6</v>
      </c>
      <c r="E60" s="42" t="str">
        <f t="shared" si="2"/>
        <v>ALICANTE</v>
      </c>
      <c r="F60" s="42">
        <f t="shared" si="9"/>
        <v>96</v>
      </c>
      <c r="G60" s="42">
        <f t="shared" si="8"/>
        <v>145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5</v>
      </c>
      <c r="G61" s="42">
        <f t="shared" si="8"/>
        <v>18</v>
      </c>
    </row>
    <row r="62" spans="1:7" x14ac:dyDescent="0.25">
      <c r="A62" s="42" t="str">
        <f t="shared" si="3"/>
        <v>TARRAGONA</v>
      </c>
      <c r="B62" s="41">
        <f t="shared" si="4"/>
        <v>665</v>
      </c>
      <c r="C62" s="41">
        <f t="shared" si="5"/>
        <v>590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363</v>
      </c>
      <c r="C63" s="41">
        <f t="shared" si="5"/>
        <v>288</v>
      </c>
      <c r="D63" s="41">
        <f t="shared" si="6"/>
        <v>18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14691</v>
      </c>
      <c r="C64" s="41">
        <f t="shared" si="5"/>
        <v>14577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40296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25">
        <v>2879</v>
      </c>
      <c r="C7" s="25">
        <v>4314</v>
      </c>
      <c r="D7" s="25">
        <v>14997</v>
      </c>
      <c r="E7" s="25">
        <v>10076</v>
      </c>
      <c r="F7" s="10">
        <f>((E7*100)/D7)-100</f>
        <v>-32.813229312529174</v>
      </c>
      <c r="G7" s="1"/>
      <c r="H7" s="1"/>
      <c r="I7" s="1"/>
    </row>
    <row r="8" spans="1:12" x14ac:dyDescent="0.25">
      <c r="A8" s="11" t="s">
        <v>44</v>
      </c>
      <c r="B8" s="26">
        <v>2862</v>
      </c>
      <c r="C8" s="26">
        <v>860</v>
      </c>
      <c r="D8" s="26">
        <v>11616</v>
      </c>
      <c r="E8" s="26">
        <v>2414</v>
      </c>
      <c r="F8" s="13">
        <f t="shared" ref="F8:F35" si="0">((E8*100)/D8)-100</f>
        <v>-79.218319559228647</v>
      </c>
      <c r="G8" s="1"/>
      <c r="H8" s="1"/>
      <c r="I8" s="1"/>
    </row>
    <row r="9" spans="1:12" x14ac:dyDescent="0.25">
      <c r="A9" s="8" t="s">
        <v>45</v>
      </c>
      <c r="B9" s="25">
        <v>7573</v>
      </c>
      <c r="C9" s="25">
        <v>6123</v>
      </c>
      <c r="D9" s="25">
        <v>23190</v>
      </c>
      <c r="E9" s="25">
        <v>16408</v>
      </c>
      <c r="F9" s="10">
        <f t="shared" si="0"/>
        <v>-29.245364381198797</v>
      </c>
      <c r="G9" s="1"/>
      <c r="H9" s="1"/>
      <c r="I9" s="1"/>
    </row>
    <row r="10" spans="1:12" x14ac:dyDescent="0.25">
      <c r="A10" s="11" t="s">
        <v>46</v>
      </c>
      <c r="B10" s="26">
        <v>3648</v>
      </c>
      <c r="C10" s="26">
        <v>3113</v>
      </c>
      <c r="D10" s="26">
        <v>9599</v>
      </c>
      <c r="E10" s="26">
        <v>9460</v>
      </c>
      <c r="F10" s="13">
        <f t="shared" si="0"/>
        <v>-1.4480675070319791</v>
      </c>
      <c r="G10" s="1"/>
      <c r="H10" s="1"/>
      <c r="I10" s="1"/>
    </row>
    <row r="11" spans="1:12" x14ac:dyDescent="0.25">
      <c r="A11" s="8" t="s">
        <v>47</v>
      </c>
      <c r="B11" s="25">
        <v>289999</v>
      </c>
      <c r="C11" s="25">
        <v>249468</v>
      </c>
      <c r="D11" s="25">
        <v>866116</v>
      </c>
      <c r="E11" s="25">
        <v>733704</v>
      </c>
      <c r="F11" s="10">
        <f t="shared" si="0"/>
        <v>-15.288021465946827</v>
      </c>
      <c r="G11" s="1"/>
      <c r="H11" s="1"/>
      <c r="I11" s="1"/>
    </row>
    <row r="12" spans="1:12" x14ac:dyDescent="0.25">
      <c r="A12" s="11" t="s">
        <v>48</v>
      </c>
      <c r="B12" s="26">
        <v>14071</v>
      </c>
      <c r="C12" s="26">
        <v>11328</v>
      </c>
      <c r="D12" s="26">
        <v>41195</v>
      </c>
      <c r="E12" s="26">
        <v>17343</v>
      </c>
      <c r="F12" s="13">
        <f t="shared" si="0"/>
        <v>-57.900230610510981</v>
      </c>
      <c r="G12" s="1"/>
      <c r="H12" s="1"/>
      <c r="I12" s="1"/>
    </row>
    <row r="13" spans="1:12" x14ac:dyDescent="0.25">
      <c r="A13" s="8" t="s">
        <v>49</v>
      </c>
      <c r="B13" s="25">
        <v>4646</v>
      </c>
      <c r="C13" s="25">
        <v>3040</v>
      </c>
      <c r="D13" s="25">
        <v>8835</v>
      </c>
      <c r="E13" s="25">
        <v>6320</v>
      </c>
      <c r="F13" s="10">
        <f t="shared" si="0"/>
        <v>-28.466327108092813</v>
      </c>
      <c r="G13" s="1"/>
      <c r="H13" s="1"/>
      <c r="I13" s="1"/>
    </row>
    <row r="14" spans="1:12" x14ac:dyDescent="0.25">
      <c r="A14" s="11" t="s">
        <v>50</v>
      </c>
      <c r="B14" s="26">
        <v>93766</v>
      </c>
      <c r="C14" s="26">
        <v>63023</v>
      </c>
      <c r="D14" s="26">
        <v>274799</v>
      </c>
      <c r="E14" s="26">
        <v>173891</v>
      </c>
      <c r="F14" s="13">
        <f t="shared" si="0"/>
        <v>-36.720657644314571</v>
      </c>
      <c r="G14" s="1"/>
      <c r="H14" s="1"/>
      <c r="I14" s="1"/>
    </row>
    <row r="15" spans="1:12" x14ac:dyDescent="0.25">
      <c r="A15" s="8" t="s">
        <v>51</v>
      </c>
      <c r="B15" s="25">
        <v>10795</v>
      </c>
      <c r="C15" s="25">
        <v>10395</v>
      </c>
      <c r="D15" s="25">
        <v>29980</v>
      </c>
      <c r="E15" s="25">
        <v>31690</v>
      </c>
      <c r="F15" s="10">
        <f t="shared" si="0"/>
        <v>5.7038025350233426</v>
      </c>
      <c r="G15" s="1"/>
      <c r="H15" s="1"/>
      <c r="I15" s="1"/>
    </row>
    <row r="16" spans="1:12" x14ac:dyDescent="0.25">
      <c r="A16" s="11" t="s">
        <v>52</v>
      </c>
      <c r="B16" s="26">
        <v>8042</v>
      </c>
      <c r="C16" s="26">
        <v>3636</v>
      </c>
      <c r="D16" s="26">
        <v>15973</v>
      </c>
      <c r="E16" s="26">
        <v>13363</v>
      </c>
      <c r="F16" s="13">
        <f t="shared" si="0"/>
        <v>-16.340073874663489</v>
      </c>
      <c r="G16" s="1"/>
      <c r="H16" s="1"/>
      <c r="I16" s="1"/>
    </row>
    <row r="17" spans="1:9" x14ac:dyDescent="0.25">
      <c r="A17" s="8" t="s">
        <v>53</v>
      </c>
      <c r="B17" s="25">
        <v>2286</v>
      </c>
      <c r="C17" s="25">
        <v>2673</v>
      </c>
      <c r="D17" s="25">
        <v>8111</v>
      </c>
      <c r="E17" s="25">
        <v>7047</v>
      </c>
      <c r="F17" s="10">
        <f t="shared" si="0"/>
        <v>-13.117987917642708</v>
      </c>
      <c r="G17" s="1"/>
      <c r="H17" s="1"/>
      <c r="I17" s="1"/>
    </row>
    <row r="18" spans="1:9" x14ac:dyDescent="0.25">
      <c r="A18" s="11" t="s">
        <v>54</v>
      </c>
      <c r="B18" s="26">
        <v>55119</v>
      </c>
      <c r="C18" s="26">
        <v>57034</v>
      </c>
      <c r="D18" s="26">
        <v>155269</v>
      </c>
      <c r="E18" s="26">
        <v>165717</v>
      </c>
      <c r="F18" s="13">
        <f t="shared" si="0"/>
        <v>6.7289671473378405</v>
      </c>
      <c r="G18" s="1"/>
      <c r="H18" s="1"/>
      <c r="I18" s="1"/>
    </row>
    <row r="19" spans="1:9" x14ac:dyDescent="0.25">
      <c r="A19" s="8" t="s">
        <v>55</v>
      </c>
      <c r="B19" s="25">
        <v>1430</v>
      </c>
      <c r="C19" s="25">
        <v>2237</v>
      </c>
      <c r="D19" s="25">
        <v>4563</v>
      </c>
      <c r="E19" s="25">
        <v>4654</v>
      </c>
      <c r="F19" s="10">
        <f t="shared" si="0"/>
        <v>1.994301994301992</v>
      </c>
      <c r="G19" s="1"/>
      <c r="H19" s="1"/>
      <c r="I19" s="1"/>
    </row>
    <row r="20" spans="1:9" x14ac:dyDescent="0.25">
      <c r="A20" s="11" t="s">
        <v>56</v>
      </c>
      <c r="B20" s="26">
        <v>8010</v>
      </c>
      <c r="C20" s="26">
        <v>18744</v>
      </c>
      <c r="D20" s="26">
        <v>25328</v>
      </c>
      <c r="E20" s="26">
        <v>39392</v>
      </c>
      <c r="F20" s="13">
        <f t="shared" si="0"/>
        <v>55.527479469361964</v>
      </c>
      <c r="G20" s="1"/>
      <c r="H20" s="1"/>
      <c r="I20" s="1"/>
    </row>
    <row r="21" spans="1:9" x14ac:dyDescent="0.25">
      <c r="A21" s="8" t="s">
        <v>57</v>
      </c>
      <c r="B21" s="25">
        <v>2936</v>
      </c>
      <c r="C21" s="25">
        <v>17022</v>
      </c>
      <c r="D21" s="25">
        <v>7410</v>
      </c>
      <c r="E21" s="25">
        <v>23876</v>
      </c>
      <c r="F21" s="10">
        <f t="shared" si="0"/>
        <v>222.21322537112013</v>
      </c>
      <c r="G21" s="1"/>
      <c r="H21" s="1"/>
      <c r="I21" s="1"/>
    </row>
    <row r="22" spans="1:9" x14ac:dyDescent="0.25">
      <c r="A22" s="11" t="s">
        <v>58</v>
      </c>
      <c r="B22" s="26">
        <v>222066</v>
      </c>
      <c r="C22" s="26">
        <v>198341</v>
      </c>
      <c r="D22" s="26">
        <v>594447</v>
      </c>
      <c r="E22" s="26">
        <v>522141</v>
      </c>
      <c r="F22" s="13">
        <f t="shared" si="0"/>
        <v>-12.163573876224461</v>
      </c>
      <c r="G22" s="1"/>
      <c r="H22" s="1"/>
      <c r="I22" s="1"/>
    </row>
    <row r="23" spans="1:9" x14ac:dyDescent="0.25">
      <c r="A23" s="8" t="s">
        <v>59</v>
      </c>
      <c r="B23" s="25">
        <v>5166</v>
      </c>
      <c r="C23" s="25">
        <v>3162</v>
      </c>
      <c r="D23" s="25">
        <v>12204</v>
      </c>
      <c r="E23" s="25">
        <v>9757</v>
      </c>
      <c r="F23" s="10">
        <f t="shared" si="0"/>
        <v>-20.050803015404782</v>
      </c>
      <c r="G23" s="1"/>
      <c r="H23" s="1"/>
      <c r="I23" s="1"/>
    </row>
    <row r="24" spans="1:9" x14ac:dyDescent="0.25">
      <c r="A24" s="11" t="s">
        <v>60</v>
      </c>
      <c r="B24" s="26">
        <v>3776</v>
      </c>
      <c r="C24" s="26">
        <v>1359</v>
      </c>
      <c r="D24" s="26">
        <v>9659</v>
      </c>
      <c r="E24" s="26">
        <v>6724</v>
      </c>
      <c r="F24" s="13">
        <f t="shared" si="0"/>
        <v>-30.386168340407906</v>
      </c>
      <c r="G24" s="1"/>
      <c r="H24" s="1"/>
      <c r="I24" s="1"/>
    </row>
    <row r="25" spans="1:9" x14ac:dyDescent="0.25">
      <c r="A25" s="8" t="s">
        <v>61</v>
      </c>
      <c r="B25" s="25">
        <v>4755</v>
      </c>
      <c r="C25" s="25">
        <v>97</v>
      </c>
      <c r="D25" s="25">
        <v>5973</v>
      </c>
      <c r="E25" s="25">
        <v>97</v>
      </c>
      <c r="F25" s="10">
        <f t="shared" si="0"/>
        <v>-98.376025447848647</v>
      </c>
      <c r="G25" s="1"/>
      <c r="H25" s="1"/>
      <c r="I25" s="1"/>
    </row>
    <row r="26" spans="1:9" x14ac:dyDescent="0.25">
      <c r="A26" s="11" t="s">
        <v>62</v>
      </c>
      <c r="B26" s="26">
        <v>779</v>
      </c>
      <c r="C26" s="26">
        <v>991</v>
      </c>
      <c r="D26" s="26">
        <v>2512</v>
      </c>
      <c r="E26" s="26">
        <v>2329</v>
      </c>
      <c r="F26" s="13">
        <f t="shared" si="0"/>
        <v>-7.2850318471337516</v>
      </c>
      <c r="G26" s="1"/>
      <c r="H26" s="1"/>
      <c r="I26" s="1"/>
    </row>
    <row r="27" spans="1:9" x14ac:dyDescent="0.25">
      <c r="A27" s="8" t="s">
        <v>63</v>
      </c>
      <c r="B27" s="25">
        <v>3181</v>
      </c>
      <c r="C27" s="25">
        <v>3206</v>
      </c>
      <c r="D27" s="25">
        <v>8677</v>
      </c>
      <c r="E27" s="25">
        <v>8264</v>
      </c>
      <c r="F27" s="10">
        <f t="shared" si="0"/>
        <v>-4.7597095770427558</v>
      </c>
      <c r="G27" s="1"/>
      <c r="H27" s="1"/>
      <c r="I27" s="1"/>
    </row>
    <row r="28" spans="1:9" x14ac:dyDescent="0.25">
      <c r="A28" s="11" t="s">
        <v>64</v>
      </c>
      <c r="B28" s="26">
        <v>79889</v>
      </c>
      <c r="C28" s="26">
        <v>103992</v>
      </c>
      <c r="D28" s="26">
        <v>259040</v>
      </c>
      <c r="E28" s="26">
        <v>309007</v>
      </c>
      <c r="F28" s="13">
        <f t="shared" si="0"/>
        <v>19.289298949969123</v>
      </c>
      <c r="G28" s="1"/>
      <c r="H28" s="1"/>
      <c r="I28" s="1"/>
    </row>
    <row r="29" spans="1:9" x14ac:dyDescent="0.25">
      <c r="A29" s="8" t="s">
        <v>65</v>
      </c>
      <c r="B29" s="25">
        <v>5514</v>
      </c>
      <c r="C29" s="25">
        <v>4704</v>
      </c>
      <c r="D29" s="25">
        <v>13963</v>
      </c>
      <c r="E29" s="25">
        <v>13593</v>
      </c>
      <c r="F29" s="10">
        <f t="shared" si="0"/>
        <v>-2.6498603451980216</v>
      </c>
      <c r="G29" s="1"/>
      <c r="H29" s="1"/>
      <c r="I29" s="1"/>
    </row>
    <row r="30" spans="1:9" x14ac:dyDescent="0.25">
      <c r="A30" s="11" t="s">
        <v>66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5">
        <v>22218</v>
      </c>
      <c r="C31" s="25">
        <v>14958</v>
      </c>
      <c r="D31" s="25">
        <v>47578</v>
      </c>
      <c r="E31" s="25">
        <v>40069</v>
      </c>
      <c r="F31" s="10">
        <f t="shared" si="0"/>
        <v>-15.782504518895294</v>
      </c>
      <c r="G31" s="1"/>
      <c r="H31" s="1"/>
      <c r="I31" s="1"/>
    </row>
    <row r="32" spans="1:9" x14ac:dyDescent="0.25">
      <c r="A32" s="11" t="s">
        <v>68</v>
      </c>
      <c r="B32" s="26">
        <v>22567</v>
      </c>
      <c r="C32" s="26">
        <v>18964</v>
      </c>
      <c r="D32" s="26">
        <v>60213</v>
      </c>
      <c r="E32" s="26">
        <v>48165</v>
      </c>
      <c r="F32" s="13">
        <f t="shared" si="0"/>
        <v>-20.008968163021279</v>
      </c>
      <c r="G32" s="1"/>
      <c r="H32" s="1"/>
      <c r="I32" s="1"/>
    </row>
    <row r="33" spans="1:9" x14ac:dyDescent="0.25">
      <c r="A33" s="8" t="s">
        <v>69</v>
      </c>
      <c r="B33" s="25">
        <v>26512</v>
      </c>
      <c r="C33" s="25">
        <v>23695</v>
      </c>
      <c r="D33" s="25">
        <v>84377</v>
      </c>
      <c r="E33" s="25">
        <v>76501</v>
      </c>
      <c r="F33" s="10">
        <f t="shared" si="0"/>
        <v>-9.3342972611019661</v>
      </c>
      <c r="G33" s="1"/>
      <c r="H33" s="1"/>
      <c r="I33" s="1"/>
    </row>
    <row r="34" spans="1:9" x14ac:dyDescent="0.25">
      <c r="A34" s="11" t="s">
        <v>70</v>
      </c>
      <c r="B34" s="26">
        <v>52</v>
      </c>
      <c r="C34" s="26">
        <v>430</v>
      </c>
      <c r="D34" s="26">
        <v>613</v>
      </c>
      <c r="E34" s="26">
        <v>1274</v>
      </c>
      <c r="F34" s="13">
        <f t="shared" si="0"/>
        <v>107.83034257748776</v>
      </c>
      <c r="G34" s="1"/>
      <c r="H34" s="1"/>
      <c r="I34" s="1"/>
    </row>
    <row r="35" spans="1:9" x14ac:dyDescent="0.25">
      <c r="A35" s="14" t="s">
        <v>71</v>
      </c>
      <c r="B35" s="15">
        <f>SUM(B7:B34)</f>
        <v>904537</v>
      </c>
      <c r="C35" s="15">
        <f t="shared" ref="C35:E35" si="1">SUM(C7:C34)</f>
        <v>826909</v>
      </c>
      <c r="D35" s="15">
        <f t="shared" si="1"/>
        <v>2596237</v>
      </c>
      <c r="E35" s="15">
        <f t="shared" si="1"/>
        <v>2293276</v>
      </c>
      <c r="F35" s="16">
        <f t="shared" si="0"/>
        <v>-11.669235127609696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10076</v>
      </c>
      <c r="C38" s="41">
        <f>D7</f>
        <v>14997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733704</v>
      </c>
      <c r="G38" s="42">
        <f>LOOKUP(E38,$A$38:$A$65,$C$38:$C$65)</f>
        <v>866116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2414</v>
      </c>
      <c r="C39" s="41">
        <f t="shared" ref="C39:C65" si="5">D8</f>
        <v>11616</v>
      </c>
      <c r="D39" s="41">
        <f t="shared" ref="D39:D65" si="6">_xlfn.RANK.EQ(B39,$B$38:$B$65)+COUNTIF($B$38:$B$65,B39)-1</f>
        <v>24</v>
      </c>
      <c r="E39" s="42" t="str">
        <f t="shared" si="2"/>
        <v>LAS PALMAS</v>
      </c>
      <c r="F39" s="42">
        <f t="shared" ref="F39:F54" si="7">LOOKUP(E39,$A$38:$A$65,$B$38:$B$65)</f>
        <v>522141</v>
      </c>
      <c r="G39" s="42">
        <f t="shared" ref="G39:G65" si="8">LOOKUP(E39,$A$38:$A$65,$C$38:$C$65)</f>
        <v>594447</v>
      </c>
    </row>
    <row r="40" spans="1:9" x14ac:dyDescent="0.25">
      <c r="A40" s="42" t="str">
        <f t="shared" si="3"/>
        <v>ALMERIA</v>
      </c>
      <c r="B40" s="41">
        <f t="shared" si="4"/>
        <v>16408</v>
      </c>
      <c r="C40" s="41">
        <f t="shared" si="5"/>
        <v>23190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309007</v>
      </c>
      <c r="G40" s="42">
        <f t="shared" si="8"/>
        <v>259040</v>
      </c>
    </row>
    <row r="41" spans="1:9" x14ac:dyDescent="0.25">
      <c r="A41" s="42" t="str">
        <f t="shared" si="3"/>
        <v>AVILES</v>
      </c>
      <c r="B41" s="41">
        <f t="shared" si="4"/>
        <v>9460</v>
      </c>
      <c r="C41" s="41">
        <f t="shared" si="5"/>
        <v>9599</v>
      </c>
      <c r="D41" s="41">
        <f t="shared" si="6"/>
        <v>18</v>
      </c>
      <c r="E41" s="42" t="str">
        <f t="shared" si="2"/>
        <v>BARCELONA</v>
      </c>
      <c r="F41" s="42">
        <f t="shared" si="7"/>
        <v>173891</v>
      </c>
      <c r="G41" s="42">
        <f t="shared" si="8"/>
        <v>274799</v>
      </c>
    </row>
    <row r="42" spans="1:9" x14ac:dyDescent="0.25">
      <c r="A42" s="42" t="str">
        <f t="shared" si="3"/>
        <v>BAHIA DE ALGECIRAS</v>
      </c>
      <c r="B42" s="41">
        <f t="shared" si="4"/>
        <v>733704</v>
      </c>
      <c r="C42" s="41">
        <f t="shared" si="5"/>
        <v>866116</v>
      </c>
      <c r="D42" s="41">
        <f t="shared" si="6"/>
        <v>1</v>
      </c>
      <c r="E42" s="42" t="str">
        <f t="shared" si="2"/>
        <v>CEUTA</v>
      </c>
      <c r="F42" s="42">
        <f t="shared" si="7"/>
        <v>165717</v>
      </c>
      <c r="G42" s="42">
        <f t="shared" si="8"/>
        <v>155269</v>
      </c>
    </row>
    <row r="43" spans="1:9" x14ac:dyDescent="0.25">
      <c r="A43" s="42" t="str">
        <f t="shared" si="3"/>
        <v>BAHIA DE CADIZ</v>
      </c>
      <c r="B43" s="41">
        <f t="shared" si="4"/>
        <v>17343</v>
      </c>
      <c r="C43" s="41">
        <f t="shared" si="5"/>
        <v>41195</v>
      </c>
      <c r="D43" s="41">
        <f t="shared" si="6"/>
        <v>12</v>
      </c>
      <c r="E43" s="42" t="str">
        <f t="shared" si="2"/>
        <v>VIGO</v>
      </c>
      <c r="F43" s="42">
        <f t="shared" si="7"/>
        <v>76501</v>
      </c>
      <c r="G43" s="42">
        <f t="shared" si="8"/>
        <v>84377</v>
      </c>
    </row>
    <row r="44" spans="1:9" x14ac:dyDescent="0.25">
      <c r="A44" s="42" t="str">
        <f t="shared" si="3"/>
        <v>BALEARES</v>
      </c>
      <c r="B44" s="41">
        <f t="shared" si="4"/>
        <v>6320</v>
      </c>
      <c r="C44" s="41">
        <f t="shared" si="5"/>
        <v>8835</v>
      </c>
      <c r="D44" s="41">
        <f t="shared" si="6"/>
        <v>22</v>
      </c>
      <c r="E44" s="42" t="str">
        <f t="shared" si="2"/>
        <v>VALENCIA</v>
      </c>
      <c r="F44" s="42">
        <f t="shared" si="7"/>
        <v>48165</v>
      </c>
      <c r="G44" s="42">
        <f t="shared" si="8"/>
        <v>60213</v>
      </c>
    </row>
    <row r="45" spans="1:9" x14ac:dyDescent="0.25">
      <c r="A45" s="42" t="str">
        <f t="shared" si="3"/>
        <v>BARCELONA</v>
      </c>
      <c r="B45" s="41">
        <f t="shared" si="4"/>
        <v>173891</v>
      </c>
      <c r="C45" s="41">
        <f t="shared" si="5"/>
        <v>274799</v>
      </c>
      <c r="D45" s="41">
        <f t="shared" si="6"/>
        <v>4</v>
      </c>
      <c r="E45" s="42" t="str">
        <f t="shared" si="2"/>
        <v>TARRAGONA</v>
      </c>
      <c r="F45" s="42">
        <f t="shared" si="7"/>
        <v>40069</v>
      </c>
      <c r="G45" s="42">
        <f t="shared" si="8"/>
        <v>47578</v>
      </c>
    </row>
    <row r="46" spans="1:9" x14ac:dyDescent="0.25">
      <c r="A46" s="42" t="str">
        <f t="shared" si="3"/>
        <v>BILBAO</v>
      </c>
      <c r="B46" s="41">
        <f t="shared" si="4"/>
        <v>31690</v>
      </c>
      <c r="C46" s="41">
        <f t="shared" si="5"/>
        <v>29980</v>
      </c>
      <c r="D46" s="41">
        <f t="shared" si="6"/>
        <v>10</v>
      </c>
      <c r="E46" s="42" t="str">
        <f t="shared" si="2"/>
        <v>GIJON</v>
      </c>
      <c r="F46" s="42">
        <f t="shared" si="7"/>
        <v>39392</v>
      </c>
      <c r="G46" s="42">
        <f t="shared" si="8"/>
        <v>25328</v>
      </c>
    </row>
    <row r="47" spans="1:9" x14ac:dyDescent="0.25">
      <c r="A47" s="42" t="str">
        <f t="shared" si="3"/>
        <v>CARTAGENA</v>
      </c>
      <c r="B47" s="41">
        <f t="shared" si="4"/>
        <v>13363</v>
      </c>
      <c r="C47" s="41">
        <f t="shared" si="5"/>
        <v>15973</v>
      </c>
      <c r="D47" s="41">
        <f t="shared" si="6"/>
        <v>15</v>
      </c>
      <c r="E47" s="42" t="str">
        <f t="shared" si="2"/>
        <v>BILBAO</v>
      </c>
      <c r="F47" s="42">
        <f t="shared" si="7"/>
        <v>31690</v>
      </c>
      <c r="G47" s="42">
        <f t="shared" si="8"/>
        <v>29980</v>
      </c>
    </row>
    <row r="48" spans="1:9" x14ac:dyDescent="0.25">
      <c r="A48" s="42" t="str">
        <f t="shared" si="3"/>
        <v>CASTELLON</v>
      </c>
      <c r="B48" s="41">
        <f t="shared" si="4"/>
        <v>7047</v>
      </c>
      <c r="C48" s="41">
        <f t="shared" si="5"/>
        <v>8111</v>
      </c>
      <c r="D48" s="41">
        <f t="shared" si="6"/>
        <v>20</v>
      </c>
      <c r="E48" s="42" t="str">
        <f t="shared" si="2"/>
        <v>HUELVA</v>
      </c>
      <c r="F48" s="42">
        <f t="shared" si="7"/>
        <v>23876</v>
      </c>
      <c r="G48" s="42">
        <f t="shared" si="8"/>
        <v>7410</v>
      </c>
    </row>
    <row r="49" spans="1:7" x14ac:dyDescent="0.25">
      <c r="A49" s="42" t="str">
        <f t="shared" si="3"/>
        <v>CEUTA</v>
      </c>
      <c r="B49" s="41">
        <f t="shared" si="4"/>
        <v>165717</v>
      </c>
      <c r="C49" s="41">
        <f t="shared" si="5"/>
        <v>155269</v>
      </c>
      <c r="D49" s="41">
        <f t="shared" si="6"/>
        <v>5</v>
      </c>
      <c r="E49" s="42" t="str">
        <f t="shared" si="2"/>
        <v>BAHIA DE CADIZ</v>
      </c>
      <c r="F49" s="42">
        <f t="shared" si="7"/>
        <v>17343</v>
      </c>
      <c r="G49" s="42">
        <f t="shared" si="8"/>
        <v>41195</v>
      </c>
    </row>
    <row r="50" spans="1:7" x14ac:dyDescent="0.25">
      <c r="A50" s="42" t="str">
        <f t="shared" si="3"/>
        <v>FERROL-SAN CIBRAO</v>
      </c>
      <c r="B50" s="41">
        <f t="shared" si="4"/>
        <v>4654</v>
      </c>
      <c r="C50" s="41">
        <f t="shared" si="5"/>
        <v>4563</v>
      </c>
      <c r="D50" s="41">
        <f t="shared" si="6"/>
        <v>23</v>
      </c>
      <c r="E50" s="42" t="str">
        <f t="shared" si="2"/>
        <v>ALMERIA</v>
      </c>
      <c r="F50" s="42">
        <f t="shared" si="7"/>
        <v>16408</v>
      </c>
      <c r="G50" s="42">
        <f t="shared" si="8"/>
        <v>23190</v>
      </c>
    </row>
    <row r="51" spans="1:7" x14ac:dyDescent="0.25">
      <c r="A51" s="42" t="str">
        <f t="shared" si="3"/>
        <v>GIJON</v>
      </c>
      <c r="B51" s="41">
        <f t="shared" si="4"/>
        <v>39392</v>
      </c>
      <c r="C51" s="41">
        <f t="shared" si="5"/>
        <v>25328</v>
      </c>
      <c r="D51" s="41">
        <f t="shared" si="6"/>
        <v>9</v>
      </c>
      <c r="E51" s="42" t="str">
        <f t="shared" si="2"/>
        <v>SANTANDER</v>
      </c>
      <c r="F51" s="42">
        <f t="shared" si="7"/>
        <v>13593</v>
      </c>
      <c r="G51" s="42">
        <f t="shared" si="8"/>
        <v>13963</v>
      </c>
    </row>
    <row r="52" spans="1:7" x14ac:dyDescent="0.25">
      <c r="A52" s="42" t="str">
        <f t="shared" si="3"/>
        <v>HUELVA</v>
      </c>
      <c r="B52" s="41">
        <f t="shared" si="4"/>
        <v>23876</v>
      </c>
      <c r="C52" s="41">
        <f t="shared" si="5"/>
        <v>7410</v>
      </c>
      <c r="D52" s="41">
        <f t="shared" si="6"/>
        <v>11</v>
      </c>
      <c r="E52" s="42" t="str">
        <f t="shared" si="2"/>
        <v>CARTAGENA</v>
      </c>
      <c r="F52" s="42">
        <f t="shared" si="7"/>
        <v>13363</v>
      </c>
      <c r="G52" s="42">
        <f t="shared" si="8"/>
        <v>15973</v>
      </c>
    </row>
    <row r="53" spans="1:7" x14ac:dyDescent="0.25">
      <c r="A53" s="42" t="str">
        <f t="shared" si="3"/>
        <v>LAS PALMAS</v>
      </c>
      <c r="B53" s="41">
        <f t="shared" si="4"/>
        <v>522141</v>
      </c>
      <c r="C53" s="41">
        <f t="shared" si="5"/>
        <v>594447</v>
      </c>
      <c r="D53" s="41">
        <f t="shared" si="6"/>
        <v>2</v>
      </c>
      <c r="E53" s="42" t="str">
        <f t="shared" si="2"/>
        <v>A CORUÑA</v>
      </c>
      <c r="F53" s="42">
        <f t="shared" si="7"/>
        <v>10076</v>
      </c>
      <c r="G53" s="42">
        <f t="shared" si="8"/>
        <v>14997</v>
      </c>
    </row>
    <row r="54" spans="1:7" x14ac:dyDescent="0.25">
      <c r="A54" s="42" t="str">
        <f t="shared" si="3"/>
        <v>MALAGA</v>
      </c>
      <c r="B54" s="41">
        <f t="shared" si="4"/>
        <v>9757</v>
      </c>
      <c r="C54" s="41">
        <f t="shared" si="5"/>
        <v>12204</v>
      </c>
      <c r="D54" s="41">
        <f t="shared" si="6"/>
        <v>17</v>
      </c>
      <c r="E54" s="42" t="str">
        <f t="shared" si="2"/>
        <v>MALAGA</v>
      </c>
      <c r="F54" s="42">
        <f t="shared" si="7"/>
        <v>9757</v>
      </c>
      <c r="G54" s="42">
        <f t="shared" si="8"/>
        <v>12204</v>
      </c>
    </row>
    <row r="55" spans="1:7" x14ac:dyDescent="0.25">
      <c r="A55" s="42" t="str">
        <f t="shared" si="3"/>
        <v>MARIN Y RIA DE PONTEVEDRA</v>
      </c>
      <c r="B55" s="41">
        <f t="shared" si="4"/>
        <v>6724</v>
      </c>
      <c r="C55" s="41">
        <f t="shared" si="5"/>
        <v>9659</v>
      </c>
      <c r="D55" s="41">
        <f t="shared" si="6"/>
        <v>21</v>
      </c>
      <c r="E55" s="42" t="str">
        <f t="shared" si="2"/>
        <v>AVILES</v>
      </c>
      <c r="F55" s="42">
        <f t="shared" ref="F55:F65" si="9">LOOKUP(E55,$A$38:$A$65,$B$38:$B$65)</f>
        <v>9460</v>
      </c>
      <c r="G55" s="42">
        <f t="shared" si="8"/>
        <v>9599</v>
      </c>
    </row>
    <row r="56" spans="1:7" x14ac:dyDescent="0.25">
      <c r="A56" s="42" t="str">
        <f t="shared" si="3"/>
        <v>MELILLA</v>
      </c>
      <c r="B56" s="41">
        <f t="shared" si="4"/>
        <v>97</v>
      </c>
      <c r="C56" s="41">
        <f t="shared" si="5"/>
        <v>5973</v>
      </c>
      <c r="D56" s="41">
        <f t="shared" si="6"/>
        <v>27</v>
      </c>
      <c r="E56" s="42" t="str">
        <f t="shared" si="2"/>
        <v>PASAIA</v>
      </c>
      <c r="F56" s="42">
        <f t="shared" si="9"/>
        <v>8264</v>
      </c>
      <c r="G56" s="42">
        <f t="shared" si="8"/>
        <v>8677</v>
      </c>
    </row>
    <row r="57" spans="1:7" x14ac:dyDescent="0.25">
      <c r="A57" s="42" t="str">
        <f t="shared" si="3"/>
        <v>MOTRIL</v>
      </c>
      <c r="B57" s="41">
        <f t="shared" si="4"/>
        <v>2329</v>
      </c>
      <c r="C57" s="41">
        <f t="shared" si="5"/>
        <v>2512</v>
      </c>
      <c r="D57" s="41">
        <f t="shared" si="6"/>
        <v>25</v>
      </c>
      <c r="E57" s="42" t="str">
        <f t="shared" si="2"/>
        <v>CASTELLON</v>
      </c>
      <c r="F57" s="42">
        <f t="shared" si="9"/>
        <v>7047</v>
      </c>
      <c r="G57" s="42">
        <f t="shared" si="8"/>
        <v>8111</v>
      </c>
    </row>
    <row r="58" spans="1:7" x14ac:dyDescent="0.25">
      <c r="A58" s="42" t="str">
        <f t="shared" si="3"/>
        <v>PASAIA</v>
      </c>
      <c r="B58" s="41">
        <f t="shared" si="4"/>
        <v>8264</v>
      </c>
      <c r="C58" s="41">
        <f t="shared" si="5"/>
        <v>8677</v>
      </c>
      <c r="D58" s="41">
        <f t="shared" si="6"/>
        <v>19</v>
      </c>
      <c r="E58" s="42" t="str">
        <f t="shared" si="2"/>
        <v>MARIN Y RIA DE PONTEVEDRA</v>
      </c>
      <c r="F58" s="42">
        <f t="shared" si="9"/>
        <v>6724</v>
      </c>
      <c r="G58" s="42">
        <f t="shared" si="8"/>
        <v>9659</v>
      </c>
    </row>
    <row r="59" spans="1:7" x14ac:dyDescent="0.25">
      <c r="A59" s="42" t="str">
        <f t="shared" si="3"/>
        <v>SANTA CRUZ DE TENERIFE</v>
      </c>
      <c r="B59" s="41">
        <f t="shared" si="4"/>
        <v>309007</v>
      </c>
      <c r="C59" s="41">
        <f t="shared" si="5"/>
        <v>259040</v>
      </c>
      <c r="D59" s="41">
        <f t="shared" si="6"/>
        <v>3</v>
      </c>
      <c r="E59" s="42" t="str">
        <f t="shared" si="2"/>
        <v>BALEARES</v>
      </c>
      <c r="F59" s="42">
        <f t="shared" si="9"/>
        <v>6320</v>
      </c>
      <c r="G59" s="42">
        <f t="shared" si="8"/>
        <v>8835</v>
      </c>
    </row>
    <row r="60" spans="1:7" x14ac:dyDescent="0.25">
      <c r="A60" s="42" t="str">
        <f t="shared" si="3"/>
        <v>SANTANDER</v>
      </c>
      <c r="B60" s="41">
        <f t="shared" si="4"/>
        <v>13593</v>
      </c>
      <c r="C60" s="41">
        <f t="shared" si="5"/>
        <v>13963</v>
      </c>
      <c r="D60" s="41">
        <f t="shared" si="6"/>
        <v>14</v>
      </c>
      <c r="E60" s="42" t="str">
        <f t="shared" si="2"/>
        <v>FERROL-SAN CIBRAO</v>
      </c>
      <c r="F60" s="42">
        <f t="shared" si="9"/>
        <v>4654</v>
      </c>
      <c r="G60" s="42">
        <f t="shared" si="8"/>
        <v>4563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ALICANTE</v>
      </c>
      <c r="F61" s="42">
        <f t="shared" si="9"/>
        <v>2414</v>
      </c>
      <c r="G61" s="42">
        <f t="shared" si="8"/>
        <v>11616</v>
      </c>
    </row>
    <row r="62" spans="1:7" x14ac:dyDescent="0.25">
      <c r="A62" s="42" t="str">
        <f t="shared" si="3"/>
        <v>TARRAGONA</v>
      </c>
      <c r="B62" s="41">
        <f t="shared" si="4"/>
        <v>40069</v>
      </c>
      <c r="C62" s="41">
        <f t="shared" si="5"/>
        <v>47578</v>
      </c>
      <c r="D62" s="41">
        <f t="shared" si="6"/>
        <v>8</v>
      </c>
      <c r="E62" s="42" t="str">
        <f t="shared" si="2"/>
        <v>MOTRIL</v>
      </c>
      <c r="F62" s="42">
        <f t="shared" si="9"/>
        <v>2329</v>
      </c>
      <c r="G62" s="42">
        <f t="shared" si="8"/>
        <v>2512</v>
      </c>
    </row>
    <row r="63" spans="1:7" x14ac:dyDescent="0.25">
      <c r="A63" s="42" t="str">
        <f t="shared" si="3"/>
        <v>VALENCIA</v>
      </c>
      <c r="B63" s="41">
        <f t="shared" si="4"/>
        <v>48165</v>
      </c>
      <c r="C63" s="41">
        <f t="shared" si="5"/>
        <v>60213</v>
      </c>
      <c r="D63" s="41">
        <f t="shared" si="6"/>
        <v>7</v>
      </c>
      <c r="E63" s="42" t="str">
        <f t="shared" si="2"/>
        <v>VILAGARCIA</v>
      </c>
      <c r="F63" s="42">
        <f t="shared" si="9"/>
        <v>1274</v>
      </c>
      <c r="G63" s="42">
        <f t="shared" si="8"/>
        <v>613</v>
      </c>
    </row>
    <row r="64" spans="1:7" x14ac:dyDescent="0.25">
      <c r="A64" s="42" t="str">
        <f t="shared" si="3"/>
        <v>VIGO</v>
      </c>
      <c r="B64" s="41">
        <f t="shared" si="4"/>
        <v>76501</v>
      </c>
      <c r="C64" s="41">
        <f t="shared" si="5"/>
        <v>84377</v>
      </c>
      <c r="D64" s="41">
        <f t="shared" si="6"/>
        <v>6</v>
      </c>
      <c r="E64" s="42" t="str">
        <f t="shared" si="2"/>
        <v>MELILLA</v>
      </c>
      <c r="F64" s="42">
        <f t="shared" si="9"/>
        <v>97</v>
      </c>
      <c r="G64" s="42">
        <f t="shared" si="8"/>
        <v>5973</v>
      </c>
    </row>
    <row r="65" spans="1:7" x14ac:dyDescent="0.25">
      <c r="A65" s="42" t="str">
        <f t="shared" si="3"/>
        <v>VILAGARCIA</v>
      </c>
      <c r="B65" s="41">
        <f t="shared" si="4"/>
        <v>1274</v>
      </c>
      <c r="C65" s="41">
        <f t="shared" si="5"/>
        <v>613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40296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28">
        <v>0</v>
      </c>
      <c r="C8" s="28">
        <v>0</v>
      </c>
      <c r="D8" s="28">
        <v>931</v>
      </c>
      <c r="E8" s="28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45</v>
      </c>
      <c r="B9" s="27">
        <v>0</v>
      </c>
      <c r="C9" s="27">
        <v>0</v>
      </c>
      <c r="D9" s="27">
        <v>0</v>
      </c>
      <c r="E9" s="27">
        <v>906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27">
        <v>2949769</v>
      </c>
      <c r="C11" s="27">
        <v>3131278</v>
      </c>
      <c r="D11" s="27">
        <v>7744159</v>
      </c>
      <c r="E11" s="27">
        <v>9001602</v>
      </c>
      <c r="F11" s="10">
        <f t="shared" si="0"/>
        <v>16.237308660630546</v>
      </c>
      <c r="G11" s="1"/>
      <c r="H11" s="1"/>
      <c r="I11" s="1"/>
    </row>
    <row r="12" spans="1:12" x14ac:dyDescent="0.25">
      <c r="A12" s="11" t="s">
        <v>48</v>
      </c>
      <c r="B12" s="28">
        <v>3553</v>
      </c>
      <c r="C12" s="28">
        <v>5163</v>
      </c>
      <c r="D12" s="28">
        <v>51945</v>
      </c>
      <c r="E12" s="28">
        <v>128903</v>
      </c>
      <c r="F12" s="13">
        <f t="shared" si="0"/>
        <v>148.15285398017133</v>
      </c>
      <c r="G12" s="1"/>
      <c r="H12" s="1"/>
      <c r="I12" s="1"/>
    </row>
    <row r="13" spans="1:12" x14ac:dyDescent="0.25">
      <c r="A13" s="8" t="s">
        <v>49</v>
      </c>
      <c r="B13" s="27">
        <v>1248</v>
      </c>
      <c r="C13" s="27">
        <v>0</v>
      </c>
      <c r="D13" s="27">
        <v>5500</v>
      </c>
      <c r="E13" s="27">
        <v>10</v>
      </c>
      <c r="F13" s="10">
        <f t="shared" si="0"/>
        <v>-99.818181818181813</v>
      </c>
      <c r="G13" s="1"/>
      <c r="H13" s="1"/>
      <c r="I13" s="1"/>
    </row>
    <row r="14" spans="1:12" x14ac:dyDescent="0.25">
      <c r="A14" s="11" t="s">
        <v>50</v>
      </c>
      <c r="B14" s="28">
        <v>598196</v>
      </c>
      <c r="C14" s="28">
        <v>602634</v>
      </c>
      <c r="D14" s="28">
        <v>1803084</v>
      </c>
      <c r="E14" s="28">
        <v>1720337</v>
      </c>
      <c r="F14" s="13">
        <f t="shared" si="0"/>
        <v>-4.5891927386633142</v>
      </c>
      <c r="G14" s="1"/>
      <c r="H14" s="1"/>
      <c r="I14" s="1"/>
    </row>
    <row r="15" spans="1:12" x14ac:dyDescent="0.25">
      <c r="A15" s="8" t="s">
        <v>51</v>
      </c>
      <c r="B15" s="27">
        <v>10087</v>
      </c>
      <c r="C15" s="27">
        <v>31665</v>
      </c>
      <c r="D15" s="27">
        <v>138655</v>
      </c>
      <c r="E15" s="27">
        <v>47052</v>
      </c>
      <c r="F15" s="10">
        <f t="shared" si="0"/>
        <v>-66.065414157441126</v>
      </c>
      <c r="G15" s="1"/>
      <c r="H15" s="1"/>
      <c r="I15" s="1"/>
    </row>
    <row r="16" spans="1:12" x14ac:dyDescent="0.25">
      <c r="A16" s="11" t="s">
        <v>52</v>
      </c>
      <c r="B16" s="28">
        <v>0</v>
      </c>
      <c r="C16" s="28">
        <v>42</v>
      </c>
      <c r="D16" s="28">
        <v>3592</v>
      </c>
      <c r="E16" s="28">
        <v>42</v>
      </c>
      <c r="F16" s="13">
        <f t="shared" si="0"/>
        <v>-98.830734966592431</v>
      </c>
      <c r="G16" s="1"/>
      <c r="H16" s="1"/>
      <c r="I16" s="1"/>
    </row>
    <row r="17" spans="1:9" x14ac:dyDescent="0.25">
      <c r="A17" s="8" t="s">
        <v>53</v>
      </c>
      <c r="B17" s="27">
        <v>15</v>
      </c>
      <c r="C17" s="27">
        <v>396</v>
      </c>
      <c r="D17" s="27">
        <v>15</v>
      </c>
      <c r="E17" s="27">
        <v>792</v>
      </c>
      <c r="F17" s="10">
        <f t="shared" si="0"/>
        <v>5180</v>
      </c>
      <c r="G17" s="1"/>
      <c r="H17" s="1"/>
      <c r="I17" s="1"/>
    </row>
    <row r="18" spans="1:9" x14ac:dyDescent="0.25">
      <c r="A18" s="11" t="s">
        <v>54</v>
      </c>
      <c r="B18" s="28">
        <v>31266</v>
      </c>
      <c r="C18" s="28">
        <v>79682</v>
      </c>
      <c r="D18" s="28">
        <v>203553</v>
      </c>
      <c r="E18" s="28">
        <v>251592</v>
      </c>
      <c r="F18" s="13">
        <f t="shared" si="0"/>
        <v>23.600241706091282</v>
      </c>
      <c r="G18" s="1"/>
      <c r="H18" s="1"/>
      <c r="I18" s="1"/>
    </row>
    <row r="19" spans="1:9" x14ac:dyDescent="0.25">
      <c r="A19" s="8" t="s">
        <v>55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28">
        <v>46138</v>
      </c>
      <c r="C20" s="28">
        <v>40282</v>
      </c>
      <c r="D20" s="28">
        <v>81603</v>
      </c>
      <c r="E20" s="28">
        <v>112262</v>
      </c>
      <c r="F20" s="13">
        <f t="shared" si="0"/>
        <v>37.570922637648124</v>
      </c>
      <c r="G20" s="1"/>
      <c r="H20" s="1"/>
      <c r="I20" s="1"/>
    </row>
    <row r="21" spans="1:9" x14ac:dyDescent="0.25">
      <c r="A21" s="8" t="s">
        <v>57</v>
      </c>
      <c r="B21" s="27">
        <v>0</v>
      </c>
      <c r="C21" s="27">
        <v>17898</v>
      </c>
      <c r="D21" s="27">
        <v>0</v>
      </c>
      <c r="E21" s="27">
        <v>81107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28">
        <v>630012</v>
      </c>
      <c r="C22" s="28">
        <v>734237</v>
      </c>
      <c r="D22" s="28">
        <v>1936090</v>
      </c>
      <c r="E22" s="28">
        <v>2060036</v>
      </c>
      <c r="F22" s="13">
        <f t="shared" si="0"/>
        <v>6.4018718138103026</v>
      </c>
      <c r="G22" s="1"/>
      <c r="H22" s="1"/>
      <c r="I22" s="1"/>
    </row>
    <row r="23" spans="1:9" x14ac:dyDescent="0.25">
      <c r="A23" s="8" t="s">
        <v>59</v>
      </c>
      <c r="B23" s="27">
        <v>16644</v>
      </c>
      <c r="C23" s="27">
        <v>43259</v>
      </c>
      <c r="D23" s="27">
        <v>140728</v>
      </c>
      <c r="E23" s="27">
        <v>160610</v>
      </c>
      <c r="F23" s="10">
        <f t="shared" si="0"/>
        <v>14.127963162981075</v>
      </c>
      <c r="G23" s="1"/>
      <c r="H23" s="1"/>
      <c r="I23" s="1"/>
    </row>
    <row r="24" spans="1:9" x14ac:dyDescent="0.25">
      <c r="A24" s="11" t="s">
        <v>60</v>
      </c>
      <c r="B24" s="28">
        <v>0</v>
      </c>
      <c r="C24" s="28">
        <v>0</v>
      </c>
      <c r="D24" s="28">
        <v>248</v>
      </c>
      <c r="E24" s="28">
        <v>58</v>
      </c>
      <c r="F24" s="13">
        <f t="shared" si="0"/>
        <v>-76.612903225806448</v>
      </c>
      <c r="G24" s="1"/>
      <c r="H24" s="1"/>
      <c r="I24" s="1"/>
    </row>
    <row r="25" spans="1:9" x14ac:dyDescent="0.25">
      <c r="A25" s="8" t="s">
        <v>61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28">
        <v>0</v>
      </c>
      <c r="C26" s="28">
        <v>0</v>
      </c>
      <c r="D26" s="28">
        <v>0</v>
      </c>
      <c r="E26" s="28">
        <v>46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28">
        <v>22426</v>
      </c>
      <c r="C28" s="28">
        <v>25207</v>
      </c>
      <c r="D28" s="28">
        <v>57876</v>
      </c>
      <c r="E28" s="28">
        <v>65089</v>
      </c>
      <c r="F28" s="13">
        <f t="shared" si="0"/>
        <v>12.46285161379501</v>
      </c>
      <c r="G28" s="1"/>
      <c r="H28" s="1"/>
      <c r="I28" s="1"/>
    </row>
    <row r="29" spans="1:9" x14ac:dyDescent="0.25">
      <c r="A29" s="8" t="s">
        <v>65</v>
      </c>
      <c r="B29" s="27">
        <v>0</v>
      </c>
      <c r="C29" s="27">
        <v>3</v>
      </c>
      <c r="D29" s="27">
        <v>0</v>
      </c>
      <c r="E29" s="27">
        <v>34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28">
        <v>9</v>
      </c>
      <c r="C30" s="28">
        <v>0</v>
      </c>
      <c r="D30" s="28">
        <v>46</v>
      </c>
      <c r="E30" s="2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67</v>
      </c>
      <c r="B31" s="27">
        <v>397388</v>
      </c>
      <c r="C31" s="27">
        <v>757808</v>
      </c>
      <c r="D31" s="27">
        <v>1113326</v>
      </c>
      <c r="E31" s="27">
        <v>1785992</v>
      </c>
      <c r="F31" s="10">
        <f t="shared" si="0"/>
        <v>60.419499769160154</v>
      </c>
      <c r="G31" s="1"/>
      <c r="H31" s="1"/>
      <c r="I31" s="1"/>
    </row>
    <row r="32" spans="1:9" x14ac:dyDescent="0.25">
      <c r="A32" s="11" t="s">
        <v>68</v>
      </c>
      <c r="B32" s="28">
        <v>2314225</v>
      </c>
      <c r="C32" s="28">
        <v>2404405</v>
      </c>
      <c r="D32" s="28">
        <v>6092808</v>
      </c>
      <c r="E32" s="28">
        <v>6607456</v>
      </c>
      <c r="F32" s="13">
        <f t="shared" si="0"/>
        <v>8.4468113881152931</v>
      </c>
      <c r="G32" s="1"/>
      <c r="H32" s="1"/>
      <c r="I32" s="1"/>
    </row>
    <row r="33" spans="1:9" x14ac:dyDescent="0.25">
      <c r="A33" s="8" t="s">
        <v>69</v>
      </c>
      <c r="B33" s="27">
        <v>16410</v>
      </c>
      <c r="C33" s="27">
        <v>23040</v>
      </c>
      <c r="D33" s="27">
        <v>39113</v>
      </c>
      <c r="E33" s="27">
        <v>63243</v>
      </c>
      <c r="F33" s="10">
        <f t="shared" si="0"/>
        <v>61.693043233707471</v>
      </c>
      <c r="G33" s="1"/>
      <c r="H33" s="1"/>
      <c r="I33" s="1"/>
    </row>
    <row r="34" spans="1:9" x14ac:dyDescent="0.25">
      <c r="A34" s="11" t="s">
        <v>70</v>
      </c>
      <c r="B34" s="28">
        <v>1424</v>
      </c>
      <c r="C34" s="28">
        <v>0</v>
      </c>
      <c r="D34" s="28">
        <v>5233</v>
      </c>
      <c r="E34" s="2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71</v>
      </c>
      <c r="B35" s="15">
        <f>SUM(B7:B34)</f>
        <v>7038810</v>
      </c>
      <c r="C35" s="15">
        <f t="shared" ref="C35:E35" si="1">SUM(C7:C34)</f>
        <v>7896999</v>
      </c>
      <c r="D35" s="15">
        <f t="shared" si="1"/>
        <v>19418505</v>
      </c>
      <c r="E35" s="15">
        <f t="shared" si="1"/>
        <v>22087169</v>
      </c>
      <c r="F35" s="16">
        <f t="shared" si="0"/>
        <v>13.742891123698755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9001602</v>
      </c>
      <c r="G38" s="42">
        <f>LOOKUP(E38,$A$38:$A$65,$C$38:$C$65)</f>
        <v>7744159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931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6607456</v>
      </c>
      <c r="G39" s="42">
        <f t="shared" ref="G39:G65" si="8">LOOKUP(E39,$A$38:$A$65,$C$38:$C$65)</f>
        <v>6092808</v>
      </c>
    </row>
    <row r="40" spans="1:9" x14ac:dyDescent="0.25">
      <c r="A40" s="42" t="str">
        <f t="shared" si="3"/>
        <v>ALMERIA</v>
      </c>
      <c r="B40" s="41">
        <f t="shared" si="4"/>
        <v>906</v>
      </c>
      <c r="C40" s="41">
        <f t="shared" si="5"/>
        <v>0</v>
      </c>
      <c r="D40" s="41">
        <f t="shared" si="6"/>
        <v>14</v>
      </c>
      <c r="E40" s="42" t="str">
        <f t="shared" si="2"/>
        <v>LAS PALMAS</v>
      </c>
      <c r="F40" s="42">
        <f t="shared" si="7"/>
        <v>2060036</v>
      </c>
      <c r="G40" s="42">
        <f t="shared" si="8"/>
        <v>1936090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TARRAGONA</v>
      </c>
      <c r="F41" s="42">
        <f t="shared" si="7"/>
        <v>1785992</v>
      </c>
      <c r="G41" s="42">
        <f t="shared" si="8"/>
        <v>1113326</v>
      </c>
    </row>
    <row r="42" spans="1:9" x14ac:dyDescent="0.25">
      <c r="A42" s="42" t="str">
        <f t="shared" si="3"/>
        <v>BAHIA DE ALGECIRAS</v>
      </c>
      <c r="B42" s="41">
        <f t="shared" si="4"/>
        <v>9001602</v>
      </c>
      <c r="C42" s="41">
        <f t="shared" si="5"/>
        <v>7744159</v>
      </c>
      <c r="D42" s="41">
        <f t="shared" si="6"/>
        <v>1</v>
      </c>
      <c r="E42" s="42" t="str">
        <f t="shared" si="2"/>
        <v>BARCELONA</v>
      </c>
      <c r="F42" s="42">
        <f t="shared" si="7"/>
        <v>1720337</v>
      </c>
      <c r="G42" s="42">
        <f t="shared" si="8"/>
        <v>1803084</v>
      </c>
    </row>
    <row r="43" spans="1:9" x14ac:dyDescent="0.25">
      <c r="A43" s="42" t="str">
        <f t="shared" si="3"/>
        <v>BAHIA DE CADIZ</v>
      </c>
      <c r="B43" s="41">
        <f t="shared" si="4"/>
        <v>128903</v>
      </c>
      <c r="C43" s="41">
        <f t="shared" si="5"/>
        <v>51945</v>
      </c>
      <c r="D43" s="41">
        <f t="shared" si="6"/>
        <v>8</v>
      </c>
      <c r="E43" s="42" t="str">
        <f t="shared" si="2"/>
        <v>CEUTA</v>
      </c>
      <c r="F43" s="42">
        <f t="shared" si="7"/>
        <v>251592</v>
      </c>
      <c r="G43" s="42">
        <f t="shared" si="8"/>
        <v>203553</v>
      </c>
    </row>
    <row r="44" spans="1:9" x14ac:dyDescent="0.25">
      <c r="A44" s="42" t="str">
        <f t="shared" si="3"/>
        <v>BALEARES</v>
      </c>
      <c r="B44" s="41">
        <f t="shared" si="4"/>
        <v>10</v>
      </c>
      <c r="C44" s="41">
        <f t="shared" si="5"/>
        <v>5500</v>
      </c>
      <c r="D44" s="41">
        <f t="shared" si="6"/>
        <v>20</v>
      </c>
      <c r="E44" s="42" t="str">
        <f t="shared" si="2"/>
        <v>MALAGA</v>
      </c>
      <c r="F44" s="42">
        <f t="shared" si="7"/>
        <v>160610</v>
      </c>
      <c r="G44" s="42">
        <f t="shared" si="8"/>
        <v>140728</v>
      </c>
    </row>
    <row r="45" spans="1:9" x14ac:dyDescent="0.25">
      <c r="A45" s="42" t="str">
        <f t="shared" si="3"/>
        <v>BARCELONA</v>
      </c>
      <c r="B45" s="41">
        <f t="shared" si="4"/>
        <v>1720337</v>
      </c>
      <c r="C45" s="41">
        <f t="shared" si="5"/>
        <v>1803084</v>
      </c>
      <c r="D45" s="41">
        <f t="shared" si="6"/>
        <v>5</v>
      </c>
      <c r="E45" s="42" t="str">
        <f t="shared" si="2"/>
        <v>BAHIA DE CADIZ</v>
      </c>
      <c r="F45" s="42">
        <f t="shared" si="7"/>
        <v>128903</v>
      </c>
      <c r="G45" s="42">
        <f t="shared" si="8"/>
        <v>51945</v>
      </c>
    </row>
    <row r="46" spans="1:9" x14ac:dyDescent="0.25">
      <c r="A46" s="42" t="str">
        <f t="shared" si="3"/>
        <v>BILBAO</v>
      </c>
      <c r="B46" s="41">
        <f t="shared" si="4"/>
        <v>47052</v>
      </c>
      <c r="C46" s="41">
        <f t="shared" si="5"/>
        <v>138655</v>
      </c>
      <c r="D46" s="41">
        <f t="shared" si="6"/>
        <v>13</v>
      </c>
      <c r="E46" s="42" t="str">
        <f t="shared" si="2"/>
        <v>GIJON</v>
      </c>
      <c r="F46" s="42">
        <f t="shared" si="7"/>
        <v>112262</v>
      </c>
      <c r="G46" s="42">
        <f t="shared" si="8"/>
        <v>81603</v>
      </c>
    </row>
    <row r="47" spans="1:9" x14ac:dyDescent="0.25">
      <c r="A47" s="42" t="str">
        <f t="shared" si="3"/>
        <v>CARTAGENA</v>
      </c>
      <c r="B47" s="41">
        <f t="shared" si="4"/>
        <v>42</v>
      </c>
      <c r="C47" s="41">
        <f t="shared" si="5"/>
        <v>3592</v>
      </c>
      <c r="D47" s="41">
        <f t="shared" si="6"/>
        <v>18</v>
      </c>
      <c r="E47" s="42" t="str">
        <f t="shared" si="2"/>
        <v>HUELVA</v>
      </c>
      <c r="F47" s="42">
        <f t="shared" si="7"/>
        <v>81107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792</v>
      </c>
      <c r="C48" s="41">
        <f t="shared" si="5"/>
        <v>15</v>
      </c>
      <c r="D48" s="41">
        <f t="shared" si="6"/>
        <v>15</v>
      </c>
      <c r="E48" s="42" t="str">
        <f t="shared" si="2"/>
        <v>SANTA CRUZ DE TENERIFE</v>
      </c>
      <c r="F48" s="42">
        <f t="shared" si="7"/>
        <v>65089</v>
      </c>
      <c r="G48" s="42">
        <f t="shared" si="8"/>
        <v>57876</v>
      </c>
    </row>
    <row r="49" spans="1:7" x14ac:dyDescent="0.25">
      <c r="A49" s="42" t="str">
        <f t="shared" si="3"/>
        <v>CEUTA</v>
      </c>
      <c r="B49" s="41">
        <f t="shared" si="4"/>
        <v>251592</v>
      </c>
      <c r="C49" s="41">
        <f t="shared" si="5"/>
        <v>203553</v>
      </c>
      <c r="D49" s="41">
        <f t="shared" si="6"/>
        <v>6</v>
      </c>
      <c r="E49" s="42" t="str">
        <f t="shared" si="2"/>
        <v>VIGO</v>
      </c>
      <c r="F49" s="42">
        <f t="shared" si="7"/>
        <v>63243</v>
      </c>
      <c r="G49" s="42">
        <f t="shared" si="8"/>
        <v>39113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47052</v>
      </c>
      <c r="G50" s="42">
        <f t="shared" si="8"/>
        <v>138655</v>
      </c>
    </row>
    <row r="51" spans="1:7" x14ac:dyDescent="0.25">
      <c r="A51" s="42" t="str">
        <f t="shared" si="3"/>
        <v>GIJON</v>
      </c>
      <c r="B51" s="41">
        <f t="shared" si="4"/>
        <v>112262</v>
      </c>
      <c r="C51" s="41">
        <f t="shared" si="5"/>
        <v>81603</v>
      </c>
      <c r="D51" s="41">
        <f t="shared" si="6"/>
        <v>9</v>
      </c>
      <c r="E51" s="42" t="str">
        <f t="shared" si="2"/>
        <v>ALMERIA</v>
      </c>
      <c r="F51" s="42">
        <f t="shared" si="7"/>
        <v>906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81107</v>
      </c>
      <c r="C52" s="41">
        <f t="shared" si="5"/>
        <v>0</v>
      </c>
      <c r="D52" s="41">
        <f t="shared" si="6"/>
        <v>10</v>
      </c>
      <c r="E52" s="42" t="str">
        <f t="shared" si="2"/>
        <v>CASTELLON</v>
      </c>
      <c r="F52" s="42">
        <f t="shared" si="7"/>
        <v>792</v>
      </c>
      <c r="G52" s="42">
        <f t="shared" si="8"/>
        <v>15</v>
      </c>
    </row>
    <row r="53" spans="1:7" x14ac:dyDescent="0.25">
      <c r="A53" s="42" t="str">
        <f t="shared" si="3"/>
        <v>LAS PALMAS</v>
      </c>
      <c r="B53" s="41">
        <f t="shared" si="4"/>
        <v>2060036</v>
      </c>
      <c r="C53" s="41">
        <f t="shared" si="5"/>
        <v>1936090</v>
      </c>
      <c r="D53" s="41">
        <f t="shared" si="6"/>
        <v>3</v>
      </c>
      <c r="E53" s="42" t="str">
        <f t="shared" si="2"/>
        <v>MARIN Y RIA DE PONTEVEDRA</v>
      </c>
      <c r="F53" s="42">
        <f t="shared" si="7"/>
        <v>58</v>
      </c>
      <c r="G53" s="42">
        <f t="shared" si="8"/>
        <v>248</v>
      </c>
    </row>
    <row r="54" spans="1:7" x14ac:dyDescent="0.25">
      <c r="A54" s="42" t="str">
        <f t="shared" si="3"/>
        <v>MALAGA</v>
      </c>
      <c r="B54" s="41">
        <f t="shared" si="4"/>
        <v>160610</v>
      </c>
      <c r="C54" s="41">
        <f t="shared" si="5"/>
        <v>140728</v>
      </c>
      <c r="D54" s="41">
        <f t="shared" si="6"/>
        <v>7</v>
      </c>
      <c r="E54" s="42" t="str">
        <f t="shared" si="2"/>
        <v>MOTRIL</v>
      </c>
      <c r="F54" s="42">
        <f t="shared" si="7"/>
        <v>46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58</v>
      </c>
      <c r="C55" s="41">
        <f t="shared" si="5"/>
        <v>248</v>
      </c>
      <c r="D55" s="41">
        <f t="shared" si="6"/>
        <v>16</v>
      </c>
      <c r="E55" s="42" t="str">
        <f t="shared" si="2"/>
        <v>CARTAGENA</v>
      </c>
      <c r="F55" s="42">
        <f t="shared" ref="F55:F65" si="9">LOOKUP(E55,$A$38:$A$65,$B$38:$B$65)</f>
        <v>42</v>
      </c>
      <c r="G55" s="42">
        <f t="shared" si="8"/>
        <v>3592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SANTANDER</v>
      </c>
      <c r="F56" s="42">
        <f t="shared" si="9"/>
        <v>34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46</v>
      </c>
      <c r="C57" s="41">
        <f t="shared" si="5"/>
        <v>0</v>
      </c>
      <c r="D57" s="41">
        <f t="shared" si="6"/>
        <v>17</v>
      </c>
      <c r="E57" s="42" t="str">
        <f t="shared" si="2"/>
        <v>BALEARES</v>
      </c>
      <c r="F57" s="42">
        <f t="shared" si="9"/>
        <v>10</v>
      </c>
      <c r="G57" s="42">
        <f t="shared" si="8"/>
        <v>5500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65089</v>
      </c>
      <c r="C59" s="41">
        <f t="shared" si="5"/>
        <v>57876</v>
      </c>
      <c r="D59" s="41">
        <f t="shared" si="6"/>
        <v>11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34</v>
      </c>
      <c r="C60" s="41">
        <f t="shared" si="5"/>
        <v>0</v>
      </c>
      <c r="D60" s="41">
        <f t="shared" si="6"/>
        <v>19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46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1785992</v>
      </c>
      <c r="C62" s="41">
        <f t="shared" si="5"/>
        <v>1113326</v>
      </c>
      <c r="D62" s="41">
        <f t="shared" si="6"/>
        <v>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6607456</v>
      </c>
      <c r="C63" s="41">
        <f t="shared" si="5"/>
        <v>6092808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63243</v>
      </c>
      <c r="C64" s="41">
        <f t="shared" si="5"/>
        <v>39113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5233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40296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0">
        <v>0</v>
      </c>
      <c r="C8" s="30">
        <v>0</v>
      </c>
      <c r="D8" s="30">
        <v>931</v>
      </c>
      <c r="E8" s="30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45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29">
        <v>2949339</v>
      </c>
      <c r="C11" s="29">
        <v>3130410</v>
      </c>
      <c r="D11" s="29">
        <v>7741562</v>
      </c>
      <c r="E11" s="29">
        <v>8944301</v>
      </c>
      <c r="F11" s="10">
        <f t="shared" si="0"/>
        <v>15.536128238719783</v>
      </c>
      <c r="G11" s="1"/>
      <c r="H11" s="1"/>
      <c r="I11" s="1"/>
    </row>
    <row r="12" spans="1:12" x14ac:dyDescent="0.25">
      <c r="A12" s="11" t="s">
        <v>48</v>
      </c>
      <c r="B12" s="30">
        <v>2354</v>
      </c>
      <c r="C12" s="30">
        <v>0</v>
      </c>
      <c r="D12" s="30">
        <v>6116</v>
      </c>
      <c r="E12" s="30">
        <v>2</v>
      </c>
      <c r="F12" s="13">
        <f t="shared" si="0"/>
        <v>-99.96729888816219</v>
      </c>
      <c r="G12" s="1"/>
      <c r="H12" s="1"/>
      <c r="I12" s="1"/>
    </row>
    <row r="13" spans="1:12" x14ac:dyDescent="0.25">
      <c r="A13" s="8" t="s">
        <v>49</v>
      </c>
      <c r="B13" s="29">
        <v>118</v>
      </c>
      <c r="C13" s="29">
        <v>0</v>
      </c>
      <c r="D13" s="29">
        <v>207</v>
      </c>
      <c r="E13" s="29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50</v>
      </c>
      <c r="B14" s="30">
        <v>573724</v>
      </c>
      <c r="C14" s="30">
        <v>569025</v>
      </c>
      <c r="D14" s="30">
        <v>1709721</v>
      </c>
      <c r="E14" s="30">
        <v>1635979</v>
      </c>
      <c r="F14" s="13">
        <f t="shared" si="0"/>
        <v>-4.3131013773592315</v>
      </c>
      <c r="G14" s="1"/>
      <c r="H14" s="1"/>
      <c r="I14" s="1"/>
    </row>
    <row r="15" spans="1:12" x14ac:dyDescent="0.25">
      <c r="A15" s="8" t="s">
        <v>51</v>
      </c>
      <c r="B15" s="29">
        <v>10087</v>
      </c>
      <c r="C15" s="29">
        <v>12852</v>
      </c>
      <c r="D15" s="29">
        <v>24073</v>
      </c>
      <c r="E15" s="29">
        <v>26428</v>
      </c>
      <c r="F15" s="10">
        <f t="shared" si="0"/>
        <v>9.7827441532006816</v>
      </c>
      <c r="G15" s="1"/>
      <c r="H15" s="1"/>
      <c r="I15" s="1"/>
    </row>
    <row r="16" spans="1:12" x14ac:dyDescent="0.25">
      <c r="A16" s="11" t="s">
        <v>52</v>
      </c>
      <c r="B16" s="30">
        <v>0</v>
      </c>
      <c r="C16" s="30">
        <v>42</v>
      </c>
      <c r="D16" s="30">
        <v>0</v>
      </c>
      <c r="E16" s="30">
        <v>42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29">
        <v>0</v>
      </c>
      <c r="C17" s="29">
        <v>396</v>
      </c>
      <c r="D17" s="29">
        <v>0</v>
      </c>
      <c r="E17" s="29">
        <v>785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0">
        <v>612739</v>
      </c>
      <c r="C22" s="30">
        <v>687046</v>
      </c>
      <c r="D22" s="30">
        <v>1895605</v>
      </c>
      <c r="E22" s="30">
        <v>1949294</v>
      </c>
      <c r="F22" s="13">
        <f t="shared" si="0"/>
        <v>2.8322883723138546</v>
      </c>
      <c r="G22" s="1"/>
      <c r="H22" s="1"/>
      <c r="I22" s="1"/>
    </row>
    <row r="23" spans="1:9" x14ac:dyDescent="0.25">
      <c r="A23" s="8" t="s">
        <v>59</v>
      </c>
      <c r="B23" s="29">
        <v>16644</v>
      </c>
      <c r="C23" s="29">
        <v>43259</v>
      </c>
      <c r="D23" s="29">
        <v>140728</v>
      </c>
      <c r="E23" s="29">
        <v>160610</v>
      </c>
      <c r="F23" s="10">
        <f t="shared" si="0"/>
        <v>14.127963162981075</v>
      </c>
      <c r="G23" s="1"/>
      <c r="H23" s="1"/>
      <c r="I23" s="1"/>
    </row>
    <row r="24" spans="1:9" x14ac:dyDescent="0.25">
      <c r="A24" s="11" t="s">
        <v>60</v>
      </c>
      <c r="B24" s="30">
        <v>0</v>
      </c>
      <c r="C24" s="30">
        <v>0</v>
      </c>
      <c r="D24" s="30">
        <v>248</v>
      </c>
      <c r="E24" s="30">
        <v>58</v>
      </c>
      <c r="F24" s="13">
        <f t="shared" si="0"/>
        <v>-76.612903225806448</v>
      </c>
      <c r="G24" s="1"/>
      <c r="H24" s="1"/>
      <c r="I24" s="1"/>
    </row>
    <row r="25" spans="1:9" x14ac:dyDescent="0.25">
      <c r="A25" s="8" t="s">
        <v>61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30">
        <v>0</v>
      </c>
      <c r="C26" s="30">
        <v>0</v>
      </c>
      <c r="D26" s="30">
        <v>0</v>
      </c>
      <c r="E26" s="30">
        <v>46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0">
        <v>16870</v>
      </c>
      <c r="C28" s="30">
        <v>21310</v>
      </c>
      <c r="D28" s="30">
        <v>45024</v>
      </c>
      <c r="E28" s="30">
        <v>54555</v>
      </c>
      <c r="F28" s="13">
        <f t="shared" si="0"/>
        <v>21.168710021321957</v>
      </c>
      <c r="G28" s="1"/>
      <c r="H28" s="1"/>
      <c r="I28" s="1"/>
    </row>
    <row r="29" spans="1:9" x14ac:dyDescent="0.25">
      <c r="A29" s="8" t="s">
        <v>65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30">
        <v>9</v>
      </c>
      <c r="C30" s="30">
        <v>0</v>
      </c>
      <c r="D30" s="30">
        <v>46</v>
      </c>
      <c r="E30" s="30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67</v>
      </c>
      <c r="B31" s="29">
        <v>125942</v>
      </c>
      <c r="C31" s="29">
        <v>216911</v>
      </c>
      <c r="D31" s="29">
        <v>193927</v>
      </c>
      <c r="E31" s="29">
        <v>573695</v>
      </c>
      <c r="F31" s="10">
        <f t="shared" si="0"/>
        <v>195.83038978584727</v>
      </c>
      <c r="G31" s="1"/>
      <c r="H31" s="1"/>
      <c r="I31" s="1"/>
    </row>
    <row r="32" spans="1:9" x14ac:dyDescent="0.25">
      <c r="A32" s="11" t="s">
        <v>68</v>
      </c>
      <c r="B32" s="30">
        <v>2310994</v>
      </c>
      <c r="C32" s="30">
        <v>2401149</v>
      </c>
      <c r="D32" s="30">
        <v>6088381</v>
      </c>
      <c r="E32" s="30">
        <v>6603430</v>
      </c>
      <c r="F32" s="13">
        <f t="shared" si="0"/>
        <v>8.4595395721785422</v>
      </c>
      <c r="G32" s="1"/>
      <c r="H32" s="1"/>
      <c r="I32" s="1"/>
    </row>
    <row r="33" spans="1:9" x14ac:dyDescent="0.25">
      <c r="A33" s="8" t="s">
        <v>69</v>
      </c>
      <c r="B33" s="29">
        <v>5325</v>
      </c>
      <c r="C33" s="29">
        <v>16617</v>
      </c>
      <c r="D33" s="29">
        <v>17699</v>
      </c>
      <c r="E33" s="29">
        <v>40229</v>
      </c>
      <c r="F33" s="10">
        <f t="shared" si="0"/>
        <v>127.29532741962822</v>
      </c>
      <c r="G33" s="1"/>
      <c r="H33" s="1"/>
      <c r="I33" s="1"/>
    </row>
    <row r="34" spans="1:9" x14ac:dyDescent="0.25">
      <c r="A34" s="11" t="s">
        <v>70</v>
      </c>
      <c r="B34" s="30">
        <v>1424</v>
      </c>
      <c r="C34" s="30">
        <v>0</v>
      </c>
      <c r="D34" s="30">
        <v>5233</v>
      </c>
      <c r="E34" s="30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71</v>
      </c>
      <c r="B35" s="15">
        <f>SUM(B7:B34)</f>
        <v>6625569</v>
      </c>
      <c r="C35" s="15">
        <f t="shared" ref="C35:E35" si="1">SUM(C7:C34)</f>
        <v>7099017</v>
      </c>
      <c r="D35" s="15">
        <f t="shared" si="1"/>
        <v>17869501</v>
      </c>
      <c r="E35" s="15">
        <f t="shared" si="1"/>
        <v>19989454</v>
      </c>
      <c r="F35" s="16">
        <f t="shared" si="0"/>
        <v>11.863526575252436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8944301</v>
      </c>
      <c r="G38" s="42">
        <f>LOOKUP(E38,$A$38:$A$65,$C$38:$C$65)</f>
        <v>7741562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931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6603430</v>
      </c>
      <c r="G39" s="42">
        <f t="shared" ref="G39:G65" si="8">LOOKUP(E39,$A$38:$A$65,$C$38:$C$65)</f>
        <v>6088381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1949294</v>
      </c>
      <c r="G40" s="42">
        <f t="shared" si="8"/>
        <v>1895605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1635979</v>
      </c>
      <c r="G41" s="42">
        <f t="shared" si="8"/>
        <v>1709721</v>
      </c>
    </row>
    <row r="42" spans="1:9" x14ac:dyDescent="0.25">
      <c r="A42" s="42" t="str">
        <f t="shared" si="3"/>
        <v>BAHIA DE ALGECIRAS</v>
      </c>
      <c r="B42" s="41">
        <f t="shared" si="4"/>
        <v>8944301</v>
      </c>
      <c r="C42" s="41">
        <f t="shared" si="5"/>
        <v>7741562</v>
      </c>
      <c r="D42" s="41">
        <f t="shared" si="6"/>
        <v>1</v>
      </c>
      <c r="E42" s="42" t="str">
        <f t="shared" si="2"/>
        <v>TARRAGONA</v>
      </c>
      <c r="F42" s="42">
        <f t="shared" si="7"/>
        <v>573695</v>
      </c>
      <c r="G42" s="42">
        <f t="shared" si="8"/>
        <v>193927</v>
      </c>
    </row>
    <row r="43" spans="1:9" x14ac:dyDescent="0.25">
      <c r="A43" s="42" t="str">
        <f t="shared" si="3"/>
        <v>BAHIA DE CADIZ</v>
      </c>
      <c r="B43" s="41">
        <f t="shared" si="4"/>
        <v>2</v>
      </c>
      <c r="C43" s="41">
        <f t="shared" si="5"/>
        <v>6116</v>
      </c>
      <c r="D43" s="41">
        <f t="shared" si="6"/>
        <v>14</v>
      </c>
      <c r="E43" s="42" t="str">
        <f t="shared" si="2"/>
        <v>MALAGA</v>
      </c>
      <c r="F43" s="42">
        <f t="shared" si="7"/>
        <v>160610</v>
      </c>
      <c r="G43" s="42">
        <f t="shared" si="8"/>
        <v>140728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207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54555</v>
      </c>
      <c r="G44" s="42">
        <f t="shared" si="8"/>
        <v>45024</v>
      </c>
    </row>
    <row r="45" spans="1:9" x14ac:dyDescent="0.25">
      <c r="A45" s="42" t="str">
        <f t="shared" si="3"/>
        <v>BARCELONA</v>
      </c>
      <c r="B45" s="41">
        <f t="shared" si="4"/>
        <v>1635979</v>
      </c>
      <c r="C45" s="41">
        <f t="shared" si="5"/>
        <v>1709721</v>
      </c>
      <c r="D45" s="41">
        <f t="shared" si="6"/>
        <v>4</v>
      </c>
      <c r="E45" s="42" t="str">
        <f t="shared" si="2"/>
        <v>VIGO</v>
      </c>
      <c r="F45" s="42">
        <f t="shared" si="7"/>
        <v>40229</v>
      </c>
      <c r="G45" s="42">
        <f t="shared" si="8"/>
        <v>17699</v>
      </c>
    </row>
    <row r="46" spans="1:9" x14ac:dyDescent="0.25">
      <c r="A46" s="42" t="str">
        <f t="shared" si="3"/>
        <v>BILBAO</v>
      </c>
      <c r="B46" s="41">
        <f t="shared" si="4"/>
        <v>26428</v>
      </c>
      <c r="C46" s="41">
        <f t="shared" si="5"/>
        <v>24073</v>
      </c>
      <c r="D46" s="41">
        <f t="shared" si="6"/>
        <v>9</v>
      </c>
      <c r="E46" s="42" t="str">
        <f t="shared" si="2"/>
        <v>BILBAO</v>
      </c>
      <c r="F46" s="42">
        <f t="shared" si="7"/>
        <v>26428</v>
      </c>
      <c r="G46" s="42">
        <f t="shared" si="8"/>
        <v>24073</v>
      </c>
    </row>
    <row r="47" spans="1:9" x14ac:dyDescent="0.25">
      <c r="A47" s="42" t="str">
        <f t="shared" si="3"/>
        <v>CARTAGENA</v>
      </c>
      <c r="B47" s="41">
        <f t="shared" si="4"/>
        <v>42</v>
      </c>
      <c r="C47" s="41">
        <f t="shared" si="5"/>
        <v>0</v>
      </c>
      <c r="D47" s="41">
        <f t="shared" si="6"/>
        <v>13</v>
      </c>
      <c r="E47" s="42" t="str">
        <f t="shared" si="2"/>
        <v>CASTELLON</v>
      </c>
      <c r="F47" s="42">
        <f t="shared" si="7"/>
        <v>785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785</v>
      </c>
      <c r="C48" s="41">
        <f t="shared" si="5"/>
        <v>0</v>
      </c>
      <c r="D48" s="41">
        <f t="shared" si="6"/>
        <v>10</v>
      </c>
      <c r="E48" s="42" t="str">
        <f t="shared" si="2"/>
        <v>MARIN Y RIA DE PONTEVEDRA</v>
      </c>
      <c r="F48" s="42">
        <f t="shared" si="7"/>
        <v>58</v>
      </c>
      <c r="G48" s="42">
        <f t="shared" si="8"/>
        <v>248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MOTRIL</v>
      </c>
      <c r="F49" s="42">
        <f t="shared" si="7"/>
        <v>46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42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BAHIA DE CADIZ</v>
      </c>
      <c r="F51" s="42">
        <f t="shared" si="7"/>
        <v>2</v>
      </c>
      <c r="G51" s="42">
        <f t="shared" si="8"/>
        <v>6116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1949294</v>
      </c>
      <c r="C53" s="41">
        <f t="shared" si="5"/>
        <v>1895605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160610</v>
      </c>
      <c r="C54" s="41">
        <f t="shared" si="5"/>
        <v>140728</v>
      </c>
      <c r="D54" s="41">
        <f t="shared" si="6"/>
        <v>6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58</v>
      </c>
      <c r="C55" s="41">
        <f t="shared" si="5"/>
        <v>248</v>
      </c>
      <c r="D55" s="41">
        <f t="shared" si="6"/>
        <v>11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46</v>
      </c>
      <c r="C57" s="41">
        <f t="shared" si="5"/>
        <v>0</v>
      </c>
      <c r="D57" s="41">
        <f t="shared" si="6"/>
        <v>12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54555</v>
      </c>
      <c r="C59" s="41">
        <f t="shared" si="5"/>
        <v>45024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46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573695</v>
      </c>
      <c r="C62" s="41">
        <f t="shared" si="5"/>
        <v>193927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6603430</v>
      </c>
      <c r="C63" s="41">
        <f t="shared" si="5"/>
        <v>6088381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40229</v>
      </c>
      <c r="C64" s="41">
        <f t="shared" si="5"/>
        <v>17699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5233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40296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31">
        <v>12852</v>
      </c>
      <c r="C7" s="31">
        <v>6914</v>
      </c>
      <c r="D7" s="31">
        <v>31032</v>
      </c>
      <c r="E7" s="31">
        <v>22774</v>
      </c>
      <c r="F7" s="10">
        <f>((E7*100)/D7)-100</f>
        <v>-26.611240010311931</v>
      </c>
      <c r="G7" s="1"/>
      <c r="H7" s="1"/>
      <c r="I7" s="1"/>
    </row>
    <row r="8" spans="1:12" x14ac:dyDescent="0.25">
      <c r="A8" s="11" t="s">
        <v>44</v>
      </c>
      <c r="B8" s="32">
        <v>71158</v>
      </c>
      <c r="C8" s="32">
        <v>97416</v>
      </c>
      <c r="D8" s="32">
        <v>204165</v>
      </c>
      <c r="E8" s="32">
        <v>265189</v>
      </c>
      <c r="F8" s="13">
        <f t="shared" ref="F8:F35" si="0">((E8*100)/D8)-100</f>
        <v>29.889550118776469</v>
      </c>
      <c r="G8" s="1"/>
      <c r="H8" s="1"/>
      <c r="I8" s="1"/>
    </row>
    <row r="9" spans="1:12" x14ac:dyDescent="0.25">
      <c r="A9" s="8" t="s">
        <v>45</v>
      </c>
      <c r="B9" s="31">
        <v>8</v>
      </c>
      <c r="C9" s="31">
        <v>1590</v>
      </c>
      <c r="D9" s="31">
        <v>14</v>
      </c>
      <c r="E9" s="31">
        <v>6973</v>
      </c>
      <c r="F9" s="10">
        <f t="shared" si="0"/>
        <v>49707.142857142855</v>
      </c>
      <c r="G9" s="1"/>
      <c r="H9" s="1"/>
      <c r="I9" s="1"/>
    </row>
    <row r="10" spans="1:12" x14ac:dyDescent="0.25">
      <c r="A10" s="11" t="s">
        <v>46</v>
      </c>
      <c r="B10" s="32">
        <v>4611</v>
      </c>
      <c r="C10" s="32">
        <v>0</v>
      </c>
      <c r="D10" s="32">
        <v>12030</v>
      </c>
      <c r="E10" s="3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47</v>
      </c>
      <c r="B11" s="31">
        <v>3101824</v>
      </c>
      <c r="C11" s="31">
        <v>3283735</v>
      </c>
      <c r="D11" s="31">
        <v>8126162</v>
      </c>
      <c r="E11" s="31">
        <v>9408555</v>
      </c>
      <c r="F11" s="10">
        <f t="shared" si="0"/>
        <v>15.781041529814445</v>
      </c>
      <c r="G11" s="1"/>
      <c r="H11" s="1"/>
      <c r="I11" s="1"/>
    </row>
    <row r="12" spans="1:12" x14ac:dyDescent="0.25">
      <c r="A12" s="11" t="s">
        <v>48</v>
      </c>
      <c r="B12" s="32">
        <v>94598</v>
      </c>
      <c r="C12" s="32">
        <v>124967</v>
      </c>
      <c r="D12" s="32">
        <v>244861</v>
      </c>
      <c r="E12" s="32">
        <v>295612</v>
      </c>
      <c r="F12" s="13">
        <f t="shared" si="0"/>
        <v>20.726452967193637</v>
      </c>
      <c r="G12" s="1"/>
      <c r="H12" s="1"/>
      <c r="I12" s="1"/>
    </row>
    <row r="13" spans="1:12" x14ac:dyDescent="0.25">
      <c r="A13" s="8" t="s">
        <v>49</v>
      </c>
      <c r="B13" s="31">
        <v>46989</v>
      </c>
      <c r="C13" s="31">
        <v>47480</v>
      </c>
      <c r="D13" s="31">
        <v>119405</v>
      </c>
      <c r="E13" s="31">
        <v>118576</v>
      </c>
      <c r="F13" s="10">
        <f t="shared" si="0"/>
        <v>-0.6942757840961491</v>
      </c>
      <c r="G13" s="1"/>
      <c r="H13" s="1"/>
      <c r="I13" s="1"/>
    </row>
    <row r="14" spans="1:12" x14ac:dyDescent="0.25">
      <c r="A14" s="11" t="s">
        <v>50</v>
      </c>
      <c r="B14" s="32">
        <v>1382395</v>
      </c>
      <c r="C14" s="32">
        <v>1596178</v>
      </c>
      <c r="D14" s="32">
        <v>4135243</v>
      </c>
      <c r="E14" s="32">
        <v>4393476</v>
      </c>
      <c r="F14" s="13">
        <f t="shared" si="0"/>
        <v>6.2446874343297338</v>
      </c>
      <c r="G14" s="1"/>
      <c r="H14" s="1"/>
      <c r="I14" s="1"/>
    </row>
    <row r="15" spans="1:12" x14ac:dyDescent="0.25">
      <c r="A15" s="8" t="s">
        <v>51</v>
      </c>
      <c r="B15" s="31">
        <v>416026</v>
      </c>
      <c r="C15" s="31">
        <v>486256</v>
      </c>
      <c r="D15" s="31">
        <v>1067114</v>
      </c>
      <c r="E15" s="31">
        <v>1234781</v>
      </c>
      <c r="F15" s="10">
        <f t="shared" si="0"/>
        <v>15.712191949501175</v>
      </c>
      <c r="G15" s="1"/>
      <c r="H15" s="1"/>
      <c r="I15" s="1"/>
    </row>
    <row r="16" spans="1:12" x14ac:dyDescent="0.25">
      <c r="A16" s="11" t="s">
        <v>52</v>
      </c>
      <c r="B16" s="32">
        <v>37191</v>
      </c>
      <c r="C16" s="32">
        <v>56156</v>
      </c>
      <c r="D16" s="32">
        <v>80604</v>
      </c>
      <c r="E16" s="32">
        <v>157824</v>
      </c>
      <c r="F16" s="13">
        <f t="shared" si="0"/>
        <v>95.801697186243871</v>
      </c>
      <c r="G16" s="1"/>
      <c r="H16" s="1"/>
      <c r="I16" s="1"/>
    </row>
    <row r="17" spans="1:9" x14ac:dyDescent="0.25">
      <c r="A17" s="8" t="s">
        <v>53</v>
      </c>
      <c r="B17" s="31">
        <v>60316</v>
      </c>
      <c r="C17" s="31">
        <v>102960</v>
      </c>
      <c r="D17" s="31">
        <v>169675</v>
      </c>
      <c r="E17" s="31">
        <v>235768</v>
      </c>
      <c r="F17" s="10">
        <f t="shared" si="0"/>
        <v>38.952703698246637</v>
      </c>
      <c r="G17" s="1"/>
      <c r="H17" s="1"/>
      <c r="I17" s="1"/>
    </row>
    <row r="18" spans="1:9" x14ac:dyDescent="0.25">
      <c r="A18" s="11" t="s">
        <v>54</v>
      </c>
      <c r="B18" s="32">
        <v>4212</v>
      </c>
      <c r="C18" s="32">
        <v>2924</v>
      </c>
      <c r="D18" s="32">
        <v>14027</v>
      </c>
      <c r="E18" s="32">
        <v>9023</v>
      </c>
      <c r="F18" s="13">
        <f t="shared" si="0"/>
        <v>-35.674057175447345</v>
      </c>
      <c r="G18" s="1"/>
      <c r="H18" s="1"/>
      <c r="I18" s="1"/>
    </row>
    <row r="19" spans="1:9" x14ac:dyDescent="0.25">
      <c r="A19" s="8" t="s">
        <v>55</v>
      </c>
      <c r="B19" s="31">
        <v>55</v>
      </c>
      <c r="C19" s="31">
        <v>263</v>
      </c>
      <c r="D19" s="31">
        <v>140</v>
      </c>
      <c r="E19" s="31">
        <v>1336</v>
      </c>
      <c r="F19" s="10">
        <f t="shared" si="0"/>
        <v>854.28571428571433</v>
      </c>
      <c r="G19" s="1"/>
      <c r="H19" s="1"/>
      <c r="I19" s="1"/>
    </row>
    <row r="20" spans="1:9" x14ac:dyDescent="0.25">
      <c r="A20" s="11" t="s">
        <v>56</v>
      </c>
      <c r="B20" s="32">
        <v>24454</v>
      </c>
      <c r="C20" s="32">
        <v>38196</v>
      </c>
      <c r="D20" s="32">
        <v>69668</v>
      </c>
      <c r="E20" s="32">
        <v>102415</v>
      </c>
      <c r="F20" s="13">
        <f t="shared" si="0"/>
        <v>47.004363552850663</v>
      </c>
      <c r="G20" s="1"/>
      <c r="H20" s="1"/>
      <c r="I20" s="1"/>
    </row>
    <row r="21" spans="1:9" x14ac:dyDescent="0.25">
      <c r="A21" s="8" t="s">
        <v>57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2">
        <v>888158</v>
      </c>
      <c r="C22" s="32">
        <v>984045</v>
      </c>
      <c r="D22" s="32">
        <v>2638238</v>
      </c>
      <c r="E22" s="32">
        <v>2740950</v>
      </c>
      <c r="F22" s="13">
        <f t="shared" si="0"/>
        <v>3.8932044796565037</v>
      </c>
      <c r="G22" s="1"/>
      <c r="H22" s="1"/>
      <c r="I22" s="1"/>
    </row>
    <row r="23" spans="1:9" x14ac:dyDescent="0.25">
      <c r="A23" s="8" t="s">
        <v>59</v>
      </c>
      <c r="B23" s="31">
        <v>27646</v>
      </c>
      <c r="C23" s="31">
        <v>55360</v>
      </c>
      <c r="D23" s="31">
        <v>171016</v>
      </c>
      <c r="E23" s="31">
        <v>191478</v>
      </c>
      <c r="F23" s="10">
        <f t="shared" si="0"/>
        <v>11.96496234270478</v>
      </c>
      <c r="G23" s="1"/>
      <c r="H23" s="1"/>
      <c r="I23" s="1"/>
    </row>
    <row r="24" spans="1:9" x14ac:dyDescent="0.25">
      <c r="A24" s="11" t="s">
        <v>60</v>
      </c>
      <c r="B24" s="32">
        <v>14349</v>
      </c>
      <c r="C24" s="32">
        <v>40367</v>
      </c>
      <c r="D24" s="32">
        <v>28566</v>
      </c>
      <c r="E24" s="32">
        <v>95248</v>
      </c>
      <c r="F24" s="13">
        <f t="shared" si="0"/>
        <v>233.43135195687182</v>
      </c>
      <c r="G24" s="1"/>
      <c r="H24" s="1"/>
      <c r="I24" s="1"/>
    </row>
    <row r="25" spans="1:9" x14ac:dyDescent="0.25">
      <c r="A25" s="8" t="s">
        <v>61</v>
      </c>
      <c r="B25" s="31">
        <v>12282</v>
      </c>
      <c r="C25" s="31">
        <v>17034</v>
      </c>
      <c r="D25" s="31">
        <v>41132</v>
      </c>
      <c r="E25" s="31">
        <v>38473</v>
      </c>
      <c r="F25" s="10">
        <f t="shared" si="0"/>
        <v>-6.4645531459690773</v>
      </c>
      <c r="G25" s="1"/>
      <c r="H25" s="1"/>
      <c r="I25" s="1"/>
    </row>
    <row r="26" spans="1:9" x14ac:dyDescent="0.25">
      <c r="A26" s="11" t="s">
        <v>62</v>
      </c>
      <c r="B26" s="32">
        <v>0</v>
      </c>
      <c r="C26" s="32">
        <v>1520</v>
      </c>
      <c r="D26" s="32">
        <v>0</v>
      </c>
      <c r="E26" s="32">
        <v>6181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1">
        <v>0</v>
      </c>
      <c r="C27" s="31">
        <v>51</v>
      </c>
      <c r="D27" s="31">
        <v>0</v>
      </c>
      <c r="E27" s="31">
        <v>51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2">
        <v>233213</v>
      </c>
      <c r="C28" s="32">
        <v>279095</v>
      </c>
      <c r="D28" s="32">
        <v>645448</v>
      </c>
      <c r="E28" s="32">
        <v>721210</v>
      </c>
      <c r="F28" s="13">
        <f t="shared" si="0"/>
        <v>11.737893680048586</v>
      </c>
      <c r="G28" s="1"/>
      <c r="H28" s="1"/>
      <c r="I28" s="1"/>
    </row>
    <row r="29" spans="1:9" x14ac:dyDescent="0.25">
      <c r="A29" s="8" t="s">
        <v>65</v>
      </c>
      <c r="B29" s="31">
        <v>1361</v>
      </c>
      <c r="C29" s="31">
        <v>486</v>
      </c>
      <c r="D29" s="31">
        <v>5177</v>
      </c>
      <c r="E29" s="31">
        <v>2530</v>
      </c>
      <c r="F29" s="10">
        <f t="shared" si="0"/>
        <v>-51.129998068379372</v>
      </c>
      <c r="G29" s="1"/>
      <c r="H29" s="1"/>
      <c r="I29" s="1"/>
    </row>
    <row r="30" spans="1:9" x14ac:dyDescent="0.25">
      <c r="A30" s="11" t="s">
        <v>66</v>
      </c>
      <c r="B30" s="32">
        <v>82673</v>
      </c>
      <c r="C30" s="32">
        <v>92500</v>
      </c>
      <c r="D30" s="32">
        <v>226728</v>
      </c>
      <c r="E30" s="32">
        <v>269418</v>
      </c>
      <c r="F30" s="13">
        <f t="shared" si="0"/>
        <v>18.828728696940829</v>
      </c>
      <c r="G30" s="1"/>
      <c r="H30" s="1"/>
      <c r="I30" s="1"/>
    </row>
    <row r="31" spans="1:9" x14ac:dyDescent="0.25">
      <c r="A31" s="8" t="s">
        <v>67</v>
      </c>
      <c r="B31" s="31">
        <v>170302</v>
      </c>
      <c r="C31" s="31">
        <v>278618</v>
      </c>
      <c r="D31" s="31">
        <v>301455</v>
      </c>
      <c r="E31" s="31">
        <v>769342</v>
      </c>
      <c r="F31" s="10">
        <f t="shared" si="0"/>
        <v>155.20956693370488</v>
      </c>
      <c r="G31" s="1"/>
      <c r="H31" s="1"/>
      <c r="I31" s="1"/>
    </row>
    <row r="32" spans="1:9" x14ac:dyDescent="0.25">
      <c r="A32" s="11" t="s">
        <v>68</v>
      </c>
      <c r="B32" s="32">
        <v>3589841</v>
      </c>
      <c r="C32" s="32">
        <v>3762206</v>
      </c>
      <c r="D32" s="32">
        <v>9605742</v>
      </c>
      <c r="E32" s="32">
        <v>10383220</v>
      </c>
      <c r="F32" s="13">
        <f t="shared" si="0"/>
        <v>8.0938880099007378</v>
      </c>
      <c r="G32" s="1"/>
      <c r="H32" s="1"/>
      <c r="I32" s="1"/>
    </row>
    <row r="33" spans="1:9" x14ac:dyDescent="0.25">
      <c r="A33" s="8" t="s">
        <v>69</v>
      </c>
      <c r="B33" s="31">
        <v>152869</v>
      </c>
      <c r="C33" s="31">
        <v>201500</v>
      </c>
      <c r="D33" s="31">
        <v>423438</v>
      </c>
      <c r="E33" s="31">
        <v>507804</v>
      </c>
      <c r="F33" s="10">
        <f t="shared" si="0"/>
        <v>19.924050274184182</v>
      </c>
      <c r="G33" s="1"/>
      <c r="H33" s="1"/>
      <c r="I33" s="1"/>
    </row>
    <row r="34" spans="1:9" x14ac:dyDescent="0.25">
      <c r="A34" s="11" t="s">
        <v>70</v>
      </c>
      <c r="B34" s="32">
        <v>23084</v>
      </c>
      <c r="C34" s="32">
        <v>0</v>
      </c>
      <c r="D34" s="32">
        <v>72174</v>
      </c>
      <c r="E34" s="32">
        <v>3710</v>
      </c>
      <c r="F34" s="13">
        <f t="shared" si="0"/>
        <v>-94.85964474741597</v>
      </c>
      <c r="G34" s="1"/>
      <c r="H34" s="1"/>
      <c r="I34" s="1"/>
    </row>
    <row r="35" spans="1:9" x14ac:dyDescent="0.25">
      <c r="A35" s="14" t="s">
        <v>71</v>
      </c>
      <c r="B35" s="15">
        <f>SUM(B7:B34)</f>
        <v>10452467</v>
      </c>
      <c r="C35" s="15">
        <f t="shared" ref="C35:E35" si="1">SUM(C7:C34)</f>
        <v>11557817</v>
      </c>
      <c r="D35" s="15">
        <f t="shared" si="1"/>
        <v>28433254</v>
      </c>
      <c r="E35" s="15">
        <f t="shared" si="1"/>
        <v>31981917</v>
      </c>
      <c r="F35" s="16">
        <f t="shared" si="0"/>
        <v>12.480678433780383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22774</v>
      </c>
      <c r="C38" s="41">
        <f>D7</f>
        <v>31032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10383220</v>
      </c>
      <c r="G38" s="42">
        <f>LOOKUP(E38,$A$38:$A$65,$C$38:$C$65)</f>
        <v>9605742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265189</v>
      </c>
      <c r="C39" s="41">
        <f t="shared" ref="C39:C65" si="5">D8</f>
        <v>204165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9408555</v>
      </c>
      <c r="G39" s="42">
        <f t="shared" ref="G39:G65" si="8">LOOKUP(E39,$A$38:$A$65,$C$38:$C$65)</f>
        <v>8126162</v>
      </c>
    </row>
    <row r="40" spans="1:9" x14ac:dyDescent="0.25">
      <c r="A40" s="42" t="str">
        <f t="shared" si="3"/>
        <v>ALMERIA</v>
      </c>
      <c r="B40" s="41">
        <f t="shared" si="4"/>
        <v>6973</v>
      </c>
      <c r="C40" s="41">
        <f t="shared" si="5"/>
        <v>14</v>
      </c>
      <c r="D40" s="41">
        <f t="shared" si="6"/>
        <v>21</v>
      </c>
      <c r="E40" s="42" t="str">
        <f t="shared" si="2"/>
        <v>BARCELONA</v>
      </c>
      <c r="F40" s="42">
        <f t="shared" si="7"/>
        <v>4393476</v>
      </c>
      <c r="G40" s="42">
        <f t="shared" si="8"/>
        <v>4135243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12030</v>
      </c>
      <c r="D41" s="41">
        <f t="shared" si="6"/>
        <v>28</v>
      </c>
      <c r="E41" s="42" t="str">
        <f t="shared" si="2"/>
        <v>LAS PALMAS</v>
      </c>
      <c r="F41" s="42">
        <f t="shared" si="7"/>
        <v>2740950</v>
      </c>
      <c r="G41" s="42">
        <f t="shared" si="8"/>
        <v>2638238</v>
      </c>
    </row>
    <row r="42" spans="1:9" x14ac:dyDescent="0.25">
      <c r="A42" s="42" t="str">
        <f t="shared" si="3"/>
        <v>BAHIA DE ALGECIRAS</v>
      </c>
      <c r="B42" s="41">
        <f t="shared" si="4"/>
        <v>9408555</v>
      </c>
      <c r="C42" s="41">
        <f t="shared" si="5"/>
        <v>8126162</v>
      </c>
      <c r="D42" s="41">
        <f t="shared" si="6"/>
        <v>2</v>
      </c>
      <c r="E42" s="42" t="str">
        <f t="shared" si="2"/>
        <v>BILBAO</v>
      </c>
      <c r="F42" s="42">
        <f t="shared" si="7"/>
        <v>1234781</v>
      </c>
      <c r="G42" s="42">
        <f t="shared" si="8"/>
        <v>1067114</v>
      </c>
    </row>
    <row r="43" spans="1:9" x14ac:dyDescent="0.25">
      <c r="A43" s="42" t="str">
        <f t="shared" si="3"/>
        <v>BAHIA DE CADIZ</v>
      </c>
      <c r="B43" s="41">
        <f t="shared" si="4"/>
        <v>295612</v>
      </c>
      <c r="C43" s="41">
        <f t="shared" si="5"/>
        <v>244861</v>
      </c>
      <c r="D43" s="41">
        <f t="shared" si="6"/>
        <v>9</v>
      </c>
      <c r="E43" s="42" t="str">
        <f t="shared" si="2"/>
        <v>TARRAGONA</v>
      </c>
      <c r="F43" s="42">
        <f t="shared" si="7"/>
        <v>769342</v>
      </c>
      <c r="G43" s="42">
        <f t="shared" si="8"/>
        <v>301455</v>
      </c>
    </row>
    <row r="44" spans="1:9" x14ac:dyDescent="0.25">
      <c r="A44" s="42" t="str">
        <f t="shared" si="3"/>
        <v>BALEARES</v>
      </c>
      <c r="B44" s="41">
        <f t="shared" si="4"/>
        <v>118576</v>
      </c>
      <c r="C44" s="41">
        <f t="shared" si="5"/>
        <v>119405</v>
      </c>
      <c r="D44" s="41">
        <f t="shared" si="6"/>
        <v>15</v>
      </c>
      <c r="E44" s="42" t="str">
        <f t="shared" si="2"/>
        <v>SANTA CRUZ DE TENERIFE</v>
      </c>
      <c r="F44" s="42">
        <f t="shared" si="7"/>
        <v>721210</v>
      </c>
      <c r="G44" s="42">
        <f t="shared" si="8"/>
        <v>645448</v>
      </c>
    </row>
    <row r="45" spans="1:9" x14ac:dyDescent="0.25">
      <c r="A45" s="42" t="str">
        <f t="shared" si="3"/>
        <v>BARCELONA</v>
      </c>
      <c r="B45" s="41">
        <f t="shared" si="4"/>
        <v>4393476</v>
      </c>
      <c r="C45" s="41">
        <f t="shared" si="5"/>
        <v>4135243</v>
      </c>
      <c r="D45" s="41">
        <f t="shared" si="6"/>
        <v>3</v>
      </c>
      <c r="E45" s="42" t="str">
        <f t="shared" si="2"/>
        <v>VIGO</v>
      </c>
      <c r="F45" s="42">
        <f t="shared" si="7"/>
        <v>507804</v>
      </c>
      <c r="G45" s="42">
        <f t="shared" si="8"/>
        <v>423438</v>
      </c>
    </row>
    <row r="46" spans="1:9" x14ac:dyDescent="0.25">
      <c r="A46" s="42" t="str">
        <f t="shared" si="3"/>
        <v>BILBAO</v>
      </c>
      <c r="B46" s="41">
        <f t="shared" si="4"/>
        <v>1234781</v>
      </c>
      <c r="C46" s="41">
        <f t="shared" si="5"/>
        <v>1067114</v>
      </c>
      <c r="D46" s="41">
        <f t="shared" si="6"/>
        <v>5</v>
      </c>
      <c r="E46" s="42" t="str">
        <f t="shared" si="2"/>
        <v>BAHIA DE CADIZ</v>
      </c>
      <c r="F46" s="42">
        <f t="shared" si="7"/>
        <v>295612</v>
      </c>
      <c r="G46" s="42">
        <f t="shared" si="8"/>
        <v>244861</v>
      </c>
    </row>
    <row r="47" spans="1:9" x14ac:dyDescent="0.25">
      <c r="A47" s="42" t="str">
        <f t="shared" si="3"/>
        <v>CARTAGENA</v>
      </c>
      <c r="B47" s="41">
        <f t="shared" si="4"/>
        <v>157824</v>
      </c>
      <c r="C47" s="41">
        <f t="shared" si="5"/>
        <v>80604</v>
      </c>
      <c r="D47" s="41">
        <f t="shared" si="6"/>
        <v>14</v>
      </c>
      <c r="E47" s="42" t="str">
        <f t="shared" si="2"/>
        <v>SEVILLA</v>
      </c>
      <c r="F47" s="42">
        <f t="shared" si="7"/>
        <v>269418</v>
      </c>
      <c r="G47" s="42">
        <f t="shared" si="8"/>
        <v>226728</v>
      </c>
    </row>
    <row r="48" spans="1:9" x14ac:dyDescent="0.25">
      <c r="A48" s="42" t="str">
        <f t="shared" si="3"/>
        <v>CASTELLON</v>
      </c>
      <c r="B48" s="41">
        <f t="shared" si="4"/>
        <v>235768</v>
      </c>
      <c r="C48" s="41">
        <f t="shared" si="5"/>
        <v>169675</v>
      </c>
      <c r="D48" s="41">
        <f t="shared" si="6"/>
        <v>12</v>
      </c>
      <c r="E48" s="42" t="str">
        <f t="shared" si="2"/>
        <v>ALICANTE</v>
      </c>
      <c r="F48" s="42">
        <f t="shared" si="7"/>
        <v>265189</v>
      </c>
      <c r="G48" s="42">
        <f t="shared" si="8"/>
        <v>204165</v>
      </c>
    </row>
    <row r="49" spans="1:7" x14ac:dyDescent="0.25">
      <c r="A49" s="42" t="str">
        <f t="shared" si="3"/>
        <v>CEUTA</v>
      </c>
      <c r="B49" s="41">
        <f t="shared" si="4"/>
        <v>9023</v>
      </c>
      <c r="C49" s="41">
        <f t="shared" si="5"/>
        <v>14027</v>
      </c>
      <c r="D49" s="41">
        <f t="shared" si="6"/>
        <v>20</v>
      </c>
      <c r="E49" s="42" t="str">
        <f t="shared" si="2"/>
        <v>CASTELLON</v>
      </c>
      <c r="F49" s="42">
        <f t="shared" si="7"/>
        <v>235768</v>
      </c>
      <c r="G49" s="42">
        <f t="shared" si="8"/>
        <v>169675</v>
      </c>
    </row>
    <row r="50" spans="1:7" x14ac:dyDescent="0.25">
      <c r="A50" s="42" t="str">
        <f t="shared" si="3"/>
        <v>FERROL-SAN CIBRAO</v>
      </c>
      <c r="B50" s="41">
        <f t="shared" si="4"/>
        <v>1336</v>
      </c>
      <c r="C50" s="41">
        <f t="shared" si="5"/>
        <v>140</v>
      </c>
      <c r="D50" s="41">
        <f t="shared" si="6"/>
        <v>25</v>
      </c>
      <c r="E50" s="42" t="str">
        <f t="shared" si="2"/>
        <v>MALAGA</v>
      </c>
      <c r="F50" s="42">
        <f t="shared" si="7"/>
        <v>191478</v>
      </c>
      <c r="G50" s="42">
        <f t="shared" si="8"/>
        <v>171016</v>
      </c>
    </row>
    <row r="51" spans="1:7" x14ac:dyDescent="0.25">
      <c r="A51" s="42" t="str">
        <f t="shared" si="3"/>
        <v>GIJON</v>
      </c>
      <c r="B51" s="41">
        <f t="shared" si="4"/>
        <v>102415</v>
      </c>
      <c r="C51" s="41">
        <f t="shared" si="5"/>
        <v>69668</v>
      </c>
      <c r="D51" s="41">
        <f t="shared" si="6"/>
        <v>16</v>
      </c>
      <c r="E51" s="42" t="str">
        <f t="shared" si="2"/>
        <v>CARTAGENA</v>
      </c>
      <c r="F51" s="42">
        <f t="shared" si="7"/>
        <v>157824</v>
      </c>
      <c r="G51" s="42">
        <f t="shared" si="8"/>
        <v>80604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118576</v>
      </c>
      <c r="G52" s="42">
        <f t="shared" si="8"/>
        <v>119405</v>
      </c>
    </row>
    <row r="53" spans="1:7" x14ac:dyDescent="0.25">
      <c r="A53" s="42" t="str">
        <f t="shared" si="3"/>
        <v>LAS PALMAS</v>
      </c>
      <c r="B53" s="41">
        <f t="shared" si="4"/>
        <v>2740950</v>
      </c>
      <c r="C53" s="41">
        <f t="shared" si="5"/>
        <v>2638238</v>
      </c>
      <c r="D53" s="41">
        <f t="shared" si="6"/>
        <v>4</v>
      </c>
      <c r="E53" s="42" t="str">
        <f t="shared" si="2"/>
        <v>GIJON</v>
      </c>
      <c r="F53" s="42">
        <f t="shared" si="7"/>
        <v>102415</v>
      </c>
      <c r="G53" s="42">
        <f t="shared" si="8"/>
        <v>69668</v>
      </c>
    </row>
    <row r="54" spans="1:7" x14ac:dyDescent="0.25">
      <c r="A54" s="42" t="str">
        <f t="shared" si="3"/>
        <v>MALAGA</v>
      </c>
      <c r="B54" s="41">
        <f t="shared" si="4"/>
        <v>191478</v>
      </c>
      <c r="C54" s="41">
        <f t="shared" si="5"/>
        <v>171016</v>
      </c>
      <c r="D54" s="41">
        <f t="shared" si="6"/>
        <v>13</v>
      </c>
      <c r="E54" s="42" t="str">
        <f t="shared" si="2"/>
        <v>MARIN Y RIA DE PONTEVEDRA</v>
      </c>
      <c r="F54" s="42">
        <f t="shared" si="7"/>
        <v>95248</v>
      </c>
      <c r="G54" s="42">
        <f t="shared" si="8"/>
        <v>28566</v>
      </c>
    </row>
    <row r="55" spans="1:7" x14ac:dyDescent="0.25">
      <c r="A55" s="42" t="str">
        <f t="shared" si="3"/>
        <v>MARIN Y RIA DE PONTEVEDRA</v>
      </c>
      <c r="B55" s="41">
        <f t="shared" si="4"/>
        <v>95248</v>
      </c>
      <c r="C55" s="41">
        <f t="shared" si="5"/>
        <v>28566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38473</v>
      </c>
      <c r="G55" s="42">
        <f t="shared" si="8"/>
        <v>41132</v>
      </c>
    </row>
    <row r="56" spans="1:7" x14ac:dyDescent="0.25">
      <c r="A56" s="42" t="str">
        <f t="shared" si="3"/>
        <v>MELILLA</v>
      </c>
      <c r="B56" s="41">
        <f t="shared" si="4"/>
        <v>38473</v>
      </c>
      <c r="C56" s="41">
        <f t="shared" si="5"/>
        <v>41132</v>
      </c>
      <c r="D56" s="41">
        <f t="shared" si="6"/>
        <v>18</v>
      </c>
      <c r="E56" s="42" t="str">
        <f t="shared" si="2"/>
        <v>A CORUÑA</v>
      </c>
      <c r="F56" s="42">
        <f t="shared" si="9"/>
        <v>22774</v>
      </c>
      <c r="G56" s="42">
        <f t="shared" si="8"/>
        <v>31032</v>
      </c>
    </row>
    <row r="57" spans="1:7" x14ac:dyDescent="0.25">
      <c r="A57" s="42" t="str">
        <f t="shared" si="3"/>
        <v>MOTRIL</v>
      </c>
      <c r="B57" s="41">
        <f t="shared" si="4"/>
        <v>6181</v>
      </c>
      <c r="C57" s="41">
        <f t="shared" si="5"/>
        <v>0</v>
      </c>
      <c r="D57" s="41">
        <f t="shared" si="6"/>
        <v>22</v>
      </c>
      <c r="E57" s="42" t="str">
        <f t="shared" si="2"/>
        <v>CEUTA</v>
      </c>
      <c r="F57" s="42">
        <f t="shared" si="9"/>
        <v>9023</v>
      </c>
      <c r="G57" s="42">
        <f t="shared" si="8"/>
        <v>14027</v>
      </c>
    </row>
    <row r="58" spans="1:7" x14ac:dyDescent="0.25">
      <c r="A58" s="42" t="str">
        <f t="shared" si="3"/>
        <v>PASAIA</v>
      </c>
      <c r="B58" s="41">
        <f t="shared" si="4"/>
        <v>51</v>
      </c>
      <c r="C58" s="41">
        <f t="shared" si="5"/>
        <v>0</v>
      </c>
      <c r="D58" s="41">
        <f t="shared" si="6"/>
        <v>26</v>
      </c>
      <c r="E58" s="42" t="str">
        <f t="shared" si="2"/>
        <v>ALMERIA</v>
      </c>
      <c r="F58" s="42">
        <f t="shared" si="9"/>
        <v>6973</v>
      </c>
      <c r="G58" s="42">
        <f t="shared" si="8"/>
        <v>14</v>
      </c>
    </row>
    <row r="59" spans="1:7" x14ac:dyDescent="0.25">
      <c r="A59" s="42" t="str">
        <f t="shared" si="3"/>
        <v>SANTA CRUZ DE TENERIFE</v>
      </c>
      <c r="B59" s="41">
        <f t="shared" si="4"/>
        <v>721210</v>
      </c>
      <c r="C59" s="41">
        <f t="shared" si="5"/>
        <v>645448</v>
      </c>
      <c r="D59" s="41">
        <f t="shared" si="6"/>
        <v>7</v>
      </c>
      <c r="E59" s="42" t="str">
        <f t="shared" si="2"/>
        <v>MOTRIL</v>
      </c>
      <c r="F59" s="42">
        <f t="shared" si="9"/>
        <v>6181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2530</v>
      </c>
      <c r="C60" s="41">
        <f t="shared" si="5"/>
        <v>5177</v>
      </c>
      <c r="D60" s="41">
        <f t="shared" si="6"/>
        <v>24</v>
      </c>
      <c r="E60" s="42" t="str">
        <f t="shared" si="2"/>
        <v>VILAGARCIA</v>
      </c>
      <c r="F60" s="42">
        <f t="shared" si="9"/>
        <v>3710</v>
      </c>
      <c r="G60" s="42">
        <f t="shared" si="8"/>
        <v>72174</v>
      </c>
    </row>
    <row r="61" spans="1:7" x14ac:dyDescent="0.25">
      <c r="A61" s="42" t="str">
        <f t="shared" si="3"/>
        <v>SEVILLA</v>
      </c>
      <c r="B61" s="41">
        <f t="shared" si="4"/>
        <v>269418</v>
      </c>
      <c r="C61" s="41">
        <f t="shared" si="5"/>
        <v>226728</v>
      </c>
      <c r="D61" s="41">
        <f t="shared" si="6"/>
        <v>10</v>
      </c>
      <c r="E61" s="42" t="str">
        <f t="shared" si="2"/>
        <v>SANTANDER</v>
      </c>
      <c r="F61" s="42">
        <f t="shared" si="9"/>
        <v>2530</v>
      </c>
      <c r="G61" s="42">
        <f t="shared" si="8"/>
        <v>5177</v>
      </c>
    </row>
    <row r="62" spans="1:7" x14ac:dyDescent="0.25">
      <c r="A62" s="42" t="str">
        <f t="shared" si="3"/>
        <v>TARRAGONA</v>
      </c>
      <c r="B62" s="41">
        <f t="shared" si="4"/>
        <v>769342</v>
      </c>
      <c r="C62" s="41">
        <f t="shared" si="5"/>
        <v>301455</v>
      </c>
      <c r="D62" s="41">
        <f t="shared" si="6"/>
        <v>6</v>
      </c>
      <c r="E62" s="42" t="str">
        <f t="shared" si="2"/>
        <v>FERROL-SAN CIBRAO</v>
      </c>
      <c r="F62" s="42">
        <f t="shared" si="9"/>
        <v>1336</v>
      </c>
      <c r="G62" s="42">
        <f t="shared" si="8"/>
        <v>140</v>
      </c>
    </row>
    <row r="63" spans="1:7" x14ac:dyDescent="0.25">
      <c r="A63" s="42" t="str">
        <f t="shared" si="3"/>
        <v>VALENCIA</v>
      </c>
      <c r="B63" s="41">
        <f t="shared" si="4"/>
        <v>10383220</v>
      </c>
      <c r="C63" s="41">
        <f t="shared" si="5"/>
        <v>9605742</v>
      </c>
      <c r="D63" s="41">
        <f t="shared" si="6"/>
        <v>1</v>
      </c>
      <c r="E63" s="42" t="str">
        <f t="shared" si="2"/>
        <v>PASAIA</v>
      </c>
      <c r="F63" s="42">
        <f t="shared" si="9"/>
        <v>51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507804</v>
      </c>
      <c r="C64" s="41">
        <f t="shared" si="5"/>
        <v>423438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3710</v>
      </c>
      <c r="C65" s="41">
        <f t="shared" si="5"/>
        <v>72174</v>
      </c>
      <c r="D65" s="41">
        <f t="shared" si="6"/>
        <v>23</v>
      </c>
      <c r="E65" s="42" t="str">
        <f t="shared" si="2"/>
        <v>AVILES</v>
      </c>
      <c r="F65" s="42">
        <f t="shared" si="9"/>
        <v>0</v>
      </c>
      <c r="G65" s="42">
        <f t="shared" si="8"/>
        <v>12030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40296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4">
        <v>16280</v>
      </c>
      <c r="C8" s="34">
        <v>15794</v>
      </c>
      <c r="D8" s="34">
        <v>43344</v>
      </c>
      <c r="E8" s="34">
        <v>45517</v>
      </c>
      <c r="F8" s="13">
        <f t="shared" ref="F8:F35" si="0">((E8*100)/D8)-100</f>
        <v>5.0133813215208534</v>
      </c>
      <c r="G8" s="1"/>
      <c r="H8" s="1"/>
      <c r="I8" s="1"/>
    </row>
    <row r="9" spans="1:12" x14ac:dyDescent="0.25">
      <c r="A9" s="8" t="s">
        <v>45</v>
      </c>
      <c r="B9" s="33">
        <v>38990</v>
      </c>
      <c r="C9" s="33">
        <v>41309</v>
      </c>
      <c r="D9" s="33">
        <v>102872</v>
      </c>
      <c r="E9" s="33">
        <v>109597</v>
      </c>
      <c r="F9" s="10">
        <f t="shared" si="0"/>
        <v>6.53725017497473</v>
      </c>
      <c r="G9" s="1"/>
      <c r="H9" s="1"/>
      <c r="I9" s="1"/>
    </row>
    <row r="10" spans="1:12" x14ac:dyDescent="0.25">
      <c r="A10" s="11" t="s">
        <v>46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33">
        <v>433290</v>
      </c>
      <c r="C11" s="33">
        <v>417890</v>
      </c>
      <c r="D11" s="33">
        <v>1215482</v>
      </c>
      <c r="E11" s="33">
        <v>1142549</v>
      </c>
      <c r="F11" s="10">
        <f t="shared" si="0"/>
        <v>-6.0003356693064944</v>
      </c>
      <c r="G11" s="1"/>
      <c r="H11" s="1"/>
      <c r="I11" s="1"/>
    </row>
    <row r="12" spans="1:12" x14ac:dyDescent="0.25">
      <c r="A12" s="11" t="s">
        <v>48</v>
      </c>
      <c r="B12" s="34">
        <v>105751</v>
      </c>
      <c r="C12" s="34">
        <v>115374</v>
      </c>
      <c r="D12" s="34">
        <v>299278</v>
      </c>
      <c r="E12" s="34">
        <v>326466</v>
      </c>
      <c r="F12" s="13">
        <f t="shared" si="0"/>
        <v>9.0845301024465499</v>
      </c>
      <c r="G12" s="1"/>
      <c r="H12" s="1"/>
      <c r="I12" s="1"/>
    </row>
    <row r="13" spans="1:12" x14ac:dyDescent="0.25">
      <c r="A13" s="8" t="s">
        <v>49</v>
      </c>
      <c r="B13" s="33">
        <v>648665</v>
      </c>
      <c r="C13" s="33">
        <v>665744</v>
      </c>
      <c r="D13" s="33">
        <v>1714543</v>
      </c>
      <c r="E13" s="33">
        <v>1717329</v>
      </c>
      <c r="F13" s="10">
        <f t="shared" si="0"/>
        <v>0.16249227928375376</v>
      </c>
      <c r="G13" s="1"/>
      <c r="H13" s="1"/>
      <c r="I13" s="1"/>
    </row>
    <row r="14" spans="1:12" x14ac:dyDescent="0.25">
      <c r="A14" s="11" t="s">
        <v>50</v>
      </c>
      <c r="B14" s="34">
        <v>697580</v>
      </c>
      <c r="C14" s="34">
        <v>797053</v>
      </c>
      <c r="D14" s="34">
        <v>1863557</v>
      </c>
      <c r="E14" s="34">
        <v>2016669</v>
      </c>
      <c r="F14" s="13">
        <f t="shared" si="0"/>
        <v>8.2161157399532243</v>
      </c>
      <c r="G14" s="1"/>
      <c r="H14" s="1"/>
      <c r="I14" s="1"/>
    </row>
    <row r="15" spans="1:12" x14ac:dyDescent="0.25">
      <c r="A15" s="8" t="s">
        <v>51</v>
      </c>
      <c r="B15" s="33">
        <v>58606</v>
      </c>
      <c r="C15" s="33">
        <v>102737</v>
      </c>
      <c r="D15" s="33">
        <v>142062</v>
      </c>
      <c r="E15" s="33">
        <v>251155</v>
      </c>
      <c r="F15" s="10">
        <f t="shared" si="0"/>
        <v>76.792527206431004</v>
      </c>
      <c r="G15" s="1"/>
      <c r="H15" s="1"/>
      <c r="I15" s="1"/>
    </row>
    <row r="16" spans="1:12" x14ac:dyDescent="0.25">
      <c r="A16" s="11" t="s">
        <v>52</v>
      </c>
      <c r="B16" s="34">
        <v>0</v>
      </c>
      <c r="C16" s="34">
        <v>405</v>
      </c>
      <c r="D16" s="34">
        <v>0</v>
      </c>
      <c r="E16" s="34">
        <v>1319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33">
        <v>20201</v>
      </c>
      <c r="C17" s="33">
        <v>11984</v>
      </c>
      <c r="D17" s="33">
        <v>72296</v>
      </c>
      <c r="E17" s="33">
        <v>42629</v>
      </c>
      <c r="F17" s="10">
        <f t="shared" si="0"/>
        <v>-41.035465309284056</v>
      </c>
      <c r="G17" s="1"/>
      <c r="H17" s="1"/>
      <c r="I17" s="1"/>
    </row>
    <row r="18" spans="1:9" x14ac:dyDescent="0.25">
      <c r="A18" s="11" t="s">
        <v>54</v>
      </c>
      <c r="B18" s="34">
        <v>78073</v>
      </c>
      <c r="C18" s="34">
        <v>83587</v>
      </c>
      <c r="D18" s="34">
        <v>221057</v>
      </c>
      <c r="E18" s="34">
        <v>216447</v>
      </c>
      <c r="F18" s="13">
        <f t="shared" si="0"/>
        <v>-2.0854349783087685</v>
      </c>
      <c r="G18" s="1"/>
      <c r="H18" s="1"/>
      <c r="I18" s="1"/>
    </row>
    <row r="19" spans="1:9" x14ac:dyDescent="0.25">
      <c r="A19" s="8" t="s">
        <v>55</v>
      </c>
      <c r="B19" s="33">
        <v>9974</v>
      </c>
      <c r="C19" s="33">
        <v>6154</v>
      </c>
      <c r="D19" s="33">
        <v>31729</v>
      </c>
      <c r="E19" s="33">
        <v>23083</v>
      </c>
      <c r="F19" s="10">
        <f t="shared" si="0"/>
        <v>-27.249519367140465</v>
      </c>
      <c r="G19" s="1"/>
      <c r="H19" s="1"/>
      <c r="I19" s="1"/>
    </row>
    <row r="20" spans="1:9" x14ac:dyDescent="0.25">
      <c r="A20" s="11" t="s">
        <v>56</v>
      </c>
      <c r="B20" s="34">
        <v>0</v>
      </c>
      <c r="C20" s="34">
        <v>0</v>
      </c>
      <c r="D20" s="34">
        <v>0</v>
      </c>
      <c r="E20" s="34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4">
        <v>192895</v>
      </c>
      <c r="C22" s="34">
        <v>232529</v>
      </c>
      <c r="D22" s="34">
        <v>534355</v>
      </c>
      <c r="E22" s="34">
        <v>596997</v>
      </c>
      <c r="F22" s="13">
        <f t="shared" si="0"/>
        <v>11.722918284660949</v>
      </c>
      <c r="G22" s="1"/>
      <c r="H22" s="1"/>
      <c r="I22" s="1"/>
    </row>
    <row r="23" spans="1:9" x14ac:dyDescent="0.25">
      <c r="A23" s="8" t="s">
        <v>59</v>
      </c>
      <c r="B23" s="33">
        <v>43894</v>
      </c>
      <c r="C23" s="33">
        <v>42314</v>
      </c>
      <c r="D23" s="33">
        <v>112695</v>
      </c>
      <c r="E23" s="33">
        <v>115901</v>
      </c>
      <c r="F23" s="10">
        <f t="shared" si="0"/>
        <v>2.8448467101468538</v>
      </c>
      <c r="G23" s="1"/>
      <c r="H23" s="1"/>
      <c r="I23" s="1"/>
    </row>
    <row r="24" spans="1:9" x14ac:dyDescent="0.25">
      <c r="A24" s="11" t="s">
        <v>60</v>
      </c>
      <c r="B24" s="34">
        <v>0</v>
      </c>
      <c r="C24" s="34">
        <v>1653</v>
      </c>
      <c r="D24" s="34">
        <v>0</v>
      </c>
      <c r="E24" s="34">
        <v>5153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33">
        <v>45855</v>
      </c>
      <c r="C25" s="33">
        <v>49862</v>
      </c>
      <c r="D25" s="33">
        <v>127149</v>
      </c>
      <c r="E25" s="33">
        <v>138300</v>
      </c>
      <c r="F25" s="10">
        <f t="shared" si="0"/>
        <v>8.770025717858573</v>
      </c>
      <c r="G25" s="1"/>
      <c r="H25" s="1"/>
      <c r="I25" s="1"/>
    </row>
    <row r="26" spans="1:9" x14ac:dyDescent="0.25">
      <c r="A26" s="11" t="s">
        <v>62</v>
      </c>
      <c r="B26" s="34">
        <v>334</v>
      </c>
      <c r="C26" s="34">
        <v>2916</v>
      </c>
      <c r="D26" s="34">
        <v>6346</v>
      </c>
      <c r="E26" s="34">
        <v>6924</v>
      </c>
      <c r="F26" s="13">
        <f t="shared" si="0"/>
        <v>9.1080995902930937</v>
      </c>
      <c r="G26" s="1"/>
      <c r="H26" s="1"/>
      <c r="I26" s="1"/>
    </row>
    <row r="27" spans="1:9" x14ac:dyDescent="0.25">
      <c r="A27" s="8" t="s">
        <v>63</v>
      </c>
      <c r="B27" s="33">
        <v>45970</v>
      </c>
      <c r="C27" s="33">
        <v>40068</v>
      </c>
      <c r="D27" s="33">
        <v>101987</v>
      </c>
      <c r="E27" s="33">
        <v>111928</v>
      </c>
      <c r="F27" s="10">
        <f t="shared" si="0"/>
        <v>9.7473207369566666</v>
      </c>
      <c r="G27" s="1"/>
      <c r="H27" s="1"/>
      <c r="I27" s="1"/>
    </row>
    <row r="28" spans="1:9" x14ac:dyDescent="0.25">
      <c r="A28" s="11" t="s">
        <v>64</v>
      </c>
      <c r="B28" s="34">
        <v>291686</v>
      </c>
      <c r="C28" s="34">
        <v>327312</v>
      </c>
      <c r="D28" s="34">
        <v>799497</v>
      </c>
      <c r="E28" s="34">
        <v>835483</v>
      </c>
      <c r="F28" s="13">
        <f t="shared" si="0"/>
        <v>4.5010800540839995</v>
      </c>
      <c r="G28" s="1"/>
      <c r="H28" s="1"/>
      <c r="I28" s="1"/>
    </row>
    <row r="29" spans="1:9" x14ac:dyDescent="0.25">
      <c r="A29" s="8" t="s">
        <v>65</v>
      </c>
      <c r="B29" s="33">
        <v>62916</v>
      </c>
      <c r="C29" s="33">
        <v>83647</v>
      </c>
      <c r="D29" s="33">
        <v>146163</v>
      </c>
      <c r="E29" s="33">
        <v>221993</v>
      </c>
      <c r="F29" s="10">
        <f t="shared" si="0"/>
        <v>51.880434856974745</v>
      </c>
      <c r="G29" s="1"/>
      <c r="H29" s="1"/>
      <c r="I29" s="1"/>
    </row>
    <row r="30" spans="1:9" x14ac:dyDescent="0.25">
      <c r="A30" s="11" t="s">
        <v>66</v>
      </c>
      <c r="B30" s="34">
        <v>25845</v>
      </c>
      <c r="C30" s="34">
        <v>20835</v>
      </c>
      <c r="D30" s="34">
        <v>71706</v>
      </c>
      <c r="E30" s="34">
        <v>54959</v>
      </c>
      <c r="F30" s="13">
        <f t="shared" si="0"/>
        <v>-23.355088834965002</v>
      </c>
      <c r="G30" s="1"/>
      <c r="H30" s="1"/>
      <c r="I30" s="1"/>
    </row>
    <row r="31" spans="1:9" x14ac:dyDescent="0.25">
      <c r="A31" s="8" t="s">
        <v>67</v>
      </c>
      <c r="B31" s="33">
        <v>11482</v>
      </c>
      <c r="C31" s="33">
        <v>23265</v>
      </c>
      <c r="D31" s="33">
        <v>24085</v>
      </c>
      <c r="E31" s="33">
        <v>61852</v>
      </c>
      <c r="F31" s="10">
        <f t="shared" si="0"/>
        <v>156.80714137429936</v>
      </c>
      <c r="G31" s="1"/>
      <c r="H31" s="1"/>
      <c r="I31" s="1"/>
    </row>
    <row r="32" spans="1:9" x14ac:dyDescent="0.25">
      <c r="A32" s="11" t="s">
        <v>68</v>
      </c>
      <c r="B32" s="34">
        <v>345783</v>
      </c>
      <c r="C32" s="34">
        <v>443884</v>
      </c>
      <c r="D32" s="34">
        <v>968758</v>
      </c>
      <c r="E32" s="34">
        <v>1114810</v>
      </c>
      <c r="F32" s="13">
        <f t="shared" si="0"/>
        <v>15.076210983548009</v>
      </c>
      <c r="G32" s="1"/>
      <c r="H32" s="1"/>
      <c r="I32" s="1"/>
    </row>
    <row r="33" spans="1:9" x14ac:dyDescent="0.25">
      <c r="A33" s="8" t="s">
        <v>69</v>
      </c>
      <c r="B33" s="33">
        <v>70235</v>
      </c>
      <c r="C33" s="33">
        <v>94328</v>
      </c>
      <c r="D33" s="33">
        <v>203037</v>
      </c>
      <c r="E33" s="33">
        <v>271071</v>
      </c>
      <c r="F33" s="10">
        <f t="shared" si="0"/>
        <v>33.508178312327317</v>
      </c>
      <c r="G33" s="1"/>
      <c r="H33" s="1"/>
      <c r="I33" s="1"/>
    </row>
    <row r="34" spans="1:9" x14ac:dyDescent="0.25">
      <c r="A34" s="11" t="s">
        <v>70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3244305</v>
      </c>
      <c r="C35" s="15">
        <f t="shared" ref="C35:E35" si="1">SUM(C7:C34)</f>
        <v>3620644</v>
      </c>
      <c r="D35" s="15">
        <f t="shared" si="1"/>
        <v>8801998</v>
      </c>
      <c r="E35" s="15">
        <f t="shared" si="1"/>
        <v>9428131</v>
      </c>
      <c r="F35" s="16">
        <f t="shared" si="0"/>
        <v>7.1135326320228671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2016669</v>
      </c>
      <c r="G38" s="42">
        <f>LOOKUP(E38,$A$38:$A$65,$C$38:$C$65)</f>
        <v>1863557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45517</v>
      </c>
      <c r="C39" s="41">
        <f t="shared" ref="C39:C65" si="5">D8</f>
        <v>43344</v>
      </c>
      <c r="D39" s="41">
        <f t="shared" ref="D39:D65" si="6">_xlfn.RANK.EQ(B39,$B$38:$B$65)+COUNTIF($B$38:$B$65,B39)-1</f>
        <v>18</v>
      </c>
      <c r="E39" s="42" t="str">
        <f t="shared" si="2"/>
        <v>BALEARES</v>
      </c>
      <c r="F39" s="42">
        <f t="shared" ref="F39:F54" si="7">LOOKUP(E39,$A$38:$A$65,$B$38:$B$65)</f>
        <v>1717329</v>
      </c>
      <c r="G39" s="42">
        <f t="shared" ref="G39:G65" si="8">LOOKUP(E39,$A$38:$A$65,$C$38:$C$65)</f>
        <v>1714543</v>
      </c>
    </row>
    <row r="40" spans="1:9" x14ac:dyDescent="0.25">
      <c r="A40" s="42" t="str">
        <f t="shared" si="3"/>
        <v>ALMERIA</v>
      </c>
      <c r="B40" s="41">
        <f t="shared" si="4"/>
        <v>109597</v>
      </c>
      <c r="C40" s="41">
        <f t="shared" si="5"/>
        <v>102872</v>
      </c>
      <c r="D40" s="41">
        <f t="shared" si="6"/>
        <v>15</v>
      </c>
      <c r="E40" s="42" t="str">
        <f t="shared" si="2"/>
        <v>BAHIA DE ALGECIRAS</v>
      </c>
      <c r="F40" s="42">
        <f t="shared" si="7"/>
        <v>1142549</v>
      </c>
      <c r="G40" s="42">
        <f t="shared" si="8"/>
        <v>1215482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1114810</v>
      </c>
      <c r="G41" s="42">
        <f t="shared" si="8"/>
        <v>968758</v>
      </c>
    </row>
    <row r="42" spans="1:9" x14ac:dyDescent="0.25">
      <c r="A42" s="42" t="str">
        <f t="shared" si="3"/>
        <v>BAHIA DE ALGECIRAS</v>
      </c>
      <c r="B42" s="41">
        <f t="shared" si="4"/>
        <v>1142549</v>
      </c>
      <c r="C42" s="41">
        <f t="shared" si="5"/>
        <v>1215482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835483</v>
      </c>
      <c r="G42" s="42">
        <f t="shared" si="8"/>
        <v>799497</v>
      </c>
    </row>
    <row r="43" spans="1:9" x14ac:dyDescent="0.25">
      <c r="A43" s="42" t="str">
        <f t="shared" si="3"/>
        <v>BAHIA DE CADIZ</v>
      </c>
      <c r="B43" s="41">
        <f t="shared" si="4"/>
        <v>326466</v>
      </c>
      <c r="C43" s="41">
        <f t="shared" si="5"/>
        <v>299278</v>
      </c>
      <c r="D43" s="41">
        <f t="shared" si="6"/>
        <v>7</v>
      </c>
      <c r="E43" s="42" t="str">
        <f t="shared" si="2"/>
        <v>LAS PALMAS</v>
      </c>
      <c r="F43" s="42">
        <f t="shared" si="7"/>
        <v>596997</v>
      </c>
      <c r="G43" s="42">
        <f t="shared" si="8"/>
        <v>534355</v>
      </c>
    </row>
    <row r="44" spans="1:9" x14ac:dyDescent="0.25">
      <c r="A44" s="42" t="str">
        <f t="shared" si="3"/>
        <v>BALEARES</v>
      </c>
      <c r="B44" s="41">
        <f t="shared" si="4"/>
        <v>1717329</v>
      </c>
      <c r="C44" s="41">
        <f t="shared" si="5"/>
        <v>1714543</v>
      </c>
      <c r="D44" s="41">
        <f t="shared" si="6"/>
        <v>2</v>
      </c>
      <c r="E44" s="42" t="str">
        <f t="shared" si="2"/>
        <v>BAHIA DE CADIZ</v>
      </c>
      <c r="F44" s="42">
        <f t="shared" si="7"/>
        <v>326466</v>
      </c>
      <c r="G44" s="42">
        <f t="shared" si="8"/>
        <v>299278</v>
      </c>
    </row>
    <row r="45" spans="1:9" x14ac:dyDescent="0.25">
      <c r="A45" s="42" t="str">
        <f t="shared" si="3"/>
        <v>BARCELONA</v>
      </c>
      <c r="B45" s="41">
        <f t="shared" si="4"/>
        <v>2016669</v>
      </c>
      <c r="C45" s="41">
        <f t="shared" si="5"/>
        <v>1863557</v>
      </c>
      <c r="D45" s="41">
        <f t="shared" si="6"/>
        <v>1</v>
      </c>
      <c r="E45" s="42" t="str">
        <f t="shared" si="2"/>
        <v>VIGO</v>
      </c>
      <c r="F45" s="42">
        <f t="shared" si="7"/>
        <v>271071</v>
      </c>
      <c r="G45" s="42">
        <f t="shared" si="8"/>
        <v>203037</v>
      </c>
    </row>
    <row r="46" spans="1:9" x14ac:dyDescent="0.25">
      <c r="A46" s="42" t="str">
        <f t="shared" si="3"/>
        <v>BILBAO</v>
      </c>
      <c r="B46" s="41">
        <f t="shared" si="4"/>
        <v>251155</v>
      </c>
      <c r="C46" s="41">
        <f t="shared" si="5"/>
        <v>142062</v>
      </c>
      <c r="D46" s="41">
        <f t="shared" si="6"/>
        <v>9</v>
      </c>
      <c r="E46" s="42" t="str">
        <f t="shared" si="2"/>
        <v>BILBAO</v>
      </c>
      <c r="F46" s="42">
        <f t="shared" si="7"/>
        <v>251155</v>
      </c>
      <c r="G46" s="42">
        <f t="shared" si="8"/>
        <v>142062</v>
      </c>
    </row>
    <row r="47" spans="1:9" x14ac:dyDescent="0.25">
      <c r="A47" s="42" t="str">
        <f t="shared" si="3"/>
        <v>CARTAGENA</v>
      </c>
      <c r="B47" s="41">
        <f t="shared" si="4"/>
        <v>1319</v>
      </c>
      <c r="C47" s="41">
        <f t="shared" si="5"/>
        <v>0</v>
      </c>
      <c r="D47" s="41">
        <f t="shared" si="6"/>
        <v>23</v>
      </c>
      <c r="E47" s="42" t="str">
        <f t="shared" si="2"/>
        <v>SANTANDER</v>
      </c>
      <c r="F47" s="42">
        <f t="shared" si="7"/>
        <v>221993</v>
      </c>
      <c r="G47" s="42">
        <f t="shared" si="8"/>
        <v>146163</v>
      </c>
    </row>
    <row r="48" spans="1:9" x14ac:dyDescent="0.25">
      <c r="A48" s="42" t="str">
        <f t="shared" si="3"/>
        <v>CASTELLON</v>
      </c>
      <c r="B48" s="41">
        <f t="shared" si="4"/>
        <v>42629</v>
      </c>
      <c r="C48" s="41">
        <f t="shared" si="5"/>
        <v>72296</v>
      </c>
      <c r="D48" s="41">
        <f t="shared" si="6"/>
        <v>19</v>
      </c>
      <c r="E48" s="42" t="str">
        <f t="shared" si="2"/>
        <v>CEUTA</v>
      </c>
      <c r="F48" s="42">
        <f t="shared" si="7"/>
        <v>216447</v>
      </c>
      <c r="G48" s="42">
        <f t="shared" si="8"/>
        <v>221057</v>
      </c>
    </row>
    <row r="49" spans="1:7" x14ac:dyDescent="0.25">
      <c r="A49" s="42" t="str">
        <f t="shared" si="3"/>
        <v>CEUTA</v>
      </c>
      <c r="B49" s="41">
        <f t="shared" si="4"/>
        <v>216447</v>
      </c>
      <c r="C49" s="41">
        <f t="shared" si="5"/>
        <v>221057</v>
      </c>
      <c r="D49" s="41">
        <f t="shared" si="6"/>
        <v>11</v>
      </c>
      <c r="E49" s="42" t="str">
        <f t="shared" si="2"/>
        <v>MELILLA</v>
      </c>
      <c r="F49" s="42">
        <f t="shared" si="7"/>
        <v>138300</v>
      </c>
      <c r="G49" s="42">
        <f t="shared" si="8"/>
        <v>127149</v>
      </c>
    </row>
    <row r="50" spans="1:7" x14ac:dyDescent="0.25">
      <c r="A50" s="42" t="str">
        <f t="shared" si="3"/>
        <v>FERROL-SAN CIBRAO</v>
      </c>
      <c r="B50" s="41">
        <f t="shared" si="4"/>
        <v>23083</v>
      </c>
      <c r="C50" s="41">
        <f t="shared" si="5"/>
        <v>31729</v>
      </c>
      <c r="D50" s="41">
        <f t="shared" si="6"/>
        <v>20</v>
      </c>
      <c r="E50" s="42" t="str">
        <f t="shared" si="2"/>
        <v>MALAGA</v>
      </c>
      <c r="F50" s="42">
        <f t="shared" si="7"/>
        <v>115901</v>
      </c>
      <c r="G50" s="42">
        <f t="shared" si="8"/>
        <v>112695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PASAIA</v>
      </c>
      <c r="F51" s="42">
        <f t="shared" si="7"/>
        <v>111928</v>
      </c>
      <c r="G51" s="42">
        <f t="shared" si="8"/>
        <v>101987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ALMERIA</v>
      </c>
      <c r="F52" s="42">
        <f t="shared" si="7"/>
        <v>109597</v>
      </c>
      <c r="G52" s="42">
        <f t="shared" si="8"/>
        <v>102872</v>
      </c>
    </row>
    <row r="53" spans="1:7" x14ac:dyDescent="0.25">
      <c r="A53" s="42" t="str">
        <f t="shared" si="3"/>
        <v>LAS PALMAS</v>
      </c>
      <c r="B53" s="41">
        <f t="shared" si="4"/>
        <v>596997</v>
      </c>
      <c r="C53" s="41">
        <f t="shared" si="5"/>
        <v>534355</v>
      </c>
      <c r="D53" s="41">
        <f t="shared" si="6"/>
        <v>6</v>
      </c>
      <c r="E53" s="42" t="str">
        <f t="shared" si="2"/>
        <v>TARRAGONA</v>
      </c>
      <c r="F53" s="42">
        <f t="shared" si="7"/>
        <v>61852</v>
      </c>
      <c r="G53" s="42">
        <f t="shared" si="8"/>
        <v>24085</v>
      </c>
    </row>
    <row r="54" spans="1:7" x14ac:dyDescent="0.25">
      <c r="A54" s="42" t="str">
        <f t="shared" si="3"/>
        <v>MALAGA</v>
      </c>
      <c r="B54" s="41">
        <f t="shared" si="4"/>
        <v>115901</v>
      </c>
      <c r="C54" s="41">
        <f t="shared" si="5"/>
        <v>112695</v>
      </c>
      <c r="D54" s="41">
        <f t="shared" si="6"/>
        <v>13</v>
      </c>
      <c r="E54" s="42" t="str">
        <f t="shared" si="2"/>
        <v>SEVILLA</v>
      </c>
      <c r="F54" s="42">
        <f t="shared" si="7"/>
        <v>54959</v>
      </c>
      <c r="G54" s="42">
        <f t="shared" si="8"/>
        <v>71706</v>
      </c>
    </row>
    <row r="55" spans="1:7" x14ac:dyDescent="0.25">
      <c r="A55" s="42" t="str">
        <f t="shared" si="3"/>
        <v>MARIN Y RIA DE PONTEVEDRA</v>
      </c>
      <c r="B55" s="41">
        <f t="shared" si="4"/>
        <v>5153</v>
      </c>
      <c r="C55" s="41">
        <f t="shared" si="5"/>
        <v>0</v>
      </c>
      <c r="D55" s="41">
        <f t="shared" si="6"/>
        <v>22</v>
      </c>
      <c r="E55" s="42" t="str">
        <f t="shared" si="2"/>
        <v>ALICANTE</v>
      </c>
      <c r="F55" s="42">
        <f t="shared" ref="F55:F65" si="9">LOOKUP(E55,$A$38:$A$65,$B$38:$B$65)</f>
        <v>45517</v>
      </c>
      <c r="G55" s="42">
        <f t="shared" si="8"/>
        <v>43344</v>
      </c>
    </row>
    <row r="56" spans="1:7" x14ac:dyDescent="0.25">
      <c r="A56" s="42" t="str">
        <f t="shared" si="3"/>
        <v>MELILLA</v>
      </c>
      <c r="B56" s="41">
        <f t="shared" si="4"/>
        <v>138300</v>
      </c>
      <c r="C56" s="41">
        <f t="shared" si="5"/>
        <v>127149</v>
      </c>
      <c r="D56" s="41">
        <f t="shared" si="6"/>
        <v>12</v>
      </c>
      <c r="E56" s="42" t="str">
        <f t="shared" si="2"/>
        <v>CASTELLON</v>
      </c>
      <c r="F56" s="42">
        <f t="shared" si="9"/>
        <v>42629</v>
      </c>
      <c r="G56" s="42">
        <f t="shared" si="8"/>
        <v>72296</v>
      </c>
    </row>
    <row r="57" spans="1:7" x14ac:dyDescent="0.25">
      <c r="A57" s="42" t="str">
        <f t="shared" si="3"/>
        <v>MOTRIL</v>
      </c>
      <c r="B57" s="41">
        <f t="shared" si="4"/>
        <v>6924</v>
      </c>
      <c r="C57" s="41">
        <f t="shared" si="5"/>
        <v>6346</v>
      </c>
      <c r="D57" s="41">
        <f t="shared" si="6"/>
        <v>21</v>
      </c>
      <c r="E57" s="42" t="str">
        <f t="shared" si="2"/>
        <v>FERROL-SAN CIBRAO</v>
      </c>
      <c r="F57" s="42">
        <f t="shared" si="9"/>
        <v>23083</v>
      </c>
      <c r="G57" s="42">
        <f t="shared" si="8"/>
        <v>31729</v>
      </c>
    </row>
    <row r="58" spans="1:7" x14ac:dyDescent="0.25">
      <c r="A58" s="42" t="str">
        <f t="shared" si="3"/>
        <v>PASAIA</v>
      </c>
      <c r="B58" s="41">
        <f t="shared" si="4"/>
        <v>111928</v>
      </c>
      <c r="C58" s="41">
        <f t="shared" si="5"/>
        <v>101987</v>
      </c>
      <c r="D58" s="41">
        <f t="shared" si="6"/>
        <v>14</v>
      </c>
      <c r="E58" s="42" t="str">
        <f t="shared" si="2"/>
        <v>MOTRIL</v>
      </c>
      <c r="F58" s="42">
        <f t="shared" si="9"/>
        <v>6924</v>
      </c>
      <c r="G58" s="42">
        <f t="shared" si="8"/>
        <v>6346</v>
      </c>
    </row>
    <row r="59" spans="1:7" x14ac:dyDescent="0.25">
      <c r="A59" s="42" t="str">
        <f t="shared" si="3"/>
        <v>SANTA CRUZ DE TENERIFE</v>
      </c>
      <c r="B59" s="41">
        <f t="shared" si="4"/>
        <v>835483</v>
      </c>
      <c r="C59" s="41">
        <f t="shared" si="5"/>
        <v>799497</v>
      </c>
      <c r="D59" s="41">
        <f t="shared" si="6"/>
        <v>5</v>
      </c>
      <c r="E59" s="42" t="str">
        <f t="shared" si="2"/>
        <v>MARIN Y RIA DE PONTEVEDRA</v>
      </c>
      <c r="F59" s="42">
        <f t="shared" si="9"/>
        <v>5153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221993</v>
      </c>
      <c r="C60" s="41">
        <f t="shared" si="5"/>
        <v>146163</v>
      </c>
      <c r="D60" s="41">
        <f t="shared" si="6"/>
        <v>10</v>
      </c>
      <c r="E60" s="42" t="str">
        <f t="shared" si="2"/>
        <v>CARTAGENA</v>
      </c>
      <c r="F60" s="42">
        <f t="shared" si="9"/>
        <v>1319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54959</v>
      </c>
      <c r="C61" s="41">
        <f t="shared" si="5"/>
        <v>71706</v>
      </c>
      <c r="D61" s="41">
        <f t="shared" si="6"/>
        <v>17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61852</v>
      </c>
      <c r="C62" s="41">
        <f t="shared" si="5"/>
        <v>24085</v>
      </c>
      <c r="D62" s="41">
        <f t="shared" si="6"/>
        <v>16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1114810</v>
      </c>
      <c r="C63" s="41">
        <f t="shared" si="5"/>
        <v>968758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271071</v>
      </c>
      <c r="C64" s="41">
        <f t="shared" si="5"/>
        <v>203037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40296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35">
        <v>805</v>
      </c>
      <c r="C7" s="35">
        <v>486</v>
      </c>
      <c r="D7" s="35">
        <v>1937</v>
      </c>
      <c r="E7" s="35">
        <v>1433</v>
      </c>
      <c r="F7" s="10">
        <f>((E7*100)/D7)-100</f>
        <v>-26.019617965926685</v>
      </c>
      <c r="G7" s="1"/>
      <c r="H7" s="1"/>
      <c r="I7" s="1"/>
    </row>
    <row r="8" spans="1:12" x14ac:dyDescent="0.25">
      <c r="A8" s="11" t="s">
        <v>44</v>
      </c>
      <c r="B8" s="36">
        <v>9778</v>
      </c>
      <c r="C8" s="36">
        <v>14004</v>
      </c>
      <c r="D8" s="36">
        <v>28354</v>
      </c>
      <c r="E8" s="36">
        <v>35126</v>
      </c>
      <c r="F8" s="13">
        <f t="shared" ref="F8:F35" si="0">((E8*100)/D8)-100</f>
        <v>23.883755378429854</v>
      </c>
      <c r="G8" s="1"/>
      <c r="H8" s="1"/>
      <c r="I8" s="1"/>
    </row>
    <row r="9" spans="1:12" x14ac:dyDescent="0.25">
      <c r="A9" s="8" t="s">
        <v>45</v>
      </c>
      <c r="B9" s="35">
        <v>4</v>
      </c>
      <c r="C9" s="35">
        <v>161</v>
      </c>
      <c r="D9" s="35">
        <v>7</v>
      </c>
      <c r="E9" s="35">
        <v>570</v>
      </c>
      <c r="F9" s="10">
        <f t="shared" si="0"/>
        <v>8042.8571428571431</v>
      </c>
      <c r="G9" s="1"/>
      <c r="H9" s="1"/>
      <c r="I9" s="1"/>
    </row>
    <row r="10" spans="1:12" x14ac:dyDescent="0.25">
      <c r="A10" s="11" t="s">
        <v>46</v>
      </c>
      <c r="B10" s="36">
        <v>607</v>
      </c>
      <c r="C10" s="36">
        <v>0</v>
      </c>
      <c r="D10" s="36">
        <v>1507</v>
      </c>
      <c r="E10" s="36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47</v>
      </c>
      <c r="B11" s="35">
        <v>247194</v>
      </c>
      <c r="C11" s="35">
        <v>256174</v>
      </c>
      <c r="D11" s="35">
        <v>691252</v>
      </c>
      <c r="E11" s="35">
        <v>739244</v>
      </c>
      <c r="F11" s="10">
        <f t="shared" si="0"/>
        <v>6.9427647225613782</v>
      </c>
      <c r="G11" s="1"/>
      <c r="H11" s="1"/>
      <c r="I11" s="1"/>
    </row>
    <row r="12" spans="1:12" x14ac:dyDescent="0.25">
      <c r="A12" s="11" t="s">
        <v>48</v>
      </c>
      <c r="B12" s="36">
        <v>8748</v>
      </c>
      <c r="C12" s="36">
        <v>12244.5</v>
      </c>
      <c r="D12" s="36">
        <v>24163</v>
      </c>
      <c r="E12" s="36">
        <v>30670</v>
      </c>
      <c r="F12" s="13">
        <f t="shared" si="0"/>
        <v>26.929603112196332</v>
      </c>
      <c r="G12" s="1"/>
      <c r="H12" s="1"/>
      <c r="I12" s="1"/>
    </row>
    <row r="13" spans="1:12" x14ac:dyDescent="0.25">
      <c r="A13" s="8" t="s">
        <v>49</v>
      </c>
      <c r="B13" s="35">
        <v>11796</v>
      </c>
      <c r="C13" s="35">
        <v>7532</v>
      </c>
      <c r="D13" s="35">
        <v>31195</v>
      </c>
      <c r="E13" s="35">
        <v>18976</v>
      </c>
      <c r="F13" s="10">
        <f t="shared" si="0"/>
        <v>-39.169738740182723</v>
      </c>
      <c r="G13" s="1"/>
      <c r="H13" s="1"/>
      <c r="I13" s="1"/>
    </row>
    <row r="14" spans="1:12" x14ac:dyDescent="0.25">
      <c r="A14" s="11" t="s">
        <v>50</v>
      </c>
      <c r="B14" s="36">
        <v>142118.5</v>
      </c>
      <c r="C14" s="36">
        <v>158137</v>
      </c>
      <c r="D14" s="36">
        <v>436780.5</v>
      </c>
      <c r="E14" s="36">
        <v>436048.5</v>
      </c>
      <c r="F14" s="13">
        <f t="shared" si="0"/>
        <v>-0.16758989927434698</v>
      </c>
      <c r="G14" s="1"/>
      <c r="H14" s="1"/>
      <c r="I14" s="1"/>
    </row>
    <row r="15" spans="1:12" x14ac:dyDescent="0.25">
      <c r="A15" s="8" t="s">
        <v>51</v>
      </c>
      <c r="B15" s="35">
        <v>39643</v>
      </c>
      <c r="C15" s="35">
        <v>46168</v>
      </c>
      <c r="D15" s="35">
        <v>97825.25</v>
      </c>
      <c r="E15" s="35">
        <v>117989.5</v>
      </c>
      <c r="F15" s="10">
        <f t="shared" si="0"/>
        <v>20.612520796011253</v>
      </c>
      <c r="G15" s="1"/>
      <c r="H15" s="1"/>
      <c r="I15" s="1"/>
    </row>
    <row r="16" spans="1:12" x14ac:dyDescent="0.25">
      <c r="A16" s="11" t="s">
        <v>52</v>
      </c>
      <c r="B16" s="36">
        <v>3183</v>
      </c>
      <c r="C16" s="36">
        <v>4578</v>
      </c>
      <c r="D16" s="36">
        <v>8292</v>
      </c>
      <c r="E16" s="36">
        <v>13905</v>
      </c>
      <c r="F16" s="13">
        <f t="shared" si="0"/>
        <v>67.691751085383515</v>
      </c>
      <c r="G16" s="1"/>
      <c r="H16" s="1"/>
      <c r="I16" s="1"/>
    </row>
    <row r="17" spans="1:9" x14ac:dyDescent="0.25">
      <c r="A17" s="8" t="s">
        <v>53</v>
      </c>
      <c r="B17" s="35">
        <v>4548</v>
      </c>
      <c r="C17" s="35">
        <v>7523</v>
      </c>
      <c r="D17" s="35">
        <v>12999</v>
      </c>
      <c r="E17" s="35">
        <v>18536</v>
      </c>
      <c r="F17" s="10">
        <f t="shared" si="0"/>
        <v>42.59558427571352</v>
      </c>
      <c r="G17" s="1"/>
      <c r="H17" s="1"/>
      <c r="I17" s="1"/>
    </row>
    <row r="18" spans="1:9" x14ac:dyDescent="0.25">
      <c r="A18" s="11" t="s">
        <v>54</v>
      </c>
      <c r="B18" s="36">
        <v>918</v>
      </c>
      <c r="C18" s="36">
        <v>713</v>
      </c>
      <c r="D18" s="36">
        <v>3125</v>
      </c>
      <c r="E18" s="36">
        <v>2375</v>
      </c>
      <c r="F18" s="13">
        <f t="shared" si="0"/>
        <v>-24</v>
      </c>
      <c r="G18" s="1"/>
      <c r="H18" s="1"/>
      <c r="I18" s="1"/>
    </row>
    <row r="19" spans="1:9" x14ac:dyDescent="0.25">
      <c r="A19" s="8" t="s">
        <v>55</v>
      </c>
      <c r="B19" s="35">
        <v>4</v>
      </c>
      <c r="C19" s="35">
        <v>28</v>
      </c>
      <c r="D19" s="35">
        <v>20</v>
      </c>
      <c r="E19" s="35">
        <v>109</v>
      </c>
      <c r="F19" s="10">
        <f t="shared" si="0"/>
        <v>445</v>
      </c>
      <c r="G19" s="1"/>
      <c r="H19" s="1"/>
      <c r="I19" s="1"/>
    </row>
    <row r="20" spans="1:9" x14ac:dyDescent="0.25">
      <c r="A20" s="11" t="s">
        <v>56</v>
      </c>
      <c r="B20" s="36">
        <v>2232</v>
      </c>
      <c r="C20" s="36">
        <v>2955</v>
      </c>
      <c r="D20" s="36">
        <v>6215</v>
      </c>
      <c r="E20" s="36">
        <v>8160</v>
      </c>
      <c r="F20" s="13">
        <f t="shared" si="0"/>
        <v>31.29525341914723</v>
      </c>
      <c r="G20" s="1"/>
      <c r="H20" s="1"/>
      <c r="I20" s="1"/>
    </row>
    <row r="21" spans="1:9" x14ac:dyDescent="0.25">
      <c r="A21" s="8" t="s">
        <v>57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6">
        <v>91465</v>
      </c>
      <c r="C22" s="36">
        <v>98881</v>
      </c>
      <c r="D22" s="36">
        <v>251156</v>
      </c>
      <c r="E22" s="36">
        <v>257371</v>
      </c>
      <c r="F22" s="13">
        <f t="shared" si="0"/>
        <v>2.4745576454474474</v>
      </c>
      <c r="G22" s="1"/>
      <c r="H22" s="1"/>
      <c r="I22" s="1"/>
    </row>
    <row r="23" spans="1:9" x14ac:dyDescent="0.25">
      <c r="A23" s="8" t="s">
        <v>59</v>
      </c>
      <c r="B23" s="35">
        <v>9448</v>
      </c>
      <c r="C23" s="35">
        <v>22975</v>
      </c>
      <c r="D23" s="35">
        <v>52453</v>
      </c>
      <c r="E23" s="35">
        <v>71517</v>
      </c>
      <c r="F23" s="10">
        <f t="shared" si="0"/>
        <v>36.344918307818432</v>
      </c>
      <c r="G23" s="1"/>
      <c r="H23" s="1"/>
      <c r="I23" s="1"/>
    </row>
    <row r="24" spans="1:9" x14ac:dyDescent="0.25">
      <c r="A24" s="11" t="s">
        <v>60</v>
      </c>
      <c r="B24" s="36">
        <v>1626</v>
      </c>
      <c r="C24" s="36">
        <v>4560</v>
      </c>
      <c r="D24" s="36">
        <v>2916</v>
      </c>
      <c r="E24" s="36">
        <v>11116</v>
      </c>
      <c r="F24" s="13">
        <f t="shared" si="0"/>
        <v>281.20713305898494</v>
      </c>
      <c r="G24" s="1"/>
      <c r="H24" s="1"/>
      <c r="I24" s="1"/>
    </row>
    <row r="25" spans="1:9" x14ac:dyDescent="0.25">
      <c r="A25" s="8" t="s">
        <v>61</v>
      </c>
      <c r="B25" s="35">
        <v>1788</v>
      </c>
      <c r="C25" s="35">
        <v>2456</v>
      </c>
      <c r="D25" s="35">
        <v>6065</v>
      </c>
      <c r="E25" s="35">
        <v>5694</v>
      </c>
      <c r="F25" s="10">
        <f t="shared" si="0"/>
        <v>-6.1170651277823538</v>
      </c>
      <c r="G25" s="1"/>
      <c r="H25" s="1"/>
      <c r="I25" s="1"/>
    </row>
    <row r="26" spans="1:9" x14ac:dyDescent="0.25">
      <c r="A26" s="11" t="s">
        <v>62</v>
      </c>
      <c r="B26" s="36">
        <v>0</v>
      </c>
      <c r="C26" s="36">
        <v>156</v>
      </c>
      <c r="D26" s="36">
        <v>0</v>
      </c>
      <c r="E26" s="36">
        <v>810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6">
        <v>29897</v>
      </c>
      <c r="C28" s="36">
        <v>34234</v>
      </c>
      <c r="D28" s="36">
        <v>80769</v>
      </c>
      <c r="E28" s="36">
        <v>88809</v>
      </c>
      <c r="F28" s="13">
        <f t="shared" si="0"/>
        <v>9.9543141551832974</v>
      </c>
      <c r="G28" s="1"/>
      <c r="H28" s="1"/>
      <c r="I28" s="1"/>
    </row>
    <row r="29" spans="1:9" x14ac:dyDescent="0.25">
      <c r="A29" s="8" t="s">
        <v>65</v>
      </c>
      <c r="B29" s="35">
        <v>103</v>
      </c>
      <c r="C29" s="35">
        <v>33</v>
      </c>
      <c r="D29" s="35">
        <v>420</v>
      </c>
      <c r="E29" s="35">
        <v>325</v>
      </c>
      <c r="F29" s="10">
        <f t="shared" si="0"/>
        <v>-22.61904761904762</v>
      </c>
      <c r="G29" s="1"/>
      <c r="H29" s="1"/>
      <c r="I29" s="1"/>
    </row>
    <row r="30" spans="1:9" x14ac:dyDescent="0.25">
      <c r="A30" s="11" t="s">
        <v>66</v>
      </c>
      <c r="B30" s="36">
        <v>10856</v>
      </c>
      <c r="C30" s="36">
        <v>12598</v>
      </c>
      <c r="D30" s="36">
        <v>29863</v>
      </c>
      <c r="E30" s="36">
        <v>35635</v>
      </c>
      <c r="F30" s="13">
        <f t="shared" si="0"/>
        <v>19.328265746910887</v>
      </c>
      <c r="G30" s="1"/>
      <c r="H30" s="1"/>
      <c r="I30" s="1"/>
    </row>
    <row r="31" spans="1:9" x14ac:dyDescent="0.25">
      <c r="A31" s="8" t="s">
        <v>67</v>
      </c>
      <c r="B31" s="35">
        <v>15013</v>
      </c>
      <c r="C31" s="35">
        <v>23623</v>
      </c>
      <c r="D31" s="35">
        <v>27241</v>
      </c>
      <c r="E31" s="35">
        <v>66476</v>
      </c>
      <c r="F31" s="10">
        <f t="shared" si="0"/>
        <v>144.0292206600345</v>
      </c>
      <c r="G31" s="1"/>
      <c r="H31" s="1"/>
      <c r="I31" s="1"/>
    </row>
    <row r="32" spans="1:9" x14ac:dyDescent="0.25">
      <c r="A32" s="11" t="s">
        <v>68</v>
      </c>
      <c r="B32" s="36">
        <v>303476</v>
      </c>
      <c r="C32" s="36">
        <v>332436</v>
      </c>
      <c r="D32" s="36">
        <v>858059</v>
      </c>
      <c r="E32" s="36">
        <v>924249</v>
      </c>
      <c r="F32" s="13">
        <f t="shared" si="0"/>
        <v>7.7139217699482145</v>
      </c>
      <c r="G32" s="1"/>
      <c r="H32" s="1"/>
      <c r="I32" s="1"/>
    </row>
    <row r="33" spans="1:9" x14ac:dyDescent="0.25">
      <c r="A33" s="8" t="s">
        <v>69</v>
      </c>
      <c r="B33" s="35">
        <v>14411</v>
      </c>
      <c r="C33" s="35">
        <v>18715.5</v>
      </c>
      <c r="D33" s="35">
        <v>42850</v>
      </c>
      <c r="E33" s="35">
        <v>50771.5</v>
      </c>
      <c r="F33" s="10">
        <f t="shared" si="0"/>
        <v>18.486581096849477</v>
      </c>
      <c r="G33" s="1"/>
      <c r="H33" s="1"/>
      <c r="I33" s="1"/>
    </row>
    <row r="34" spans="1:9" x14ac:dyDescent="0.25">
      <c r="A34" s="11" t="s">
        <v>70</v>
      </c>
      <c r="B34" s="36">
        <v>3110</v>
      </c>
      <c r="C34" s="36">
        <v>0</v>
      </c>
      <c r="D34" s="36">
        <v>9307</v>
      </c>
      <c r="E34" s="36">
        <v>589</v>
      </c>
      <c r="F34" s="13">
        <f t="shared" si="0"/>
        <v>-93.671430106371545</v>
      </c>
      <c r="G34" s="1"/>
      <c r="H34" s="1"/>
      <c r="I34" s="1"/>
    </row>
    <row r="35" spans="1:9" x14ac:dyDescent="0.25">
      <c r="A35" s="14" t="s">
        <v>71</v>
      </c>
      <c r="B35" s="15">
        <f>SUM(B7:B34)</f>
        <v>952771.5</v>
      </c>
      <c r="C35" s="15">
        <f t="shared" ref="C35:E35" si="1">SUM(C7:C34)</f>
        <v>1061371</v>
      </c>
      <c r="D35" s="15">
        <f t="shared" si="1"/>
        <v>2704770.75</v>
      </c>
      <c r="E35" s="15">
        <f t="shared" si="1"/>
        <v>2936504.5</v>
      </c>
      <c r="F35" s="16">
        <f t="shared" si="0"/>
        <v>8.5675930205914881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1433</v>
      </c>
      <c r="C38" s="41">
        <f>D7</f>
        <v>1937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924249</v>
      </c>
      <c r="G38" s="42">
        <f>LOOKUP(E38,$A$38:$A$65,$C$38:$C$65)</f>
        <v>858059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35126</v>
      </c>
      <c r="C39" s="41">
        <f t="shared" ref="C39:C65" si="5">D8</f>
        <v>28354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739244</v>
      </c>
      <c r="G39" s="42">
        <f t="shared" ref="G39:G65" si="8">LOOKUP(E39,$A$38:$A$65,$C$38:$C$65)</f>
        <v>691252</v>
      </c>
    </row>
    <row r="40" spans="1:9" x14ac:dyDescent="0.25">
      <c r="A40" s="42" t="str">
        <f t="shared" si="3"/>
        <v>ALMERIA</v>
      </c>
      <c r="B40" s="41">
        <f t="shared" si="4"/>
        <v>570</v>
      </c>
      <c r="C40" s="41">
        <f t="shared" si="5"/>
        <v>7</v>
      </c>
      <c r="D40" s="41">
        <f t="shared" si="6"/>
        <v>23</v>
      </c>
      <c r="E40" s="42" t="str">
        <f t="shared" si="2"/>
        <v>BARCELONA</v>
      </c>
      <c r="F40" s="42">
        <f t="shared" si="7"/>
        <v>436048.5</v>
      </c>
      <c r="G40" s="42">
        <f t="shared" si="8"/>
        <v>436780.5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1507</v>
      </c>
      <c r="D41" s="41">
        <f t="shared" si="6"/>
        <v>28</v>
      </c>
      <c r="E41" s="42" t="str">
        <f t="shared" si="2"/>
        <v>LAS PALMAS</v>
      </c>
      <c r="F41" s="42">
        <f t="shared" si="7"/>
        <v>257371</v>
      </c>
      <c r="G41" s="42">
        <f t="shared" si="8"/>
        <v>251156</v>
      </c>
    </row>
    <row r="42" spans="1:9" x14ac:dyDescent="0.25">
      <c r="A42" s="42" t="str">
        <f t="shared" si="3"/>
        <v>BAHIA DE ALGECIRAS</v>
      </c>
      <c r="B42" s="41">
        <f t="shared" si="4"/>
        <v>739244</v>
      </c>
      <c r="C42" s="41">
        <f t="shared" si="5"/>
        <v>691252</v>
      </c>
      <c r="D42" s="41">
        <f t="shared" si="6"/>
        <v>2</v>
      </c>
      <c r="E42" s="42" t="str">
        <f t="shared" si="2"/>
        <v>BILBAO</v>
      </c>
      <c r="F42" s="42">
        <f t="shared" si="7"/>
        <v>117989.5</v>
      </c>
      <c r="G42" s="42">
        <f t="shared" si="8"/>
        <v>97825.25</v>
      </c>
    </row>
    <row r="43" spans="1:9" x14ac:dyDescent="0.25">
      <c r="A43" s="42" t="str">
        <f t="shared" si="3"/>
        <v>BAHIA DE CADIZ</v>
      </c>
      <c r="B43" s="41">
        <f t="shared" si="4"/>
        <v>30670</v>
      </c>
      <c r="C43" s="41">
        <f t="shared" si="5"/>
        <v>24163</v>
      </c>
      <c r="D43" s="41">
        <f t="shared" si="6"/>
        <v>12</v>
      </c>
      <c r="E43" s="42" t="str">
        <f t="shared" si="2"/>
        <v>SANTA CRUZ DE TENERIFE</v>
      </c>
      <c r="F43" s="42">
        <f t="shared" si="7"/>
        <v>88809</v>
      </c>
      <c r="G43" s="42">
        <f t="shared" si="8"/>
        <v>80769</v>
      </c>
    </row>
    <row r="44" spans="1:9" x14ac:dyDescent="0.25">
      <c r="A44" s="42" t="str">
        <f t="shared" si="3"/>
        <v>BALEARES</v>
      </c>
      <c r="B44" s="41">
        <f t="shared" si="4"/>
        <v>18976</v>
      </c>
      <c r="C44" s="41">
        <f t="shared" si="5"/>
        <v>31195</v>
      </c>
      <c r="D44" s="41">
        <f t="shared" si="6"/>
        <v>13</v>
      </c>
      <c r="E44" s="42" t="str">
        <f t="shared" si="2"/>
        <v>MALAGA</v>
      </c>
      <c r="F44" s="42">
        <f t="shared" si="7"/>
        <v>71517</v>
      </c>
      <c r="G44" s="42">
        <f t="shared" si="8"/>
        <v>52453</v>
      </c>
    </row>
    <row r="45" spans="1:9" x14ac:dyDescent="0.25">
      <c r="A45" s="42" t="str">
        <f t="shared" si="3"/>
        <v>BARCELONA</v>
      </c>
      <c r="B45" s="41">
        <f t="shared" si="4"/>
        <v>436048.5</v>
      </c>
      <c r="C45" s="41">
        <f t="shared" si="5"/>
        <v>436780.5</v>
      </c>
      <c r="D45" s="41">
        <f t="shared" si="6"/>
        <v>3</v>
      </c>
      <c r="E45" s="42" t="str">
        <f t="shared" si="2"/>
        <v>TARRAGONA</v>
      </c>
      <c r="F45" s="42">
        <f t="shared" si="7"/>
        <v>66476</v>
      </c>
      <c r="G45" s="42">
        <f t="shared" si="8"/>
        <v>27241</v>
      </c>
    </row>
    <row r="46" spans="1:9" x14ac:dyDescent="0.25">
      <c r="A46" s="42" t="str">
        <f t="shared" si="3"/>
        <v>BILBAO</v>
      </c>
      <c r="B46" s="41">
        <f t="shared" si="4"/>
        <v>117989.5</v>
      </c>
      <c r="C46" s="41">
        <f t="shared" si="5"/>
        <v>97825.25</v>
      </c>
      <c r="D46" s="41">
        <f t="shared" si="6"/>
        <v>5</v>
      </c>
      <c r="E46" s="42" t="str">
        <f t="shared" si="2"/>
        <v>VIGO</v>
      </c>
      <c r="F46" s="42">
        <f t="shared" si="7"/>
        <v>50771.5</v>
      </c>
      <c r="G46" s="42">
        <f t="shared" si="8"/>
        <v>42850</v>
      </c>
    </row>
    <row r="47" spans="1:9" x14ac:dyDescent="0.25">
      <c r="A47" s="42" t="str">
        <f t="shared" si="3"/>
        <v>CARTAGENA</v>
      </c>
      <c r="B47" s="41">
        <f t="shared" si="4"/>
        <v>13905</v>
      </c>
      <c r="C47" s="41">
        <f t="shared" si="5"/>
        <v>8292</v>
      </c>
      <c r="D47" s="41">
        <f t="shared" si="6"/>
        <v>15</v>
      </c>
      <c r="E47" s="42" t="str">
        <f t="shared" si="2"/>
        <v>SEVILLA</v>
      </c>
      <c r="F47" s="42">
        <f t="shared" si="7"/>
        <v>35635</v>
      </c>
      <c r="G47" s="42">
        <f t="shared" si="8"/>
        <v>29863</v>
      </c>
    </row>
    <row r="48" spans="1:9" x14ac:dyDescent="0.25">
      <c r="A48" s="42" t="str">
        <f t="shared" si="3"/>
        <v>CASTELLON</v>
      </c>
      <c r="B48" s="41">
        <f t="shared" si="4"/>
        <v>18536</v>
      </c>
      <c r="C48" s="41">
        <f t="shared" si="5"/>
        <v>12999</v>
      </c>
      <c r="D48" s="41">
        <f t="shared" si="6"/>
        <v>14</v>
      </c>
      <c r="E48" s="42" t="str">
        <f t="shared" si="2"/>
        <v>ALICANTE</v>
      </c>
      <c r="F48" s="42">
        <f t="shared" si="7"/>
        <v>35126</v>
      </c>
      <c r="G48" s="42">
        <f t="shared" si="8"/>
        <v>28354</v>
      </c>
    </row>
    <row r="49" spans="1:7" x14ac:dyDescent="0.25">
      <c r="A49" s="42" t="str">
        <f t="shared" si="3"/>
        <v>CEUTA</v>
      </c>
      <c r="B49" s="41">
        <f t="shared" si="4"/>
        <v>2375</v>
      </c>
      <c r="C49" s="41">
        <f t="shared" si="5"/>
        <v>3125</v>
      </c>
      <c r="D49" s="41">
        <f t="shared" si="6"/>
        <v>19</v>
      </c>
      <c r="E49" s="42" t="str">
        <f t="shared" si="2"/>
        <v>BAHIA DE CADIZ</v>
      </c>
      <c r="F49" s="42">
        <f t="shared" si="7"/>
        <v>30670</v>
      </c>
      <c r="G49" s="42">
        <f t="shared" si="8"/>
        <v>24163</v>
      </c>
    </row>
    <row r="50" spans="1:7" x14ac:dyDescent="0.25">
      <c r="A50" s="42" t="str">
        <f t="shared" si="3"/>
        <v>FERROL-SAN CIBRAO</v>
      </c>
      <c r="B50" s="41">
        <f t="shared" si="4"/>
        <v>109</v>
      </c>
      <c r="C50" s="41">
        <f t="shared" si="5"/>
        <v>20</v>
      </c>
      <c r="D50" s="41">
        <f t="shared" si="6"/>
        <v>25</v>
      </c>
      <c r="E50" s="42" t="str">
        <f t="shared" si="2"/>
        <v>BALEARES</v>
      </c>
      <c r="F50" s="42">
        <f t="shared" si="7"/>
        <v>18976</v>
      </c>
      <c r="G50" s="42">
        <f t="shared" si="8"/>
        <v>31195</v>
      </c>
    </row>
    <row r="51" spans="1:7" x14ac:dyDescent="0.25">
      <c r="A51" s="42" t="str">
        <f t="shared" si="3"/>
        <v>GIJON</v>
      </c>
      <c r="B51" s="41">
        <f t="shared" si="4"/>
        <v>8160</v>
      </c>
      <c r="C51" s="41">
        <f t="shared" si="5"/>
        <v>6215</v>
      </c>
      <c r="D51" s="41">
        <f t="shared" si="6"/>
        <v>17</v>
      </c>
      <c r="E51" s="42" t="str">
        <f t="shared" si="2"/>
        <v>CASTELLON</v>
      </c>
      <c r="F51" s="42">
        <f t="shared" si="7"/>
        <v>18536</v>
      </c>
      <c r="G51" s="42">
        <f t="shared" si="8"/>
        <v>12999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13905</v>
      </c>
      <c r="G52" s="42">
        <f t="shared" si="8"/>
        <v>8292</v>
      </c>
    </row>
    <row r="53" spans="1:7" x14ac:dyDescent="0.25">
      <c r="A53" s="42" t="str">
        <f t="shared" si="3"/>
        <v>LAS PALMAS</v>
      </c>
      <c r="B53" s="41">
        <f t="shared" si="4"/>
        <v>257371</v>
      </c>
      <c r="C53" s="41">
        <f t="shared" si="5"/>
        <v>251156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11116</v>
      </c>
      <c r="G53" s="42">
        <f t="shared" si="8"/>
        <v>2916</v>
      </c>
    </row>
    <row r="54" spans="1:7" x14ac:dyDescent="0.25">
      <c r="A54" s="42" t="str">
        <f t="shared" si="3"/>
        <v>MALAGA</v>
      </c>
      <c r="B54" s="41">
        <f t="shared" si="4"/>
        <v>71517</v>
      </c>
      <c r="C54" s="41">
        <f t="shared" si="5"/>
        <v>52453</v>
      </c>
      <c r="D54" s="41">
        <f t="shared" si="6"/>
        <v>7</v>
      </c>
      <c r="E54" s="42" t="str">
        <f t="shared" si="2"/>
        <v>GIJON</v>
      </c>
      <c r="F54" s="42">
        <f t="shared" si="7"/>
        <v>8160</v>
      </c>
      <c r="G54" s="42">
        <f t="shared" si="8"/>
        <v>6215</v>
      </c>
    </row>
    <row r="55" spans="1:7" x14ac:dyDescent="0.25">
      <c r="A55" s="42" t="str">
        <f t="shared" si="3"/>
        <v>MARIN Y RIA DE PONTEVEDRA</v>
      </c>
      <c r="B55" s="41">
        <f t="shared" si="4"/>
        <v>11116</v>
      </c>
      <c r="C55" s="41">
        <f t="shared" si="5"/>
        <v>2916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5694</v>
      </c>
      <c r="G55" s="42">
        <f t="shared" si="8"/>
        <v>6065</v>
      </c>
    </row>
    <row r="56" spans="1:7" x14ac:dyDescent="0.25">
      <c r="A56" s="42" t="str">
        <f t="shared" si="3"/>
        <v>MELILLA</v>
      </c>
      <c r="B56" s="41">
        <f t="shared" si="4"/>
        <v>5694</v>
      </c>
      <c r="C56" s="41">
        <f t="shared" si="5"/>
        <v>6065</v>
      </c>
      <c r="D56" s="41">
        <f t="shared" si="6"/>
        <v>18</v>
      </c>
      <c r="E56" s="42" t="str">
        <f t="shared" si="2"/>
        <v>CEUTA</v>
      </c>
      <c r="F56" s="42">
        <f t="shared" si="9"/>
        <v>2375</v>
      </c>
      <c r="G56" s="42">
        <f t="shared" si="8"/>
        <v>3125</v>
      </c>
    </row>
    <row r="57" spans="1:7" x14ac:dyDescent="0.25">
      <c r="A57" s="42" t="str">
        <f t="shared" si="3"/>
        <v>MOTRIL</v>
      </c>
      <c r="B57" s="41">
        <f t="shared" si="4"/>
        <v>810</v>
      </c>
      <c r="C57" s="41">
        <f t="shared" si="5"/>
        <v>0</v>
      </c>
      <c r="D57" s="41">
        <f t="shared" si="6"/>
        <v>21</v>
      </c>
      <c r="E57" s="42" t="str">
        <f t="shared" si="2"/>
        <v>A CORUÑA</v>
      </c>
      <c r="F57" s="42">
        <f t="shared" si="9"/>
        <v>1433</v>
      </c>
      <c r="G57" s="42">
        <f t="shared" si="8"/>
        <v>1937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810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88809</v>
      </c>
      <c r="C59" s="41">
        <f t="shared" si="5"/>
        <v>80769</v>
      </c>
      <c r="D59" s="41">
        <f t="shared" si="6"/>
        <v>6</v>
      </c>
      <c r="E59" s="42" t="str">
        <f t="shared" si="2"/>
        <v>VILAGARCIA</v>
      </c>
      <c r="F59" s="42">
        <f t="shared" si="9"/>
        <v>589</v>
      </c>
      <c r="G59" s="42">
        <f t="shared" si="8"/>
        <v>9307</v>
      </c>
    </row>
    <row r="60" spans="1:7" x14ac:dyDescent="0.25">
      <c r="A60" s="42" t="str">
        <f t="shared" si="3"/>
        <v>SANTANDER</v>
      </c>
      <c r="B60" s="41">
        <f t="shared" si="4"/>
        <v>325</v>
      </c>
      <c r="C60" s="41">
        <f t="shared" si="5"/>
        <v>420</v>
      </c>
      <c r="D60" s="41">
        <f t="shared" si="6"/>
        <v>24</v>
      </c>
      <c r="E60" s="42" t="str">
        <f t="shared" si="2"/>
        <v>ALMERIA</v>
      </c>
      <c r="F60" s="42">
        <f t="shared" si="9"/>
        <v>570</v>
      </c>
      <c r="G60" s="42">
        <f t="shared" si="8"/>
        <v>7</v>
      </c>
    </row>
    <row r="61" spans="1:7" x14ac:dyDescent="0.25">
      <c r="A61" s="42" t="str">
        <f t="shared" si="3"/>
        <v>SEVILLA</v>
      </c>
      <c r="B61" s="41">
        <f t="shared" si="4"/>
        <v>35635</v>
      </c>
      <c r="C61" s="41">
        <f t="shared" si="5"/>
        <v>29863</v>
      </c>
      <c r="D61" s="41">
        <f t="shared" si="6"/>
        <v>10</v>
      </c>
      <c r="E61" s="42" t="str">
        <f t="shared" si="2"/>
        <v>SANTANDER</v>
      </c>
      <c r="F61" s="42">
        <f t="shared" si="9"/>
        <v>325</v>
      </c>
      <c r="G61" s="42">
        <f t="shared" si="8"/>
        <v>420</v>
      </c>
    </row>
    <row r="62" spans="1:7" x14ac:dyDescent="0.25">
      <c r="A62" s="42" t="str">
        <f t="shared" si="3"/>
        <v>TARRAGONA</v>
      </c>
      <c r="B62" s="41">
        <f t="shared" si="4"/>
        <v>66476</v>
      </c>
      <c r="C62" s="41">
        <f t="shared" si="5"/>
        <v>27241</v>
      </c>
      <c r="D62" s="41">
        <f t="shared" si="6"/>
        <v>8</v>
      </c>
      <c r="E62" s="42" t="str">
        <f t="shared" si="2"/>
        <v>FERROL-SAN CIBRAO</v>
      </c>
      <c r="F62" s="42">
        <f t="shared" si="9"/>
        <v>109</v>
      </c>
      <c r="G62" s="42">
        <f t="shared" si="8"/>
        <v>20</v>
      </c>
    </row>
    <row r="63" spans="1:7" x14ac:dyDescent="0.25">
      <c r="A63" s="42" t="str">
        <f t="shared" si="3"/>
        <v>VALENCIA</v>
      </c>
      <c r="B63" s="41">
        <f t="shared" si="4"/>
        <v>924249</v>
      </c>
      <c r="C63" s="41">
        <f t="shared" si="5"/>
        <v>858059</v>
      </c>
      <c r="D63" s="41">
        <f t="shared" si="6"/>
        <v>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50771.5</v>
      </c>
      <c r="C64" s="41">
        <f t="shared" si="5"/>
        <v>42850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589</v>
      </c>
      <c r="C65" s="41">
        <f t="shared" si="5"/>
        <v>9307</v>
      </c>
      <c r="D65" s="41">
        <f t="shared" si="6"/>
        <v>22</v>
      </c>
      <c r="E65" s="42" t="str">
        <f t="shared" si="2"/>
        <v>AVILES</v>
      </c>
      <c r="F65" s="42">
        <f t="shared" si="9"/>
        <v>0</v>
      </c>
      <c r="G65" s="42">
        <f t="shared" si="8"/>
        <v>1507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40296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8">
        <v>0</v>
      </c>
      <c r="C8" s="38">
        <v>0</v>
      </c>
      <c r="D8" s="38">
        <v>76</v>
      </c>
      <c r="E8" s="38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45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37">
        <v>236811</v>
      </c>
      <c r="C11" s="37">
        <v>243839</v>
      </c>
      <c r="D11" s="37">
        <v>661907</v>
      </c>
      <c r="E11" s="37">
        <v>698011</v>
      </c>
      <c r="F11" s="10">
        <f t="shared" si="0"/>
        <v>5.4545427076613464</v>
      </c>
      <c r="G11" s="1"/>
      <c r="H11" s="1"/>
      <c r="I11" s="1"/>
    </row>
    <row r="12" spans="1:12" x14ac:dyDescent="0.25">
      <c r="A12" s="11" t="s">
        <v>48</v>
      </c>
      <c r="B12" s="38">
        <v>245</v>
      </c>
      <c r="C12" s="38">
        <v>0</v>
      </c>
      <c r="D12" s="38">
        <v>547</v>
      </c>
      <c r="E12" s="38">
        <v>0</v>
      </c>
      <c r="F12" s="13">
        <f t="shared" si="0"/>
        <v>-100</v>
      </c>
      <c r="G12" s="1"/>
      <c r="H12" s="1"/>
      <c r="I12" s="1"/>
    </row>
    <row r="13" spans="1:12" x14ac:dyDescent="0.25">
      <c r="A13" s="8" t="s">
        <v>49</v>
      </c>
      <c r="B13" s="37">
        <v>45</v>
      </c>
      <c r="C13" s="37">
        <v>0</v>
      </c>
      <c r="D13" s="37">
        <v>83</v>
      </c>
      <c r="E13" s="37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50</v>
      </c>
      <c r="B14" s="38">
        <v>50390</v>
      </c>
      <c r="C14" s="38">
        <v>49857</v>
      </c>
      <c r="D14" s="38">
        <v>151134.5</v>
      </c>
      <c r="E14" s="38">
        <v>143727</v>
      </c>
      <c r="F14" s="13">
        <f t="shared" si="0"/>
        <v>-4.901263444150743</v>
      </c>
      <c r="G14" s="1"/>
      <c r="H14" s="1"/>
      <c r="I14" s="1"/>
    </row>
    <row r="15" spans="1:12" x14ac:dyDescent="0.25">
      <c r="A15" s="8" t="s">
        <v>51</v>
      </c>
      <c r="B15" s="37">
        <v>539</v>
      </c>
      <c r="C15" s="37">
        <v>700.5</v>
      </c>
      <c r="D15" s="37">
        <v>1338.25</v>
      </c>
      <c r="E15" s="37">
        <v>1484.5</v>
      </c>
      <c r="F15" s="10">
        <f t="shared" si="0"/>
        <v>10.928451335699606</v>
      </c>
      <c r="G15" s="1"/>
      <c r="H15" s="1"/>
      <c r="I15" s="1"/>
    </row>
    <row r="16" spans="1:12" x14ac:dyDescent="0.25">
      <c r="A16" s="11" t="s">
        <v>52</v>
      </c>
      <c r="B16" s="38">
        <v>0</v>
      </c>
      <c r="C16" s="38">
        <v>2</v>
      </c>
      <c r="D16" s="38">
        <v>0</v>
      </c>
      <c r="E16" s="38">
        <v>2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37">
        <v>0</v>
      </c>
      <c r="C17" s="37">
        <v>29</v>
      </c>
      <c r="D17" s="37">
        <v>0</v>
      </c>
      <c r="E17" s="37">
        <v>58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8">
        <v>52128</v>
      </c>
      <c r="C22" s="38">
        <v>56613</v>
      </c>
      <c r="D22" s="38">
        <v>149072</v>
      </c>
      <c r="E22" s="38">
        <v>147771</v>
      </c>
      <c r="F22" s="13">
        <f t="shared" si="0"/>
        <v>-0.87273263926157085</v>
      </c>
      <c r="G22" s="1"/>
      <c r="H22" s="1"/>
      <c r="I22" s="1"/>
    </row>
    <row r="23" spans="1:9" x14ac:dyDescent="0.25">
      <c r="A23" s="8" t="s">
        <v>59</v>
      </c>
      <c r="B23" s="37">
        <v>8292</v>
      </c>
      <c r="C23" s="37">
        <v>21469</v>
      </c>
      <c r="D23" s="37">
        <v>48950</v>
      </c>
      <c r="E23" s="37">
        <v>67761</v>
      </c>
      <c r="F23" s="10">
        <f t="shared" si="0"/>
        <v>38.429009193054128</v>
      </c>
      <c r="G23" s="1"/>
      <c r="H23" s="1"/>
      <c r="I23" s="1"/>
    </row>
    <row r="24" spans="1:9" x14ac:dyDescent="0.25">
      <c r="A24" s="11" t="s">
        <v>60</v>
      </c>
      <c r="B24" s="38">
        <v>0</v>
      </c>
      <c r="C24" s="38">
        <v>0</v>
      </c>
      <c r="D24" s="38">
        <v>17</v>
      </c>
      <c r="E24" s="38">
        <v>4</v>
      </c>
      <c r="F24" s="13">
        <f t="shared" si="0"/>
        <v>-76.470588235294116</v>
      </c>
      <c r="G24" s="1"/>
      <c r="H24" s="1"/>
      <c r="I24" s="1"/>
    </row>
    <row r="25" spans="1:9" x14ac:dyDescent="0.25">
      <c r="A25" s="8" t="s">
        <v>61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38">
        <v>0</v>
      </c>
      <c r="C26" s="38">
        <v>0</v>
      </c>
      <c r="D26" s="38">
        <v>0</v>
      </c>
      <c r="E26" s="38">
        <v>4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8">
        <v>1224</v>
      </c>
      <c r="C28" s="38">
        <v>1613</v>
      </c>
      <c r="D28" s="38">
        <v>3191</v>
      </c>
      <c r="E28" s="38">
        <v>4010</v>
      </c>
      <c r="F28" s="13">
        <f t="shared" si="0"/>
        <v>25.665935443434662</v>
      </c>
      <c r="G28" s="1"/>
      <c r="H28" s="1"/>
      <c r="I28" s="1"/>
    </row>
    <row r="29" spans="1:9" x14ac:dyDescent="0.25">
      <c r="A29" s="8" t="s">
        <v>65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38">
        <v>2</v>
      </c>
      <c r="C30" s="38">
        <v>0</v>
      </c>
      <c r="D30" s="38">
        <v>4</v>
      </c>
      <c r="E30" s="3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67</v>
      </c>
      <c r="B31" s="37">
        <v>10154</v>
      </c>
      <c r="C31" s="37">
        <v>17949</v>
      </c>
      <c r="D31" s="37">
        <v>15493</v>
      </c>
      <c r="E31" s="37">
        <v>48361</v>
      </c>
      <c r="F31" s="10">
        <f t="shared" si="0"/>
        <v>212.14742141612339</v>
      </c>
      <c r="G31" s="1"/>
      <c r="H31" s="1"/>
      <c r="I31" s="1"/>
    </row>
    <row r="32" spans="1:9" x14ac:dyDescent="0.25">
      <c r="A32" s="11" t="s">
        <v>68</v>
      </c>
      <c r="B32" s="38">
        <v>153936</v>
      </c>
      <c r="C32" s="38">
        <v>163040</v>
      </c>
      <c r="D32" s="38">
        <v>417556</v>
      </c>
      <c r="E32" s="38">
        <v>436369</v>
      </c>
      <c r="F32" s="13">
        <f t="shared" si="0"/>
        <v>4.5055034534290002</v>
      </c>
      <c r="G32" s="1"/>
      <c r="H32" s="1"/>
      <c r="I32" s="1"/>
    </row>
    <row r="33" spans="1:9" x14ac:dyDescent="0.25">
      <c r="A33" s="8" t="s">
        <v>69</v>
      </c>
      <c r="B33" s="37">
        <v>325</v>
      </c>
      <c r="C33" s="37">
        <v>1179</v>
      </c>
      <c r="D33" s="37">
        <v>1213</v>
      </c>
      <c r="E33" s="37">
        <v>2736</v>
      </c>
      <c r="F33" s="10">
        <f t="shared" si="0"/>
        <v>125.55647155812036</v>
      </c>
      <c r="G33" s="1"/>
      <c r="H33" s="1"/>
      <c r="I33" s="1"/>
    </row>
    <row r="34" spans="1:9" x14ac:dyDescent="0.25">
      <c r="A34" s="11" t="s">
        <v>70</v>
      </c>
      <c r="B34" s="38">
        <v>104</v>
      </c>
      <c r="C34" s="38">
        <v>0</v>
      </c>
      <c r="D34" s="38">
        <v>328</v>
      </c>
      <c r="E34" s="3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71</v>
      </c>
      <c r="B35" s="15">
        <f>SUM(B7:B34)</f>
        <v>514195</v>
      </c>
      <c r="C35" s="15">
        <f t="shared" ref="C35:E35" si="1">SUM(C7:C34)</f>
        <v>556290.5</v>
      </c>
      <c r="D35" s="15">
        <f t="shared" si="1"/>
        <v>1450909.75</v>
      </c>
      <c r="E35" s="15">
        <f t="shared" si="1"/>
        <v>1550298.5</v>
      </c>
      <c r="F35" s="16">
        <f t="shared" si="0"/>
        <v>6.8500987053123055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698011</v>
      </c>
      <c r="G38" s="42">
        <f>LOOKUP(E38,$A$38:$A$65,$C$38:$C$65)</f>
        <v>661907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76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436369</v>
      </c>
      <c r="G39" s="42">
        <f t="shared" ref="G39:G65" si="8">LOOKUP(E39,$A$38:$A$65,$C$38:$C$65)</f>
        <v>417556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147771</v>
      </c>
      <c r="G40" s="42">
        <f t="shared" si="8"/>
        <v>149072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143727</v>
      </c>
      <c r="G41" s="42">
        <f t="shared" si="8"/>
        <v>151134.5</v>
      </c>
    </row>
    <row r="42" spans="1:9" x14ac:dyDescent="0.25">
      <c r="A42" s="42" t="str">
        <f t="shared" si="3"/>
        <v>BAHIA DE ALGECIRAS</v>
      </c>
      <c r="B42" s="41">
        <f t="shared" si="4"/>
        <v>698011</v>
      </c>
      <c r="C42" s="41">
        <f t="shared" si="5"/>
        <v>661907</v>
      </c>
      <c r="D42" s="41">
        <f t="shared" si="6"/>
        <v>1</v>
      </c>
      <c r="E42" s="42" t="str">
        <f t="shared" si="2"/>
        <v>MALAGA</v>
      </c>
      <c r="F42" s="42">
        <f t="shared" si="7"/>
        <v>67761</v>
      </c>
      <c r="G42" s="42">
        <f t="shared" si="8"/>
        <v>48950</v>
      </c>
    </row>
    <row r="43" spans="1:9" x14ac:dyDescent="0.25">
      <c r="A43" s="42" t="str">
        <f t="shared" si="3"/>
        <v>BAHIA DE CADIZ</v>
      </c>
      <c r="B43" s="41">
        <f t="shared" si="4"/>
        <v>0</v>
      </c>
      <c r="C43" s="41">
        <f t="shared" si="5"/>
        <v>547</v>
      </c>
      <c r="D43" s="41">
        <f t="shared" si="6"/>
        <v>28</v>
      </c>
      <c r="E43" s="42" t="str">
        <f t="shared" si="2"/>
        <v>TARRAGONA</v>
      </c>
      <c r="F43" s="42">
        <f t="shared" si="7"/>
        <v>48361</v>
      </c>
      <c r="G43" s="42">
        <f t="shared" si="8"/>
        <v>15493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83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4010</v>
      </c>
      <c r="G44" s="42">
        <f t="shared" si="8"/>
        <v>3191</v>
      </c>
    </row>
    <row r="45" spans="1:9" x14ac:dyDescent="0.25">
      <c r="A45" s="42" t="str">
        <f t="shared" si="3"/>
        <v>BARCELONA</v>
      </c>
      <c r="B45" s="41">
        <f t="shared" si="4"/>
        <v>143727</v>
      </c>
      <c r="C45" s="41">
        <f t="shared" si="5"/>
        <v>151134.5</v>
      </c>
      <c r="D45" s="41">
        <f t="shared" si="6"/>
        <v>4</v>
      </c>
      <c r="E45" s="42" t="str">
        <f t="shared" si="2"/>
        <v>VIGO</v>
      </c>
      <c r="F45" s="42">
        <f t="shared" si="7"/>
        <v>2736</v>
      </c>
      <c r="G45" s="42">
        <f t="shared" si="8"/>
        <v>1213</v>
      </c>
    </row>
    <row r="46" spans="1:9" x14ac:dyDescent="0.25">
      <c r="A46" s="42" t="str">
        <f t="shared" si="3"/>
        <v>BILBAO</v>
      </c>
      <c r="B46" s="41">
        <f t="shared" si="4"/>
        <v>1484.5</v>
      </c>
      <c r="C46" s="41">
        <f t="shared" si="5"/>
        <v>1338.25</v>
      </c>
      <c r="D46" s="41">
        <f t="shared" si="6"/>
        <v>9</v>
      </c>
      <c r="E46" s="42" t="str">
        <f t="shared" si="2"/>
        <v>BILBAO</v>
      </c>
      <c r="F46" s="42">
        <f t="shared" si="7"/>
        <v>1484.5</v>
      </c>
      <c r="G46" s="42">
        <f t="shared" si="8"/>
        <v>1338.25</v>
      </c>
    </row>
    <row r="47" spans="1:9" x14ac:dyDescent="0.25">
      <c r="A47" s="42" t="str">
        <f t="shared" si="3"/>
        <v>CARTAGENA</v>
      </c>
      <c r="B47" s="41">
        <f t="shared" si="4"/>
        <v>2</v>
      </c>
      <c r="C47" s="41">
        <f t="shared" si="5"/>
        <v>0</v>
      </c>
      <c r="D47" s="41">
        <f t="shared" si="6"/>
        <v>13</v>
      </c>
      <c r="E47" s="42" t="str">
        <f t="shared" si="2"/>
        <v>CASTELLON</v>
      </c>
      <c r="F47" s="42">
        <f t="shared" si="7"/>
        <v>58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58</v>
      </c>
      <c r="C48" s="41">
        <f t="shared" si="5"/>
        <v>0</v>
      </c>
      <c r="D48" s="41">
        <f t="shared" si="6"/>
        <v>10</v>
      </c>
      <c r="E48" s="42" t="e">
        <f t="shared" si="2"/>
        <v>#N/A</v>
      </c>
      <c r="F48" s="42" t="e">
        <f t="shared" si="7"/>
        <v>#N/A</v>
      </c>
      <c r="G48" s="42" t="e">
        <f t="shared" si="8"/>
        <v>#N/A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MARIN Y RIA DE PONTEVEDRA</v>
      </c>
      <c r="F49" s="42">
        <f t="shared" si="7"/>
        <v>4</v>
      </c>
      <c r="G49" s="42">
        <f t="shared" si="8"/>
        <v>17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2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147771</v>
      </c>
      <c r="C53" s="41">
        <f t="shared" si="5"/>
        <v>149072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67761</v>
      </c>
      <c r="C54" s="41">
        <f t="shared" si="5"/>
        <v>48950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4</v>
      </c>
      <c r="C55" s="41">
        <f t="shared" si="5"/>
        <v>17</v>
      </c>
      <c r="D55" s="41">
        <f t="shared" si="6"/>
        <v>12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4</v>
      </c>
      <c r="C57" s="41">
        <f t="shared" si="5"/>
        <v>0</v>
      </c>
      <c r="D57" s="41">
        <f t="shared" si="6"/>
        <v>12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4010</v>
      </c>
      <c r="C59" s="41">
        <f t="shared" si="5"/>
        <v>3191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4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48361</v>
      </c>
      <c r="C62" s="41">
        <f t="shared" si="5"/>
        <v>15493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436369</v>
      </c>
      <c r="C63" s="41">
        <f t="shared" si="5"/>
        <v>417556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2736</v>
      </c>
      <c r="C64" s="41">
        <f t="shared" si="5"/>
        <v>1213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328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Marzo</v>
      </c>
      <c r="C5" s="46"/>
      <c r="D5" s="45" t="s">
        <v>39</v>
      </c>
      <c r="E5" s="46"/>
      <c r="F5" s="46"/>
      <c r="L5" s="39">
        <f>'Resumen general'!I4</f>
        <v>40296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9">
        <v>26</v>
      </c>
      <c r="C7" s="9">
        <v>4</v>
      </c>
      <c r="D7" s="9">
        <v>105</v>
      </c>
      <c r="E7" s="9">
        <v>32</v>
      </c>
      <c r="F7" s="10">
        <f>((E7*100)/D7)-100</f>
        <v>-69.523809523809518</v>
      </c>
      <c r="G7" s="1"/>
      <c r="H7" s="1"/>
      <c r="I7" s="1"/>
    </row>
    <row r="8" spans="1:12" x14ac:dyDescent="0.25">
      <c r="A8" s="11" t="s">
        <v>44</v>
      </c>
      <c r="B8" s="12">
        <v>9112</v>
      </c>
      <c r="C8" s="12">
        <v>11895</v>
      </c>
      <c r="D8" s="12">
        <v>26353</v>
      </c>
      <c r="E8" s="12">
        <v>31130</v>
      </c>
      <c r="F8" s="13">
        <f t="shared" ref="F8:F35" si="0">((E8*100)/D8)-100</f>
        <v>18.126968466588238</v>
      </c>
      <c r="G8" s="1"/>
      <c r="H8" s="1"/>
      <c r="I8" s="1"/>
    </row>
    <row r="9" spans="1:12" x14ac:dyDescent="0.25">
      <c r="A9" s="8" t="s">
        <v>45</v>
      </c>
      <c r="B9" s="9">
        <v>4</v>
      </c>
      <c r="C9" s="9">
        <v>161</v>
      </c>
      <c r="D9" s="9">
        <v>7</v>
      </c>
      <c r="E9" s="9">
        <v>570</v>
      </c>
      <c r="F9" s="10">
        <f t="shared" si="0"/>
        <v>8042.8571428571431</v>
      </c>
      <c r="G9" s="1"/>
      <c r="H9" s="1"/>
      <c r="I9" s="1"/>
    </row>
    <row r="10" spans="1:12" x14ac:dyDescent="0.25">
      <c r="A10" s="11" t="s">
        <v>46</v>
      </c>
      <c r="B10" s="12">
        <v>547</v>
      </c>
      <c r="C10" s="12">
        <v>0</v>
      </c>
      <c r="D10" s="12">
        <v>1408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47</v>
      </c>
      <c r="B11" s="9">
        <v>621</v>
      </c>
      <c r="C11" s="9">
        <v>678</v>
      </c>
      <c r="D11" s="9">
        <v>2380</v>
      </c>
      <c r="E11" s="9">
        <v>2005</v>
      </c>
      <c r="F11" s="10">
        <f t="shared" si="0"/>
        <v>-15.756302521008408</v>
      </c>
      <c r="G11" s="1"/>
      <c r="H11" s="1"/>
      <c r="I11" s="1"/>
    </row>
    <row r="12" spans="1:12" x14ac:dyDescent="0.25">
      <c r="A12" s="11" t="s">
        <v>48</v>
      </c>
      <c r="B12" s="12">
        <v>4446</v>
      </c>
      <c r="C12" s="12">
        <v>7474.5</v>
      </c>
      <c r="D12" s="12">
        <v>12026</v>
      </c>
      <c r="E12" s="12">
        <v>18007</v>
      </c>
      <c r="F12" s="13">
        <f t="shared" si="0"/>
        <v>49.733909861965742</v>
      </c>
      <c r="G12" s="1"/>
      <c r="H12" s="1"/>
      <c r="I12" s="1"/>
    </row>
    <row r="13" spans="1:12" x14ac:dyDescent="0.25">
      <c r="A13" s="8" t="s">
        <v>49</v>
      </c>
      <c r="B13" s="9">
        <v>11749</v>
      </c>
      <c r="C13" s="9">
        <v>7532</v>
      </c>
      <c r="D13" s="9">
        <v>31110</v>
      </c>
      <c r="E13" s="9">
        <v>18976</v>
      </c>
      <c r="F13" s="10">
        <f t="shared" si="0"/>
        <v>-39.003535840565732</v>
      </c>
      <c r="G13" s="1"/>
      <c r="H13" s="1"/>
      <c r="I13" s="1"/>
    </row>
    <row r="14" spans="1:12" x14ac:dyDescent="0.25">
      <c r="A14" s="11" t="s">
        <v>50</v>
      </c>
      <c r="B14" s="12">
        <v>21247.5</v>
      </c>
      <c r="C14" s="12">
        <v>19080.5</v>
      </c>
      <c r="D14" s="12">
        <v>53448</v>
      </c>
      <c r="E14" s="12">
        <v>46727</v>
      </c>
      <c r="F14" s="13">
        <f t="shared" si="0"/>
        <v>-12.574839095943716</v>
      </c>
      <c r="G14" s="1"/>
      <c r="H14" s="1"/>
      <c r="I14" s="1"/>
    </row>
    <row r="15" spans="1:12" x14ac:dyDescent="0.25">
      <c r="A15" s="8" t="s">
        <v>51</v>
      </c>
      <c r="B15" s="9">
        <v>7401.25</v>
      </c>
      <c r="C15" s="9">
        <v>5231</v>
      </c>
      <c r="D15" s="9">
        <v>14717.25</v>
      </c>
      <c r="E15" s="9">
        <v>12910.5</v>
      </c>
      <c r="F15" s="10">
        <f t="shared" si="0"/>
        <v>-12.276410334811189</v>
      </c>
      <c r="G15" s="1"/>
      <c r="H15" s="1"/>
      <c r="I15" s="1"/>
    </row>
    <row r="16" spans="1:12" x14ac:dyDescent="0.25">
      <c r="A16" s="11" t="s">
        <v>52</v>
      </c>
      <c r="B16" s="12">
        <v>1655</v>
      </c>
      <c r="C16" s="12">
        <v>2435</v>
      </c>
      <c r="D16" s="12">
        <v>3363</v>
      </c>
      <c r="E16" s="12">
        <v>8028</v>
      </c>
      <c r="F16" s="13">
        <f t="shared" si="0"/>
        <v>138.71543264942017</v>
      </c>
      <c r="G16" s="1"/>
      <c r="H16" s="1"/>
      <c r="I16" s="1"/>
    </row>
    <row r="17" spans="1:9" x14ac:dyDescent="0.25">
      <c r="A17" s="8" t="s">
        <v>53</v>
      </c>
      <c r="B17" s="9">
        <v>40</v>
      </c>
      <c r="C17" s="9">
        <v>162</v>
      </c>
      <c r="D17" s="9">
        <v>123</v>
      </c>
      <c r="E17" s="9">
        <v>363</v>
      </c>
      <c r="F17" s="10">
        <f t="shared" si="0"/>
        <v>195.1219512195122</v>
      </c>
      <c r="G17" s="1"/>
      <c r="H17" s="1"/>
      <c r="I17" s="1"/>
    </row>
    <row r="18" spans="1:9" x14ac:dyDescent="0.25">
      <c r="A18" s="11" t="s">
        <v>54</v>
      </c>
      <c r="B18" s="12">
        <v>867</v>
      </c>
      <c r="C18" s="12">
        <v>669</v>
      </c>
      <c r="D18" s="12">
        <v>2958</v>
      </c>
      <c r="E18" s="12">
        <v>2202</v>
      </c>
      <c r="F18" s="13">
        <f t="shared" si="0"/>
        <v>-25.5578093306288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1018</v>
      </c>
      <c r="C20" s="12">
        <v>972</v>
      </c>
      <c r="D20" s="12">
        <v>2556</v>
      </c>
      <c r="E20" s="12">
        <v>2605</v>
      </c>
      <c r="F20" s="13">
        <f t="shared" si="0"/>
        <v>1.9170579029733972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29270</v>
      </c>
      <c r="C22" s="12">
        <v>32894</v>
      </c>
      <c r="D22" s="12">
        <v>78339</v>
      </c>
      <c r="E22" s="12">
        <v>85178</v>
      </c>
      <c r="F22" s="13">
        <f t="shared" si="0"/>
        <v>8.7300067654680333</v>
      </c>
      <c r="G22" s="1"/>
      <c r="H22" s="1"/>
      <c r="I22" s="1"/>
    </row>
    <row r="23" spans="1:9" x14ac:dyDescent="0.25">
      <c r="A23" s="8" t="s">
        <v>59</v>
      </c>
      <c r="B23" s="9">
        <v>866</v>
      </c>
      <c r="C23" s="9">
        <v>875</v>
      </c>
      <c r="D23" s="9">
        <v>2674</v>
      </c>
      <c r="E23" s="9">
        <v>2286</v>
      </c>
      <c r="F23" s="10">
        <f t="shared" si="0"/>
        <v>-14.51009723261032</v>
      </c>
      <c r="G23" s="1"/>
      <c r="H23" s="1"/>
      <c r="I23" s="1"/>
    </row>
    <row r="24" spans="1:9" x14ac:dyDescent="0.25">
      <c r="A24" s="11" t="s">
        <v>60</v>
      </c>
      <c r="B24" s="12">
        <v>409</v>
      </c>
      <c r="C24" s="12">
        <v>2586</v>
      </c>
      <c r="D24" s="12">
        <v>457</v>
      </c>
      <c r="E24" s="12">
        <v>6952</v>
      </c>
      <c r="F24" s="13">
        <f t="shared" si="0"/>
        <v>1421.2253829321662</v>
      </c>
      <c r="G24" s="1"/>
      <c r="H24" s="1"/>
      <c r="I24" s="1"/>
    </row>
    <row r="25" spans="1:9" x14ac:dyDescent="0.25">
      <c r="A25" s="8" t="s">
        <v>61</v>
      </c>
      <c r="B25" s="9">
        <v>982</v>
      </c>
      <c r="C25" s="9">
        <v>1417</v>
      </c>
      <c r="D25" s="9">
        <v>3362</v>
      </c>
      <c r="E25" s="9">
        <v>3517</v>
      </c>
      <c r="F25" s="10">
        <f t="shared" si="0"/>
        <v>4.6103509815585966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312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25217</v>
      </c>
      <c r="C28" s="12">
        <v>28381</v>
      </c>
      <c r="D28" s="12">
        <v>68317</v>
      </c>
      <c r="E28" s="12">
        <v>74012</v>
      </c>
      <c r="F28" s="13">
        <f t="shared" si="0"/>
        <v>8.336138881976666</v>
      </c>
      <c r="G28" s="1"/>
      <c r="H28" s="1"/>
      <c r="I28" s="1"/>
    </row>
    <row r="29" spans="1:9" x14ac:dyDescent="0.25">
      <c r="A29" s="8" t="s">
        <v>65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12">
        <v>9543</v>
      </c>
      <c r="C30" s="12">
        <v>10809</v>
      </c>
      <c r="D30" s="12">
        <v>26639</v>
      </c>
      <c r="E30" s="12">
        <v>30256</v>
      </c>
      <c r="F30" s="13">
        <f t="shared" si="0"/>
        <v>13.577837005893613</v>
      </c>
      <c r="G30" s="1"/>
      <c r="H30" s="1"/>
      <c r="I30" s="1"/>
    </row>
    <row r="31" spans="1:9" x14ac:dyDescent="0.25">
      <c r="A31" s="8" t="s">
        <v>67</v>
      </c>
      <c r="B31" s="9">
        <v>733</v>
      </c>
      <c r="C31" s="9">
        <v>1065</v>
      </c>
      <c r="D31" s="9">
        <v>3019</v>
      </c>
      <c r="E31" s="9">
        <v>2462</v>
      </c>
      <c r="F31" s="10">
        <f t="shared" si="0"/>
        <v>-18.449817820470358</v>
      </c>
      <c r="G31" s="1"/>
      <c r="H31" s="1"/>
      <c r="I31" s="1"/>
    </row>
    <row r="32" spans="1:9" x14ac:dyDescent="0.25">
      <c r="A32" s="11" t="s">
        <v>68</v>
      </c>
      <c r="B32" s="12">
        <v>13901</v>
      </c>
      <c r="C32" s="12">
        <v>10619</v>
      </c>
      <c r="D32" s="12">
        <v>36942</v>
      </c>
      <c r="E32" s="12">
        <v>31289</v>
      </c>
      <c r="F32" s="13">
        <f t="shared" si="0"/>
        <v>-15.302365870824531</v>
      </c>
      <c r="G32" s="1"/>
      <c r="H32" s="1"/>
      <c r="I32" s="1"/>
    </row>
    <row r="33" spans="1:9" x14ac:dyDescent="0.25">
      <c r="A33" s="8" t="s">
        <v>69</v>
      </c>
      <c r="B33" s="9">
        <v>3246</v>
      </c>
      <c r="C33" s="9">
        <v>3158</v>
      </c>
      <c r="D33" s="9">
        <v>7607</v>
      </c>
      <c r="E33" s="9">
        <v>10206</v>
      </c>
      <c r="F33" s="10">
        <f t="shared" si="0"/>
        <v>34.165899829104774</v>
      </c>
      <c r="G33" s="1"/>
      <c r="H33" s="1"/>
      <c r="I33" s="1"/>
    </row>
    <row r="34" spans="1:9" x14ac:dyDescent="0.25">
      <c r="A34" s="11" t="s">
        <v>70</v>
      </c>
      <c r="B34" s="12">
        <v>2277</v>
      </c>
      <c r="C34" s="12">
        <v>0</v>
      </c>
      <c r="D34" s="12">
        <v>7555</v>
      </c>
      <c r="E34" s="12">
        <v>34</v>
      </c>
      <c r="F34" s="13">
        <f t="shared" si="0"/>
        <v>-99.549966909331573</v>
      </c>
      <c r="G34" s="1"/>
      <c r="H34" s="1"/>
      <c r="I34" s="1"/>
    </row>
    <row r="35" spans="1:9" x14ac:dyDescent="0.25">
      <c r="A35" s="14" t="s">
        <v>71</v>
      </c>
      <c r="B35" s="15">
        <f>SUM(B7:B34)</f>
        <v>145177.75</v>
      </c>
      <c r="C35" s="15">
        <f t="shared" ref="C35:E35" si="1">SUM(C7:C34)</f>
        <v>148098</v>
      </c>
      <c r="D35" s="15">
        <f t="shared" si="1"/>
        <v>385465.25</v>
      </c>
      <c r="E35" s="15">
        <f t="shared" si="1"/>
        <v>390059.5</v>
      </c>
      <c r="F35" s="16">
        <f t="shared" si="0"/>
        <v>1.1918713814020805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32</v>
      </c>
      <c r="C38" s="41">
        <f>D7</f>
        <v>105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LAS PALMAS</v>
      </c>
      <c r="F38" s="42">
        <f>LOOKUP(E38,$A$38:$A$65,$B$38:$B$65)</f>
        <v>85178</v>
      </c>
      <c r="G38" s="42">
        <f>LOOKUP(E38,$A$38:$A$65,$C$38:$C$65)</f>
        <v>78339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31130</v>
      </c>
      <c r="C39" s="41">
        <f t="shared" ref="C39:C65" si="5">D8</f>
        <v>26353</v>
      </c>
      <c r="D39" s="41">
        <f t="shared" ref="D39:D65" si="6">_xlfn.RANK.EQ(B39,$B$38:$B$65)+COUNTIF($B$38:$B$65,B39)-1</f>
        <v>5</v>
      </c>
      <c r="E39" s="42" t="str">
        <f t="shared" si="2"/>
        <v>SANTA CRUZ DE TENERIFE</v>
      </c>
      <c r="F39" s="42">
        <f t="shared" ref="F39:F65" si="7">LOOKUP(E39,$A$38:$A$65,$B$38:$B$65)</f>
        <v>74012</v>
      </c>
      <c r="G39" s="42">
        <f t="shared" ref="G39:G65" si="8">LOOKUP(E39,$A$38:$A$65,$C$38:$C$65)</f>
        <v>68317</v>
      </c>
    </row>
    <row r="40" spans="1:9" x14ac:dyDescent="0.25">
      <c r="A40" s="42" t="str">
        <f t="shared" si="3"/>
        <v>ALMERIA</v>
      </c>
      <c r="B40" s="41">
        <f t="shared" si="4"/>
        <v>570</v>
      </c>
      <c r="C40" s="41">
        <f t="shared" si="5"/>
        <v>7</v>
      </c>
      <c r="D40" s="41">
        <f t="shared" si="6"/>
        <v>19</v>
      </c>
      <c r="E40" s="42" t="str">
        <f t="shared" si="2"/>
        <v>BARCELONA</v>
      </c>
      <c r="F40" s="42">
        <f t="shared" si="7"/>
        <v>46727</v>
      </c>
      <c r="G40" s="42">
        <f t="shared" si="8"/>
        <v>53448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1408</v>
      </c>
      <c r="D41" s="41">
        <f t="shared" si="6"/>
        <v>28</v>
      </c>
      <c r="E41" s="42" t="str">
        <f t="shared" si="2"/>
        <v>VALENCIA</v>
      </c>
      <c r="F41" s="42">
        <f t="shared" si="7"/>
        <v>31289</v>
      </c>
      <c r="G41" s="42">
        <f t="shared" si="8"/>
        <v>36942</v>
      </c>
    </row>
    <row r="42" spans="1:9" x14ac:dyDescent="0.25">
      <c r="A42" s="42" t="str">
        <f t="shared" si="3"/>
        <v>BAHIA DE ALGECIRAS</v>
      </c>
      <c r="B42" s="41">
        <f t="shared" si="4"/>
        <v>2005</v>
      </c>
      <c r="C42" s="41">
        <f t="shared" si="5"/>
        <v>2380</v>
      </c>
      <c r="D42" s="41">
        <f t="shared" si="6"/>
        <v>18</v>
      </c>
      <c r="E42" s="42" t="str">
        <f t="shared" si="2"/>
        <v>ALICANTE</v>
      </c>
      <c r="F42" s="42">
        <f t="shared" si="7"/>
        <v>31130</v>
      </c>
      <c r="G42" s="42">
        <f t="shared" si="8"/>
        <v>26353</v>
      </c>
    </row>
    <row r="43" spans="1:9" x14ac:dyDescent="0.25">
      <c r="A43" s="42" t="str">
        <f t="shared" si="3"/>
        <v>BAHIA DE CADIZ</v>
      </c>
      <c r="B43" s="41">
        <f t="shared" si="4"/>
        <v>18007</v>
      </c>
      <c r="C43" s="41">
        <f t="shared" si="5"/>
        <v>12026</v>
      </c>
      <c r="D43" s="41">
        <f t="shared" si="6"/>
        <v>8</v>
      </c>
      <c r="E43" s="42" t="str">
        <f t="shared" si="2"/>
        <v>SEVILLA</v>
      </c>
      <c r="F43" s="42">
        <f t="shared" si="7"/>
        <v>30256</v>
      </c>
      <c r="G43" s="42">
        <f t="shared" si="8"/>
        <v>26639</v>
      </c>
    </row>
    <row r="44" spans="1:9" x14ac:dyDescent="0.25">
      <c r="A44" s="42" t="str">
        <f t="shared" si="3"/>
        <v>BALEARES</v>
      </c>
      <c r="B44" s="41">
        <f t="shared" si="4"/>
        <v>18976</v>
      </c>
      <c r="C44" s="41">
        <f t="shared" si="5"/>
        <v>31110</v>
      </c>
      <c r="D44" s="41">
        <f t="shared" si="6"/>
        <v>7</v>
      </c>
      <c r="E44" s="42" t="str">
        <f t="shared" si="2"/>
        <v>BALEARES</v>
      </c>
      <c r="F44" s="42">
        <f t="shared" si="7"/>
        <v>18976</v>
      </c>
      <c r="G44" s="42">
        <f t="shared" si="8"/>
        <v>31110</v>
      </c>
    </row>
    <row r="45" spans="1:9" x14ac:dyDescent="0.25">
      <c r="A45" s="42" t="str">
        <f t="shared" si="3"/>
        <v>BARCELONA</v>
      </c>
      <c r="B45" s="41">
        <f t="shared" si="4"/>
        <v>46727</v>
      </c>
      <c r="C45" s="41">
        <f t="shared" si="5"/>
        <v>53448</v>
      </c>
      <c r="D45" s="41">
        <f t="shared" si="6"/>
        <v>3</v>
      </c>
      <c r="E45" s="42" t="str">
        <f t="shared" si="2"/>
        <v>BAHIA DE CADIZ</v>
      </c>
      <c r="F45" s="42">
        <f t="shared" si="7"/>
        <v>18007</v>
      </c>
      <c r="G45" s="42">
        <f t="shared" si="8"/>
        <v>12026</v>
      </c>
    </row>
    <row r="46" spans="1:9" x14ac:dyDescent="0.25">
      <c r="A46" s="42" t="str">
        <f t="shared" si="3"/>
        <v>BILBAO</v>
      </c>
      <c r="B46" s="41">
        <f t="shared" si="4"/>
        <v>12910.5</v>
      </c>
      <c r="C46" s="41">
        <f t="shared" si="5"/>
        <v>14717.25</v>
      </c>
      <c r="D46" s="41">
        <f t="shared" si="6"/>
        <v>9</v>
      </c>
      <c r="E46" s="42" t="str">
        <f t="shared" si="2"/>
        <v>BILBAO</v>
      </c>
      <c r="F46" s="42">
        <f t="shared" si="7"/>
        <v>12910.5</v>
      </c>
      <c r="G46" s="42">
        <f t="shared" si="8"/>
        <v>14717.25</v>
      </c>
    </row>
    <row r="47" spans="1:9" x14ac:dyDescent="0.25">
      <c r="A47" s="42" t="str">
        <f t="shared" si="3"/>
        <v>CARTAGENA</v>
      </c>
      <c r="B47" s="41">
        <f t="shared" si="4"/>
        <v>8028</v>
      </c>
      <c r="C47" s="41">
        <f t="shared" si="5"/>
        <v>3363</v>
      </c>
      <c r="D47" s="41">
        <f t="shared" si="6"/>
        <v>11</v>
      </c>
      <c r="E47" s="42" t="str">
        <f t="shared" si="2"/>
        <v>VIGO</v>
      </c>
      <c r="F47" s="42">
        <f t="shared" si="7"/>
        <v>10206</v>
      </c>
      <c r="G47" s="42">
        <f t="shared" si="8"/>
        <v>7607</v>
      </c>
    </row>
    <row r="48" spans="1:9" x14ac:dyDescent="0.25">
      <c r="A48" s="42" t="str">
        <f t="shared" si="3"/>
        <v>CASTELLON</v>
      </c>
      <c r="B48" s="41">
        <f t="shared" si="4"/>
        <v>363</v>
      </c>
      <c r="C48" s="41">
        <f t="shared" si="5"/>
        <v>123</v>
      </c>
      <c r="D48" s="41">
        <f t="shared" si="6"/>
        <v>20</v>
      </c>
      <c r="E48" s="42" t="str">
        <f t="shared" si="2"/>
        <v>CARTAGENA</v>
      </c>
      <c r="F48" s="42">
        <f t="shared" si="7"/>
        <v>8028</v>
      </c>
      <c r="G48" s="42">
        <f t="shared" si="8"/>
        <v>3363</v>
      </c>
    </row>
    <row r="49" spans="1:7" x14ac:dyDescent="0.25">
      <c r="A49" s="42" t="str">
        <f t="shared" si="3"/>
        <v>CEUTA</v>
      </c>
      <c r="B49" s="41">
        <f t="shared" si="4"/>
        <v>2202</v>
      </c>
      <c r="C49" s="41">
        <f t="shared" si="5"/>
        <v>2958</v>
      </c>
      <c r="D49" s="41">
        <f t="shared" si="6"/>
        <v>17</v>
      </c>
      <c r="E49" s="42" t="str">
        <f t="shared" si="2"/>
        <v>MARIN Y RIA DE PONTEVEDRA</v>
      </c>
      <c r="F49" s="42">
        <f t="shared" si="7"/>
        <v>6952</v>
      </c>
      <c r="G49" s="42">
        <f t="shared" si="8"/>
        <v>457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MELILLA</v>
      </c>
      <c r="F50" s="42">
        <f t="shared" si="7"/>
        <v>3517</v>
      </c>
      <c r="G50" s="42">
        <f t="shared" si="8"/>
        <v>3362</v>
      </c>
    </row>
    <row r="51" spans="1:7" x14ac:dyDescent="0.25">
      <c r="A51" s="42" t="str">
        <f t="shared" si="3"/>
        <v>GIJON</v>
      </c>
      <c r="B51" s="41">
        <f t="shared" si="4"/>
        <v>2605</v>
      </c>
      <c r="C51" s="41">
        <f t="shared" si="5"/>
        <v>2556</v>
      </c>
      <c r="D51" s="41">
        <f t="shared" si="6"/>
        <v>14</v>
      </c>
      <c r="E51" s="42" t="str">
        <f t="shared" si="2"/>
        <v>GIJON</v>
      </c>
      <c r="F51" s="42">
        <f t="shared" si="7"/>
        <v>2605</v>
      </c>
      <c r="G51" s="42">
        <f t="shared" si="8"/>
        <v>2556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2462</v>
      </c>
      <c r="G52" s="42">
        <f t="shared" si="8"/>
        <v>3019</v>
      </c>
    </row>
    <row r="53" spans="1:7" x14ac:dyDescent="0.25">
      <c r="A53" s="42" t="str">
        <f t="shared" si="3"/>
        <v>LAS PALMAS</v>
      </c>
      <c r="B53" s="41">
        <f t="shared" si="4"/>
        <v>85178</v>
      </c>
      <c r="C53" s="41">
        <f t="shared" si="5"/>
        <v>78339</v>
      </c>
      <c r="D53" s="41">
        <f t="shared" si="6"/>
        <v>1</v>
      </c>
      <c r="E53" s="42" t="str">
        <f t="shared" si="2"/>
        <v>MALAGA</v>
      </c>
      <c r="F53" s="42">
        <f t="shared" si="7"/>
        <v>2286</v>
      </c>
      <c r="G53" s="42">
        <f t="shared" si="8"/>
        <v>2674</v>
      </c>
    </row>
    <row r="54" spans="1:7" x14ac:dyDescent="0.25">
      <c r="A54" s="42" t="str">
        <f t="shared" si="3"/>
        <v>MALAGA</v>
      </c>
      <c r="B54" s="41">
        <f t="shared" si="4"/>
        <v>2286</v>
      </c>
      <c r="C54" s="41">
        <f t="shared" si="5"/>
        <v>2674</v>
      </c>
      <c r="D54" s="41">
        <f t="shared" si="6"/>
        <v>16</v>
      </c>
      <c r="E54" s="42" t="str">
        <f t="shared" si="2"/>
        <v>CEUTA</v>
      </c>
      <c r="F54" s="42">
        <f t="shared" si="7"/>
        <v>2202</v>
      </c>
      <c r="G54" s="42">
        <f t="shared" si="8"/>
        <v>2958</v>
      </c>
    </row>
    <row r="55" spans="1:7" x14ac:dyDescent="0.25">
      <c r="A55" s="42" t="str">
        <f t="shared" si="3"/>
        <v>MARIN Y RIA DE PONTEVEDRA</v>
      </c>
      <c r="B55" s="41">
        <f t="shared" si="4"/>
        <v>6952</v>
      </c>
      <c r="C55" s="41">
        <f t="shared" si="5"/>
        <v>457</v>
      </c>
      <c r="D55" s="41">
        <f t="shared" si="6"/>
        <v>12</v>
      </c>
      <c r="E55" s="42" t="str">
        <f t="shared" si="2"/>
        <v>BAHIA DE ALGECIRAS</v>
      </c>
      <c r="F55" s="42">
        <f t="shared" si="7"/>
        <v>2005</v>
      </c>
      <c r="G55" s="42">
        <f t="shared" si="8"/>
        <v>2380</v>
      </c>
    </row>
    <row r="56" spans="1:7" x14ac:dyDescent="0.25">
      <c r="A56" s="42" t="str">
        <f t="shared" si="3"/>
        <v>MELILLA</v>
      </c>
      <c r="B56" s="41">
        <f t="shared" si="4"/>
        <v>3517</v>
      </c>
      <c r="C56" s="41">
        <f t="shared" si="5"/>
        <v>3362</v>
      </c>
      <c r="D56" s="41">
        <f t="shared" si="6"/>
        <v>13</v>
      </c>
      <c r="E56" s="42" t="str">
        <f t="shared" si="2"/>
        <v>ALMERIA</v>
      </c>
      <c r="F56" s="42">
        <f t="shared" si="7"/>
        <v>570</v>
      </c>
      <c r="G56" s="42">
        <f t="shared" si="8"/>
        <v>7</v>
      </c>
    </row>
    <row r="57" spans="1:7" x14ac:dyDescent="0.25">
      <c r="A57" s="42" t="str">
        <f t="shared" si="3"/>
        <v>MOTRIL</v>
      </c>
      <c r="B57" s="41">
        <f t="shared" si="4"/>
        <v>312</v>
      </c>
      <c r="C57" s="41">
        <f t="shared" si="5"/>
        <v>0</v>
      </c>
      <c r="D57" s="41">
        <f t="shared" si="6"/>
        <v>21</v>
      </c>
      <c r="E57" s="42" t="str">
        <f t="shared" si="2"/>
        <v>CASTELLON</v>
      </c>
      <c r="F57" s="42">
        <f t="shared" si="7"/>
        <v>363</v>
      </c>
      <c r="G57" s="42">
        <f t="shared" si="8"/>
        <v>123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312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74012</v>
      </c>
      <c r="C59" s="41">
        <f t="shared" si="5"/>
        <v>68317</v>
      </c>
      <c r="D59" s="41">
        <f t="shared" si="6"/>
        <v>2</v>
      </c>
      <c r="E59" s="42" t="str">
        <f t="shared" si="2"/>
        <v>VILAGARCIA</v>
      </c>
      <c r="F59" s="42">
        <f t="shared" si="7"/>
        <v>34</v>
      </c>
      <c r="G59" s="42">
        <f t="shared" si="8"/>
        <v>7555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A CORUÑA</v>
      </c>
      <c r="F60" s="42">
        <f t="shared" si="7"/>
        <v>32</v>
      </c>
      <c r="G60" s="42">
        <f t="shared" si="8"/>
        <v>105</v>
      </c>
    </row>
    <row r="61" spans="1:7" x14ac:dyDescent="0.25">
      <c r="A61" s="42" t="str">
        <f t="shared" si="3"/>
        <v>SEVILLA</v>
      </c>
      <c r="B61" s="41">
        <f t="shared" si="4"/>
        <v>30256</v>
      </c>
      <c r="C61" s="41">
        <f t="shared" si="5"/>
        <v>26639</v>
      </c>
      <c r="D61" s="41">
        <f t="shared" si="6"/>
        <v>6</v>
      </c>
      <c r="E61" s="42" t="e">
        <f t="shared" si="2"/>
        <v>#N/A</v>
      </c>
      <c r="F61" s="42" t="e">
        <f t="shared" si="7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2462</v>
      </c>
      <c r="C62" s="41">
        <f t="shared" si="5"/>
        <v>3019</v>
      </c>
      <c r="D62" s="41">
        <f t="shared" si="6"/>
        <v>15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31289</v>
      </c>
      <c r="C63" s="41">
        <f t="shared" si="5"/>
        <v>36942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10206</v>
      </c>
      <c r="C64" s="41">
        <f t="shared" si="5"/>
        <v>7607</v>
      </c>
      <c r="D64" s="41">
        <f t="shared" si="6"/>
        <v>10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34</v>
      </c>
      <c r="C65" s="41">
        <f t="shared" si="5"/>
        <v>7555</v>
      </c>
      <c r="D65" s="41">
        <f t="shared" si="6"/>
        <v>22</v>
      </c>
      <c r="E65" s="42" t="str">
        <f t="shared" si="2"/>
        <v>AVILES</v>
      </c>
      <c r="F65" s="42">
        <f t="shared" si="7"/>
        <v>0</v>
      </c>
      <c r="G65" s="42">
        <f t="shared" si="8"/>
        <v>1408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Marzo</v>
      </c>
      <c r="C5" s="46"/>
      <c r="D5" s="45" t="s">
        <v>39</v>
      </c>
      <c r="E5" s="46"/>
      <c r="F5" s="46"/>
      <c r="L5" s="39">
        <f>'Resumen general'!I4</f>
        <v>40296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9">
        <v>779</v>
      </c>
      <c r="C7" s="9">
        <v>482</v>
      </c>
      <c r="D7" s="9">
        <v>1832</v>
      </c>
      <c r="E7" s="9">
        <v>1401</v>
      </c>
      <c r="F7" s="10">
        <f>((E7*100)/D7)-100</f>
        <v>-23.526200873362441</v>
      </c>
      <c r="G7" s="1"/>
      <c r="H7" s="1"/>
      <c r="I7" s="1"/>
    </row>
    <row r="8" spans="1:12" x14ac:dyDescent="0.25">
      <c r="A8" s="11" t="s">
        <v>44</v>
      </c>
      <c r="B8" s="12">
        <v>666</v>
      </c>
      <c r="C8" s="12">
        <v>2109</v>
      </c>
      <c r="D8" s="12">
        <v>1925</v>
      </c>
      <c r="E8" s="12">
        <v>3996</v>
      </c>
      <c r="F8" s="13">
        <f t="shared" ref="F8:F35" si="0">((E8*100)/D8)-100</f>
        <v>107.58441558441558</v>
      </c>
      <c r="G8" s="1"/>
      <c r="H8" s="1"/>
      <c r="I8" s="1"/>
    </row>
    <row r="9" spans="1:12" x14ac:dyDescent="0.25">
      <c r="A9" s="8" t="s">
        <v>45</v>
      </c>
      <c r="B9" s="9">
        <v>0</v>
      </c>
      <c r="C9" s="9">
        <v>0</v>
      </c>
      <c r="D9" s="9">
        <v>0</v>
      </c>
      <c r="E9" s="9">
        <v>0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12">
        <v>60</v>
      </c>
      <c r="C10" s="12">
        <v>0</v>
      </c>
      <c r="D10" s="12">
        <v>99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47</v>
      </c>
      <c r="B11" s="9">
        <v>9762</v>
      </c>
      <c r="C11" s="9">
        <v>11657</v>
      </c>
      <c r="D11" s="9">
        <v>26965</v>
      </c>
      <c r="E11" s="9">
        <v>39228</v>
      </c>
      <c r="F11" s="10">
        <f t="shared" si="0"/>
        <v>45.477470795475625</v>
      </c>
      <c r="G11" s="1"/>
      <c r="H11" s="1"/>
      <c r="I11" s="1"/>
    </row>
    <row r="12" spans="1:12" x14ac:dyDescent="0.25">
      <c r="A12" s="11" t="s">
        <v>48</v>
      </c>
      <c r="B12" s="12">
        <v>4057</v>
      </c>
      <c r="C12" s="12">
        <v>4770</v>
      </c>
      <c r="D12" s="12">
        <v>11590</v>
      </c>
      <c r="E12" s="12">
        <v>12663</v>
      </c>
      <c r="F12" s="13">
        <f t="shared" si="0"/>
        <v>9.257981018119068</v>
      </c>
      <c r="G12" s="1"/>
      <c r="H12" s="1"/>
      <c r="I12" s="1"/>
    </row>
    <row r="13" spans="1:12" x14ac:dyDescent="0.25">
      <c r="A13" s="8" t="s">
        <v>49</v>
      </c>
      <c r="B13" s="9">
        <v>2</v>
      </c>
      <c r="C13" s="9">
        <v>0</v>
      </c>
      <c r="D13" s="9">
        <v>2</v>
      </c>
      <c r="E13" s="9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50</v>
      </c>
      <c r="B14" s="12">
        <v>70481</v>
      </c>
      <c r="C14" s="12">
        <v>89199.5</v>
      </c>
      <c r="D14" s="12">
        <v>232198</v>
      </c>
      <c r="E14" s="12">
        <v>245594.5</v>
      </c>
      <c r="F14" s="13">
        <f t="shared" si="0"/>
        <v>5.7694295385834522</v>
      </c>
      <c r="G14" s="1"/>
      <c r="H14" s="1"/>
      <c r="I14" s="1"/>
    </row>
    <row r="15" spans="1:12" x14ac:dyDescent="0.25">
      <c r="A15" s="8" t="s">
        <v>51</v>
      </c>
      <c r="B15" s="9">
        <v>31702.75</v>
      </c>
      <c r="C15" s="9">
        <v>40236.5</v>
      </c>
      <c r="D15" s="9">
        <v>81769.75</v>
      </c>
      <c r="E15" s="9">
        <v>103594.5</v>
      </c>
      <c r="F15" s="10">
        <f t="shared" si="0"/>
        <v>26.690493733929728</v>
      </c>
      <c r="G15" s="1"/>
      <c r="H15" s="1"/>
      <c r="I15" s="1"/>
    </row>
    <row r="16" spans="1:12" x14ac:dyDescent="0.25">
      <c r="A16" s="11" t="s">
        <v>52</v>
      </c>
      <c r="B16" s="12">
        <v>1528</v>
      </c>
      <c r="C16" s="12">
        <v>2141</v>
      </c>
      <c r="D16" s="12">
        <v>4929</v>
      </c>
      <c r="E16" s="12">
        <v>5875</v>
      </c>
      <c r="F16" s="13">
        <f t="shared" si="0"/>
        <v>19.192533982552249</v>
      </c>
      <c r="G16" s="1"/>
      <c r="H16" s="1"/>
      <c r="I16" s="1"/>
    </row>
    <row r="17" spans="1:9" x14ac:dyDescent="0.25">
      <c r="A17" s="8" t="s">
        <v>53</v>
      </c>
      <c r="B17" s="9">
        <v>4508</v>
      </c>
      <c r="C17" s="9">
        <v>7332</v>
      </c>
      <c r="D17" s="9">
        <v>12876</v>
      </c>
      <c r="E17" s="9">
        <v>18115</v>
      </c>
      <c r="F17" s="10">
        <f t="shared" si="0"/>
        <v>40.688101894998454</v>
      </c>
      <c r="G17" s="1"/>
      <c r="H17" s="1"/>
      <c r="I17" s="1"/>
    </row>
    <row r="18" spans="1:9" x14ac:dyDescent="0.25">
      <c r="A18" s="11" t="s">
        <v>54</v>
      </c>
      <c r="B18" s="12">
        <v>51</v>
      </c>
      <c r="C18" s="12">
        <v>44</v>
      </c>
      <c r="D18" s="12">
        <v>167</v>
      </c>
      <c r="E18" s="12">
        <v>173</v>
      </c>
      <c r="F18" s="13">
        <f t="shared" si="0"/>
        <v>3.5928143712574894</v>
      </c>
      <c r="G18" s="1"/>
      <c r="H18" s="1"/>
      <c r="I18" s="1"/>
    </row>
    <row r="19" spans="1:9" x14ac:dyDescent="0.25">
      <c r="A19" s="8" t="s">
        <v>55</v>
      </c>
      <c r="B19" s="9">
        <v>4</v>
      </c>
      <c r="C19" s="9">
        <v>28</v>
      </c>
      <c r="D19" s="9">
        <v>20</v>
      </c>
      <c r="E19" s="9">
        <v>109</v>
      </c>
      <c r="F19" s="10">
        <f t="shared" si="0"/>
        <v>445</v>
      </c>
      <c r="G19" s="1"/>
      <c r="H19" s="1"/>
      <c r="I19" s="1"/>
    </row>
    <row r="20" spans="1:9" x14ac:dyDescent="0.25">
      <c r="A20" s="11" t="s">
        <v>56</v>
      </c>
      <c r="B20" s="12">
        <v>1214</v>
      </c>
      <c r="C20" s="12">
        <v>1983</v>
      </c>
      <c r="D20" s="12">
        <v>3659</v>
      </c>
      <c r="E20" s="12">
        <v>5555</v>
      </c>
      <c r="F20" s="13">
        <f t="shared" si="0"/>
        <v>51.817436458048661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10067</v>
      </c>
      <c r="C22" s="12">
        <v>9374</v>
      </c>
      <c r="D22" s="12">
        <v>23745</v>
      </c>
      <c r="E22" s="12">
        <v>24404</v>
      </c>
      <c r="F22" s="13">
        <f t="shared" si="0"/>
        <v>2.7753211202358443</v>
      </c>
      <c r="G22" s="1"/>
      <c r="H22" s="1"/>
      <c r="I22" s="1"/>
    </row>
    <row r="23" spans="1:9" x14ac:dyDescent="0.25">
      <c r="A23" s="8" t="s">
        <v>59</v>
      </c>
      <c r="B23" s="9">
        <v>290</v>
      </c>
      <c r="C23" s="9">
        <v>631</v>
      </c>
      <c r="D23" s="9">
        <v>829</v>
      </c>
      <c r="E23" s="9">
        <v>1470</v>
      </c>
      <c r="F23" s="10">
        <f t="shared" si="0"/>
        <v>77.322074788902285</v>
      </c>
      <c r="G23" s="1"/>
      <c r="H23" s="1"/>
      <c r="I23" s="1"/>
    </row>
    <row r="24" spans="1:9" x14ac:dyDescent="0.25">
      <c r="A24" s="11" t="s">
        <v>60</v>
      </c>
      <c r="B24" s="12">
        <v>1217</v>
      </c>
      <c r="C24" s="12">
        <v>1974</v>
      </c>
      <c r="D24" s="12">
        <v>2442</v>
      </c>
      <c r="E24" s="12">
        <v>4160</v>
      </c>
      <c r="F24" s="13">
        <f t="shared" si="0"/>
        <v>70.352170352170361</v>
      </c>
      <c r="G24" s="1"/>
      <c r="H24" s="1"/>
      <c r="I24" s="1"/>
    </row>
    <row r="25" spans="1:9" x14ac:dyDescent="0.25">
      <c r="A25" s="8" t="s">
        <v>61</v>
      </c>
      <c r="B25" s="9">
        <v>806</v>
      </c>
      <c r="C25" s="9">
        <v>1039</v>
      </c>
      <c r="D25" s="9">
        <v>2703</v>
      </c>
      <c r="E25" s="9">
        <v>2177</v>
      </c>
      <c r="F25" s="10">
        <f t="shared" si="0"/>
        <v>-19.459859415464294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156</v>
      </c>
      <c r="D26" s="12">
        <v>0</v>
      </c>
      <c r="E26" s="12">
        <v>494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3456</v>
      </c>
      <c r="C28" s="12">
        <v>4240</v>
      </c>
      <c r="D28" s="12">
        <v>9261</v>
      </c>
      <c r="E28" s="12">
        <v>10787</v>
      </c>
      <c r="F28" s="13">
        <f t="shared" si="0"/>
        <v>16.477702191987902</v>
      </c>
      <c r="G28" s="1"/>
      <c r="H28" s="1"/>
      <c r="I28" s="1"/>
    </row>
    <row r="29" spans="1:9" x14ac:dyDescent="0.25">
      <c r="A29" s="8" t="s">
        <v>65</v>
      </c>
      <c r="B29" s="9">
        <v>103</v>
      </c>
      <c r="C29" s="9">
        <v>33</v>
      </c>
      <c r="D29" s="9">
        <v>420</v>
      </c>
      <c r="E29" s="9">
        <v>325</v>
      </c>
      <c r="F29" s="10">
        <f t="shared" si="0"/>
        <v>-22.61904761904762</v>
      </c>
      <c r="G29" s="1"/>
      <c r="H29" s="1"/>
      <c r="I29" s="1"/>
    </row>
    <row r="30" spans="1:9" x14ac:dyDescent="0.25">
      <c r="A30" s="11" t="s">
        <v>66</v>
      </c>
      <c r="B30" s="12">
        <v>1311</v>
      </c>
      <c r="C30" s="12">
        <v>1789</v>
      </c>
      <c r="D30" s="12">
        <v>3220</v>
      </c>
      <c r="E30" s="12">
        <v>5379</v>
      </c>
      <c r="F30" s="13">
        <f t="shared" si="0"/>
        <v>67.049689440993802</v>
      </c>
      <c r="G30" s="1"/>
      <c r="H30" s="1"/>
      <c r="I30" s="1"/>
    </row>
    <row r="31" spans="1:9" x14ac:dyDescent="0.25">
      <c r="A31" s="8" t="s">
        <v>67</v>
      </c>
      <c r="B31" s="9">
        <v>4126</v>
      </c>
      <c r="C31" s="9">
        <v>4609</v>
      </c>
      <c r="D31" s="9">
        <v>8729</v>
      </c>
      <c r="E31" s="9">
        <v>15653</v>
      </c>
      <c r="F31" s="10">
        <f t="shared" si="0"/>
        <v>79.32180089357314</v>
      </c>
      <c r="G31" s="1"/>
      <c r="H31" s="1"/>
      <c r="I31" s="1"/>
    </row>
    <row r="32" spans="1:9" x14ac:dyDescent="0.25">
      <c r="A32" s="11" t="s">
        <v>68</v>
      </c>
      <c r="B32" s="12">
        <v>135639</v>
      </c>
      <c r="C32" s="12">
        <v>158777</v>
      </c>
      <c r="D32" s="12">
        <v>403561</v>
      </c>
      <c r="E32" s="12">
        <v>456591</v>
      </c>
      <c r="F32" s="13">
        <f t="shared" si="0"/>
        <v>13.140516551401149</v>
      </c>
      <c r="G32" s="1"/>
      <c r="H32" s="1"/>
      <c r="I32" s="1"/>
    </row>
    <row r="33" spans="1:9" x14ac:dyDescent="0.25">
      <c r="A33" s="8" t="s">
        <v>69</v>
      </c>
      <c r="B33" s="9">
        <v>10840</v>
      </c>
      <c r="C33" s="9">
        <v>14378.5</v>
      </c>
      <c r="D33" s="9">
        <v>34030</v>
      </c>
      <c r="E33" s="9">
        <v>37829.5</v>
      </c>
      <c r="F33" s="10">
        <f t="shared" si="0"/>
        <v>11.165148398471942</v>
      </c>
      <c r="G33" s="1"/>
      <c r="H33" s="1"/>
      <c r="I33" s="1"/>
    </row>
    <row r="34" spans="1:9" x14ac:dyDescent="0.25">
      <c r="A34" s="11" t="s">
        <v>70</v>
      </c>
      <c r="B34" s="12">
        <v>729</v>
      </c>
      <c r="C34" s="12">
        <v>0</v>
      </c>
      <c r="D34" s="12">
        <v>1424</v>
      </c>
      <c r="E34" s="12">
        <v>555</v>
      </c>
      <c r="F34" s="13">
        <f t="shared" si="0"/>
        <v>-61.025280898876403</v>
      </c>
      <c r="G34" s="1"/>
      <c r="H34" s="1"/>
      <c r="I34" s="1"/>
    </row>
    <row r="35" spans="1:9" x14ac:dyDescent="0.25">
      <c r="A35" s="14" t="s">
        <v>71</v>
      </c>
      <c r="B35" s="15">
        <f>SUM(B7:B34)</f>
        <v>293398.75</v>
      </c>
      <c r="C35" s="15">
        <f t="shared" ref="C35:E35" si="1">SUM(C7:C34)</f>
        <v>356982.5</v>
      </c>
      <c r="D35" s="15">
        <f t="shared" si="1"/>
        <v>868395.75</v>
      </c>
      <c r="E35" s="15">
        <f t="shared" si="1"/>
        <v>996128.5</v>
      </c>
      <c r="F35" s="16">
        <f t="shared" si="0"/>
        <v>14.709048265148695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1401</v>
      </c>
      <c r="C38" s="41">
        <f>D7</f>
        <v>1832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456591</v>
      </c>
      <c r="G38" s="42">
        <f>LOOKUP(E38,$A$38:$A$65,$C$38:$C$65)</f>
        <v>403561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3996</v>
      </c>
      <c r="C39" s="41">
        <f t="shared" ref="C39:C65" si="5">D8</f>
        <v>1925</v>
      </c>
      <c r="D39" s="41">
        <f t="shared" ref="D39:D65" si="6">_xlfn.RANK.EQ(B39,$B$38:$B$65)+COUNTIF($B$38:$B$65,B39)-1</f>
        <v>15</v>
      </c>
      <c r="E39" s="42" t="str">
        <f t="shared" si="2"/>
        <v>BARCELONA</v>
      </c>
      <c r="F39" s="42">
        <f t="shared" ref="F39:F65" si="7">LOOKUP(E39,$A$38:$A$65,$B$38:$B$65)</f>
        <v>245594.5</v>
      </c>
      <c r="G39" s="42">
        <f t="shared" ref="G39:G65" si="8">LOOKUP(E39,$A$38:$A$65,$C$38:$C$65)</f>
        <v>232198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BILBAO</v>
      </c>
      <c r="F40" s="42">
        <f t="shared" si="7"/>
        <v>103594.5</v>
      </c>
      <c r="G40" s="42">
        <f t="shared" si="8"/>
        <v>81769.75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99</v>
      </c>
      <c r="D41" s="41">
        <f t="shared" si="6"/>
        <v>28</v>
      </c>
      <c r="E41" s="42" t="str">
        <f t="shared" si="2"/>
        <v>BAHIA DE ALGECIRAS</v>
      </c>
      <c r="F41" s="42">
        <f t="shared" si="7"/>
        <v>39228</v>
      </c>
      <c r="G41" s="42">
        <f t="shared" si="8"/>
        <v>26965</v>
      </c>
    </row>
    <row r="42" spans="1:9" x14ac:dyDescent="0.25">
      <c r="A42" s="42" t="str">
        <f t="shared" si="3"/>
        <v>BAHIA DE ALGECIRAS</v>
      </c>
      <c r="B42" s="41">
        <f t="shared" si="4"/>
        <v>39228</v>
      </c>
      <c r="C42" s="41">
        <f t="shared" si="5"/>
        <v>26965</v>
      </c>
      <c r="D42" s="41">
        <f t="shared" si="6"/>
        <v>4</v>
      </c>
      <c r="E42" s="42" t="str">
        <f t="shared" si="2"/>
        <v>VIGO</v>
      </c>
      <c r="F42" s="42">
        <f t="shared" si="7"/>
        <v>37829.5</v>
      </c>
      <c r="G42" s="42">
        <f t="shared" si="8"/>
        <v>34030</v>
      </c>
    </row>
    <row r="43" spans="1:9" x14ac:dyDescent="0.25">
      <c r="A43" s="42" t="str">
        <f t="shared" si="3"/>
        <v>BAHIA DE CADIZ</v>
      </c>
      <c r="B43" s="41">
        <f t="shared" si="4"/>
        <v>12663</v>
      </c>
      <c r="C43" s="41">
        <f t="shared" si="5"/>
        <v>11590</v>
      </c>
      <c r="D43" s="41">
        <f t="shared" si="6"/>
        <v>9</v>
      </c>
      <c r="E43" s="42" t="str">
        <f t="shared" si="2"/>
        <v>LAS PALMAS</v>
      </c>
      <c r="F43" s="42">
        <f t="shared" si="7"/>
        <v>24404</v>
      </c>
      <c r="G43" s="42">
        <f t="shared" si="8"/>
        <v>23745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2</v>
      </c>
      <c r="D44" s="41">
        <f t="shared" si="6"/>
        <v>28</v>
      </c>
      <c r="E44" s="42" t="str">
        <f t="shared" si="2"/>
        <v>CASTELLON</v>
      </c>
      <c r="F44" s="42">
        <f t="shared" si="7"/>
        <v>18115</v>
      </c>
      <c r="G44" s="42">
        <f t="shared" si="8"/>
        <v>12876</v>
      </c>
    </row>
    <row r="45" spans="1:9" x14ac:dyDescent="0.25">
      <c r="A45" s="42" t="str">
        <f t="shared" si="3"/>
        <v>BARCELONA</v>
      </c>
      <c r="B45" s="41">
        <f t="shared" si="4"/>
        <v>245594.5</v>
      </c>
      <c r="C45" s="41">
        <f t="shared" si="5"/>
        <v>232198</v>
      </c>
      <c r="D45" s="41">
        <f t="shared" si="6"/>
        <v>2</v>
      </c>
      <c r="E45" s="42" t="str">
        <f t="shared" si="2"/>
        <v>TARRAGONA</v>
      </c>
      <c r="F45" s="42">
        <f t="shared" si="7"/>
        <v>15653</v>
      </c>
      <c r="G45" s="42">
        <f t="shared" si="8"/>
        <v>8729</v>
      </c>
    </row>
    <row r="46" spans="1:9" x14ac:dyDescent="0.25">
      <c r="A46" s="42" t="str">
        <f t="shared" si="3"/>
        <v>BILBAO</v>
      </c>
      <c r="B46" s="41">
        <f t="shared" si="4"/>
        <v>103594.5</v>
      </c>
      <c r="C46" s="41">
        <f t="shared" si="5"/>
        <v>81769.75</v>
      </c>
      <c r="D46" s="41">
        <f t="shared" si="6"/>
        <v>3</v>
      </c>
      <c r="E46" s="42" t="str">
        <f t="shared" si="2"/>
        <v>BAHIA DE CADIZ</v>
      </c>
      <c r="F46" s="42">
        <f t="shared" si="7"/>
        <v>12663</v>
      </c>
      <c r="G46" s="42">
        <f t="shared" si="8"/>
        <v>11590</v>
      </c>
    </row>
    <row r="47" spans="1:9" x14ac:dyDescent="0.25">
      <c r="A47" s="42" t="str">
        <f t="shared" si="3"/>
        <v>CARTAGENA</v>
      </c>
      <c r="B47" s="41">
        <f t="shared" si="4"/>
        <v>5875</v>
      </c>
      <c r="C47" s="41">
        <f t="shared" si="5"/>
        <v>4929</v>
      </c>
      <c r="D47" s="41">
        <f t="shared" si="6"/>
        <v>11</v>
      </c>
      <c r="E47" s="42" t="str">
        <f t="shared" si="2"/>
        <v>SANTA CRUZ DE TENERIFE</v>
      </c>
      <c r="F47" s="42">
        <f t="shared" si="7"/>
        <v>10787</v>
      </c>
      <c r="G47" s="42">
        <f t="shared" si="8"/>
        <v>9261</v>
      </c>
    </row>
    <row r="48" spans="1:9" x14ac:dyDescent="0.25">
      <c r="A48" s="42" t="str">
        <f t="shared" si="3"/>
        <v>CASTELLON</v>
      </c>
      <c r="B48" s="41">
        <f t="shared" si="4"/>
        <v>18115</v>
      </c>
      <c r="C48" s="41">
        <f t="shared" si="5"/>
        <v>12876</v>
      </c>
      <c r="D48" s="41">
        <f t="shared" si="6"/>
        <v>7</v>
      </c>
      <c r="E48" s="42" t="str">
        <f t="shared" si="2"/>
        <v>CARTAGENA</v>
      </c>
      <c r="F48" s="42">
        <f t="shared" si="7"/>
        <v>5875</v>
      </c>
      <c r="G48" s="42">
        <f t="shared" si="8"/>
        <v>4929</v>
      </c>
    </row>
    <row r="49" spans="1:7" x14ac:dyDescent="0.25">
      <c r="A49" s="42" t="str">
        <f t="shared" si="3"/>
        <v>CEUTA</v>
      </c>
      <c r="B49" s="41">
        <f t="shared" si="4"/>
        <v>173</v>
      </c>
      <c r="C49" s="41">
        <f t="shared" si="5"/>
        <v>167</v>
      </c>
      <c r="D49" s="41">
        <f t="shared" si="6"/>
        <v>22</v>
      </c>
      <c r="E49" s="42" t="str">
        <f t="shared" si="2"/>
        <v>GIJON</v>
      </c>
      <c r="F49" s="42">
        <f t="shared" si="7"/>
        <v>5555</v>
      </c>
      <c r="G49" s="42">
        <f t="shared" si="8"/>
        <v>3659</v>
      </c>
    </row>
    <row r="50" spans="1:7" x14ac:dyDescent="0.25">
      <c r="A50" s="42" t="str">
        <f t="shared" si="3"/>
        <v>FERROL-SAN CIBRAO</v>
      </c>
      <c r="B50" s="41">
        <f t="shared" si="4"/>
        <v>109</v>
      </c>
      <c r="C50" s="41">
        <f t="shared" si="5"/>
        <v>20</v>
      </c>
      <c r="D50" s="41">
        <f t="shared" si="6"/>
        <v>23</v>
      </c>
      <c r="E50" s="42" t="str">
        <f t="shared" si="2"/>
        <v>SEVILLA</v>
      </c>
      <c r="F50" s="42">
        <f t="shared" si="7"/>
        <v>5379</v>
      </c>
      <c r="G50" s="42">
        <f t="shared" si="8"/>
        <v>3220</v>
      </c>
    </row>
    <row r="51" spans="1:7" x14ac:dyDescent="0.25">
      <c r="A51" s="42" t="str">
        <f t="shared" si="3"/>
        <v>GIJON</v>
      </c>
      <c r="B51" s="41">
        <f t="shared" si="4"/>
        <v>5555</v>
      </c>
      <c r="C51" s="41">
        <f t="shared" si="5"/>
        <v>3659</v>
      </c>
      <c r="D51" s="41">
        <f t="shared" si="6"/>
        <v>12</v>
      </c>
      <c r="E51" s="42" t="str">
        <f t="shared" si="2"/>
        <v>MARIN Y RIA DE PONTEVEDRA</v>
      </c>
      <c r="F51" s="42">
        <f t="shared" si="7"/>
        <v>4160</v>
      </c>
      <c r="G51" s="42">
        <f t="shared" si="8"/>
        <v>2442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ALICANTE</v>
      </c>
      <c r="F52" s="42">
        <f t="shared" si="7"/>
        <v>3996</v>
      </c>
      <c r="G52" s="42">
        <f t="shared" si="8"/>
        <v>1925</v>
      </c>
    </row>
    <row r="53" spans="1:7" x14ac:dyDescent="0.25">
      <c r="A53" s="42" t="str">
        <f t="shared" si="3"/>
        <v>LAS PALMAS</v>
      </c>
      <c r="B53" s="41">
        <f t="shared" si="4"/>
        <v>24404</v>
      </c>
      <c r="C53" s="41">
        <f t="shared" si="5"/>
        <v>23745</v>
      </c>
      <c r="D53" s="41">
        <f t="shared" si="6"/>
        <v>6</v>
      </c>
      <c r="E53" s="42" t="str">
        <f t="shared" si="2"/>
        <v>MELILLA</v>
      </c>
      <c r="F53" s="42">
        <f t="shared" si="7"/>
        <v>2177</v>
      </c>
      <c r="G53" s="42">
        <f t="shared" si="8"/>
        <v>2703</v>
      </c>
    </row>
    <row r="54" spans="1:7" x14ac:dyDescent="0.25">
      <c r="A54" s="42" t="str">
        <f t="shared" si="3"/>
        <v>MALAGA</v>
      </c>
      <c r="B54" s="41">
        <f t="shared" si="4"/>
        <v>1470</v>
      </c>
      <c r="C54" s="41">
        <f t="shared" si="5"/>
        <v>829</v>
      </c>
      <c r="D54" s="41">
        <f t="shared" si="6"/>
        <v>17</v>
      </c>
      <c r="E54" s="42" t="str">
        <f t="shared" si="2"/>
        <v>MALAGA</v>
      </c>
      <c r="F54" s="42">
        <f t="shared" si="7"/>
        <v>1470</v>
      </c>
      <c r="G54" s="42">
        <f t="shared" si="8"/>
        <v>829</v>
      </c>
    </row>
    <row r="55" spans="1:7" x14ac:dyDescent="0.25">
      <c r="A55" s="42" t="str">
        <f t="shared" si="3"/>
        <v>MARIN Y RIA DE PONTEVEDRA</v>
      </c>
      <c r="B55" s="41">
        <f t="shared" si="4"/>
        <v>4160</v>
      </c>
      <c r="C55" s="41">
        <f t="shared" si="5"/>
        <v>2442</v>
      </c>
      <c r="D55" s="41">
        <f t="shared" si="6"/>
        <v>14</v>
      </c>
      <c r="E55" s="42" t="str">
        <f t="shared" si="2"/>
        <v>A CORUÑA</v>
      </c>
      <c r="F55" s="42">
        <f t="shared" si="7"/>
        <v>1401</v>
      </c>
      <c r="G55" s="42">
        <f t="shared" si="8"/>
        <v>1832</v>
      </c>
    </row>
    <row r="56" spans="1:7" x14ac:dyDescent="0.25">
      <c r="A56" s="42" t="str">
        <f t="shared" si="3"/>
        <v>MELILLA</v>
      </c>
      <c r="B56" s="41">
        <f t="shared" si="4"/>
        <v>2177</v>
      </c>
      <c r="C56" s="41">
        <f t="shared" si="5"/>
        <v>2703</v>
      </c>
      <c r="D56" s="41">
        <f t="shared" si="6"/>
        <v>16</v>
      </c>
      <c r="E56" s="42" t="str">
        <f t="shared" si="2"/>
        <v>VILAGARCIA</v>
      </c>
      <c r="F56" s="42">
        <f t="shared" si="7"/>
        <v>555</v>
      </c>
      <c r="G56" s="42">
        <f t="shared" si="8"/>
        <v>1424</v>
      </c>
    </row>
    <row r="57" spans="1:7" x14ac:dyDescent="0.25">
      <c r="A57" s="42" t="str">
        <f t="shared" si="3"/>
        <v>MOTRIL</v>
      </c>
      <c r="B57" s="41">
        <f t="shared" si="4"/>
        <v>494</v>
      </c>
      <c r="C57" s="41">
        <f t="shared" si="5"/>
        <v>0</v>
      </c>
      <c r="D57" s="41">
        <f t="shared" si="6"/>
        <v>20</v>
      </c>
      <c r="E57" s="42" t="str">
        <f t="shared" si="2"/>
        <v>MOTRIL</v>
      </c>
      <c r="F57" s="42">
        <f t="shared" si="7"/>
        <v>494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SANTANDER</v>
      </c>
      <c r="F58" s="42">
        <f t="shared" si="7"/>
        <v>325</v>
      </c>
      <c r="G58" s="42">
        <f t="shared" si="8"/>
        <v>420</v>
      </c>
    </row>
    <row r="59" spans="1:7" x14ac:dyDescent="0.25">
      <c r="A59" s="42" t="str">
        <f t="shared" si="3"/>
        <v>SANTA CRUZ DE TENERIFE</v>
      </c>
      <c r="B59" s="41">
        <f t="shared" si="4"/>
        <v>10787</v>
      </c>
      <c r="C59" s="41">
        <f t="shared" si="5"/>
        <v>9261</v>
      </c>
      <c r="D59" s="41">
        <f t="shared" si="6"/>
        <v>10</v>
      </c>
      <c r="E59" s="42" t="str">
        <f t="shared" si="2"/>
        <v>CEUTA</v>
      </c>
      <c r="F59" s="42">
        <f t="shared" si="7"/>
        <v>173</v>
      </c>
      <c r="G59" s="42">
        <f t="shared" si="8"/>
        <v>167</v>
      </c>
    </row>
    <row r="60" spans="1:7" x14ac:dyDescent="0.25">
      <c r="A60" s="42" t="str">
        <f t="shared" si="3"/>
        <v>SANTANDER</v>
      </c>
      <c r="B60" s="41">
        <f t="shared" si="4"/>
        <v>325</v>
      </c>
      <c r="C60" s="41">
        <f t="shared" si="5"/>
        <v>420</v>
      </c>
      <c r="D60" s="41">
        <f t="shared" si="6"/>
        <v>21</v>
      </c>
      <c r="E60" s="42" t="str">
        <f t="shared" si="2"/>
        <v>FERROL-SAN CIBRAO</v>
      </c>
      <c r="F60" s="42">
        <f t="shared" si="7"/>
        <v>109</v>
      </c>
      <c r="G60" s="42">
        <f t="shared" si="8"/>
        <v>20</v>
      </c>
    </row>
    <row r="61" spans="1:7" x14ac:dyDescent="0.25">
      <c r="A61" s="42" t="str">
        <f t="shared" si="3"/>
        <v>SEVILLA</v>
      </c>
      <c r="B61" s="41">
        <f t="shared" si="4"/>
        <v>5379</v>
      </c>
      <c r="C61" s="41">
        <f t="shared" si="5"/>
        <v>3220</v>
      </c>
      <c r="D61" s="41">
        <f t="shared" si="6"/>
        <v>13</v>
      </c>
      <c r="E61" s="42" t="e">
        <f t="shared" si="2"/>
        <v>#N/A</v>
      </c>
      <c r="F61" s="42" t="e">
        <f t="shared" si="7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15653</v>
      </c>
      <c r="C62" s="41">
        <f t="shared" si="5"/>
        <v>8729</v>
      </c>
      <c r="D62" s="41">
        <f t="shared" si="6"/>
        <v>8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456591</v>
      </c>
      <c r="C63" s="41">
        <f t="shared" si="5"/>
        <v>403561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37829.5</v>
      </c>
      <c r="C64" s="41">
        <f t="shared" si="5"/>
        <v>34030</v>
      </c>
      <c r="D64" s="41">
        <f t="shared" si="6"/>
        <v>5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555</v>
      </c>
      <c r="C65" s="41">
        <f t="shared" si="5"/>
        <v>1424</v>
      </c>
      <c r="D65" s="41">
        <f t="shared" si="6"/>
        <v>19</v>
      </c>
      <c r="E65" s="42" t="str">
        <f t="shared" si="2"/>
        <v>ALMERIA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40296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9">
        <v>2059</v>
      </c>
      <c r="C7" s="9">
        <v>0</v>
      </c>
      <c r="D7" s="9">
        <v>4585</v>
      </c>
      <c r="E7" s="9">
        <v>2110</v>
      </c>
      <c r="F7" s="10">
        <f>((E7*100)/D7)-100</f>
        <v>-53.980370774263903</v>
      </c>
      <c r="G7" s="1"/>
      <c r="H7" s="1"/>
      <c r="I7" s="1"/>
    </row>
    <row r="8" spans="1:12" x14ac:dyDescent="0.25">
      <c r="A8" s="11" t="s">
        <v>44</v>
      </c>
      <c r="B8" s="12">
        <v>10446</v>
      </c>
      <c r="C8" s="12">
        <v>16334</v>
      </c>
      <c r="D8" s="12">
        <v>33758</v>
      </c>
      <c r="E8" s="12">
        <v>41089</v>
      </c>
      <c r="F8" s="13">
        <f t="shared" ref="F8:F35" si="0">((E8*100)/D8)-100</f>
        <v>21.716333906037093</v>
      </c>
      <c r="G8" s="1"/>
      <c r="H8" s="1"/>
      <c r="I8" s="1"/>
    </row>
    <row r="9" spans="1:12" x14ac:dyDescent="0.25">
      <c r="A9" s="8" t="s">
        <v>45</v>
      </c>
      <c r="B9" s="9">
        <v>40918</v>
      </c>
      <c r="C9" s="9">
        <v>35557</v>
      </c>
      <c r="D9" s="9">
        <v>127413</v>
      </c>
      <c r="E9" s="9">
        <v>110742</v>
      </c>
      <c r="F9" s="10">
        <f t="shared" si="0"/>
        <v>-13.084222175131259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337630</v>
      </c>
      <c r="C11" s="9">
        <v>309192</v>
      </c>
      <c r="D11" s="9">
        <v>835414</v>
      </c>
      <c r="E11" s="9">
        <v>847199</v>
      </c>
      <c r="F11" s="10">
        <f t="shared" si="0"/>
        <v>1.410677819619977</v>
      </c>
      <c r="G11" s="1"/>
      <c r="H11" s="1"/>
      <c r="I11" s="1"/>
    </row>
    <row r="12" spans="1:12" x14ac:dyDescent="0.25">
      <c r="A12" s="11" t="s">
        <v>48</v>
      </c>
      <c r="B12" s="12">
        <v>11591</v>
      </c>
      <c r="C12" s="12">
        <v>9325</v>
      </c>
      <c r="D12" s="12">
        <v>20017</v>
      </c>
      <c r="E12" s="12">
        <v>19554</v>
      </c>
      <c r="F12" s="13">
        <f t="shared" si="0"/>
        <v>-2.3130339211670048</v>
      </c>
      <c r="G12" s="1"/>
      <c r="H12" s="1"/>
      <c r="I12" s="1"/>
    </row>
    <row r="13" spans="1:12" x14ac:dyDescent="0.25">
      <c r="A13" s="8" t="s">
        <v>49</v>
      </c>
      <c r="B13" s="9">
        <v>181371</v>
      </c>
      <c r="C13" s="9">
        <v>202826</v>
      </c>
      <c r="D13" s="9">
        <v>414348</v>
      </c>
      <c r="E13" s="9">
        <v>437421</v>
      </c>
      <c r="F13" s="10">
        <f t="shared" si="0"/>
        <v>5.5685076312664705</v>
      </c>
      <c r="G13" s="1"/>
      <c r="H13" s="1"/>
      <c r="I13" s="1"/>
    </row>
    <row r="14" spans="1:12" x14ac:dyDescent="0.25">
      <c r="A14" s="11" t="s">
        <v>50</v>
      </c>
      <c r="B14" s="12">
        <v>146232</v>
      </c>
      <c r="C14" s="12">
        <v>141502</v>
      </c>
      <c r="D14" s="12">
        <v>313445</v>
      </c>
      <c r="E14" s="12">
        <v>294293</v>
      </c>
      <c r="F14" s="13">
        <f t="shared" si="0"/>
        <v>-6.110162867488711</v>
      </c>
      <c r="G14" s="1"/>
      <c r="H14" s="1"/>
      <c r="I14" s="1"/>
    </row>
    <row r="15" spans="1:12" x14ac:dyDescent="0.25">
      <c r="A15" s="8" t="s">
        <v>51</v>
      </c>
      <c r="B15" s="9">
        <v>7485</v>
      </c>
      <c r="C15" s="9">
        <v>8740</v>
      </c>
      <c r="D15" s="9">
        <v>17384</v>
      </c>
      <c r="E15" s="9">
        <v>17715</v>
      </c>
      <c r="F15" s="10">
        <f t="shared" si="0"/>
        <v>1.9040497008743671</v>
      </c>
      <c r="G15" s="1"/>
      <c r="H15" s="1"/>
      <c r="I15" s="1"/>
    </row>
    <row r="16" spans="1:12" x14ac:dyDescent="0.25">
      <c r="A16" s="11" t="s">
        <v>52</v>
      </c>
      <c r="B16" s="12">
        <v>617</v>
      </c>
      <c r="C16" s="12">
        <v>6008</v>
      </c>
      <c r="D16" s="12">
        <v>3912</v>
      </c>
      <c r="E16" s="12">
        <v>12981</v>
      </c>
      <c r="F16" s="13">
        <f t="shared" si="0"/>
        <v>231.82515337423314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148934</v>
      </c>
      <c r="C18" s="12">
        <v>150298</v>
      </c>
      <c r="D18" s="12">
        <v>431196</v>
      </c>
      <c r="E18" s="12">
        <v>396517</v>
      </c>
      <c r="F18" s="13">
        <f t="shared" si="0"/>
        <v>-8.0425143090381113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116203</v>
      </c>
      <c r="C22" s="12">
        <v>134043</v>
      </c>
      <c r="D22" s="12">
        <v>342202</v>
      </c>
      <c r="E22" s="12">
        <v>363101</v>
      </c>
      <c r="F22" s="13">
        <f t="shared" si="0"/>
        <v>6.1072115300319751</v>
      </c>
      <c r="G22" s="1"/>
      <c r="H22" s="1"/>
      <c r="I22" s="1"/>
    </row>
    <row r="23" spans="1:9" x14ac:dyDescent="0.25">
      <c r="A23" s="8" t="s">
        <v>59</v>
      </c>
      <c r="B23" s="9">
        <v>42027</v>
      </c>
      <c r="C23" s="9">
        <v>46034</v>
      </c>
      <c r="D23" s="9">
        <v>121334</v>
      </c>
      <c r="E23" s="9">
        <v>135802</v>
      </c>
      <c r="F23" s="10">
        <f t="shared" si="0"/>
        <v>11.924110307086224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29340</v>
      </c>
      <c r="C25" s="9">
        <v>44780</v>
      </c>
      <c r="D25" s="9">
        <v>87845</v>
      </c>
      <c r="E25" s="9">
        <v>114984</v>
      </c>
      <c r="F25" s="10">
        <f t="shared" si="0"/>
        <v>30.894188627696508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320491</v>
      </c>
      <c r="C28" s="12">
        <v>398046</v>
      </c>
      <c r="D28" s="12">
        <v>953132</v>
      </c>
      <c r="E28" s="12">
        <v>1093069</v>
      </c>
      <c r="F28" s="13">
        <f t="shared" si="0"/>
        <v>14.681806927057323</v>
      </c>
      <c r="G28" s="1"/>
      <c r="H28" s="1"/>
      <c r="I28" s="1"/>
    </row>
    <row r="29" spans="1:9" x14ac:dyDescent="0.25">
      <c r="A29" s="8" t="s">
        <v>65</v>
      </c>
      <c r="B29" s="9">
        <v>8080</v>
      </c>
      <c r="C29" s="9">
        <v>11538</v>
      </c>
      <c r="D29" s="9">
        <v>10455</v>
      </c>
      <c r="E29" s="9">
        <v>16820</v>
      </c>
      <c r="F29" s="10">
        <f t="shared" si="0"/>
        <v>60.879961740793874</v>
      </c>
      <c r="G29" s="1"/>
      <c r="H29" s="1"/>
      <c r="I29" s="1"/>
    </row>
    <row r="30" spans="1:9" x14ac:dyDescent="0.25">
      <c r="A30" s="11" t="s">
        <v>66</v>
      </c>
      <c r="B30" s="12">
        <v>31316</v>
      </c>
      <c r="C30" s="12">
        <v>1312</v>
      </c>
      <c r="D30" s="12">
        <v>32048</v>
      </c>
      <c r="E30" s="12">
        <v>1312</v>
      </c>
      <c r="F30" s="13">
        <f t="shared" si="0"/>
        <v>-95.906140788816771</v>
      </c>
      <c r="G30" s="1"/>
      <c r="H30" s="1"/>
      <c r="I30" s="1"/>
    </row>
    <row r="31" spans="1:9" x14ac:dyDescent="0.25">
      <c r="A31" s="8" t="s">
        <v>67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68</v>
      </c>
      <c r="B32" s="12">
        <v>8907</v>
      </c>
      <c r="C32" s="12">
        <v>19379</v>
      </c>
      <c r="D32" s="12">
        <v>30512</v>
      </c>
      <c r="E32" s="12">
        <v>57917</v>
      </c>
      <c r="F32" s="13">
        <f t="shared" si="0"/>
        <v>89.817121132669115</v>
      </c>
      <c r="G32" s="1"/>
      <c r="H32" s="1"/>
      <c r="I32" s="1"/>
    </row>
    <row r="33" spans="1:9" x14ac:dyDescent="0.25">
      <c r="A33" s="8" t="s">
        <v>69</v>
      </c>
      <c r="B33" s="9">
        <v>58309</v>
      </c>
      <c r="C33" s="9">
        <v>49661</v>
      </c>
      <c r="D33" s="9">
        <v>155927</v>
      </c>
      <c r="E33" s="9">
        <v>142597</v>
      </c>
      <c r="F33" s="10">
        <f t="shared" si="0"/>
        <v>-8.5488722286711152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1501956</v>
      </c>
      <c r="C35" s="15">
        <f t="shared" ref="C35:E35" si="1">SUM(C7:C34)</f>
        <v>1584575</v>
      </c>
      <c r="D35" s="15">
        <f t="shared" si="1"/>
        <v>3934927</v>
      </c>
      <c r="E35" s="15">
        <f t="shared" si="1"/>
        <v>4105223</v>
      </c>
      <c r="F35" s="16">
        <f t="shared" si="0"/>
        <v>4.3278058271474862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2110</v>
      </c>
      <c r="C38" s="41">
        <f>D7</f>
        <v>4585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1093069</v>
      </c>
      <c r="G38" s="42">
        <f>LOOKUP(E38,$A$38:$A$65,$C$38:$C$65)</f>
        <v>953132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41089</v>
      </c>
      <c r="C39" s="41">
        <f t="shared" ref="C39:C65" si="5">D8</f>
        <v>33758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847199</v>
      </c>
      <c r="G39" s="42">
        <f t="shared" ref="G39:G65" si="8">LOOKUP(E39,$A$38:$A$65,$C$38:$C$65)</f>
        <v>835414</v>
      </c>
    </row>
    <row r="40" spans="1:9" x14ac:dyDescent="0.25">
      <c r="A40" s="42" t="str">
        <f t="shared" si="3"/>
        <v>ALMERIA</v>
      </c>
      <c r="B40" s="41">
        <f t="shared" si="4"/>
        <v>110742</v>
      </c>
      <c r="C40" s="41">
        <f t="shared" si="5"/>
        <v>127413</v>
      </c>
      <c r="D40" s="41">
        <f t="shared" si="6"/>
        <v>10</v>
      </c>
      <c r="E40" s="42" t="str">
        <f t="shared" si="2"/>
        <v>BALEARES</v>
      </c>
      <c r="F40" s="42">
        <f t="shared" si="7"/>
        <v>437421</v>
      </c>
      <c r="G40" s="42">
        <f t="shared" si="8"/>
        <v>414348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396517</v>
      </c>
      <c r="G41" s="42">
        <f t="shared" si="8"/>
        <v>431196</v>
      </c>
    </row>
    <row r="42" spans="1:9" x14ac:dyDescent="0.25">
      <c r="A42" s="42" t="str">
        <f t="shared" si="3"/>
        <v>BAHIA DE ALGECIRAS</v>
      </c>
      <c r="B42" s="41">
        <f t="shared" si="4"/>
        <v>847199</v>
      </c>
      <c r="C42" s="41">
        <f t="shared" si="5"/>
        <v>835414</v>
      </c>
      <c r="D42" s="41">
        <f t="shared" si="6"/>
        <v>2</v>
      </c>
      <c r="E42" s="42" t="str">
        <f t="shared" si="2"/>
        <v>LAS PALMAS</v>
      </c>
      <c r="F42" s="42">
        <f t="shared" si="7"/>
        <v>363101</v>
      </c>
      <c r="G42" s="42">
        <f t="shared" si="8"/>
        <v>342202</v>
      </c>
    </row>
    <row r="43" spans="1:9" x14ac:dyDescent="0.25">
      <c r="A43" s="42" t="str">
        <f t="shared" si="3"/>
        <v>BAHIA DE CADIZ</v>
      </c>
      <c r="B43" s="41">
        <f t="shared" si="4"/>
        <v>19554</v>
      </c>
      <c r="C43" s="41">
        <f t="shared" si="5"/>
        <v>20017</v>
      </c>
      <c r="D43" s="41">
        <f t="shared" si="6"/>
        <v>13</v>
      </c>
      <c r="E43" s="42" t="str">
        <f t="shared" si="2"/>
        <v>BARCELONA</v>
      </c>
      <c r="F43" s="42">
        <f t="shared" si="7"/>
        <v>294293</v>
      </c>
      <c r="G43" s="42">
        <f t="shared" si="8"/>
        <v>313445</v>
      </c>
    </row>
    <row r="44" spans="1:9" x14ac:dyDescent="0.25">
      <c r="A44" s="42" t="str">
        <f t="shared" si="3"/>
        <v>BALEARES</v>
      </c>
      <c r="B44" s="41">
        <f t="shared" si="4"/>
        <v>437421</v>
      </c>
      <c r="C44" s="41">
        <f t="shared" si="5"/>
        <v>414348</v>
      </c>
      <c r="D44" s="41">
        <f t="shared" si="6"/>
        <v>3</v>
      </c>
      <c r="E44" s="42" t="str">
        <f t="shared" si="2"/>
        <v>VIGO</v>
      </c>
      <c r="F44" s="42">
        <f t="shared" si="7"/>
        <v>142597</v>
      </c>
      <c r="G44" s="42">
        <f t="shared" si="8"/>
        <v>155927</v>
      </c>
    </row>
    <row r="45" spans="1:9" x14ac:dyDescent="0.25">
      <c r="A45" s="42" t="str">
        <f t="shared" si="3"/>
        <v>BARCELONA</v>
      </c>
      <c r="B45" s="41">
        <f t="shared" si="4"/>
        <v>294293</v>
      </c>
      <c r="C45" s="41">
        <f t="shared" si="5"/>
        <v>313445</v>
      </c>
      <c r="D45" s="41">
        <f t="shared" si="6"/>
        <v>6</v>
      </c>
      <c r="E45" s="42" t="str">
        <f t="shared" si="2"/>
        <v>MALAGA</v>
      </c>
      <c r="F45" s="42">
        <f t="shared" si="7"/>
        <v>135802</v>
      </c>
      <c r="G45" s="42">
        <f t="shared" si="8"/>
        <v>121334</v>
      </c>
    </row>
    <row r="46" spans="1:9" x14ac:dyDescent="0.25">
      <c r="A46" s="42" t="str">
        <f t="shared" si="3"/>
        <v>BILBAO</v>
      </c>
      <c r="B46" s="41">
        <f t="shared" si="4"/>
        <v>17715</v>
      </c>
      <c r="C46" s="41">
        <f t="shared" si="5"/>
        <v>17384</v>
      </c>
      <c r="D46" s="41">
        <f t="shared" si="6"/>
        <v>14</v>
      </c>
      <c r="E46" s="42" t="str">
        <f t="shared" si="2"/>
        <v>MELILLA</v>
      </c>
      <c r="F46" s="42">
        <f t="shared" si="7"/>
        <v>114984</v>
      </c>
      <c r="G46" s="42">
        <f t="shared" si="8"/>
        <v>87845</v>
      </c>
    </row>
    <row r="47" spans="1:9" x14ac:dyDescent="0.25">
      <c r="A47" s="42" t="str">
        <f t="shared" si="3"/>
        <v>CARTAGENA</v>
      </c>
      <c r="B47" s="41">
        <f t="shared" si="4"/>
        <v>12981</v>
      </c>
      <c r="C47" s="41">
        <f t="shared" si="5"/>
        <v>3912</v>
      </c>
      <c r="D47" s="41">
        <f t="shared" si="6"/>
        <v>16</v>
      </c>
      <c r="E47" s="42" t="str">
        <f t="shared" si="2"/>
        <v>ALMERIA</v>
      </c>
      <c r="F47" s="42">
        <f t="shared" si="7"/>
        <v>110742</v>
      </c>
      <c r="G47" s="42">
        <f t="shared" si="8"/>
        <v>127413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57917</v>
      </c>
      <c r="G48" s="42">
        <f t="shared" si="8"/>
        <v>30512</v>
      </c>
    </row>
    <row r="49" spans="1:7" x14ac:dyDescent="0.25">
      <c r="A49" s="42" t="str">
        <f t="shared" si="3"/>
        <v>CEUTA</v>
      </c>
      <c r="B49" s="41">
        <f t="shared" si="4"/>
        <v>396517</v>
      </c>
      <c r="C49" s="41">
        <f t="shared" si="5"/>
        <v>431196</v>
      </c>
      <c r="D49" s="41">
        <f t="shared" si="6"/>
        <v>4</v>
      </c>
      <c r="E49" s="42" t="str">
        <f t="shared" si="2"/>
        <v>ALICANTE</v>
      </c>
      <c r="F49" s="42">
        <f t="shared" si="7"/>
        <v>41089</v>
      </c>
      <c r="G49" s="42">
        <f t="shared" si="8"/>
        <v>33758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19554</v>
      </c>
      <c r="G50" s="42">
        <f t="shared" si="8"/>
        <v>20017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BILBAO</v>
      </c>
      <c r="F51" s="42">
        <f t="shared" si="7"/>
        <v>17715</v>
      </c>
      <c r="G51" s="42">
        <f t="shared" si="8"/>
        <v>17384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16820</v>
      </c>
      <c r="G52" s="42">
        <f t="shared" si="8"/>
        <v>10455</v>
      </c>
    </row>
    <row r="53" spans="1:7" x14ac:dyDescent="0.25">
      <c r="A53" s="42" t="str">
        <f t="shared" si="3"/>
        <v>LAS PALMAS</v>
      </c>
      <c r="B53" s="41">
        <f t="shared" si="4"/>
        <v>363101</v>
      </c>
      <c r="C53" s="41">
        <f t="shared" si="5"/>
        <v>342202</v>
      </c>
      <c r="D53" s="41">
        <f t="shared" si="6"/>
        <v>5</v>
      </c>
      <c r="E53" s="42" t="str">
        <f t="shared" si="2"/>
        <v>CARTAGENA</v>
      </c>
      <c r="F53" s="42">
        <f t="shared" si="7"/>
        <v>12981</v>
      </c>
      <c r="G53" s="42">
        <f t="shared" si="8"/>
        <v>3912</v>
      </c>
    </row>
    <row r="54" spans="1:7" x14ac:dyDescent="0.25">
      <c r="A54" s="42" t="str">
        <f t="shared" si="3"/>
        <v>MALAGA</v>
      </c>
      <c r="B54" s="41">
        <f t="shared" si="4"/>
        <v>135802</v>
      </c>
      <c r="C54" s="41">
        <f t="shared" si="5"/>
        <v>121334</v>
      </c>
      <c r="D54" s="41">
        <f t="shared" si="6"/>
        <v>8</v>
      </c>
      <c r="E54" s="42" t="str">
        <f t="shared" si="2"/>
        <v>A CORUÑA</v>
      </c>
      <c r="F54" s="42">
        <f t="shared" si="7"/>
        <v>2110</v>
      </c>
      <c r="G54" s="42">
        <f t="shared" si="8"/>
        <v>4585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1312</v>
      </c>
      <c r="G55" s="42">
        <f t="shared" si="8"/>
        <v>32048</v>
      </c>
    </row>
    <row r="56" spans="1:7" x14ac:dyDescent="0.25">
      <c r="A56" s="42" t="str">
        <f t="shared" si="3"/>
        <v>MELILLA</v>
      </c>
      <c r="B56" s="41">
        <f t="shared" si="4"/>
        <v>114984</v>
      </c>
      <c r="C56" s="41">
        <f t="shared" si="5"/>
        <v>87845</v>
      </c>
      <c r="D56" s="41">
        <f t="shared" si="6"/>
        <v>9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1093069</v>
      </c>
      <c r="C59" s="41">
        <f t="shared" si="5"/>
        <v>953132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16820</v>
      </c>
      <c r="C60" s="41">
        <f t="shared" si="5"/>
        <v>10455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1312</v>
      </c>
      <c r="C61" s="41">
        <f t="shared" si="5"/>
        <v>32048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57917</v>
      </c>
      <c r="C63" s="41">
        <f t="shared" si="5"/>
        <v>30512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142597</v>
      </c>
      <c r="C64" s="41">
        <f t="shared" si="5"/>
        <v>155927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40296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9">
        <v>2059</v>
      </c>
      <c r="C7" s="9">
        <v>0</v>
      </c>
      <c r="D7" s="9">
        <v>4585</v>
      </c>
      <c r="E7" s="9">
        <v>2110</v>
      </c>
      <c r="F7" s="10">
        <f>((E7*100)/D7)-100</f>
        <v>-53.980370774263903</v>
      </c>
      <c r="G7" s="1"/>
      <c r="H7" s="1"/>
      <c r="I7" s="1"/>
    </row>
    <row r="8" spans="1:12" x14ac:dyDescent="0.25">
      <c r="A8" s="11" t="s">
        <v>44</v>
      </c>
      <c r="B8" s="12">
        <v>0</v>
      </c>
      <c r="C8" s="12">
        <v>4508</v>
      </c>
      <c r="D8" s="12">
        <v>661</v>
      </c>
      <c r="E8" s="12">
        <v>7667</v>
      </c>
      <c r="F8" s="13">
        <f t="shared" ref="F8:F35" si="0">((E8*100)/D8)-100</f>
        <v>1059.909228441755</v>
      </c>
      <c r="G8" s="1"/>
      <c r="H8" s="1"/>
      <c r="I8" s="1"/>
    </row>
    <row r="9" spans="1:12" x14ac:dyDescent="0.25">
      <c r="A9" s="8" t="s">
        <v>45</v>
      </c>
      <c r="B9" s="9">
        <v>0</v>
      </c>
      <c r="C9" s="9">
        <v>0</v>
      </c>
      <c r="D9" s="9">
        <v>646</v>
      </c>
      <c r="E9" s="9">
        <v>1510</v>
      </c>
      <c r="F9" s="10">
        <f t="shared" si="0"/>
        <v>133.74613003095976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48</v>
      </c>
      <c r="B12" s="12">
        <v>9941</v>
      </c>
      <c r="C12" s="12">
        <v>7951</v>
      </c>
      <c r="D12" s="12">
        <v>16120</v>
      </c>
      <c r="E12" s="12">
        <v>15880</v>
      </c>
      <c r="F12" s="13">
        <f t="shared" si="0"/>
        <v>-1.4888337468982655</v>
      </c>
      <c r="G12" s="1"/>
      <c r="H12" s="1"/>
      <c r="I12" s="1"/>
    </row>
    <row r="13" spans="1:12" x14ac:dyDescent="0.25">
      <c r="A13" s="8" t="s">
        <v>49</v>
      </c>
      <c r="B13" s="9">
        <v>28609</v>
      </c>
      <c r="C13" s="9">
        <v>32101</v>
      </c>
      <c r="D13" s="9">
        <v>45148</v>
      </c>
      <c r="E13" s="9">
        <v>58861</v>
      </c>
      <c r="F13" s="10">
        <f t="shared" si="0"/>
        <v>30.373438469035165</v>
      </c>
      <c r="G13" s="1"/>
      <c r="H13" s="1"/>
      <c r="I13" s="1"/>
    </row>
    <row r="14" spans="1:12" x14ac:dyDescent="0.25">
      <c r="A14" s="11" t="s">
        <v>50</v>
      </c>
      <c r="B14" s="12">
        <v>85229</v>
      </c>
      <c r="C14" s="12">
        <v>72872</v>
      </c>
      <c r="D14" s="12">
        <v>178252</v>
      </c>
      <c r="E14" s="12">
        <v>162622</v>
      </c>
      <c r="F14" s="13">
        <f t="shared" si="0"/>
        <v>-8.7684850660862139</v>
      </c>
      <c r="G14" s="1"/>
      <c r="H14" s="1"/>
      <c r="I14" s="1"/>
    </row>
    <row r="15" spans="1:12" x14ac:dyDescent="0.25">
      <c r="A15" s="8" t="s">
        <v>51</v>
      </c>
      <c r="B15" s="9">
        <v>0</v>
      </c>
      <c r="C15" s="9">
        <v>0</v>
      </c>
      <c r="D15" s="9">
        <v>1317</v>
      </c>
      <c r="E15" s="9">
        <v>0</v>
      </c>
      <c r="F15" s="10">
        <f t="shared" si="0"/>
        <v>-100</v>
      </c>
      <c r="G15" s="1"/>
      <c r="H15" s="1"/>
      <c r="I15" s="1"/>
    </row>
    <row r="16" spans="1:12" x14ac:dyDescent="0.25">
      <c r="A16" s="11" t="s">
        <v>52</v>
      </c>
      <c r="B16" s="12">
        <v>617</v>
      </c>
      <c r="C16" s="12">
        <v>6008</v>
      </c>
      <c r="D16" s="12">
        <v>3912</v>
      </c>
      <c r="E16" s="12">
        <v>12981</v>
      </c>
      <c r="F16" s="13">
        <f t="shared" si="0"/>
        <v>231.82515337423314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938</v>
      </c>
      <c r="C18" s="12">
        <v>1668</v>
      </c>
      <c r="D18" s="12">
        <v>938</v>
      </c>
      <c r="E18" s="12">
        <v>1668</v>
      </c>
      <c r="F18" s="13">
        <f t="shared" si="0"/>
        <v>77.825159914712145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73894</v>
      </c>
      <c r="C22" s="12">
        <v>67871</v>
      </c>
      <c r="D22" s="12">
        <v>219011</v>
      </c>
      <c r="E22" s="12">
        <v>198465</v>
      </c>
      <c r="F22" s="13">
        <f t="shared" si="0"/>
        <v>-9.3812639547785324</v>
      </c>
      <c r="G22" s="1"/>
      <c r="H22" s="1"/>
      <c r="I22" s="1"/>
    </row>
    <row r="23" spans="1:9" x14ac:dyDescent="0.25">
      <c r="A23" s="8" t="s">
        <v>59</v>
      </c>
      <c r="B23" s="9">
        <v>28265</v>
      </c>
      <c r="C23" s="9">
        <v>25362</v>
      </c>
      <c r="D23" s="9">
        <v>78048</v>
      </c>
      <c r="E23" s="9">
        <v>77919</v>
      </c>
      <c r="F23" s="10">
        <f t="shared" si="0"/>
        <v>-0.16528290282903413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70733</v>
      </c>
      <c r="C28" s="12">
        <v>79732</v>
      </c>
      <c r="D28" s="12">
        <v>186951</v>
      </c>
      <c r="E28" s="12">
        <v>228287</v>
      </c>
      <c r="F28" s="13">
        <f t="shared" si="0"/>
        <v>22.110606522564737</v>
      </c>
      <c r="G28" s="1"/>
      <c r="H28" s="1"/>
      <c r="I28" s="1"/>
    </row>
    <row r="29" spans="1:9" x14ac:dyDescent="0.25">
      <c r="A29" s="8" t="s">
        <v>65</v>
      </c>
      <c r="B29" s="9">
        <v>1499</v>
      </c>
      <c r="C29" s="9">
        <v>539</v>
      </c>
      <c r="D29" s="9">
        <v>2694</v>
      </c>
      <c r="E29" s="9">
        <v>2108</v>
      </c>
      <c r="F29" s="10">
        <f t="shared" si="0"/>
        <v>-21.752041573867857</v>
      </c>
      <c r="G29" s="1"/>
      <c r="H29" s="1"/>
      <c r="I29" s="1"/>
    </row>
    <row r="30" spans="1:9" x14ac:dyDescent="0.25">
      <c r="A30" s="11" t="s">
        <v>66</v>
      </c>
      <c r="B30" s="12">
        <v>1846</v>
      </c>
      <c r="C30" s="12">
        <v>1312</v>
      </c>
      <c r="D30" s="12">
        <v>2411</v>
      </c>
      <c r="E30" s="12">
        <v>1312</v>
      </c>
      <c r="F30" s="13">
        <f t="shared" si="0"/>
        <v>-45.582745748652009</v>
      </c>
      <c r="G30" s="1"/>
      <c r="H30" s="1"/>
      <c r="I30" s="1"/>
    </row>
    <row r="31" spans="1:9" x14ac:dyDescent="0.25">
      <c r="A31" s="8" t="s">
        <v>67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68</v>
      </c>
      <c r="B32" s="12">
        <v>651</v>
      </c>
      <c r="C32" s="12">
        <v>8122</v>
      </c>
      <c r="D32" s="12">
        <v>5071</v>
      </c>
      <c r="E32" s="12">
        <v>23674</v>
      </c>
      <c r="F32" s="13">
        <f t="shared" si="0"/>
        <v>366.85071977913628</v>
      </c>
      <c r="G32" s="1"/>
      <c r="H32" s="1"/>
      <c r="I32" s="1"/>
    </row>
    <row r="33" spans="1:9" x14ac:dyDescent="0.25">
      <c r="A33" s="8" t="s">
        <v>69</v>
      </c>
      <c r="B33" s="9">
        <v>3892</v>
      </c>
      <c r="C33" s="9">
        <v>0</v>
      </c>
      <c r="D33" s="9">
        <v>5727</v>
      </c>
      <c r="E33" s="9">
        <v>5503</v>
      </c>
      <c r="F33" s="10">
        <f t="shared" si="0"/>
        <v>-3.9112973633665149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308173</v>
      </c>
      <c r="C35" s="15">
        <f t="shared" ref="C35:E35" si="1">SUM(C7:C34)</f>
        <v>308046</v>
      </c>
      <c r="D35" s="15">
        <f t="shared" si="1"/>
        <v>751492</v>
      </c>
      <c r="E35" s="15">
        <f t="shared" si="1"/>
        <v>800567</v>
      </c>
      <c r="F35" s="16">
        <f t="shared" si="0"/>
        <v>6.5303423057065118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2110</v>
      </c>
      <c r="C38" s="41">
        <f>D7</f>
        <v>4585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228287</v>
      </c>
      <c r="G38" s="42">
        <f>LOOKUP(E38,$A$38:$A$65,$C$38:$C$65)</f>
        <v>186951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7667</v>
      </c>
      <c r="C39" s="41">
        <f t="shared" ref="C39:C65" si="5">D8</f>
        <v>661</v>
      </c>
      <c r="D39" s="41">
        <f t="shared" ref="D39:D65" si="6">_xlfn.RANK.EQ(B39,$B$38:$B$65)+COUNTIF($B$38:$B$65,B39)-1</f>
        <v>9</v>
      </c>
      <c r="E39" s="42" t="str">
        <f t="shared" si="2"/>
        <v>LAS PALMAS</v>
      </c>
      <c r="F39" s="42">
        <f t="shared" ref="F39:F54" si="7">LOOKUP(E39,$A$38:$A$65,$B$38:$B$65)</f>
        <v>198465</v>
      </c>
      <c r="G39" s="42">
        <f t="shared" ref="G39:G65" si="8">LOOKUP(E39,$A$38:$A$65,$C$38:$C$65)</f>
        <v>219011</v>
      </c>
    </row>
    <row r="40" spans="1:9" x14ac:dyDescent="0.25">
      <c r="A40" s="42" t="str">
        <f t="shared" si="3"/>
        <v>ALMERIA</v>
      </c>
      <c r="B40" s="41">
        <f t="shared" si="4"/>
        <v>1510</v>
      </c>
      <c r="C40" s="41">
        <f t="shared" si="5"/>
        <v>646</v>
      </c>
      <c r="D40" s="41">
        <f t="shared" si="6"/>
        <v>14</v>
      </c>
      <c r="E40" s="42" t="str">
        <f t="shared" si="2"/>
        <v>BARCELONA</v>
      </c>
      <c r="F40" s="42">
        <f t="shared" si="7"/>
        <v>162622</v>
      </c>
      <c r="G40" s="42">
        <f t="shared" si="8"/>
        <v>178252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77919</v>
      </c>
      <c r="G41" s="42">
        <f t="shared" si="8"/>
        <v>78048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BALEARES</v>
      </c>
      <c r="F42" s="42">
        <f t="shared" si="7"/>
        <v>58861</v>
      </c>
      <c r="G42" s="42">
        <f t="shared" si="8"/>
        <v>45148</v>
      </c>
    </row>
    <row r="43" spans="1:9" x14ac:dyDescent="0.25">
      <c r="A43" s="42" t="str">
        <f t="shared" si="3"/>
        <v>BAHIA DE CADIZ</v>
      </c>
      <c r="B43" s="41">
        <f t="shared" si="4"/>
        <v>15880</v>
      </c>
      <c r="C43" s="41">
        <f t="shared" si="5"/>
        <v>16120</v>
      </c>
      <c r="D43" s="41">
        <f t="shared" si="6"/>
        <v>7</v>
      </c>
      <c r="E43" s="42" t="str">
        <f t="shared" si="2"/>
        <v>VALENCIA</v>
      </c>
      <c r="F43" s="42">
        <f t="shared" si="7"/>
        <v>23674</v>
      </c>
      <c r="G43" s="42">
        <f t="shared" si="8"/>
        <v>5071</v>
      </c>
    </row>
    <row r="44" spans="1:9" x14ac:dyDescent="0.25">
      <c r="A44" s="42" t="str">
        <f t="shared" si="3"/>
        <v>BALEARES</v>
      </c>
      <c r="B44" s="41">
        <f t="shared" si="4"/>
        <v>58861</v>
      </c>
      <c r="C44" s="41">
        <f t="shared" si="5"/>
        <v>45148</v>
      </c>
      <c r="D44" s="41">
        <f t="shared" si="6"/>
        <v>5</v>
      </c>
      <c r="E44" s="42" t="str">
        <f t="shared" si="2"/>
        <v>BAHIA DE CADIZ</v>
      </c>
      <c r="F44" s="42">
        <f t="shared" si="7"/>
        <v>15880</v>
      </c>
      <c r="G44" s="42">
        <f t="shared" si="8"/>
        <v>16120</v>
      </c>
    </row>
    <row r="45" spans="1:9" x14ac:dyDescent="0.25">
      <c r="A45" s="42" t="str">
        <f t="shared" si="3"/>
        <v>BARCELONA</v>
      </c>
      <c r="B45" s="41">
        <f t="shared" si="4"/>
        <v>162622</v>
      </c>
      <c r="C45" s="41">
        <f t="shared" si="5"/>
        <v>178252</v>
      </c>
      <c r="D45" s="41">
        <f t="shared" si="6"/>
        <v>3</v>
      </c>
      <c r="E45" s="42" t="str">
        <f t="shared" si="2"/>
        <v>CARTAGENA</v>
      </c>
      <c r="F45" s="42">
        <f t="shared" si="7"/>
        <v>12981</v>
      </c>
      <c r="G45" s="42">
        <f t="shared" si="8"/>
        <v>3912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1317</v>
      </c>
      <c r="D46" s="41">
        <f t="shared" si="6"/>
        <v>28</v>
      </c>
      <c r="E46" s="42" t="str">
        <f t="shared" si="2"/>
        <v>ALICANTE</v>
      </c>
      <c r="F46" s="42">
        <f t="shared" si="7"/>
        <v>7667</v>
      </c>
      <c r="G46" s="42">
        <f t="shared" si="8"/>
        <v>661</v>
      </c>
    </row>
    <row r="47" spans="1:9" x14ac:dyDescent="0.25">
      <c r="A47" s="42" t="str">
        <f t="shared" si="3"/>
        <v>CARTAGENA</v>
      </c>
      <c r="B47" s="41">
        <f t="shared" si="4"/>
        <v>12981</v>
      </c>
      <c r="C47" s="41">
        <f t="shared" si="5"/>
        <v>3912</v>
      </c>
      <c r="D47" s="41">
        <f t="shared" si="6"/>
        <v>8</v>
      </c>
      <c r="E47" s="42" t="str">
        <f t="shared" si="2"/>
        <v>VIGO</v>
      </c>
      <c r="F47" s="42">
        <f t="shared" si="7"/>
        <v>5503</v>
      </c>
      <c r="G47" s="42">
        <f t="shared" si="8"/>
        <v>5727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 CORUÑA</v>
      </c>
      <c r="F48" s="42">
        <f t="shared" si="7"/>
        <v>2110</v>
      </c>
      <c r="G48" s="42">
        <f t="shared" si="8"/>
        <v>4585</v>
      </c>
    </row>
    <row r="49" spans="1:7" x14ac:dyDescent="0.25">
      <c r="A49" s="42" t="str">
        <f t="shared" si="3"/>
        <v>CEUTA</v>
      </c>
      <c r="B49" s="41">
        <f t="shared" si="4"/>
        <v>1668</v>
      </c>
      <c r="C49" s="41">
        <f t="shared" si="5"/>
        <v>938</v>
      </c>
      <c r="D49" s="41">
        <f t="shared" si="6"/>
        <v>13</v>
      </c>
      <c r="E49" s="42" t="str">
        <f t="shared" si="2"/>
        <v>SANTANDER</v>
      </c>
      <c r="F49" s="42">
        <f t="shared" si="7"/>
        <v>2108</v>
      </c>
      <c r="G49" s="42">
        <f t="shared" si="8"/>
        <v>2694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CEUTA</v>
      </c>
      <c r="F50" s="42">
        <f t="shared" si="7"/>
        <v>1668</v>
      </c>
      <c r="G50" s="42">
        <f t="shared" si="8"/>
        <v>938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ALMERIA</v>
      </c>
      <c r="F51" s="42">
        <f t="shared" si="7"/>
        <v>1510</v>
      </c>
      <c r="G51" s="42">
        <f t="shared" si="8"/>
        <v>646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SEVILLA</v>
      </c>
      <c r="F52" s="42">
        <f t="shared" si="7"/>
        <v>1312</v>
      </c>
      <c r="G52" s="42">
        <f t="shared" si="8"/>
        <v>2411</v>
      </c>
    </row>
    <row r="53" spans="1:7" x14ac:dyDescent="0.25">
      <c r="A53" s="42" t="str">
        <f t="shared" si="3"/>
        <v>LAS PALMAS</v>
      </c>
      <c r="B53" s="41">
        <f t="shared" si="4"/>
        <v>198465</v>
      </c>
      <c r="C53" s="41">
        <f t="shared" si="5"/>
        <v>219011</v>
      </c>
      <c r="D53" s="41">
        <f t="shared" si="6"/>
        <v>2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77919</v>
      </c>
      <c r="C54" s="41">
        <f t="shared" si="5"/>
        <v>78048</v>
      </c>
      <c r="D54" s="41">
        <f t="shared" si="6"/>
        <v>4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228287</v>
      </c>
      <c r="C59" s="41">
        <f t="shared" si="5"/>
        <v>186951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2108</v>
      </c>
      <c r="C60" s="41">
        <f t="shared" si="5"/>
        <v>2694</v>
      </c>
      <c r="D60" s="41">
        <f t="shared" si="6"/>
        <v>12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1312</v>
      </c>
      <c r="C61" s="41">
        <f t="shared" si="5"/>
        <v>2411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23674</v>
      </c>
      <c r="C63" s="41">
        <f t="shared" si="5"/>
        <v>5071</v>
      </c>
      <c r="D63" s="41">
        <f t="shared" si="6"/>
        <v>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5503</v>
      </c>
      <c r="C64" s="41">
        <f t="shared" si="5"/>
        <v>5727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40296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12">
        <v>2246</v>
      </c>
      <c r="C8" s="12">
        <v>2730</v>
      </c>
      <c r="D8" s="12">
        <v>7019</v>
      </c>
      <c r="E8" s="12">
        <v>7597</v>
      </c>
      <c r="F8" s="13">
        <f t="shared" ref="F8:F35" si="0">((E8*100)/D8)-100</f>
        <v>8.2347912808092332</v>
      </c>
      <c r="G8" s="1"/>
      <c r="H8" s="1"/>
      <c r="I8" s="1"/>
    </row>
    <row r="9" spans="1:12" x14ac:dyDescent="0.25">
      <c r="A9" s="8" t="s">
        <v>45</v>
      </c>
      <c r="B9" s="9">
        <v>9179</v>
      </c>
      <c r="C9" s="9">
        <v>5605</v>
      </c>
      <c r="D9" s="9">
        <v>26686</v>
      </c>
      <c r="E9" s="9">
        <v>17708</v>
      </c>
      <c r="F9" s="10">
        <f t="shared" si="0"/>
        <v>-33.643108746159029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80484</v>
      </c>
      <c r="C11" s="9">
        <v>74336</v>
      </c>
      <c r="D11" s="9">
        <v>203122</v>
      </c>
      <c r="E11" s="9">
        <v>213980</v>
      </c>
      <c r="F11" s="10">
        <f t="shared" si="0"/>
        <v>5.3455558728252015</v>
      </c>
      <c r="G11" s="1"/>
      <c r="H11" s="1"/>
      <c r="I11" s="1"/>
    </row>
    <row r="12" spans="1:12" x14ac:dyDescent="0.25">
      <c r="A12" s="11" t="s">
        <v>48</v>
      </c>
      <c r="B12" s="12">
        <v>1021</v>
      </c>
      <c r="C12" s="12">
        <v>715</v>
      </c>
      <c r="D12" s="12">
        <v>2426</v>
      </c>
      <c r="E12" s="12">
        <v>1889</v>
      </c>
      <c r="F12" s="13">
        <f t="shared" si="0"/>
        <v>-22.135201978565533</v>
      </c>
      <c r="G12" s="1"/>
      <c r="H12" s="1"/>
      <c r="I12" s="1"/>
    </row>
    <row r="13" spans="1:12" x14ac:dyDescent="0.25">
      <c r="A13" s="8" t="s">
        <v>49</v>
      </c>
      <c r="B13" s="9">
        <v>18575</v>
      </c>
      <c r="C13" s="9">
        <v>19499</v>
      </c>
      <c r="D13" s="9">
        <v>52567</v>
      </c>
      <c r="E13" s="9">
        <v>50474</v>
      </c>
      <c r="F13" s="10">
        <f t="shared" si="0"/>
        <v>-3.981585405292293</v>
      </c>
      <c r="G13" s="1"/>
      <c r="H13" s="1"/>
      <c r="I13" s="1"/>
    </row>
    <row r="14" spans="1:12" x14ac:dyDescent="0.25">
      <c r="A14" s="11" t="s">
        <v>50</v>
      </c>
      <c r="B14" s="12">
        <v>10016</v>
      </c>
      <c r="C14" s="12">
        <v>13110</v>
      </c>
      <c r="D14" s="12">
        <v>27734</v>
      </c>
      <c r="E14" s="12">
        <v>31554</v>
      </c>
      <c r="F14" s="13">
        <f t="shared" si="0"/>
        <v>13.773707362803776</v>
      </c>
      <c r="G14" s="1"/>
      <c r="H14" s="1"/>
      <c r="I14" s="1"/>
    </row>
    <row r="15" spans="1:12" x14ac:dyDescent="0.25">
      <c r="A15" s="8" t="s">
        <v>51</v>
      </c>
      <c r="B15" s="9">
        <v>1879</v>
      </c>
      <c r="C15" s="9">
        <v>2587</v>
      </c>
      <c r="D15" s="9">
        <v>4078</v>
      </c>
      <c r="E15" s="9">
        <v>5104</v>
      </c>
      <c r="F15" s="10">
        <f t="shared" si="0"/>
        <v>25.15939185875429</v>
      </c>
      <c r="G15" s="1"/>
      <c r="H15" s="1"/>
      <c r="I15" s="1"/>
    </row>
    <row r="16" spans="1:12" x14ac:dyDescent="0.25">
      <c r="A16" s="11" t="s">
        <v>52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32728</v>
      </c>
      <c r="C18" s="12">
        <v>30982</v>
      </c>
      <c r="D18" s="12">
        <v>98881</v>
      </c>
      <c r="E18" s="12">
        <v>84693</v>
      </c>
      <c r="F18" s="13">
        <f t="shared" si="0"/>
        <v>-14.348560390772747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11446</v>
      </c>
      <c r="C22" s="12">
        <v>15485</v>
      </c>
      <c r="D22" s="12">
        <v>34771</v>
      </c>
      <c r="E22" s="12">
        <v>40174</v>
      </c>
      <c r="F22" s="13">
        <f t="shared" si="0"/>
        <v>15.538811078197355</v>
      </c>
      <c r="G22" s="1"/>
      <c r="H22" s="1"/>
      <c r="I22" s="1"/>
    </row>
    <row r="23" spans="1:9" x14ac:dyDescent="0.25">
      <c r="A23" s="8" t="s">
        <v>59</v>
      </c>
      <c r="B23" s="9">
        <v>1553</v>
      </c>
      <c r="C23" s="9">
        <v>1971</v>
      </c>
      <c r="D23" s="9">
        <v>5174</v>
      </c>
      <c r="E23" s="9">
        <v>5698</v>
      </c>
      <c r="F23" s="10">
        <f t="shared" si="0"/>
        <v>10.127560881329728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4639</v>
      </c>
      <c r="C25" s="9">
        <v>5216</v>
      </c>
      <c r="D25" s="9">
        <v>13750</v>
      </c>
      <c r="E25" s="9">
        <v>14004</v>
      </c>
      <c r="F25" s="10">
        <f t="shared" si="0"/>
        <v>1.8472727272727241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38745</v>
      </c>
      <c r="C28" s="12">
        <v>57585</v>
      </c>
      <c r="D28" s="12">
        <v>123900</v>
      </c>
      <c r="E28" s="12">
        <v>154432</v>
      </c>
      <c r="F28" s="13">
        <f t="shared" si="0"/>
        <v>24.642453591606127</v>
      </c>
      <c r="G28" s="1"/>
      <c r="H28" s="1"/>
      <c r="I28" s="1"/>
    </row>
    <row r="29" spans="1:9" x14ac:dyDescent="0.25">
      <c r="A29" s="8" t="s">
        <v>65</v>
      </c>
      <c r="B29" s="9">
        <v>2718</v>
      </c>
      <c r="C29" s="9">
        <v>4692</v>
      </c>
      <c r="D29" s="9">
        <v>2718</v>
      </c>
      <c r="E29" s="9">
        <v>5725</v>
      </c>
      <c r="F29" s="10">
        <f t="shared" si="0"/>
        <v>110.63281824871228</v>
      </c>
      <c r="G29" s="1"/>
      <c r="H29" s="1"/>
      <c r="I29" s="1"/>
    </row>
    <row r="30" spans="1:9" x14ac:dyDescent="0.25">
      <c r="A30" s="11" t="s">
        <v>66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9">
        <v>0</v>
      </c>
      <c r="C31" s="9">
        <v>0</v>
      </c>
      <c r="D31" s="9">
        <v>36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68</v>
      </c>
      <c r="B32" s="12">
        <v>2840</v>
      </c>
      <c r="C32" s="12">
        <v>3474</v>
      </c>
      <c r="D32" s="12">
        <v>9065</v>
      </c>
      <c r="E32" s="12">
        <v>11892</v>
      </c>
      <c r="F32" s="13">
        <f t="shared" si="0"/>
        <v>31.185879757308328</v>
      </c>
      <c r="G32" s="1"/>
      <c r="H32" s="1"/>
      <c r="I32" s="1"/>
    </row>
    <row r="33" spans="1:9" x14ac:dyDescent="0.25">
      <c r="A33" s="8" t="s">
        <v>69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218069</v>
      </c>
      <c r="C35" s="15">
        <f t="shared" ref="C35:E35" si="1">SUM(C7:C34)</f>
        <v>237987</v>
      </c>
      <c r="D35" s="15">
        <f t="shared" si="1"/>
        <v>611927</v>
      </c>
      <c r="E35" s="15">
        <f t="shared" si="1"/>
        <v>644924</v>
      </c>
      <c r="F35" s="16">
        <f t="shared" si="0"/>
        <v>5.3923098670266256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213980</v>
      </c>
      <c r="G38" s="42">
        <f>LOOKUP(E38,$A$38:$A$65,$C$38:$C$65)</f>
        <v>203122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7597</v>
      </c>
      <c r="C39" s="41">
        <f t="shared" ref="C39:C65" si="5">D8</f>
        <v>7019</v>
      </c>
      <c r="D39" s="41">
        <f t="shared" ref="D39:D65" si="6">_xlfn.RANK.EQ(B39,$B$38:$B$65)+COUNTIF($B$38:$B$65,B39)-1</f>
        <v>10</v>
      </c>
      <c r="E39" s="42" t="str">
        <f t="shared" si="2"/>
        <v>SANTA CRUZ DE TENERIFE</v>
      </c>
      <c r="F39" s="42">
        <f t="shared" ref="F39:F54" si="7">LOOKUP(E39,$A$38:$A$65,$B$38:$B$65)</f>
        <v>154432</v>
      </c>
      <c r="G39" s="42">
        <f t="shared" ref="G39:G65" si="8">LOOKUP(E39,$A$38:$A$65,$C$38:$C$65)</f>
        <v>123900</v>
      </c>
    </row>
    <row r="40" spans="1:9" x14ac:dyDescent="0.25">
      <c r="A40" s="42" t="str">
        <f t="shared" si="3"/>
        <v>ALMERIA</v>
      </c>
      <c r="B40" s="41">
        <f t="shared" si="4"/>
        <v>17708</v>
      </c>
      <c r="C40" s="41">
        <f t="shared" si="5"/>
        <v>26686</v>
      </c>
      <c r="D40" s="41">
        <f t="shared" si="6"/>
        <v>7</v>
      </c>
      <c r="E40" s="42" t="str">
        <f t="shared" si="2"/>
        <v>CEUTA</v>
      </c>
      <c r="F40" s="42">
        <f t="shared" si="7"/>
        <v>84693</v>
      </c>
      <c r="G40" s="42">
        <f t="shared" si="8"/>
        <v>98881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50474</v>
      </c>
      <c r="G41" s="42">
        <f t="shared" si="8"/>
        <v>52567</v>
      </c>
    </row>
    <row r="42" spans="1:9" x14ac:dyDescent="0.25">
      <c r="A42" s="42" t="str">
        <f t="shared" si="3"/>
        <v>BAHIA DE ALGECIRAS</v>
      </c>
      <c r="B42" s="41">
        <f t="shared" si="4"/>
        <v>213980</v>
      </c>
      <c r="C42" s="41">
        <f t="shared" si="5"/>
        <v>203122</v>
      </c>
      <c r="D42" s="41">
        <f t="shared" si="6"/>
        <v>1</v>
      </c>
      <c r="E42" s="42" t="str">
        <f t="shared" si="2"/>
        <v>LAS PALMAS</v>
      </c>
      <c r="F42" s="42">
        <f t="shared" si="7"/>
        <v>40174</v>
      </c>
      <c r="G42" s="42">
        <f t="shared" si="8"/>
        <v>34771</v>
      </c>
    </row>
    <row r="43" spans="1:9" x14ac:dyDescent="0.25">
      <c r="A43" s="42" t="str">
        <f t="shared" si="3"/>
        <v>BAHIA DE CADIZ</v>
      </c>
      <c r="B43" s="41">
        <f t="shared" si="4"/>
        <v>1889</v>
      </c>
      <c r="C43" s="41">
        <f t="shared" si="5"/>
        <v>2426</v>
      </c>
      <c r="D43" s="41">
        <f t="shared" si="6"/>
        <v>14</v>
      </c>
      <c r="E43" s="42" t="str">
        <f t="shared" si="2"/>
        <v>BARCELONA</v>
      </c>
      <c r="F43" s="42">
        <f t="shared" si="7"/>
        <v>31554</v>
      </c>
      <c r="G43" s="42">
        <f t="shared" si="8"/>
        <v>27734</v>
      </c>
    </row>
    <row r="44" spans="1:9" x14ac:dyDescent="0.25">
      <c r="A44" s="42" t="str">
        <f t="shared" si="3"/>
        <v>BALEARES</v>
      </c>
      <c r="B44" s="41">
        <f t="shared" si="4"/>
        <v>50474</v>
      </c>
      <c r="C44" s="41">
        <f t="shared" si="5"/>
        <v>52567</v>
      </c>
      <c r="D44" s="41">
        <f t="shared" si="6"/>
        <v>4</v>
      </c>
      <c r="E44" s="42" t="str">
        <f t="shared" si="2"/>
        <v>ALMERIA</v>
      </c>
      <c r="F44" s="42">
        <f t="shared" si="7"/>
        <v>17708</v>
      </c>
      <c r="G44" s="42">
        <f t="shared" si="8"/>
        <v>26686</v>
      </c>
    </row>
    <row r="45" spans="1:9" x14ac:dyDescent="0.25">
      <c r="A45" s="42" t="str">
        <f t="shared" si="3"/>
        <v>BARCELONA</v>
      </c>
      <c r="B45" s="41">
        <f t="shared" si="4"/>
        <v>31554</v>
      </c>
      <c r="C45" s="41">
        <f t="shared" si="5"/>
        <v>27734</v>
      </c>
      <c r="D45" s="41">
        <f t="shared" si="6"/>
        <v>6</v>
      </c>
      <c r="E45" s="42" t="str">
        <f t="shared" si="2"/>
        <v>MELILLA</v>
      </c>
      <c r="F45" s="42">
        <f t="shared" si="7"/>
        <v>14004</v>
      </c>
      <c r="G45" s="42">
        <f t="shared" si="8"/>
        <v>13750</v>
      </c>
    </row>
    <row r="46" spans="1:9" x14ac:dyDescent="0.25">
      <c r="A46" s="42" t="str">
        <f t="shared" si="3"/>
        <v>BILBAO</v>
      </c>
      <c r="B46" s="41">
        <f t="shared" si="4"/>
        <v>5104</v>
      </c>
      <c r="C46" s="41">
        <f t="shared" si="5"/>
        <v>4078</v>
      </c>
      <c r="D46" s="41">
        <f t="shared" si="6"/>
        <v>13</v>
      </c>
      <c r="E46" s="42" t="str">
        <f t="shared" si="2"/>
        <v>VALENCIA</v>
      </c>
      <c r="F46" s="42">
        <f t="shared" si="7"/>
        <v>11892</v>
      </c>
      <c r="G46" s="42">
        <f t="shared" si="8"/>
        <v>9065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ALICANTE</v>
      </c>
      <c r="F47" s="42">
        <f t="shared" si="7"/>
        <v>7597</v>
      </c>
      <c r="G47" s="42">
        <f t="shared" si="8"/>
        <v>7019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SANTANDER</v>
      </c>
      <c r="F48" s="42">
        <f t="shared" si="7"/>
        <v>5725</v>
      </c>
      <c r="G48" s="42">
        <f t="shared" si="8"/>
        <v>2718</v>
      </c>
    </row>
    <row r="49" spans="1:7" x14ac:dyDescent="0.25">
      <c r="A49" s="42" t="str">
        <f t="shared" si="3"/>
        <v>CEUTA</v>
      </c>
      <c r="B49" s="41">
        <f t="shared" si="4"/>
        <v>84693</v>
      </c>
      <c r="C49" s="41">
        <f t="shared" si="5"/>
        <v>98881</v>
      </c>
      <c r="D49" s="41">
        <f t="shared" si="6"/>
        <v>3</v>
      </c>
      <c r="E49" s="42" t="str">
        <f t="shared" si="2"/>
        <v>MALAGA</v>
      </c>
      <c r="F49" s="42">
        <f t="shared" si="7"/>
        <v>5698</v>
      </c>
      <c r="G49" s="42">
        <f t="shared" si="8"/>
        <v>5174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5104</v>
      </c>
      <c r="G50" s="42">
        <f t="shared" si="8"/>
        <v>4078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BAHIA DE CADIZ</v>
      </c>
      <c r="F51" s="42">
        <f t="shared" si="7"/>
        <v>1889</v>
      </c>
      <c r="G51" s="42">
        <f t="shared" si="8"/>
        <v>2426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40174</v>
      </c>
      <c r="C53" s="41">
        <f t="shared" si="5"/>
        <v>34771</v>
      </c>
      <c r="D53" s="41">
        <f t="shared" si="6"/>
        <v>5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5698</v>
      </c>
      <c r="C54" s="41">
        <f t="shared" si="5"/>
        <v>5174</v>
      </c>
      <c r="D54" s="41">
        <f t="shared" si="6"/>
        <v>12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14004</v>
      </c>
      <c r="C56" s="41">
        <f t="shared" si="5"/>
        <v>13750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154432</v>
      </c>
      <c r="C59" s="41">
        <f t="shared" si="5"/>
        <v>123900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5725</v>
      </c>
      <c r="C60" s="41">
        <f t="shared" si="5"/>
        <v>2718</v>
      </c>
      <c r="D60" s="41">
        <f t="shared" si="6"/>
        <v>11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36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11892</v>
      </c>
      <c r="C63" s="41">
        <f t="shared" si="5"/>
        <v>9065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40296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9">
        <v>117</v>
      </c>
      <c r="C7" s="9">
        <v>112</v>
      </c>
      <c r="D7" s="9">
        <v>336</v>
      </c>
      <c r="E7" s="9">
        <v>339</v>
      </c>
      <c r="F7" s="10">
        <f>((E7*100)/D7)-100</f>
        <v>0.8928571428571388</v>
      </c>
      <c r="G7" s="1"/>
      <c r="H7" s="1"/>
      <c r="I7" s="1"/>
    </row>
    <row r="8" spans="1:12" x14ac:dyDescent="0.25">
      <c r="A8" s="11" t="s">
        <v>44</v>
      </c>
      <c r="B8" s="12">
        <v>93</v>
      </c>
      <c r="C8" s="12">
        <v>77</v>
      </c>
      <c r="D8" s="12">
        <v>276</v>
      </c>
      <c r="E8" s="12">
        <v>202</v>
      </c>
      <c r="F8" s="13">
        <f t="shared" ref="F8:F35" si="0">((E8*100)/D8)-100</f>
        <v>-26.811594202898547</v>
      </c>
      <c r="G8" s="1"/>
      <c r="H8" s="1"/>
      <c r="I8" s="1"/>
    </row>
    <row r="9" spans="1:12" x14ac:dyDescent="0.25">
      <c r="A9" s="8" t="s">
        <v>45</v>
      </c>
      <c r="B9" s="9">
        <v>133</v>
      </c>
      <c r="C9" s="9">
        <v>112</v>
      </c>
      <c r="D9" s="9">
        <v>377</v>
      </c>
      <c r="E9" s="9">
        <v>336</v>
      </c>
      <c r="F9" s="10">
        <f t="shared" si="0"/>
        <v>-10.875331564986737</v>
      </c>
      <c r="G9" s="1"/>
      <c r="H9" s="1"/>
      <c r="I9" s="1"/>
    </row>
    <row r="10" spans="1:12" x14ac:dyDescent="0.25">
      <c r="A10" s="11" t="s">
        <v>46</v>
      </c>
      <c r="B10" s="12">
        <v>62</v>
      </c>
      <c r="C10" s="12">
        <v>94</v>
      </c>
      <c r="D10" s="12">
        <v>178</v>
      </c>
      <c r="E10" s="12">
        <v>237</v>
      </c>
      <c r="F10" s="13">
        <f t="shared" si="0"/>
        <v>33.146067415730329</v>
      </c>
      <c r="G10" s="1"/>
      <c r="H10" s="1"/>
      <c r="I10" s="1"/>
    </row>
    <row r="11" spans="1:12" x14ac:dyDescent="0.25">
      <c r="A11" s="8" t="s">
        <v>47</v>
      </c>
      <c r="B11" s="9">
        <v>1950</v>
      </c>
      <c r="C11" s="9">
        <v>2145</v>
      </c>
      <c r="D11" s="9">
        <v>5707</v>
      </c>
      <c r="E11" s="9">
        <v>6050</v>
      </c>
      <c r="F11" s="10">
        <f t="shared" si="0"/>
        <v>6.0101629577711577</v>
      </c>
      <c r="G11" s="1"/>
      <c r="H11" s="1"/>
      <c r="I11" s="1"/>
    </row>
    <row r="12" spans="1:12" x14ac:dyDescent="0.25">
      <c r="A12" s="11" t="s">
        <v>48</v>
      </c>
      <c r="B12" s="12">
        <v>139</v>
      </c>
      <c r="C12" s="12">
        <v>105</v>
      </c>
      <c r="D12" s="12">
        <v>385</v>
      </c>
      <c r="E12" s="12">
        <v>326</v>
      </c>
      <c r="F12" s="13">
        <f t="shared" si="0"/>
        <v>-15.324675324675326</v>
      </c>
      <c r="G12" s="1"/>
      <c r="H12" s="1"/>
      <c r="I12" s="1"/>
    </row>
    <row r="13" spans="1:12" x14ac:dyDescent="0.25">
      <c r="A13" s="8" t="s">
        <v>49</v>
      </c>
      <c r="B13" s="9">
        <v>554</v>
      </c>
      <c r="C13" s="9">
        <v>556</v>
      </c>
      <c r="D13" s="9">
        <v>1525</v>
      </c>
      <c r="E13" s="9">
        <v>1482</v>
      </c>
      <c r="F13" s="10">
        <f t="shared" si="0"/>
        <v>-2.8196721311475414</v>
      </c>
      <c r="G13" s="1"/>
      <c r="H13" s="1"/>
      <c r="I13" s="1"/>
    </row>
    <row r="14" spans="1:12" x14ac:dyDescent="0.25">
      <c r="A14" s="11" t="s">
        <v>50</v>
      </c>
      <c r="B14" s="12">
        <v>653</v>
      </c>
      <c r="C14" s="12">
        <v>639</v>
      </c>
      <c r="D14" s="12">
        <v>1791</v>
      </c>
      <c r="E14" s="12">
        <v>1739</v>
      </c>
      <c r="F14" s="13">
        <f t="shared" si="0"/>
        <v>-2.9034059184812975</v>
      </c>
      <c r="G14" s="1"/>
      <c r="H14" s="1"/>
      <c r="I14" s="1"/>
    </row>
    <row r="15" spans="1:12" x14ac:dyDescent="0.25">
      <c r="A15" s="8" t="s">
        <v>51</v>
      </c>
      <c r="B15" s="9">
        <v>254</v>
      </c>
      <c r="C15" s="9">
        <v>246</v>
      </c>
      <c r="D15" s="9">
        <v>698</v>
      </c>
      <c r="E15" s="9">
        <v>744</v>
      </c>
      <c r="F15" s="10">
        <f t="shared" si="0"/>
        <v>6.5902578796561642</v>
      </c>
      <c r="G15" s="1"/>
      <c r="H15" s="1"/>
      <c r="I15" s="1"/>
    </row>
    <row r="16" spans="1:12" x14ac:dyDescent="0.25">
      <c r="A16" s="11" t="s">
        <v>52</v>
      </c>
      <c r="B16" s="12">
        <v>124</v>
      </c>
      <c r="C16" s="12">
        <v>126</v>
      </c>
      <c r="D16" s="12">
        <v>307</v>
      </c>
      <c r="E16" s="12">
        <v>343</v>
      </c>
      <c r="F16" s="13">
        <f t="shared" si="0"/>
        <v>11.726384364820845</v>
      </c>
      <c r="G16" s="1"/>
      <c r="H16" s="1"/>
      <c r="I16" s="1"/>
    </row>
    <row r="17" spans="1:9" x14ac:dyDescent="0.25">
      <c r="A17" s="8" t="s">
        <v>53</v>
      </c>
      <c r="B17" s="9">
        <v>87</v>
      </c>
      <c r="C17" s="9">
        <v>123</v>
      </c>
      <c r="D17" s="9">
        <v>271</v>
      </c>
      <c r="E17" s="9">
        <v>318</v>
      </c>
      <c r="F17" s="10">
        <f t="shared" si="0"/>
        <v>17.343173431734314</v>
      </c>
      <c r="G17" s="1"/>
      <c r="H17" s="1"/>
      <c r="I17" s="1"/>
    </row>
    <row r="18" spans="1:9" x14ac:dyDescent="0.25">
      <c r="A18" s="11" t="s">
        <v>54</v>
      </c>
      <c r="B18" s="12">
        <v>988</v>
      </c>
      <c r="C18" s="12">
        <v>1039</v>
      </c>
      <c r="D18" s="12">
        <v>2998</v>
      </c>
      <c r="E18" s="12">
        <v>3044</v>
      </c>
      <c r="F18" s="13">
        <f t="shared" si="0"/>
        <v>1.5343562374916644</v>
      </c>
      <c r="G18" s="1"/>
      <c r="H18" s="1"/>
      <c r="I18" s="1"/>
    </row>
    <row r="19" spans="1:9" x14ac:dyDescent="0.25">
      <c r="A19" s="8" t="s">
        <v>55</v>
      </c>
      <c r="B19" s="9">
        <v>84</v>
      </c>
      <c r="C19" s="9">
        <v>92</v>
      </c>
      <c r="D19" s="9">
        <v>259</v>
      </c>
      <c r="E19" s="9">
        <v>265</v>
      </c>
      <c r="F19" s="10">
        <f t="shared" si="0"/>
        <v>2.3166023166023137</v>
      </c>
      <c r="G19" s="1"/>
      <c r="H19" s="1"/>
      <c r="I19" s="1"/>
    </row>
    <row r="20" spans="1:9" x14ac:dyDescent="0.25">
      <c r="A20" s="11" t="s">
        <v>56</v>
      </c>
      <c r="B20" s="12">
        <v>78</v>
      </c>
      <c r="C20" s="12">
        <v>92</v>
      </c>
      <c r="D20" s="12">
        <v>218</v>
      </c>
      <c r="E20" s="12">
        <v>263</v>
      </c>
      <c r="F20" s="13">
        <f t="shared" si="0"/>
        <v>20.642201834862391</v>
      </c>
      <c r="G20" s="1"/>
      <c r="H20" s="1"/>
      <c r="I20" s="1"/>
    </row>
    <row r="21" spans="1:9" x14ac:dyDescent="0.25">
      <c r="A21" s="8" t="s">
        <v>57</v>
      </c>
      <c r="B21" s="9">
        <v>138</v>
      </c>
      <c r="C21" s="9">
        <v>136</v>
      </c>
      <c r="D21" s="9">
        <v>322</v>
      </c>
      <c r="E21" s="9">
        <v>356</v>
      </c>
      <c r="F21" s="10">
        <f t="shared" si="0"/>
        <v>10.559006211180119</v>
      </c>
      <c r="G21" s="1"/>
      <c r="H21" s="1"/>
      <c r="I21" s="1"/>
    </row>
    <row r="22" spans="1:9" x14ac:dyDescent="0.25">
      <c r="A22" s="11" t="s">
        <v>58</v>
      </c>
      <c r="B22" s="12">
        <v>883</v>
      </c>
      <c r="C22" s="12">
        <v>984</v>
      </c>
      <c r="D22" s="12">
        <v>2544</v>
      </c>
      <c r="E22" s="12">
        <v>2691</v>
      </c>
      <c r="F22" s="13">
        <f t="shared" si="0"/>
        <v>5.7783018867924483</v>
      </c>
      <c r="G22" s="1"/>
      <c r="H22" s="1"/>
      <c r="I22" s="1"/>
    </row>
    <row r="23" spans="1:9" x14ac:dyDescent="0.25">
      <c r="A23" s="8" t="s">
        <v>59</v>
      </c>
      <c r="B23" s="9">
        <v>115</v>
      </c>
      <c r="C23" s="9">
        <v>128</v>
      </c>
      <c r="D23" s="9">
        <v>332</v>
      </c>
      <c r="E23" s="9">
        <v>349</v>
      </c>
      <c r="F23" s="10">
        <f t="shared" si="0"/>
        <v>5.1204819277108413</v>
      </c>
      <c r="G23" s="1"/>
      <c r="H23" s="1"/>
      <c r="I23" s="1"/>
    </row>
    <row r="24" spans="1:9" x14ac:dyDescent="0.25">
      <c r="A24" s="11" t="s">
        <v>60</v>
      </c>
      <c r="B24" s="12">
        <v>77</v>
      </c>
      <c r="C24" s="12">
        <v>91</v>
      </c>
      <c r="D24" s="12">
        <v>177</v>
      </c>
      <c r="E24" s="12">
        <v>222</v>
      </c>
      <c r="F24" s="13">
        <f t="shared" si="0"/>
        <v>25.423728813559322</v>
      </c>
      <c r="G24" s="1"/>
      <c r="H24" s="1"/>
      <c r="I24" s="1"/>
    </row>
    <row r="25" spans="1:9" x14ac:dyDescent="0.25">
      <c r="A25" s="8" t="s">
        <v>61</v>
      </c>
      <c r="B25" s="9">
        <v>84</v>
      </c>
      <c r="C25" s="9">
        <v>93</v>
      </c>
      <c r="D25" s="9">
        <v>253</v>
      </c>
      <c r="E25" s="9">
        <v>244</v>
      </c>
      <c r="F25" s="10">
        <f t="shared" si="0"/>
        <v>-3.5573122529644223</v>
      </c>
      <c r="G25" s="1"/>
      <c r="H25" s="1"/>
      <c r="I25" s="1"/>
    </row>
    <row r="26" spans="1:9" x14ac:dyDescent="0.25">
      <c r="A26" s="11" t="s">
        <v>62</v>
      </c>
      <c r="B26" s="12">
        <v>23</v>
      </c>
      <c r="C26" s="12">
        <v>31</v>
      </c>
      <c r="D26" s="12">
        <v>74</v>
      </c>
      <c r="E26" s="12">
        <v>87</v>
      </c>
      <c r="F26" s="13">
        <f t="shared" si="0"/>
        <v>17.567567567567565</v>
      </c>
      <c r="G26" s="1"/>
      <c r="H26" s="1"/>
      <c r="I26" s="1"/>
    </row>
    <row r="27" spans="1:9" x14ac:dyDescent="0.25">
      <c r="A27" s="8" t="s">
        <v>63</v>
      </c>
      <c r="B27" s="9">
        <v>70</v>
      </c>
      <c r="C27" s="9">
        <v>107</v>
      </c>
      <c r="D27" s="9">
        <v>190</v>
      </c>
      <c r="E27" s="9">
        <v>253</v>
      </c>
      <c r="F27" s="10">
        <f t="shared" si="0"/>
        <v>33.15789473684211</v>
      </c>
      <c r="G27" s="1"/>
      <c r="H27" s="1"/>
      <c r="I27" s="1"/>
    </row>
    <row r="28" spans="1:9" x14ac:dyDescent="0.25">
      <c r="A28" s="11" t="s">
        <v>64</v>
      </c>
      <c r="B28" s="12">
        <v>1164</v>
      </c>
      <c r="C28" s="12">
        <v>1514</v>
      </c>
      <c r="D28" s="12">
        <v>3237</v>
      </c>
      <c r="E28" s="12">
        <v>4207</v>
      </c>
      <c r="F28" s="13">
        <f t="shared" si="0"/>
        <v>29.966017917825155</v>
      </c>
      <c r="G28" s="1"/>
      <c r="H28" s="1"/>
      <c r="I28" s="1"/>
    </row>
    <row r="29" spans="1:9" x14ac:dyDescent="0.25">
      <c r="A29" s="8" t="s">
        <v>65</v>
      </c>
      <c r="B29" s="9">
        <v>110</v>
      </c>
      <c r="C29" s="9">
        <v>114</v>
      </c>
      <c r="D29" s="9">
        <v>263</v>
      </c>
      <c r="E29" s="9">
        <v>313</v>
      </c>
      <c r="F29" s="10">
        <f t="shared" si="0"/>
        <v>19.01140684410646</v>
      </c>
      <c r="G29" s="1"/>
      <c r="H29" s="1"/>
      <c r="I29" s="1"/>
    </row>
    <row r="30" spans="1:9" x14ac:dyDescent="0.25">
      <c r="A30" s="11" t="s">
        <v>66</v>
      </c>
      <c r="B30" s="12">
        <v>114</v>
      </c>
      <c r="C30" s="12">
        <v>108</v>
      </c>
      <c r="D30" s="12">
        <v>296</v>
      </c>
      <c r="E30" s="12">
        <v>309</v>
      </c>
      <c r="F30" s="13">
        <f t="shared" si="0"/>
        <v>4.3918918918918877</v>
      </c>
      <c r="G30" s="1"/>
      <c r="H30" s="1"/>
      <c r="I30" s="1"/>
    </row>
    <row r="31" spans="1:9" x14ac:dyDescent="0.25">
      <c r="A31" s="8" t="s">
        <v>67</v>
      </c>
      <c r="B31" s="9">
        <v>226</v>
      </c>
      <c r="C31" s="9">
        <v>280</v>
      </c>
      <c r="D31" s="9">
        <v>640</v>
      </c>
      <c r="E31" s="9">
        <v>797</v>
      </c>
      <c r="F31" s="10">
        <f t="shared" si="0"/>
        <v>24.53125</v>
      </c>
      <c r="G31" s="1"/>
      <c r="H31" s="1"/>
      <c r="I31" s="1"/>
    </row>
    <row r="32" spans="1:9" x14ac:dyDescent="0.25">
      <c r="A32" s="11" t="s">
        <v>68</v>
      </c>
      <c r="B32" s="12">
        <v>574</v>
      </c>
      <c r="C32" s="12">
        <v>600</v>
      </c>
      <c r="D32" s="12">
        <v>1561</v>
      </c>
      <c r="E32" s="12">
        <v>1571</v>
      </c>
      <c r="F32" s="13">
        <f t="shared" si="0"/>
        <v>0.64061499039077319</v>
      </c>
      <c r="G32" s="1"/>
      <c r="H32" s="1"/>
      <c r="I32" s="1"/>
    </row>
    <row r="33" spans="1:9" x14ac:dyDescent="0.25">
      <c r="A33" s="8" t="s">
        <v>69</v>
      </c>
      <c r="B33" s="9">
        <v>184</v>
      </c>
      <c r="C33" s="9">
        <v>181</v>
      </c>
      <c r="D33" s="9">
        <v>506</v>
      </c>
      <c r="E33" s="9">
        <v>499</v>
      </c>
      <c r="F33" s="10">
        <f t="shared" si="0"/>
        <v>-1.3833992094861713</v>
      </c>
      <c r="G33" s="1"/>
      <c r="H33" s="1"/>
      <c r="I33" s="1"/>
    </row>
    <row r="34" spans="1:9" x14ac:dyDescent="0.25">
      <c r="A34" s="11" t="s">
        <v>70</v>
      </c>
      <c r="B34" s="12">
        <v>21</v>
      </c>
      <c r="C34" s="12">
        <v>18</v>
      </c>
      <c r="D34" s="12">
        <v>67</v>
      </c>
      <c r="E34" s="12">
        <v>52</v>
      </c>
      <c r="F34" s="13">
        <f t="shared" si="0"/>
        <v>-22.388059701492537</v>
      </c>
      <c r="G34" s="1"/>
      <c r="H34" s="1"/>
      <c r="I34" s="1"/>
    </row>
    <row r="35" spans="1:9" x14ac:dyDescent="0.25">
      <c r="A35" s="14" t="s">
        <v>71</v>
      </c>
      <c r="B35" s="15">
        <f>SUM(B7:B34)</f>
        <v>9099</v>
      </c>
      <c r="C35" s="15">
        <f t="shared" ref="C35:E35" si="1">SUM(C7:C34)</f>
        <v>9943</v>
      </c>
      <c r="D35" s="15">
        <f t="shared" si="1"/>
        <v>25788</v>
      </c>
      <c r="E35" s="15">
        <f t="shared" si="1"/>
        <v>27638</v>
      </c>
      <c r="F35" s="16">
        <f t="shared" si="0"/>
        <v>7.1738793237164629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339</v>
      </c>
      <c r="C38" s="41">
        <f>D7</f>
        <v>336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6050</v>
      </c>
      <c r="G38" s="42">
        <f>LOOKUP(E38,$A$38:$A$65,$C$38:$C$65)</f>
        <v>5707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202</v>
      </c>
      <c r="C39" s="41">
        <f t="shared" ref="C39:C65" si="5">D8</f>
        <v>276</v>
      </c>
      <c r="D39" s="41">
        <f t="shared" ref="D39:D65" si="6">_xlfn.RANK.EQ(B39,$B$38:$B$65)+COUNTIF($B$38:$B$65,B39)-1</f>
        <v>26</v>
      </c>
      <c r="E39" s="42" t="str">
        <f t="shared" si="2"/>
        <v>SANTA CRUZ DE TENERIFE</v>
      </c>
      <c r="F39" s="42">
        <f t="shared" ref="F39:F54" si="7">LOOKUP(E39,$A$38:$A$65,$B$38:$B$65)</f>
        <v>4207</v>
      </c>
      <c r="G39" s="42">
        <f t="shared" ref="G39:G65" si="8">LOOKUP(E39,$A$38:$A$65,$C$38:$C$65)</f>
        <v>3237</v>
      </c>
    </row>
    <row r="40" spans="1:9" x14ac:dyDescent="0.25">
      <c r="A40" s="42" t="str">
        <f t="shared" si="3"/>
        <v>ALMERIA</v>
      </c>
      <c r="B40" s="41">
        <f t="shared" si="4"/>
        <v>336</v>
      </c>
      <c r="C40" s="41">
        <f t="shared" si="5"/>
        <v>377</v>
      </c>
      <c r="D40" s="41">
        <f t="shared" si="6"/>
        <v>15</v>
      </c>
      <c r="E40" s="42" t="str">
        <f t="shared" si="2"/>
        <v>CEUTA</v>
      </c>
      <c r="F40" s="42">
        <f t="shared" si="7"/>
        <v>3044</v>
      </c>
      <c r="G40" s="42">
        <f t="shared" si="8"/>
        <v>2998</v>
      </c>
    </row>
    <row r="41" spans="1:9" x14ac:dyDescent="0.25">
      <c r="A41" s="42" t="str">
        <f t="shared" si="3"/>
        <v>AVILES</v>
      </c>
      <c r="B41" s="41">
        <f t="shared" si="4"/>
        <v>237</v>
      </c>
      <c r="C41" s="41">
        <f t="shared" si="5"/>
        <v>178</v>
      </c>
      <c r="D41" s="41">
        <f t="shared" si="6"/>
        <v>24</v>
      </c>
      <c r="E41" s="42" t="str">
        <f t="shared" si="2"/>
        <v>LAS PALMAS</v>
      </c>
      <c r="F41" s="42">
        <f t="shared" si="7"/>
        <v>2691</v>
      </c>
      <c r="G41" s="42">
        <f t="shared" si="8"/>
        <v>2544</v>
      </c>
    </row>
    <row r="42" spans="1:9" x14ac:dyDescent="0.25">
      <c r="A42" s="42" t="str">
        <f t="shared" si="3"/>
        <v>BAHIA DE ALGECIRAS</v>
      </c>
      <c r="B42" s="41">
        <f t="shared" si="4"/>
        <v>6050</v>
      </c>
      <c r="C42" s="41">
        <f t="shared" si="5"/>
        <v>5707</v>
      </c>
      <c r="D42" s="41">
        <f t="shared" si="6"/>
        <v>1</v>
      </c>
      <c r="E42" s="42" t="str">
        <f t="shared" si="2"/>
        <v>BARCELONA</v>
      </c>
      <c r="F42" s="42">
        <f t="shared" si="7"/>
        <v>1739</v>
      </c>
      <c r="G42" s="42">
        <f t="shared" si="8"/>
        <v>1791</v>
      </c>
    </row>
    <row r="43" spans="1:9" x14ac:dyDescent="0.25">
      <c r="A43" s="42" t="str">
        <f t="shared" si="3"/>
        <v>BAHIA DE CADIZ</v>
      </c>
      <c r="B43" s="41">
        <f t="shared" si="4"/>
        <v>326</v>
      </c>
      <c r="C43" s="41">
        <f t="shared" si="5"/>
        <v>385</v>
      </c>
      <c r="D43" s="41">
        <f t="shared" si="6"/>
        <v>16</v>
      </c>
      <c r="E43" s="42" t="str">
        <f t="shared" si="2"/>
        <v>VALENCIA</v>
      </c>
      <c r="F43" s="42">
        <f t="shared" si="7"/>
        <v>1571</v>
      </c>
      <c r="G43" s="42">
        <f t="shared" si="8"/>
        <v>1561</v>
      </c>
    </row>
    <row r="44" spans="1:9" x14ac:dyDescent="0.25">
      <c r="A44" s="42" t="str">
        <f t="shared" si="3"/>
        <v>BALEARES</v>
      </c>
      <c r="B44" s="41">
        <f t="shared" si="4"/>
        <v>1482</v>
      </c>
      <c r="C44" s="41">
        <f t="shared" si="5"/>
        <v>1525</v>
      </c>
      <c r="D44" s="41">
        <f t="shared" si="6"/>
        <v>7</v>
      </c>
      <c r="E44" s="42" t="str">
        <f t="shared" si="2"/>
        <v>BALEARES</v>
      </c>
      <c r="F44" s="42">
        <f t="shared" si="7"/>
        <v>1482</v>
      </c>
      <c r="G44" s="42">
        <f t="shared" si="8"/>
        <v>1525</v>
      </c>
    </row>
    <row r="45" spans="1:9" x14ac:dyDescent="0.25">
      <c r="A45" s="42" t="str">
        <f t="shared" si="3"/>
        <v>BARCELONA</v>
      </c>
      <c r="B45" s="41">
        <f t="shared" si="4"/>
        <v>1739</v>
      </c>
      <c r="C45" s="41">
        <f t="shared" si="5"/>
        <v>1791</v>
      </c>
      <c r="D45" s="41">
        <f t="shared" si="6"/>
        <v>5</v>
      </c>
      <c r="E45" s="42" t="str">
        <f t="shared" si="2"/>
        <v>TARRAGONA</v>
      </c>
      <c r="F45" s="42">
        <f t="shared" si="7"/>
        <v>797</v>
      </c>
      <c r="G45" s="42">
        <f t="shared" si="8"/>
        <v>640</v>
      </c>
    </row>
    <row r="46" spans="1:9" x14ac:dyDescent="0.25">
      <c r="A46" s="42" t="str">
        <f t="shared" si="3"/>
        <v>BILBAO</v>
      </c>
      <c r="B46" s="41">
        <f t="shared" si="4"/>
        <v>744</v>
      </c>
      <c r="C46" s="41">
        <f t="shared" si="5"/>
        <v>698</v>
      </c>
      <c r="D46" s="41">
        <f t="shared" si="6"/>
        <v>9</v>
      </c>
      <c r="E46" s="42" t="str">
        <f t="shared" si="2"/>
        <v>BILBAO</v>
      </c>
      <c r="F46" s="42">
        <f t="shared" si="7"/>
        <v>744</v>
      </c>
      <c r="G46" s="42">
        <f t="shared" si="8"/>
        <v>698</v>
      </c>
    </row>
    <row r="47" spans="1:9" x14ac:dyDescent="0.25">
      <c r="A47" s="42" t="str">
        <f t="shared" si="3"/>
        <v>CARTAGENA</v>
      </c>
      <c r="B47" s="41">
        <f t="shared" si="4"/>
        <v>343</v>
      </c>
      <c r="C47" s="41">
        <f t="shared" si="5"/>
        <v>307</v>
      </c>
      <c r="D47" s="41">
        <f t="shared" si="6"/>
        <v>13</v>
      </c>
      <c r="E47" s="42" t="str">
        <f t="shared" si="2"/>
        <v>VIGO</v>
      </c>
      <c r="F47" s="42">
        <f t="shared" si="7"/>
        <v>499</v>
      </c>
      <c r="G47" s="42">
        <f t="shared" si="8"/>
        <v>506</v>
      </c>
    </row>
    <row r="48" spans="1:9" x14ac:dyDescent="0.25">
      <c r="A48" s="42" t="str">
        <f t="shared" si="3"/>
        <v>CASTELLON</v>
      </c>
      <c r="B48" s="41">
        <f t="shared" si="4"/>
        <v>318</v>
      </c>
      <c r="C48" s="41">
        <f t="shared" si="5"/>
        <v>271</v>
      </c>
      <c r="D48" s="41">
        <f t="shared" si="6"/>
        <v>17</v>
      </c>
      <c r="E48" s="42" t="str">
        <f t="shared" si="2"/>
        <v>HUELVA</v>
      </c>
      <c r="F48" s="42">
        <f t="shared" si="7"/>
        <v>356</v>
      </c>
      <c r="G48" s="42">
        <f t="shared" si="8"/>
        <v>322</v>
      </c>
    </row>
    <row r="49" spans="1:7" x14ac:dyDescent="0.25">
      <c r="A49" s="42" t="str">
        <f t="shared" si="3"/>
        <v>CEUTA</v>
      </c>
      <c r="B49" s="41">
        <f t="shared" si="4"/>
        <v>3044</v>
      </c>
      <c r="C49" s="41">
        <f t="shared" si="5"/>
        <v>2998</v>
      </c>
      <c r="D49" s="41">
        <f t="shared" si="6"/>
        <v>3</v>
      </c>
      <c r="E49" s="42" t="str">
        <f t="shared" si="2"/>
        <v>MALAGA</v>
      </c>
      <c r="F49" s="42">
        <f t="shared" si="7"/>
        <v>349</v>
      </c>
      <c r="G49" s="42">
        <f t="shared" si="8"/>
        <v>332</v>
      </c>
    </row>
    <row r="50" spans="1:7" x14ac:dyDescent="0.25">
      <c r="A50" s="42" t="str">
        <f t="shared" si="3"/>
        <v>FERROL-SAN CIBRAO</v>
      </c>
      <c r="B50" s="41">
        <f t="shared" si="4"/>
        <v>265</v>
      </c>
      <c r="C50" s="41">
        <f t="shared" si="5"/>
        <v>259</v>
      </c>
      <c r="D50" s="41">
        <f t="shared" si="6"/>
        <v>20</v>
      </c>
      <c r="E50" s="42" t="str">
        <f t="shared" si="2"/>
        <v>CARTAGENA</v>
      </c>
      <c r="F50" s="42">
        <f t="shared" si="7"/>
        <v>343</v>
      </c>
      <c r="G50" s="42">
        <f t="shared" si="8"/>
        <v>307</v>
      </c>
    </row>
    <row r="51" spans="1:7" x14ac:dyDescent="0.25">
      <c r="A51" s="42" t="str">
        <f t="shared" si="3"/>
        <v>GIJON</v>
      </c>
      <c r="B51" s="41">
        <f t="shared" si="4"/>
        <v>263</v>
      </c>
      <c r="C51" s="41">
        <f t="shared" si="5"/>
        <v>218</v>
      </c>
      <c r="D51" s="41">
        <f t="shared" si="6"/>
        <v>21</v>
      </c>
      <c r="E51" s="42" t="str">
        <f t="shared" si="2"/>
        <v>A CORUÑA</v>
      </c>
      <c r="F51" s="42">
        <f t="shared" si="7"/>
        <v>339</v>
      </c>
      <c r="G51" s="42">
        <f t="shared" si="8"/>
        <v>336</v>
      </c>
    </row>
    <row r="52" spans="1:7" x14ac:dyDescent="0.25">
      <c r="A52" s="42" t="str">
        <f t="shared" si="3"/>
        <v>HUELVA</v>
      </c>
      <c r="B52" s="41">
        <f t="shared" si="4"/>
        <v>356</v>
      </c>
      <c r="C52" s="41">
        <f t="shared" si="5"/>
        <v>322</v>
      </c>
      <c r="D52" s="41">
        <f t="shared" si="6"/>
        <v>11</v>
      </c>
      <c r="E52" s="42" t="str">
        <f t="shared" si="2"/>
        <v>ALMERIA</v>
      </c>
      <c r="F52" s="42">
        <f t="shared" si="7"/>
        <v>336</v>
      </c>
      <c r="G52" s="42">
        <f t="shared" si="8"/>
        <v>377</v>
      </c>
    </row>
    <row r="53" spans="1:7" x14ac:dyDescent="0.25">
      <c r="A53" s="42" t="str">
        <f t="shared" si="3"/>
        <v>LAS PALMAS</v>
      </c>
      <c r="B53" s="41">
        <f t="shared" si="4"/>
        <v>2691</v>
      </c>
      <c r="C53" s="41">
        <f t="shared" si="5"/>
        <v>2544</v>
      </c>
      <c r="D53" s="41">
        <f t="shared" si="6"/>
        <v>4</v>
      </c>
      <c r="E53" s="42" t="str">
        <f t="shared" si="2"/>
        <v>BAHIA DE CADIZ</v>
      </c>
      <c r="F53" s="42">
        <f t="shared" si="7"/>
        <v>326</v>
      </c>
      <c r="G53" s="42">
        <f t="shared" si="8"/>
        <v>385</v>
      </c>
    </row>
    <row r="54" spans="1:7" x14ac:dyDescent="0.25">
      <c r="A54" s="42" t="str">
        <f t="shared" si="3"/>
        <v>MALAGA</v>
      </c>
      <c r="B54" s="41">
        <f t="shared" si="4"/>
        <v>349</v>
      </c>
      <c r="C54" s="41">
        <f t="shared" si="5"/>
        <v>332</v>
      </c>
      <c r="D54" s="41">
        <f t="shared" si="6"/>
        <v>12</v>
      </c>
      <c r="E54" s="42" t="str">
        <f t="shared" si="2"/>
        <v>CASTELLON</v>
      </c>
      <c r="F54" s="42">
        <f t="shared" si="7"/>
        <v>318</v>
      </c>
      <c r="G54" s="42">
        <f t="shared" si="8"/>
        <v>271</v>
      </c>
    </row>
    <row r="55" spans="1:7" x14ac:dyDescent="0.25">
      <c r="A55" s="42" t="str">
        <f t="shared" si="3"/>
        <v>MARIN Y RIA DE PONTEVEDRA</v>
      </c>
      <c r="B55" s="41">
        <f t="shared" si="4"/>
        <v>222</v>
      </c>
      <c r="C55" s="41">
        <f t="shared" si="5"/>
        <v>177</v>
      </c>
      <c r="D55" s="41">
        <f t="shared" si="6"/>
        <v>25</v>
      </c>
      <c r="E55" s="42" t="str">
        <f t="shared" si="2"/>
        <v>SANTANDER</v>
      </c>
      <c r="F55" s="42">
        <f t="shared" ref="F55:F65" si="9">LOOKUP(E55,$A$38:$A$65,$B$38:$B$65)</f>
        <v>313</v>
      </c>
      <c r="G55" s="42">
        <f t="shared" si="8"/>
        <v>263</v>
      </c>
    </row>
    <row r="56" spans="1:7" x14ac:dyDescent="0.25">
      <c r="A56" s="42" t="str">
        <f t="shared" si="3"/>
        <v>MELILLA</v>
      </c>
      <c r="B56" s="41">
        <f t="shared" si="4"/>
        <v>244</v>
      </c>
      <c r="C56" s="41">
        <f t="shared" si="5"/>
        <v>253</v>
      </c>
      <c r="D56" s="41">
        <f t="shared" si="6"/>
        <v>23</v>
      </c>
      <c r="E56" s="42" t="str">
        <f t="shared" si="2"/>
        <v>SEVILLA</v>
      </c>
      <c r="F56" s="42">
        <f t="shared" si="9"/>
        <v>309</v>
      </c>
      <c r="G56" s="42">
        <f t="shared" si="8"/>
        <v>296</v>
      </c>
    </row>
    <row r="57" spans="1:7" x14ac:dyDescent="0.25">
      <c r="A57" s="42" t="str">
        <f t="shared" si="3"/>
        <v>MOTRIL</v>
      </c>
      <c r="B57" s="41">
        <f t="shared" si="4"/>
        <v>87</v>
      </c>
      <c r="C57" s="41">
        <f t="shared" si="5"/>
        <v>74</v>
      </c>
      <c r="D57" s="41">
        <f t="shared" si="6"/>
        <v>27</v>
      </c>
      <c r="E57" s="42" t="str">
        <f t="shared" si="2"/>
        <v>FERROL-SAN CIBRAO</v>
      </c>
      <c r="F57" s="42">
        <f t="shared" si="9"/>
        <v>265</v>
      </c>
      <c r="G57" s="42">
        <f t="shared" si="8"/>
        <v>259</v>
      </c>
    </row>
    <row r="58" spans="1:7" x14ac:dyDescent="0.25">
      <c r="A58" s="42" t="str">
        <f t="shared" si="3"/>
        <v>PASAIA</v>
      </c>
      <c r="B58" s="41">
        <f t="shared" si="4"/>
        <v>253</v>
      </c>
      <c r="C58" s="41">
        <f t="shared" si="5"/>
        <v>190</v>
      </c>
      <c r="D58" s="41">
        <f t="shared" si="6"/>
        <v>22</v>
      </c>
      <c r="E58" s="42" t="str">
        <f t="shared" si="2"/>
        <v>GIJON</v>
      </c>
      <c r="F58" s="42">
        <f t="shared" si="9"/>
        <v>263</v>
      </c>
      <c r="G58" s="42">
        <f t="shared" si="8"/>
        <v>218</v>
      </c>
    </row>
    <row r="59" spans="1:7" x14ac:dyDescent="0.25">
      <c r="A59" s="42" t="str">
        <f t="shared" si="3"/>
        <v>SANTA CRUZ DE TENERIFE</v>
      </c>
      <c r="B59" s="41">
        <f t="shared" si="4"/>
        <v>4207</v>
      </c>
      <c r="C59" s="41">
        <f t="shared" si="5"/>
        <v>3237</v>
      </c>
      <c r="D59" s="41">
        <f t="shared" si="6"/>
        <v>2</v>
      </c>
      <c r="E59" s="42" t="str">
        <f t="shared" si="2"/>
        <v>PASAIA</v>
      </c>
      <c r="F59" s="42">
        <f t="shared" si="9"/>
        <v>253</v>
      </c>
      <c r="G59" s="42">
        <f t="shared" si="8"/>
        <v>190</v>
      </c>
    </row>
    <row r="60" spans="1:7" x14ac:dyDescent="0.25">
      <c r="A60" s="42" t="str">
        <f t="shared" si="3"/>
        <v>SANTANDER</v>
      </c>
      <c r="B60" s="41">
        <f t="shared" si="4"/>
        <v>313</v>
      </c>
      <c r="C60" s="41">
        <f t="shared" si="5"/>
        <v>263</v>
      </c>
      <c r="D60" s="41">
        <f t="shared" si="6"/>
        <v>18</v>
      </c>
      <c r="E60" s="42" t="str">
        <f t="shared" si="2"/>
        <v>MELILLA</v>
      </c>
      <c r="F60" s="42">
        <f t="shared" si="9"/>
        <v>244</v>
      </c>
      <c r="G60" s="42">
        <f t="shared" si="8"/>
        <v>253</v>
      </c>
    </row>
    <row r="61" spans="1:7" x14ac:dyDescent="0.25">
      <c r="A61" s="42" t="str">
        <f t="shared" si="3"/>
        <v>SEVILLA</v>
      </c>
      <c r="B61" s="41">
        <f t="shared" si="4"/>
        <v>309</v>
      </c>
      <c r="C61" s="41">
        <f t="shared" si="5"/>
        <v>296</v>
      </c>
      <c r="D61" s="41">
        <f t="shared" si="6"/>
        <v>19</v>
      </c>
      <c r="E61" s="42" t="str">
        <f t="shared" si="2"/>
        <v>AVILES</v>
      </c>
      <c r="F61" s="42">
        <f t="shared" si="9"/>
        <v>237</v>
      </c>
      <c r="G61" s="42">
        <f t="shared" si="8"/>
        <v>178</v>
      </c>
    </row>
    <row r="62" spans="1:7" x14ac:dyDescent="0.25">
      <c r="A62" s="42" t="str">
        <f t="shared" si="3"/>
        <v>TARRAGONA</v>
      </c>
      <c r="B62" s="41">
        <f t="shared" si="4"/>
        <v>797</v>
      </c>
      <c r="C62" s="41">
        <f t="shared" si="5"/>
        <v>640</v>
      </c>
      <c r="D62" s="41">
        <f t="shared" si="6"/>
        <v>8</v>
      </c>
      <c r="E62" s="42" t="str">
        <f t="shared" si="2"/>
        <v>MARIN Y RIA DE PONTEVEDRA</v>
      </c>
      <c r="F62" s="42">
        <f t="shared" si="9"/>
        <v>222</v>
      </c>
      <c r="G62" s="42">
        <f t="shared" si="8"/>
        <v>177</v>
      </c>
    </row>
    <row r="63" spans="1:7" x14ac:dyDescent="0.25">
      <c r="A63" s="42" t="str">
        <f t="shared" si="3"/>
        <v>VALENCIA</v>
      </c>
      <c r="B63" s="41">
        <f t="shared" si="4"/>
        <v>1571</v>
      </c>
      <c r="C63" s="41">
        <f t="shared" si="5"/>
        <v>1561</v>
      </c>
      <c r="D63" s="41">
        <f t="shared" si="6"/>
        <v>6</v>
      </c>
      <c r="E63" s="42" t="str">
        <f t="shared" si="2"/>
        <v>ALICANTE</v>
      </c>
      <c r="F63" s="42">
        <f t="shared" si="9"/>
        <v>202</v>
      </c>
      <c r="G63" s="42">
        <f t="shared" si="8"/>
        <v>276</v>
      </c>
    </row>
    <row r="64" spans="1:7" x14ac:dyDescent="0.25">
      <c r="A64" s="42" t="str">
        <f t="shared" si="3"/>
        <v>VIGO</v>
      </c>
      <c r="B64" s="41">
        <f t="shared" si="4"/>
        <v>499</v>
      </c>
      <c r="C64" s="41">
        <f t="shared" si="5"/>
        <v>506</v>
      </c>
      <c r="D64" s="41">
        <f t="shared" si="6"/>
        <v>10</v>
      </c>
      <c r="E64" s="42" t="str">
        <f t="shared" si="2"/>
        <v>MOTRIL</v>
      </c>
      <c r="F64" s="42">
        <f t="shared" si="9"/>
        <v>87</v>
      </c>
      <c r="G64" s="42">
        <f t="shared" si="8"/>
        <v>74</v>
      </c>
    </row>
    <row r="65" spans="1:7" x14ac:dyDescent="0.25">
      <c r="A65" s="42" t="str">
        <f t="shared" si="3"/>
        <v>VILAGARCIA</v>
      </c>
      <c r="B65" s="41">
        <f t="shared" si="4"/>
        <v>52</v>
      </c>
      <c r="C65" s="41">
        <f t="shared" si="5"/>
        <v>67</v>
      </c>
      <c r="D65" s="41">
        <f t="shared" si="6"/>
        <v>28</v>
      </c>
      <c r="E65" s="42" t="str">
        <f t="shared" si="2"/>
        <v>VILAGARCIA</v>
      </c>
      <c r="F65" s="42">
        <f t="shared" si="9"/>
        <v>52</v>
      </c>
      <c r="G65" s="42">
        <f t="shared" si="8"/>
        <v>67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40296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9">
        <v>1015186</v>
      </c>
      <c r="C7" s="9">
        <v>897159</v>
      </c>
      <c r="D7" s="9">
        <v>2854568</v>
      </c>
      <c r="E7" s="9">
        <v>2625489</v>
      </c>
      <c r="F7" s="10">
        <f>((E7*100)/D7)-100</f>
        <v>-8.0249971274112255</v>
      </c>
      <c r="G7" s="1"/>
      <c r="H7" s="1"/>
      <c r="I7" s="1"/>
    </row>
    <row r="8" spans="1:12" x14ac:dyDescent="0.25">
      <c r="A8" s="11" t="s">
        <v>44</v>
      </c>
      <c r="B8" s="12">
        <v>854323</v>
      </c>
      <c r="C8" s="12">
        <v>916261</v>
      </c>
      <c r="D8" s="12">
        <v>2679246</v>
      </c>
      <c r="E8" s="12">
        <v>2225895</v>
      </c>
      <c r="F8" s="13">
        <f t="shared" ref="F8:F35" si="0">((E8*100)/D8)-100</f>
        <v>-16.920842654985762</v>
      </c>
      <c r="G8" s="1"/>
      <c r="H8" s="1"/>
      <c r="I8" s="1"/>
    </row>
    <row r="9" spans="1:12" x14ac:dyDescent="0.25">
      <c r="A9" s="8" t="s">
        <v>45</v>
      </c>
      <c r="B9" s="9">
        <v>1881542</v>
      </c>
      <c r="C9" s="9">
        <v>1234680</v>
      </c>
      <c r="D9" s="9">
        <v>5308381</v>
      </c>
      <c r="E9" s="9">
        <v>4016489</v>
      </c>
      <c r="F9" s="10">
        <f t="shared" si="0"/>
        <v>-24.336836410197378</v>
      </c>
      <c r="G9" s="1"/>
      <c r="H9" s="1"/>
      <c r="I9" s="1"/>
    </row>
    <row r="10" spans="1:12" x14ac:dyDescent="0.25">
      <c r="A10" s="11" t="s">
        <v>46</v>
      </c>
      <c r="B10" s="12">
        <v>306923</v>
      </c>
      <c r="C10" s="12">
        <v>496400</v>
      </c>
      <c r="D10" s="12">
        <v>1075830</v>
      </c>
      <c r="E10" s="12">
        <v>1206880</v>
      </c>
      <c r="F10" s="13">
        <f t="shared" si="0"/>
        <v>12.181292583400719</v>
      </c>
      <c r="G10" s="1"/>
      <c r="H10" s="1"/>
      <c r="I10" s="1"/>
    </row>
    <row r="11" spans="1:12" x14ac:dyDescent="0.25">
      <c r="A11" s="8" t="s">
        <v>47</v>
      </c>
      <c r="B11" s="9">
        <v>22340045</v>
      </c>
      <c r="C11" s="9">
        <v>22209832</v>
      </c>
      <c r="D11" s="9">
        <v>66414387</v>
      </c>
      <c r="E11" s="9">
        <v>64912854</v>
      </c>
      <c r="F11" s="10">
        <f t="shared" si="0"/>
        <v>-2.2608550162482146</v>
      </c>
      <c r="G11" s="1"/>
      <c r="H11" s="1"/>
      <c r="I11" s="1"/>
    </row>
    <row r="12" spans="1:12" x14ac:dyDescent="0.25">
      <c r="A12" s="11" t="s">
        <v>48</v>
      </c>
      <c r="B12" s="12">
        <v>1869575</v>
      </c>
      <c r="C12" s="12">
        <v>1486842</v>
      </c>
      <c r="D12" s="12">
        <v>4583644</v>
      </c>
      <c r="E12" s="12">
        <v>4156084</v>
      </c>
      <c r="F12" s="13">
        <f t="shared" si="0"/>
        <v>-9.3279495528012148</v>
      </c>
      <c r="G12" s="1"/>
      <c r="H12" s="1"/>
      <c r="I12" s="1"/>
    </row>
    <row r="13" spans="1:12" x14ac:dyDescent="0.25">
      <c r="A13" s="8" t="s">
        <v>49</v>
      </c>
      <c r="B13" s="9">
        <v>9488770</v>
      </c>
      <c r="C13" s="9">
        <v>8546460</v>
      </c>
      <c r="D13" s="9">
        <v>24962204</v>
      </c>
      <c r="E13" s="9">
        <v>23074047</v>
      </c>
      <c r="F13" s="10">
        <f t="shared" si="0"/>
        <v>-7.5640636539946513</v>
      </c>
      <c r="G13" s="1"/>
      <c r="H13" s="1"/>
      <c r="I13" s="1"/>
    </row>
    <row r="14" spans="1:12" x14ac:dyDescent="0.25">
      <c r="A14" s="11" t="s">
        <v>50</v>
      </c>
      <c r="B14" s="12">
        <v>17704355</v>
      </c>
      <c r="C14" s="12">
        <v>17687757</v>
      </c>
      <c r="D14" s="12">
        <v>49591698</v>
      </c>
      <c r="E14" s="12">
        <v>48046919</v>
      </c>
      <c r="F14" s="13">
        <f t="shared" si="0"/>
        <v>-3.114995175200491</v>
      </c>
      <c r="G14" s="1"/>
      <c r="H14" s="1"/>
      <c r="I14" s="1"/>
    </row>
    <row r="15" spans="1:12" x14ac:dyDescent="0.25">
      <c r="A15" s="8" t="s">
        <v>51</v>
      </c>
      <c r="B15" s="9">
        <v>3574163</v>
      </c>
      <c r="C15" s="9">
        <v>3024257</v>
      </c>
      <c r="D15" s="9">
        <v>10290997</v>
      </c>
      <c r="E15" s="9">
        <v>9385836</v>
      </c>
      <c r="F15" s="10">
        <f t="shared" si="0"/>
        <v>-8.7956589628779369</v>
      </c>
      <c r="G15" s="1"/>
      <c r="H15" s="1"/>
      <c r="I15" s="1"/>
    </row>
    <row r="16" spans="1:12" x14ac:dyDescent="0.25">
      <c r="A16" s="11" t="s">
        <v>52</v>
      </c>
      <c r="B16" s="12">
        <v>2205646</v>
      </c>
      <c r="C16" s="12">
        <v>2067024</v>
      </c>
      <c r="D16" s="12">
        <v>6425932</v>
      </c>
      <c r="E16" s="12">
        <v>5940427</v>
      </c>
      <c r="F16" s="13">
        <f t="shared" si="0"/>
        <v>-7.555402080196302</v>
      </c>
      <c r="G16" s="1"/>
      <c r="H16" s="1"/>
      <c r="I16" s="1"/>
    </row>
    <row r="17" spans="1:9" x14ac:dyDescent="0.25">
      <c r="A17" s="8" t="s">
        <v>53</v>
      </c>
      <c r="B17" s="9">
        <v>983723</v>
      </c>
      <c r="C17" s="9">
        <v>1367246</v>
      </c>
      <c r="D17" s="9">
        <v>3259685</v>
      </c>
      <c r="E17" s="9">
        <v>3577062</v>
      </c>
      <c r="F17" s="10">
        <f t="shared" si="0"/>
        <v>9.7364315877147618</v>
      </c>
      <c r="G17" s="1"/>
      <c r="H17" s="1"/>
      <c r="I17" s="1"/>
    </row>
    <row r="18" spans="1:9" x14ac:dyDescent="0.25">
      <c r="A18" s="11" t="s">
        <v>54</v>
      </c>
      <c r="B18" s="12">
        <v>5005960</v>
      </c>
      <c r="C18" s="12">
        <v>5632186</v>
      </c>
      <c r="D18" s="12">
        <v>15276968</v>
      </c>
      <c r="E18" s="12">
        <v>16077187</v>
      </c>
      <c r="F18" s="13">
        <f t="shared" si="0"/>
        <v>5.2380747279172084</v>
      </c>
      <c r="G18" s="1"/>
      <c r="H18" s="1"/>
      <c r="I18" s="1"/>
    </row>
    <row r="19" spans="1:9" x14ac:dyDescent="0.25">
      <c r="A19" s="8" t="s">
        <v>55</v>
      </c>
      <c r="B19" s="9">
        <v>1025629</v>
      </c>
      <c r="C19" s="9">
        <v>1034321</v>
      </c>
      <c r="D19" s="9">
        <v>3193739</v>
      </c>
      <c r="E19" s="9">
        <v>3276646</v>
      </c>
      <c r="F19" s="10">
        <f t="shared" si="0"/>
        <v>2.5959228352723898</v>
      </c>
      <c r="G19" s="1"/>
      <c r="H19" s="1"/>
      <c r="I19" s="1"/>
    </row>
    <row r="20" spans="1:9" x14ac:dyDescent="0.25">
      <c r="A20" s="11" t="s">
        <v>56</v>
      </c>
      <c r="B20" s="12">
        <v>1052001</v>
      </c>
      <c r="C20" s="12">
        <v>1325134</v>
      </c>
      <c r="D20" s="12">
        <v>3049285</v>
      </c>
      <c r="E20" s="12">
        <v>3430491</v>
      </c>
      <c r="F20" s="13">
        <f t="shared" si="0"/>
        <v>12.501488053756859</v>
      </c>
      <c r="G20" s="1"/>
      <c r="H20" s="1"/>
      <c r="I20" s="1"/>
    </row>
    <row r="21" spans="1:9" x14ac:dyDescent="0.25">
      <c r="A21" s="8" t="s">
        <v>57</v>
      </c>
      <c r="B21" s="9">
        <v>1968566</v>
      </c>
      <c r="C21" s="9">
        <v>1679625</v>
      </c>
      <c r="D21" s="9">
        <v>4496470</v>
      </c>
      <c r="E21" s="9">
        <v>4500320</v>
      </c>
      <c r="F21" s="10">
        <f t="shared" si="0"/>
        <v>8.5622721824009318E-2</v>
      </c>
      <c r="G21" s="1"/>
      <c r="H21" s="1"/>
      <c r="I21" s="1"/>
    </row>
    <row r="22" spans="1:9" x14ac:dyDescent="0.25">
      <c r="A22" s="11" t="s">
        <v>58</v>
      </c>
      <c r="B22" s="12">
        <v>14472385</v>
      </c>
      <c r="C22" s="12">
        <v>16721937</v>
      </c>
      <c r="D22" s="12">
        <v>44329900</v>
      </c>
      <c r="E22" s="12">
        <v>46235683</v>
      </c>
      <c r="F22" s="13">
        <f t="shared" si="0"/>
        <v>4.2990915837843033</v>
      </c>
      <c r="G22" s="1"/>
      <c r="H22" s="1"/>
      <c r="I22" s="1"/>
    </row>
    <row r="23" spans="1:9" x14ac:dyDescent="0.25">
      <c r="A23" s="8" t="s">
        <v>59</v>
      </c>
      <c r="B23" s="9">
        <v>2167186</v>
      </c>
      <c r="C23" s="9">
        <v>2496780</v>
      </c>
      <c r="D23" s="9">
        <v>7421953</v>
      </c>
      <c r="E23" s="9">
        <v>7725621</v>
      </c>
      <c r="F23" s="10">
        <f t="shared" si="0"/>
        <v>4.0914837375014343</v>
      </c>
      <c r="G23" s="1"/>
      <c r="H23" s="1"/>
      <c r="I23" s="1"/>
    </row>
    <row r="24" spans="1:9" x14ac:dyDescent="0.25">
      <c r="A24" s="11" t="s">
        <v>60</v>
      </c>
      <c r="B24" s="12">
        <v>303529</v>
      </c>
      <c r="C24" s="12">
        <v>344271</v>
      </c>
      <c r="D24" s="12">
        <v>660876</v>
      </c>
      <c r="E24" s="12">
        <v>953601</v>
      </c>
      <c r="F24" s="13">
        <f t="shared" si="0"/>
        <v>44.293483195032053</v>
      </c>
      <c r="G24" s="1"/>
      <c r="H24" s="1"/>
      <c r="I24" s="1"/>
    </row>
    <row r="25" spans="1:9" x14ac:dyDescent="0.25">
      <c r="A25" s="8" t="s">
        <v>61</v>
      </c>
      <c r="B25" s="9">
        <v>1105016</v>
      </c>
      <c r="C25" s="9">
        <v>1158073</v>
      </c>
      <c r="D25" s="9">
        <v>3350292</v>
      </c>
      <c r="E25" s="9">
        <v>3267314</v>
      </c>
      <c r="F25" s="10">
        <f t="shared" si="0"/>
        <v>-2.4767393409290861</v>
      </c>
      <c r="G25" s="1"/>
      <c r="H25" s="1"/>
      <c r="I25" s="1"/>
    </row>
    <row r="26" spans="1:9" x14ac:dyDescent="0.25">
      <c r="A26" s="11" t="s">
        <v>62</v>
      </c>
      <c r="B26" s="12">
        <v>174162</v>
      </c>
      <c r="C26" s="12">
        <v>213734</v>
      </c>
      <c r="D26" s="12">
        <v>737015</v>
      </c>
      <c r="E26" s="12">
        <v>659582</v>
      </c>
      <c r="F26" s="13">
        <f t="shared" si="0"/>
        <v>-10.506299057685396</v>
      </c>
      <c r="G26" s="1"/>
      <c r="H26" s="1"/>
      <c r="I26" s="1"/>
    </row>
    <row r="27" spans="1:9" x14ac:dyDescent="0.25">
      <c r="A27" s="8" t="s">
        <v>63</v>
      </c>
      <c r="B27" s="9">
        <v>555761</v>
      </c>
      <c r="C27" s="9">
        <v>624798</v>
      </c>
      <c r="D27" s="9">
        <v>1358328</v>
      </c>
      <c r="E27" s="9">
        <v>1510530</v>
      </c>
      <c r="F27" s="10">
        <f t="shared" si="0"/>
        <v>11.205099210205489</v>
      </c>
      <c r="G27" s="1"/>
      <c r="H27" s="1"/>
      <c r="I27" s="1"/>
    </row>
    <row r="28" spans="1:9" x14ac:dyDescent="0.25">
      <c r="A28" s="11" t="s">
        <v>64</v>
      </c>
      <c r="B28" s="12">
        <v>15270200</v>
      </c>
      <c r="C28" s="12">
        <v>17149063</v>
      </c>
      <c r="D28" s="12">
        <v>44926616</v>
      </c>
      <c r="E28" s="12">
        <v>50641192</v>
      </c>
      <c r="F28" s="13">
        <f t="shared" si="0"/>
        <v>12.719800663375139</v>
      </c>
      <c r="G28" s="1"/>
      <c r="H28" s="1"/>
      <c r="I28" s="1"/>
    </row>
    <row r="29" spans="1:9" x14ac:dyDescent="0.25">
      <c r="A29" s="8" t="s">
        <v>65</v>
      </c>
      <c r="B29" s="9">
        <v>1499978</v>
      </c>
      <c r="C29" s="9">
        <v>1650371</v>
      </c>
      <c r="D29" s="9">
        <v>3200542</v>
      </c>
      <c r="E29" s="9">
        <v>3981569</v>
      </c>
      <c r="F29" s="10">
        <f t="shared" si="0"/>
        <v>24.402960498565562</v>
      </c>
      <c r="G29" s="1"/>
      <c r="H29" s="1"/>
      <c r="I29" s="1"/>
    </row>
    <row r="30" spans="1:9" x14ac:dyDescent="0.25">
      <c r="A30" s="11" t="s">
        <v>66</v>
      </c>
      <c r="B30" s="12">
        <v>490216</v>
      </c>
      <c r="C30" s="12">
        <v>456092</v>
      </c>
      <c r="D30" s="12">
        <v>1287748</v>
      </c>
      <c r="E30" s="12">
        <v>1350261</v>
      </c>
      <c r="F30" s="13">
        <f t="shared" si="0"/>
        <v>4.8544435712577325</v>
      </c>
      <c r="G30" s="1"/>
      <c r="H30" s="1"/>
      <c r="I30" s="1"/>
    </row>
    <row r="31" spans="1:9" x14ac:dyDescent="0.25">
      <c r="A31" s="8" t="s">
        <v>67</v>
      </c>
      <c r="B31" s="9">
        <v>3431425</v>
      </c>
      <c r="C31" s="9">
        <v>3799450</v>
      </c>
      <c r="D31" s="9">
        <v>9028063</v>
      </c>
      <c r="E31" s="9">
        <v>11590282</v>
      </c>
      <c r="F31" s="10">
        <f t="shared" si="0"/>
        <v>28.380606116727364</v>
      </c>
      <c r="G31" s="1"/>
      <c r="H31" s="1"/>
      <c r="I31" s="1"/>
    </row>
    <row r="32" spans="1:9" x14ac:dyDescent="0.25">
      <c r="A32" s="11" t="s">
        <v>68</v>
      </c>
      <c r="B32" s="12">
        <v>14297779</v>
      </c>
      <c r="C32" s="12">
        <v>16217173</v>
      </c>
      <c r="D32" s="12">
        <v>40186283</v>
      </c>
      <c r="E32" s="12">
        <v>42920103</v>
      </c>
      <c r="F32" s="13">
        <f t="shared" si="0"/>
        <v>6.802868531035827</v>
      </c>
      <c r="G32" s="1"/>
      <c r="H32" s="1"/>
      <c r="I32" s="1"/>
    </row>
    <row r="33" spans="1:9" x14ac:dyDescent="0.25">
      <c r="A33" s="8" t="s">
        <v>69</v>
      </c>
      <c r="B33" s="9">
        <v>2266695</v>
      </c>
      <c r="C33" s="9">
        <v>2247204</v>
      </c>
      <c r="D33" s="9">
        <v>6167795</v>
      </c>
      <c r="E33" s="9">
        <v>6492734</v>
      </c>
      <c r="F33" s="10">
        <f t="shared" si="0"/>
        <v>5.268317121434805</v>
      </c>
      <c r="G33" s="1"/>
      <c r="H33" s="1"/>
      <c r="I33" s="1"/>
    </row>
    <row r="34" spans="1:9" x14ac:dyDescent="0.25">
      <c r="A34" s="11" t="s">
        <v>70</v>
      </c>
      <c r="B34" s="12">
        <v>166661</v>
      </c>
      <c r="C34" s="12">
        <v>62422</v>
      </c>
      <c r="D34" s="12">
        <v>534085</v>
      </c>
      <c r="E34" s="12">
        <v>242288</v>
      </c>
      <c r="F34" s="13">
        <f t="shared" si="0"/>
        <v>-54.634936386530235</v>
      </c>
      <c r="G34" s="1"/>
      <c r="H34" s="1"/>
      <c r="I34" s="1"/>
    </row>
    <row r="35" spans="1:9" x14ac:dyDescent="0.25">
      <c r="A35" s="14" t="s">
        <v>71</v>
      </c>
      <c r="B35" s="15">
        <f>SUM(B7:B34)</f>
        <v>127477400</v>
      </c>
      <c r="C35" s="15">
        <f t="shared" ref="C35:E35" si="1">SUM(C7:C34)</f>
        <v>132746552</v>
      </c>
      <c r="D35" s="15">
        <f t="shared" si="1"/>
        <v>366652530</v>
      </c>
      <c r="E35" s="15">
        <f t="shared" si="1"/>
        <v>374023386</v>
      </c>
      <c r="F35" s="16">
        <f t="shared" si="0"/>
        <v>2.0103109611707879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2625489</v>
      </c>
      <c r="C38" s="41">
        <f>D7</f>
        <v>2854568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64912854</v>
      </c>
      <c r="G38" s="42">
        <f>LOOKUP(E38,$A$38:$A$65,$C$38:$C$65)</f>
        <v>66414387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2225895</v>
      </c>
      <c r="C39" s="41">
        <f t="shared" ref="C39:C65" si="5">D8</f>
        <v>2679246</v>
      </c>
      <c r="D39" s="41">
        <f t="shared" ref="D39:D65" si="6">_xlfn.RANK.EQ(B39,$B$38:$B$65)+COUNTIF($B$38:$B$65,B39)-1</f>
        <v>22</v>
      </c>
      <c r="E39" s="42" t="str">
        <f t="shared" si="2"/>
        <v>SANTA CRUZ DE TENERIFE</v>
      </c>
      <c r="F39" s="42">
        <f t="shared" ref="F39:F54" si="7">LOOKUP(E39,$A$38:$A$65,$B$38:$B$65)</f>
        <v>50641192</v>
      </c>
      <c r="G39" s="42">
        <f t="shared" ref="G39:G65" si="8">LOOKUP(E39,$A$38:$A$65,$C$38:$C$65)</f>
        <v>44926616</v>
      </c>
    </row>
    <row r="40" spans="1:9" x14ac:dyDescent="0.25">
      <c r="A40" s="42" t="str">
        <f t="shared" si="3"/>
        <v>ALMERIA</v>
      </c>
      <c r="B40" s="41">
        <f t="shared" si="4"/>
        <v>4016489</v>
      </c>
      <c r="C40" s="41">
        <f t="shared" si="5"/>
        <v>5308381</v>
      </c>
      <c r="D40" s="41">
        <f t="shared" si="6"/>
        <v>15</v>
      </c>
      <c r="E40" s="42" t="str">
        <f t="shared" si="2"/>
        <v>BARCELONA</v>
      </c>
      <c r="F40" s="42">
        <f t="shared" si="7"/>
        <v>48046919</v>
      </c>
      <c r="G40" s="42">
        <f t="shared" si="8"/>
        <v>49591698</v>
      </c>
    </row>
    <row r="41" spans="1:9" x14ac:dyDescent="0.25">
      <c r="A41" s="42" t="str">
        <f t="shared" si="3"/>
        <v>AVILES</v>
      </c>
      <c r="B41" s="41">
        <f t="shared" si="4"/>
        <v>1206880</v>
      </c>
      <c r="C41" s="41">
        <f t="shared" si="5"/>
        <v>1075830</v>
      </c>
      <c r="D41" s="41">
        <f t="shared" si="6"/>
        <v>25</v>
      </c>
      <c r="E41" s="42" t="str">
        <f t="shared" si="2"/>
        <v>LAS PALMAS</v>
      </c>
      <c r="F41" s="42">
        <f t="shared" si="7"/>
        <v>46235683</v>
      </c>
      <c r="G41" s="42">
        <f t="shared" si="8"/>
        <v>44329900</v>
      </c>
    </row>
    <row r="42" spans="1:9" x14ac:dyDescent="0.25">
      <c r="A42" s="42" t="str">
        <f t="shared" si="3"/>
        <v>BAHIA DE ALGECIRAS</v>
      </c>
      <c r="B42" s="41">
        <f t="shared" si="4"/>
        <v>64912854</v>
      </c>
      <c r="C42" s="41">
        <f t="shared" si="5"/>
        <v>66414387</v>
      </c>
      <c r="D42" s="41">
        <f t="shared" si="6"/>
        <v>1</v>
      </c>
      <c r="E42" s="42" t="str">
        <f t="shared" si="2"/>
        <v>VALENCIA</v>
      </c>
      <c r="F42" s="42">
        <f t="shared" si="7"/>
        <v>42920103</v>
      </c>
      <c r="G42" s="42">
        <f t="shared" si="8"/>
        <v>40186283</v>
      </c>
    </row>
    <row r="43" spans="1:9" x14ac:dyDescent="0.25">
      <c r="A43" s="42" t="str">
        <f t="shared" si="3"/>
        <v>BAHIA DE CADIZ</v>
      </c>
      <c r="B43" s="41">
        <f t="shared" si="4"/>
        <v>4156084</v>
      </c>
      <c r="C43" s="41">
        <f t="shared" si="5"/>
        <v>4583644</v>
      </c>
      <c r="D43" s="41">
        <f t="shared" si="6"/>
        <v>14</v>
      </c>
      <c r="E43" s="42" t="str">
        <f t="shared" si="2"/>
        <v>BALEARES</v>
      </c>
      <c r="F43" s="42">
        <f t="shared" si="7"/>
        <v>23074047</v>
      </c>
      <c r="G43" s="42">
        <f t="shared" si="8"/>
        <v>24962204</v>
      </c>
    </row>
    <row r="44" spans="1:9" x14ac:dyDescent="0.25">
      <c r="A44" s="42" t="str">
        <f t="shared" si="3"/>
        <v>BALEARES</v>
      </c>
      <c r="B44" s="41">
        <f t="shared" si="4"/>
        <v>23074047</v>
      </c>
      <c r="C44" s="41">
        <f t="shared" si="5"/>
        <v>24962204</v>
      </c>
      <c r="D44" s="41">
        <f t="shared" si="6"/>
        <v>6</v>
      </c>
      <c r="E44" s="42" t="str">
        <f t="shared" si="2"/>
        <v>CEUTA</v>
      </c>
      <c r="F44" s="42">
        <f t="shared" si="7"/>
        <v>16077187</v>
      </c>
      <c r="G44" s="42">
        <f t="shared" si="8"/>
        <v>15276968</v>
      </c>
    </row>
    <row r="45" spans="1:9" x14ac:dyDescent="0.25">
      <c r="A45" s="42" t="str">
        <f t="shared" si="3"/>
        <v>BARCELONA</v>
      </c>
      <c r="B45" s="41">
        <f t="shared" si="4"/>
        <v>48046919</v>
      </c>
      <c r="C45" s="41">
        <f t="shared" si="5"/>
        <v>49591698</v>
      </c>
      <c r="D45" s="41">
        <f t="shared" si="6"/>
        <v>3</v>
      </c>
      <c r="E45" s="42" t="str">
        <f t="shared" si="2"/>
        <v>TARRAGONA</v>
      </c>
      <c r="F45" s="42">
        <f t="shared" si="7"/>
        <v>11590282</v>
      </c>
      <c r="G45" s="42">
        <f t="shared" si="8"/>
        <v>9028063</v>
      </c>
    </row>
    <row r="46" spans="1:9" x14ac:dyDescent="0.25">
      <c r="A46" s="42" t="str">
        <f t="shared" si="3"/>
        <v>BILBAO</v>
      </c>
      <c r="B46" s="41">
        <f t="shared" si="4"/>
        <v>9385836</v>
      </c>
      <c r="C46" s="41">
        <f t="shared" si="5"/>
        <v>10290997</v>
      </c>
      <c r="D46" s="41">
        <f t="shared" si="6"/>
        <v>9</v>
      </c>
      <c r="E46" s="42" t="str">
        <f t="shared" si="2"/>
        <v>BILBAO</v>
      </c>
      <c r="F46" s="42">
        <f t="shared" si="7"/>
        <v>9385836</v>
      </c>
      <c r="G46" s="42">
        <f t="shared" si="8"/>
        <v>10290997</v>
      </c>
    </row>
    <row r="47" spans="1:9" x14ac:dyDescent="0.25">
      <c r="A47" s="42" t="str">
        <f t="shared" si="3"/>
        <v>CARTAGENA</v>
      </c>
      <c r="B47" s="41">
        <f t="shared" si="4"/>
        <v>5940427</v>
      </c>
      <c r="C47" s="41">
        <f t="shared" si="5"/>
        <v>6425932</v>
      </c>
      <c r="D47" s="41">
        <f t="shared" si="6"/>
        <v>12</v>
      </c>
      <c r="E47" s="42" t="str">
        <f t="shared" si="2"/>
        <v>MALAGA</v>
      </c>
      <c r="F47" s="42">
        <f t="shared" si="7"/>
        <v>7725621</v>
      </c>
      <c r="G47" s="42">
        <f t="shared" si="8"/>
        <v>7421953</v>
      </c>
    </row>
    <row r="48" spans="1:9" x14ac:dyDescent="0.25">
      <c r="A48" s="42" t="str">
        <f t="shared" si="3"/>
        <v>CASTELLON</v>
      </c>
      <c r="B48" s="41">
        <f t="shared" si="4"/>
        <v>3577062</v>
      </c>
      <c r="C48" s="41">
        <f t="shared" si="5"/>
        <v>3259685</v>
      </c>
      <c r="D48" s="41">
        <f t="shared" si="6"/>
        <v>17</v>
      </c>
      <c r="E48" s="42" t="str">
        <f t="shared" si="2"/>
        <v>VIGO</v>
      </c>
      <c r="F48" s="42">
        <f t="shared" si="7"/>
        <v>6492734</v>
      </c>
      <c r="G48" s="42">
        <f t="shared" si="8"/>
        <v>6167795</v>
      </c>
    </row>
    <row r="49" spans="1:7" x14ac:dyDescent="0.25">
      <c r="A49" s="42" t="str">
        <f t="shared" si="3"/>
        <v>CEUTA</v>
      </c>
      <c r="B49" s="41">
        <f t="shared" si="4"/>
        <v>16077187</v>
      </c>
      <c r="C49" s="41">
        <f t="shared" si="5"/>
        <v>15276968</v>
      </c>
      <c r="D49" s="41">
        <f t="shared" si="6"/>
        <v>7</v>
      </c>
      <c r="E49" s="42" t="str">
        <f t="shared" si="2"/>
        <v>CARTAGENA</v>
      </c>
      <c r="F49" s="42">
        <f t="shared" si="7"/>
        <v>5940427</v>
      </c>
      <c r="G49" s="42">
        <f t="shared" si="8"/>
        <v>6425932</v>
      </c>
    </row>
    <row r="50" spans="1:7" x14ac:dyDescent="0.25">
      <c r="A50" s="42" t="str">
        <f t="shared" si="3"/>
        <v>FERROL-SAN CIBRAO</v>
      </c>
      <c r="B50" s="41">
        <f t="shared" si="4"/>
        <v>3276646</v>
      </c>
      <c r="C50" s="41">
        <f t="shared" si="5"/>
        <v>3193739</v>
      </c>
      <c r="D50" s="41">
        <f t="shared" si="6"/>
        <v>19</v>
      </c>
      <c r="E50" s="42" t="str">
        <f t="shared" si="2"/>
        <v>HUELVA</v>
      </c>
      <c r="F50" s="42">
        <f t="shared" si="7"/>
        <v>4500320</v>
      </c>
      <c r="G50" s="42">
        <f t="shared" si="8"/>
        <v>4496470</v>
      </c>
    </row>
    <row r="51" spans="1:7" x14ac:dyDescent="0.25">
      <c r="A51" s="42" t="str">
        <f t="shared" si="3"/>
        <v>GIJON</v>
      </c>
      <c r="B51" s="41">
        <f t="shared" si="4"/>
        <v>3430491</v>
      </c>
      <c r="C51" s="41">
        <f t="shared" si="5"/>
        <v>3049285</v>
      </c>
      <c r="D51" s="41">
        <f t="shared" si="6"/>
        <v>18</v>
      </c>
      <c r="E51" s="42" t="str">
        <f t="shared" si="2"/>
        <v>BAHIA DE CADIZ</v>
      </c>
      <c r="F51" s="42">
        <f t="shared" si="7"/>
        <v>4156084</v>
      </c>
      <c r="G51" s="42">
        <f t="shared" si="8"/>
        <v>4583644</v>
      </c>
    </row>
    <row r="52" spans="1:7" x14ac:dyDescent="0.25">
      <c r="A52" s="42" t="str">
        <f t="shared" si="3"/>
        <v>HUELVA</v>
      </c>
      <c r="B52" s="41">
        <f t="shared" si="4"/>
        <v>4500320</v>
      </c>
      <c r="C52" s="41">
        <f t="shared" si="5"/>
        <v>4496470</v>
      </c>
      <c r="D52" s="41">
        <f t="shared" si="6"/>
        <v>13</v>
      </c>
      <c r="E52" s="42" t="str">
        <f t="shared" si="2"/>
        <v>ALMERIA</v>
      </c>
      <c r="F52" s="42">
        <f t="shared" si="7"/>
        <v>4016489</v>
      </c>
      <c r="G52" s="42">
        <f t="shared" si="8"/>
        <v>5308381</v>
      </c>
    </row>
    <row r="53" spans="1:7" x14ac:dyDescent="0.25">
      <c r="A53" s="42" t="str">
        <f t="shared" si="3"/>
        <v>LAS PALMAS</v>
      </c>
      <c r="B53" s="41">
        <f t="shared" si="4"/>
        <v>46235683</v>
      </c>
      <c r="C53" s="41">
        <f t="shared" si="5"/>
        <v>44329900</v>
      </c>
      <c r="D53" s="41">
        <f t="shared" si="6"/>
        <v>4</v>
      </c>
      <c r="E53" s="42" t="str">
        <f t="shared" si="2"/>
        <v>SANTANDER</v>
      </c>
      <c r="F53" s="42">
        <f t="shared" si="7"/>
        <v>3981569</v>
      </c>
      <c r="G53" s="42">
        <f t="shared" si="8"/>
        <v>3200542</v>
      </c>
    </row>
    <row r="54" spans="1:7" x14ac:dyDescent="0.25">
      <c r="A54" s="42" t="str">
        <f t="shared" si="3"/>
        <v>MALAGA</v>
      </c>
      <c r="B54" s="41">
        <f t="shared" si="4"/>
        <v>7725621</v>
      </c>
      <c r="C54" s="41">
        <f t="shared" si="5"/>
        <v>7421953</v>
      </c>
      <c r="D54" s="41">
        <f t="shared" si="6"/>
        <v>10</v>
      </c>
      <c r="E54" s="42" t="str">
        <f t="shared" si="2"/>
        <v>CASTELLON</v>
      </c>
      <c r="F54" s="42">
        <f t="shared" si="7"/>
        <v>3577062</v>
      </c>
      <c r="G54" s="42">
        <f t="shared" si="8"/>
        <v>3259685</v>
      </c>
    </row>
    <row r="55" spans="1:7" x14ac:dyDescent="0.25">
      <c r="A55" s="42" t="str">
        <f t="shared" si="3"/>
        <v>MARIN Y RIA DE PONTEVEDRA</v>
      </c>
      <c r="B55" s="41">
        <f t="shared" si="4"/>
        <v>953601</v>
      </c>
      <c r="C55" s="41">
        <f t="shared" si="5"/>
        <v>660876</v>
      </c>
      <c r="D55" s="41">
        <f t="shared" si="6"/>
        <v>26</v>
      </c>
      <c r="E55" s="42" t="str">
        <f t="shared" si="2"/>
        <v>GIJON</v>
      </c>
      <c r="F55" s="42">
        <f t="shared" ref="F55:F65" si="9">LOOKUP(E55,$A$38:$A$65,$B$38:$B$65)</f>
        <v>3430491</v>
      </c>
      <c r="G55" s="42">
        <f t="shared" si="8"/>
        <v>3049285</v>
      </c>
    </row>
    <row r="56" spans="1:7" x14ac:dyDescent="0.25">
      <c r="A56" s="42" t="str">
        <f t="shared" si="3"/>
        <v>MELILLA</v>
      </c>
      <c r="B56" s="41">
        <f t="shared" si="4"/>
        <v>3267314</v>
      </c>
      <c r="C56" s="41">
        <f t="shared" si="5"/>
        <v>3350292</v>
      </c>
      <c r="D56" s="41">
        <f t="shared" si="6"/>
        <v>20</v>
      </c>
      <c r="E56" s="42" t="str">
        <f t="shared" si="2"/>
        <v>FERROL-SAN CIBRAO</v>
      </c>
      <c r="F56" s="42">
        <f t="shared" si="9"/>
        <v>3276646</v>
      </c>
      <c r="G56" s="42">
        <f t="shared" si="8"/>
        <v>3193739</v>
      </c>
    </row>
    <row r="57" spans="1:7" x14ac:dyDescent="0.25">
      <c r="A57" s="42" t="str">
        <f t="shared" si="3"/>
        <v>MOTRIL</v>
      </c>
      <c r="B57" s="41">
        <f t="shared" si="4"/>
        <v>659582</v>
      </c>
      <c r="C57" s="41">
        <f t="shared" si="5"/>
        <v>737015</v>
      </c>
      <c r="D57" s="41">
        <f t="shared" si="6"/>
        <v>27</v>
      </c>
      <c r="E57" s="42" t="str">
        <f t="shared" si="2"/>
        <v>MELILLA</v>
      </c>
      <c r="F57" s="42">
        <f t="shared" si="9"/>
        <v>3267314</v>
      </c>
      <c r="G57" s="42">
        <f t="shared" si="8"/>
        <v>3350292</v>
      </c>
    </row>
    <row r="58" spans="1:7" x14ac:dyDescent="0.25">
      <c r="A58" s="42" t="str">
        <f t="shared" si="3"/>
        <v>PASAIA</v>
      </c>
      <c r="B58" s="41">
        <f t="shared" si="4"/>
        <v>1510530</v>
      </c>
      <c r="C58" s="41">
        <f t="shared" si="5"/>
        <v>1358328</v>
      </c>
      <c r="D58" s="41">
        <f t="shared" si="6"/>
        <v>23</v>
      </c>
      <c r="E58" s="42" t="str">
        <f t="shared" si="2"/>
        <v>A CORUÑA</v>
      </c>
      <c r="F58" s="42">
        <f t="shared" si="9"/>
        <v>2625489</v>
      </c>
      <c r="G58" s="42">
        <f t="shared" si="8"/>
        <v>2854568</v>
      </c>
    </row>
    <row r="59" spans="1:7" x14ac:dyDescent="0.25">
      <c r="A59" s="42" t="str">
        <f t="shared" si="3"/>
        <v>SANTA CRUZ DE TENERIFE</v>
      </c>
      <c r="B59" s="41">
        <f t="shared" si="4"/>
        <v>50641192</v>
      </c>
      <c r="C59" s="41">
        <f t="shared" si="5"/>
        <v>44926616</v>
      </c>
      <c r="D59" s="41">
        <f t="shared" si="6"/>
        <v>2</v>
      </c>
      <c r="E59" s="42" t="str">
        <f t="shared" si="2"/>
        <v>ALICANTE</v>
      </c>
      <c r="F59" s="42">
        <f t="shared" si="9"/>
        <v>2225895</v>
      </c>
      <c r="G59" s="42">
        <f t="shared" si="8"/>
        <v>2679246</v>
      </c>
    </row>
    <row r="60" spans="1:7" x14ac:dyDescent="0.25">
      <c r="A60" s="42" t="str">
        <f t="shared" si="3"/>
        <v>SANTANDER</v>
      </c>
      <c r="B60" s="41">
        <f t="shared" si="4"/>
        <v>3981569</v>
      </c>
      <c r="C60" s="41">
        <f t="shared" si="5"/>
        <v>3200542</v>
      </c>
      <c r="D60" s="41">
        <f t="shared" si="6"/>
        <v>16</v>
      </c>
      <c r="E60" s="42" t="str">
        <f t="shared" si="2"/>
        <v>PASAIA</v>
      </c>
      <c r="F60" s="42">
        <f t="shared" si="9"/>
        <v>1510530</v>
      </c>
      <c r="G60" s="42">
        <f t="shared" si="8"/>
        <v>1358328</v>
      </c>
    </row>
    <row r="61" spans="1:7" x14ac:dyDescent="0.25">
      <c r="A61" s="42" t="str">
        <f t="shared" si="3"/>
        <v>SEVILLA</v>
      </c>
      <c r="B61" s="41">
        <f t="shared" si="4"/>
        <v>1350261</v>
      </c>
      <c r="C61" s="41">
        <f t="shared" si="5"/>
        <v>1287748</v>
      </c>
      <c r="D61" s="41">
        <f t="shared" si="6"/>
        <v>24</v>
      </c>
      <c r="E61" s="42" t="str">
        <f t="shared" si="2"/>
        <v>SEVILLA</v>
      </c>
      <c r="F61" s="42">
        <f t="shared" si="9"/>
        <v>1350261</v>
      </c>
      <c r="G61" s="42">
        <f t="shared" si="8"/>
        <v>1287748</v>
      </c>
    </row>
    <row r="62" spans="1:7" x14ac:dyDescent="0.25">
      <c r="A62" s="42" t="str">
        <f t="shared" si="3"/>
        <v>TARRAGONA</v>
      </c>
      <c r="B62" s="41">
        <f t="shared" si="4"/>
        <v>11590282</v>
      </c>
      <c r="C62" s="41">
        <f t="shared" si="5"/>
        <v>9028063</v>
      </c>
      <c r="D62" s="41">
        <f t="shared" si="6"/>
        <v>8</v>
      </c>
      <c r="E62" s="42" t="str">
        <f t="shared" si="2"/>
        <v>AVILES</v>
      </c>
      <c r="F62" s="42">
        <f t="shared" si="9"/>
        <v>1206880</v>
      </c>
      <c r="G62" s="42">
        <f t="shared" si="8"/>
        <v>1075830</v>
      </c>
    </row>
    <row r="63" spans="1:7" x14ac:dyDescent="0.25">
      <c r="A63" s="42" t="str">
        <f t="shared" si="3"/>
        <v>VALENCIA</v>
      </c>
      <c r="B63" s="41">
        <f t="shared" si="4"/>
        <v>42920103</v>
      </c>
      <c r="C63" s="41">
        <f t="shared" si="5"/>
        <v>40186283</v>
      </c>
      <c r="D63" s="41">
        <f t="shared" si="6"/>
        <v>5</v>
      </c>
      <c r="E63" s="42" t="str">
        <f t="shared" si="2"/>
        <v>MARIN Y RIA DE PONTEVEDRA</v>
      </c>
      <c r="F63" s="42">
        <f t="shared" si="9"/>
        <v>953601</v>
      </c>
      <c r="G63" s="42">
        <f t="shared" si="8"/>
        <v>660876</v>
      </c>
    </row>
    <row r="64" spans="1:7" x14ac:dyDescent="0.25">
      <c r="A64" s="42" t="str">
        <f t="shared" si="3"/>
        <v>VIGO</v>
      </c>
      <c r="B64" s="41">
        <f t="shared" si="4"/>
        <v>6492734</v>
      </c>
      <c r="C64" s="41">
        <f t="shared" si="5"/>
        <v>6167795</v>
      </c>
      <c r="D64" s="41">
        <f t="shared" si="6"/>
        <v>11</v>
      </c>
      <c r="E64" s="42" t="str">
        <f t="shared" si="2"/>
        <v>MOTRIL</v>
      </c>
      <c r="F64" s="42">
        <f t="shared" si="9"/>
        <v>659582</v>
      </c>
      <c r="G64" s="42">
        <f t="shared" si="8"/>
        <v>737015</v>
      </c>
    </row>
    <row r="65" spans="1:7" x14ac:dyDescent="0.25">
      <c r="A65" s="42" t="str">
        <f t="shared" si="3"/>
        <v>VILAGARCIA</v>
      </c>
      <c r="B65" s="41">
        <f t="shared" si="4"/>
        <v>242288</v>
      </c>
      <c r="C65" s="41">
        <f t="shared" si="5"/>
        <v>534085</v>
      </c>
      <c r="D65" s="41">
        <f t="shared" si="6"/>
        <v>28</v>
      </c>
      <c r="E65" s="42" t="str">
        <f t="shared" si="2"/>
        <v>VILAGARCIA</v>
      </c>
      <c r="F65" s="42">
        <f t="shared" si="9"/>
        <v>242288</v>
      </c>
      <c r="G65" s="42">
        <f t="shared" si="8"/>
        <v>534085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9.140625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40296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9">
        <v>2</v>
      </c>
      <c r="C7" s="9">
        <v>1</v>
      </c>
      <c r="D7" s="9">
        <v>5</v>
      </c>
      <c r="E7" s="9">
        <v>2</v>
      </c>
      <c r="F7" s="10">
        <f>((E7*100)/D7)-100</f>
        <v>-60</v>
      </c>
      <c r="G7" s="1"/>
      <c r="H7" s="1"/>
      <c r="I7" s="1"/>
    </row>
    <row r="8" spans="1:12" x14ac:dyDescent="0.25">
      <c r="A8" s="11" t="s">
        <v>44</v>
      </c>
      <c r="B8" s="12">
        <v>0</v>
      </c>
      <c r="C8" s="12">
        <v>2</v>
      </c>
      <c r="D8" s="12">
        <v>1</v>
      </c>
      <c r="E8" s="12">
        <v>4</v>
      </c>
      <c r="F8" s="13">
        <f t="shared" ref="F8:F35" si="0">((E8*100)/D8)-100</f>
        <v>300</v>
      </c>
      <c r="G8" s="1"/>
      <c r="H8" s="1"/>
      <c r="I8" s="1"/>
    </row>
    <row r="9" spans="1:12" x14ac:dyDescent="0.25">
      <c r="A9" s="8" t="s">
        <v>45</v>
      </c>
      <c r="B9" s="9">
        <v>0</v>
      </c>
      <c r="C9" s="9">
        <v>0</v>
      </c>
      <c r="D9" s="9">
        <v>1</v>
      </c>
      <c r="E9" s="9">
        <v>1</v>
      </c>
      <c r="F9" s="10">
        <f t="shared" si="0"/>
        <v>0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3"/>
      <c r="G10" s="1"/>
      <c r="H10" s="1"/>
      <c r="I10" s="1"/>
    </row>
    <row r="11" spans="1:12" x14ac:dyDescent="0.25">
      <c r="A11" s="8" t="s">
        <v>47</v>
      </c>
      <c r="B11" s="9">
        <v>0</v>
      </c>
      <c r="C11" s="9">
        <v>0</v>
      </c>
      <c r="D11" s="9">
        <v>0</v>
      </c>
      <c r="E11" s="9">
        <v>0</v>
      </c>
      <c r="F11" s="18"/>
      <c r="G11" s="1"/>
      <c r="H11" s="1"/>
      <c r="I11" s="1"/>
    </row>
    <row r="12" spans="1:12" x14ac:dyDescent="0.25">
      <c r="A12" s="11" t="s">
        <v>48</v>
      </c>
      <c r="B12" s="12">
        <v>11</v>
      </c>
      <c r="C12" s="12">
        <v>13</v>
      </c>
      <c r="D12" s="12">
        <v>18</v>
      </c>
      <c r="E12" s="12">
        <v>18</v>
      </c>
      <c r="F12" s="13">
        <f t="shared" si="0"/>
        <v>0</v>
      </c>
      <c r="G12" s="1"/>
      <c r="H12" s="1"/>
      <c r="I12" s="1"/>
    </row>
    <row r="13" spans="1:12" x14ac:dyDescent="0.25">
      <c r="A13" s="8" t="s">
        <v>49</v>
      </c>
      <c r="B13" s="9">
        <v>11</v>
      </c>
      <c r="C13" s="9">
        <v>9</v>
      </c>
      <c r="D13" s="9">
        <v>19</v>
      </c>
      <c r="E13" s="9">
        <v>17</v>
      </c>
      <c r="F13" s="10">
        <f t="shared" si="0"/>
        <v>-10.526315789473685</v>
      </c>
      <c r="G13" s="1"/>
      <c r="H13" s="1"/>
      <c r="I13" s="1"/>
    </row>
    <row r="14" spans="1:12" x14ac:dyDescent="0.25">
      <c r="A14" s="11" t="s">
        <v>50</v>
      </c>
      <c r="B14" s="12">
        <v>34</v>
      </c>
      <c r="C14" s="12">
        <v>32</v>
      </c>
      <c r="D14" s="12">
        <v>65</v>
      </c>
      <c r="E14" s="12">
        <v>67</v>
      </c>
      <c r="F14" s="13">
        <f t="shared" si="0"/>
        <v>3.0769230769230802</v>
      </c>
      <c r="G14" s="1"/>
      <c r="H14" s="1"/>
      <c r="I14" s="1"/>
    </row>
    <row r="15" spans="1:12" x14ac:dyDescent="0.25">
      <c r="A15" s="8" t="s">
        <v>51</v>
      </c>
      <c r="B15" s="9">
        <v>0</v>
      </c>
      <c r="C15" s="9">
        <v>0</v>
      </c>
      <c r="D15" s="9">
        <v>1</v>
      </c>
      <c r="E15" s="9">
        <v>0</v>
      </c>
      <c r="F15" s="10">
        <f t="shared" si="0"/>
        <v>-100</v>
      </c>
      <c r="G15" s="1"/>
      <c r="H15" s="1"/>
      <c r="I15" s="1"/>
    </row>
    <row r="16" spans="1:12" x14ac:dyDescent="0.25">
      <c r="A16" s="11" t="s">
        <v>52</v>
      </c>
      <c r="B16" s="12">
        <v>1</v>
      </c>
      <c r="C16" s="12">
        <v>4</v>
      </c>
      <c r="D16" s="12">
        <v>4</v>
      </c>
      <c r="E16" s="12">
        <v>8</v>
      </c>
      <c r="F16" s="13">
        <f t="shared" si="0"/>
        <v>100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/>
      <c r="G17" s="1"/>
      <c r="H17" s="1"/>
      <c r="I17" s="1"/>
    </row>
    <row r="18" spans="1:9" x14ac:dyDescent="0.25">
      <c r="A18" s="11" t="s">
        <v>54</v>
      </c>
      <c r="B18" s="12">
        <v>1</v>
      </c>
      <c r="C18" s="12">
        <v>1</v>
      </c>
      <c r="D18" s="12">
        <v>1</v>
      </c>
      <c r="E18" s="12">
        <v>1</v>
      </c>
      <c r="F18" s="13"/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0"/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0</v>
      </c>
      <c r="E20" s="12">
        <v>0</v>
      </c>
      <c r="F20" s="13"/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8"/>
      <c r="G21" s="1"/>
      <c r="H21" s="1"/>
      <c r="I21" s="1"/>
    </row>
    <row r="22" spans="1:9" x14ac:dyDescent="0.25">
      <c r="A22" s="11" t="s">
        <v>58</v>
      </c>
      <c r="B22" s="12">
        <v>44</v>
      </c>
      <c r="C22" s="12">
        <v>40</v>
      </c>
      <c r="D22" s="12">
        <v>123</v>
      </c>
      <c r="E22" s="12">
        <v>116</v>
      </c>
      <c r="F22" s="13">
        <f t="shared" si="0"/>
        <v>-5.6910569105691025</v>
      </c>
      <c r="G22" s="1"/>
      <c r="H22" s="1"/>
      <c r="I22" s="1"/>
    </row>
    <row r="23" spans="1:9" x14ac:dyDescent="0.25">
      <c r="A23" s="8" t="s">
        <v>59</v>
      </c>
      <c r="B23" s="9">
        <v>15</v>
      </c>
      <c r="C23" s="9">
        <v>14</v>
      </c>
      <c r="D23" s="9">
        <v>39</v>
      </c>
      <c r="E23" s="9">
        <v>36</v>
      </c>
      <c r="F23" s="10">
        <f t="shared" si="0"/>
        <v>-7.6923076923076934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/>
      <c r="G24" s="1"/>
      <c r="H24" s="1"/>
      <c r="I24" s="1"/>
    </row>
    <row r="25" spans="1:9" x14ac:dyDescent="0.25">
      <c r="A25" s="8" t="s">
        <v>61</v>
      </c>
      <c r="B25" s="9">
        <v>0</v>
      </c>
      <c r="C25" s="9">
        <v>0</v>
      </c>
      <c r="D25" s="9">
        <v>0</v>
      </c>
      <c r="E25" s="9">
        <v>0</v>
      </c>
      <c r="F25" s="10"/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/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/>
      <c r="G27" s="1"/>
      <c r="H27" s="1"/>
      <c r="I27" s="1"/>
    </row>
    <row r="28" spans="1:9" x14ac:dyDescent="0.25">
      <c r="A28" s="11" t="s">
        <v>64</v>
      </c>
      <c r="B28" s="12">
        <v>45</v>
      </c>
      <c r="C28" s="12">
        <v>38</v>
      </c>
      <c r="D28" s="12">
        <v>108</v>
      </c>
      <c r="E28" s="12">
        <v>105</v>
      </c>
      <c r="F28" s="13">
        <f t="shared" si="0"/>
        <v>-2.7777777777777715</v>
      </c>
      <c r="G28" s="1"/>
      <c r="H28" s="1"/>
      <c r="I28" s="1"/>
    </row>
    <row r="29" spans="1:9" x14ac:dyDescent="0.25">
      <c r="A29" s="8" t="s">
        <v>65</v>
      </c>
      <c r="B29" s="9">
        <v>1</v>
      </c>
      <c r="C29" s="9">
        <v>0</v>
      </c>
      <c r="D29" s="9">
        <v>1</v>
      </c>
      <c r="E29" s="9">
        <v>0</v>
      </c>
      <c r="F29" s="10"/>
      <c r="G29" s="1"/>
      <c r="H29" s="1"/>
      <c r="I29" s="1"/>
    </row>
    <row r="30" spans="1:9" x14ac:dyDescent="0.25">
      <c r="A30" s="11" t="s">
        <v>66</v>
      </c>
      <c r="B30" s="12">
        <v>8</v>
      </c>
      <c r="C30" s="12">
        <v>6</v>
      </c>
      <c r="D30" s="12">
        <v>13</v>
      </c>
      <c r="E30" s="12">
        <v>7</v>
      </c>
      <c r="F30" s="13">
        <f t="shared" si="0"/>
        <v>-46.153846153846153</v>
      </c>
      <c r="G30" s="1"/>
      <c r="H30" s="1"/>
      <c r="I30" s="1"/>
    </row>
    <row r="31" spans="1:9" x14ac:dyDescent="0.25">
      <c r="A31" s="8" t="s">
        <v>67</v>
      </c>
      <c r="B31" s="9">
        <v>0</v>
      </c>
      <c r="C31" s="9">
        <v>0</v>
      </c>
      <c r="D31" s="9">
        <v>0</v>
      </c>
      <c r="E31" s="9">
        <v>0</v>
      </c>
      <c r="F31" s="10"/>
      <c r="G31" s="1"/>
      <c r="H31" s="1"/>
      <c r="I31" s="1"/>
    </row>
    <row r="32" spans="1:9" x14ac:dyDescent="0.25">
      <c r="A32" s="11" t="s">
        <v>68</v>
      </c>
      <c r="B32" s="12">
        <v>3</v>
      </c>
      <c r="C32" s="12">
        <v>3</v>
      </c>
      <c r="D32" s="12">
        <v>6</v>
      </c>
      <c r="E32" s="12">
        <v>12</v>
      </c>
      <c r="F32" s="13">
        <f t="shared" si="0"/>
        <v>100</v>
      </c>
      <c r="G32" s="1"/>
      <c r="H32" s="1"/>
      <c r="I32" s="1"/>
    </row>
    <row r="33" spans="1:9" x14ac:dyDescent="0.25">
      <c r="A33" s="8" t="s">
        <v>69</v>
      </c>
      <c r="B33" s="9">
        <v>3</v>
      </c>
      <c r="C33" s="9">
        <v>0</v>
      </c>
      <c r="D33" s="9">
        <v>4</v>
      </c>
      <c r="E33" s="9">
        <v>3</v>
      </c>
      <c r="F33" s="10">
        <f t="shared" si="0"/>
        <v>-25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0</v>
      </c>
      <c r="E34" s="12">
        <v>0</v>
      </c>
      <c r="F34" s="13"/>
      <c r="G34" s="1"/>
      <c r="H34" s="1"/>
      <c r="I34" s="1"/>
    </row>
    <row r="35" spans="1:9" x14ac:dyDescent="0.25">
      <c r="A35" s="14" t="s">
        <v>71</v>
      </c>
      <c r="B35" s="15">
        <f>SUM(B7:B34)</f>
        <v>179</v>
      </c>
      <c r="C35" s="15">
        <f t="shared" ref="C35:E35" si="1">SUM(C7:C34)</f>
        <v>163</v>
      </c>
      <c r="D35" s="15">
        <f t="shared" si="1"/>
        <v>409</v>
      </c>
      <c r="E35" s="15">
        <f t="shared" si="1"/>
        <v>397</v>
      </c>
      <c r="F35" s="16">
        <f t="shared" si="0"/>
        <v>-2.9339853300733552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2</v>
      </c>
      <c r="C38" s="41">
        <f>D7</f>
        <v>5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LAS PALMAS</v>
      </c>
      <c r="F38" s="42">
        <f>LOOKUP(E38,$A$38:$A$65,$B$38:$B$65)</f>
        <v>116</v>
      </c>
      <c r="G38" s="42">
        <f>LOOKUP(E38,$A$38:$A$65,$C$38:$C$65)</f>
        <v>123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</v>
      </c>
      <c r="C39" s="41">
        <f t="shared" ref="C39:C65" si="5">D8</f>
        <v>1</v>
      </c>
      <c r="D39" s="41">
        <f t="shared" ref="D39:D65" si="6">_xlfn.RANK.EQ(B39,$B$38:$B$65)+COUNTIF($B$38:$B$65,B39)-1</f>
        <v>10</v>
      </c>
      <c r="E39" s="42" t="str">
        <f t="shared" si="2"/>
        <v>SANTA CRUZ DE TENERIFE</v>
      </c>
      <c r="F39" s="42">
        <f t="shared" ref="F39:F54" si="7">LOOKUP(E39,$A$38:$A$65,$B$38:$B$65)</f>
        <v>105</v>
      </c>
      <c r="G39" s="42">
        <f t="shared" ref="G39:G65" si="8">LOOKUP(E39,$A$38:$A$65,$C$38:$C$65)</f>
        <v>108</v>
      </c>
    </row>
    <row r="40" spans="1:9" x14ac:dyDescent="0.25">
      <c r="A40" s="42" t="str">
        <f t="shared" si="3"/>
        <v>ALMERIA</v>
      </c>
      <c r="B40" s="41">
        <f t="shared" si="4"/>
        <v>1</v>
      </c>
      <c r="C40" s="41">
        <f t="shared" si="5"/>
        <v>1</v>
      </c>
      <c r="D40" s="41">
        <f t="shared" si="6"/>
        <v>14</v>
      </c>
      <c r="E40" s="42" t="str">
        <f t="shared" si="2"/>
        <v>BARCELONA</v>
      </c>
      <c r="F40" s="42">
        <f t="shared" si="7"/>
        <v>67</v>
      </c>
      <c r="G40" s="42">
        <f t="shared" si="8"/>
        <v>65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36</v>
      </c>
      <c r="G41" s="42">
        <f t="shared" si="8"/>
        <v>39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BAHIA DE CADIZ</v>
      </c>
      <c r="F42" s="42">
        <f t="shared" si="7"/>
        <v>18</v>
      </c>
      <c r="G42" s="42">
        <f t="shared" si="8"/>
        <v>18</v>
      </c>
    </row>
    <row r="43" spans="1:9" x14ac:dyDescent="0.25">
      <c r="A43" s="42" t="str">
        <f t="shared" si="3"/>
        <v>BAHIA DE CADIZ</v>
      </c>
      <c r="B43" s="41">
        <f t="shared" si="4"/>
        <v>18</v>
      </c>
      <c r="C43" s="41">
        <f t="shared" si="5"/>
        <v>18</v>
      </c>
      <c r="D43" s="41">
        <f t="shared" si="6"/>
        <v>5</v>
      </c>
      <c r="E43" s="42" t="str">
        <f t="shared" si="2"/>
        <v>BALEARES</v>
      </c>
      <c r="F43" s="42">
        <f t="shared" si="7"/>
        <v>17</v>
      </c>
      <c r="G43" s="42">
        <f t="shared" si="8"/>
        <v>19</v>
      </c>
    </row>
    <row r="44" spans="1:9" x14ac:dyDescent="0.25">
      <c r="A44" s="42" t="str">
        <f t="shared" si="3"/>
        <v>BALEARES</v>
      </c>
      <c r="B44" s="41">
        <f t="shared" si="4"/>
        <v>17</v>
      </c>
      <c r="C44" s="41">
        <f t="shared" si="5"/>
        <v>19</v>
      </c>
      <c r="D44" s="41">
        <f t="shared" si="6"/>
        <v>6</v>
      </c>
      <c r="E44" s="42" t="str">
        <f t="shared" si="2"/>
        <v>VALENCIA</v>
      </c>
      <c r="F44" s="42">
        <f t="shared" si="7"/>
        <v>12</v>
      </c>
      <c r="G44" s="42">
        <f t="shared" si="8"/>
        <v>6</v>
      </c>
    </row>
    <row r="45" spans="1:9" x14ac:dyDescent="0.25">
      <c r="A45" s="42" t="str">
        <f t="shared" si="3"/>
        <v>BARCELONA</v>
      </c>
      <c r="B45" s="41">
        <f t="shared" si="4"/>
        <v>67</v>
      </c>
      <c r="C45" s="41">
        <f t="shared" si="5"/>
        <v>65</v>
      </c>
      <c r="D45" s="41">
        <f t="shared" si="6"/>
        <v>3</v>
      </c>
      <c r="E45" s="42" t="str">
        <f t="shared" si="2"/>
        <v>CARTAGENA</v>
      </c>
      <c r="F45" s="42">
        <f t="shared" si="7"/>
        <v>8</v>
      </c>
      <c r="G45" s="42">
        <f t="shared" si="8"/>
        <v>4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1</v>
      </c>
      <c r="D46" s="41">
        <f t="shared" si="6"/>
        <v>28</v>
      </c>
      <c r="E46" s="42" t="str">
        <f t="shared" si="2"/>
        <v>SEVILLA</v>
      </c>
      <c r="F46" s="42">
        <f t="shared" si="7"/>
        <v>7</v>
      </c>
      <c r="G46" s="42">
        <f t="shared" si="8"/>
        <v>13</v>
      </c>
    </row>
    <row r="47" spans="1:9" x14ac:dyDescent="0.25">
      <c r="A47" s="42" t="str">
        <f t="shared" si="3"/>
        <v>CARTAGENA</v>
      </c>
      <c r="B47" s="41">
        <f t="shared" si="4"/>
        <v>8</v>
      </c>
      <c r="C47" s="41">
        <f t="shared" si="5"/>
        <v>4</v>
      </c>
      <c r="D47" s="41">
        <f t="shared" si="6"/>
        <v>8</v>
      </c>
      <c r="E47" s="42" t="str">
        <f t="shared" si="2"/>
        <v>ALICANTE</v>
      </c>
      <c r="F47" s="42">
        <f t="shared" si="7"/>
        <v>4</v>
      </c>
      <c r="G47" s="42">
        <f t="shared" si="8"/>
        <v>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VIGO</v>
      </c>
      <c r="F48" s="42">
        <f t="shared" si="7"/>
        <v>3</v>
      </c>
      <c r="G48" s="42">
        <f t="shared" si="8"/>
        <v>4</v>
      </c>
    </row>
    <row r="49" spans="1:7" x14ac:dyDescent="0.25">
      <c r="A49" s="42" t="str">
        <f t="shared" si="3"/>
        <v>CEUTA</v>
      </c>
      <c r="B49" s="41">
        <f t="shared" si="4"/>
        <v>1</v>
      </c>
      <c r="C49" s="41">
        <f t="shared" si="5"/>
        <v>1</v>
      </c>
      <c r="D49" s="41">
        <f t="shared" si="6"/>
        <v>14</v>
      </c>
      <c r="E49" s="42" t="str">
        <f t="shared" si="2"/>
        <v>A CORUÑA</v>
      </c>
      <c r="F49" s="42">
        <f t="shared" si="7"/>
        <v>2</v>
      </c>
      <c r="G49" s="42">
        <f t="shared" si="8"/>
        <v>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ALMERIA</v>
      </c>
      <c r="F51" s="42">
        <f t="shared" si="7"/>
        <v>1</v>
      </c>
      <c r="G51" s="42">
        <f t="shared" si="8"/>
        <v>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116</v>
      </c>
      <c r="C53" s="41">
        <f t="shared" si="5"/>
        <v>123</v>
      </c>
      <c r="D53" s="41">
        <f t="shared" si="6"/>
        <v>1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36</v>
      </c>
      <c r="C54" s="41">
        <f t="shared" si="5"/>
        <v>39</v>
      </c>
      <c r="D54" s="41">
        <f t="shared" si="6"/>
        <v>4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105</v>
      </c>
      <c r="C59" s="41">
        <f t="shared" si="5"/>
        <v>108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1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7</v>
      </c>
      <c r="C61" s="41">
        <f t="shared" si="5"/>
        <v>13</v>
      </c>
      <c r="D61" s="41">
        <f t="shared" si="6"/>
        <v>9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12</v>
      </c>
      <c r="C63" s="41">
        <f t="shared" si="5"/>
        <v>6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</v>
      </c>
      <c r="C64" s="41">
        <f t="shared" si="5"/>
        <v>4</v>
      </c>
      <c r="D64" s="41">
        <f t="shared" si="6"/>
        <v>11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5</A_x00f1_o>
  </documentManagement>
</p:properties>
</file>

<file path=customXml/itemProps1.xml><?xml version="1.0" encoding="utf-8"?>
<ds:datastoreItem xmlns:ds="http://schemas.openxmlformats.org/officeDocument/2006/customXml" ds:itemID="{C85D9B0D-9A8C-4F7D-930B-77F0046CD701}"/>
</file>

<file path=customXml/itemProps2.xml><?xml version="1.0" encoding="utf-8"?>
<ds:datastoreItem xmlns:ds="http://schemas.openxmlformats.org/officeDocument/2006/customXml" ds:itemID="{51DBDD3E-6C8A-4258-A6BA-7A9B953D8E64}"/>
</file>

<file path=customXml/itemProps3.xml><?xml version="1.0" encoding="utf-8"?>
<ds:datastoreItem xmlns:ds="http://schemas.openxmlformats.org/officeDocument/2006/customXml" ds:itemID="{F07F5575-CE6B-4498-B90F-0193E66F49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65</vt:i4>
      </vt:variant>
    </vt:vector>
  </HeadingPairs>
  <TitlesOfParts>
    <vt:vector size="8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2017-09-29T09:07:40Z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