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E65" i="29" s="1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46" i="29" l="1"/>
  <c r="G46" i="29" s="1"/>
  <c r="E61" i="29"/>
  <c r="F61" i="29" s="1"/>
  <c r="E53" i="29"/>
  <c r="F53" i="29" s="1"/>
  <c r="F46" i="29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F65" i="29"/>
  <c r="E63" i="29"/>
  <c r="E54" i="29"/>
  <c r="E59" i="29"/>
  <c r="E40" i="29"/>
  <c r="G53" i="29" l="1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G55" i="27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G65" i="27"/>
  <c r="F46" i="27"/>
  <c r="F63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<sst xmlns="http://schemas.openxmlformats.org/spreadsheetml/2006/main" count="755" uniqueCount="98">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</sst>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9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9" fillId="4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0" borderId="5" xfId="0" applyFont="1" applyBorder="1" applyAlignment="1"/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0" fillId="4" borderId="5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22602083</c:v>
                </c:pt>
                <c:pt idx="1">
                  <c:v>19009031</c:v>
                </c:pt>
                <c:pt idx="2">
                  <c:v>13551578</c:v>
                </c:pt>
                <c:pt idx="3">
                  <c:v>10933915</c:v>
                </c:pt>
                <c:pt idx="4">
                  <c:v>10014981</c:v>
                </c:pt>
                <c:pt idx="5">
                  <c:v>7208050</c:v>
                </c:pt>
                <c:pt idx="6">
                  <c:v>6343650</c:v>
                </c:pt>
                <c:pt idx="7">
                  <c:v>5796825</c:v>
                </c:pt>
                <c:pt idx="8">
                  <c:v>5347684</c:v>
                </c:pt>
                <c:pt idx="9">
                  <c:v>5048022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21674101</c:v>
                </c:pt>
                <c:pt idx="1">
                  <c:v>18394610</c:v>
                </c:pt>
                <c:pt idx="2">
                  <c:v>13639593</c:v>
                </c:pt>
                <c:pt idx="3">
                  <c:v>9342543</c:v>
                </c:pt>
                <c:pt idx="4">
                  <c:v>10842792</c:v>
                </c:pt>
                <c:pt idx="5">
                  <c:v>7021655</c:v>
                </c:pt>
                <c:pt idx="6">
                  <c:v>7728250</c:v>
                </c:pt>
                <c:pt idx="7">
                  <c:v>5341552</c:v>
                </c:pt>
                <c:pt idx="8">
                  <c:v>5116486</c:v>
                </c:pt>
                <c:pt idx="9">
                  <c:v>5418873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21021354</c:v>
                </c:pt>
                <c:pt idx="1">
                  <c:v>18941423</c:v>
                </c:pt>
                <c:pt idx="2">
                  <c:v>13263137</c:v>
                </c:pt>
                <c:pt idx="3">
                  <c:v>10887090</c:v>
                </c:pt>
                <c:pt idx="4">
                  <c:v>9682351</c:v>
                </c:pt>
                <c:pt idx="5">
                  <c:v>6479923</c:v>
                </c:pt>
                <c:pt idx="6">
                  <c:v>6322691</c:v>
                </c:pt>
                <c:pt idx="7">
                  <c:v>5717640</c:v>
                </c:pt>
                <c:pt idx="8">
                  <c:v>4998076</c:v>
                </c:pt>
                <c:pt idx="9">
                  <c:v>4941293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19793061</c:v>
                </c:pt>
                <c:pt idx="1">
                  <c:v>18305818</c:v>
                </c:pt>
                <c:pt idx="2">
                  <c:v>13265990</c:v>
                </c:pt>
                <c:pt idx="3">
                  <c:v>9273655</c:v>
                </c:pt>
                <c:pt idx="4">
                  <c:v>10676233</c:v>
                </c:pt>
                <c:pt idx="5">
                  <c:v>6265852</c:v>
                </c:pt>
                <c:pt idx="6">
                  <c:v>7704347</c:v>
                </c:pt>
                <c:pt idx="7">
                  <c:v>5327484</c:v>
                </c:pt>
                <c:pt idx="8">
                  <c:v>5374160</c:v>
                </c:pt>
                <c:pt idx="9">
                  <c:v>4775269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BAHIA DE ALGECIRAS</c:v>
                </c:pt>
                <c:pt idx="2">
                  <c:v>BILBAO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6546266</c:v>
                </c:pt>
                <c:pt idx="1">
                  <c:v>6192280</c:v>
                </c:pt>
                <c:pt idx="2">
                  <c:v>5467429</c:v>
                </c:pt>
                <c:pt idx="3">
                  <c:v>5104972</c:v>
                </c:pt>
                <c:pt idx="4">
                  <c:v>4331427</c:v>
                </c:pt>
                <c:pt idx="5">
                  <c:v>3621654</c:v>
                </c:pt>
                <c:pt idx="6">
                  <c:v>2719985</c:v>
                </c:pt>
                <c:pt idx="7">
                  <c:v>2549269</c:v>
                </c:pt>
                <c:pt idx="8">
                  <c:v>2448206</c:v>
                </c:pt>
                <c:pt idx="9">
                  <c:v>1721433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BAHIA DE ALGECIRAS</c:v>
                </c:pt>
                <c:pt idx="2">
                  <c:v>BILBAO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5421649</c:v>
                </c:pt>
                <c:pt idx="1">
                  <c:v>6409998</c:v>
                </c:pt>
                <c:pt idx="2">
                  <c:v>7527387</c:v>
                </c:pt>
                <c:pt idx="3">
                  <c:v>6447656</c:v>
                </c:pt>
                <c:pt idx="4">
                  <c:v>3932490</c:v>
                </c:pt>
                <c:pt idx="5">
                  <c:v>3966499</c:v>
                </c:pt>
                <c:pt idx="6">
                  <c:v>2650142</c:v>
                </c:pt>
                <c:pt idx="7">
                  <c:v>2261358</c:v>
                </c:pt>
                <c:pt idx="8">
                  <c:v>2706030</c:v>
                </c:pt>
                <c:pt idx="9">
                  <c:v>1970541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HUELVA</c:v>
                </c:pt>
                <c:pt idx="5">
                  <c:v>A CORUÑA</c:v>
                </c:pt>
                <c:pt idx="6">
                  <c:v>ALMERIA</c:v>
                </c:pt>
                <c:pt idx="7">
                  <c:v>BARCELONA</c:v>
                </c:pt>
                <c:pt idx="8">
                  <c:v>CARTAGENA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4195894</c:v>
                </c:pt>
                <c:pt idx="1">
                  <c:v>3048144</c:v>
                </c:pt>
                <c:pt idx="2">
                  <c:v>2955108</c:v>
                </c:pt>
                <c:pt idx="3">
                  <c:v>1451494</c:v>
                </c:pt>
                <c:pt idx="4">
                  <c:v>1307853</c:v>
                </c:pt>
                <c:pt idx="5">
                  <c:v>1102353</c:v>
                </c:pt>
                <c:pt idx="6">
                  <c:v>1065167</c:v>
                </c:pt>
                <c:pt idx="7">
                  <c:v>1021306</c:v>
                </c:pt>
                <c:pt idx="8">
                  <c:v>949321</c:v>
                </c:pt>
                <c:pt idx="9">
                  <c:v>894535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HUELVA</c:v>
                </c:pt>
                <c:pt idx="5">
                  <c:v>A CORUÑA</c:v>
                </c:pt>
                <c:pt idx="6">
                  <c:v>ALMERIA</c:v>
                </c:pt>
                <c:pt idx="7">
                  <c:v>BARCELONA</c:v>
                </c:pt>
                <c:pt idx="8">
                  <c:v>CARTAGENA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4745369</c:v>
                </c:pt>
                <c:pt idx="1">
                  <c:v>3121527</c:v>
                </c:pt>
                <c:pt idx="2">
                  <c:v>2964124</c:v>
                </c:pt>
                <c:pt idx="3">
                  <c:v>989938</c:v>
                </c:pt>
                <c:pt idx="4">
                  <c:v>1295559</c:v>
                </c:pt>
                <c:pt idx="5">
                  <c:v>925564</c:v>
                </c:pt>
                <c:pt idx="6">
                  <c:v>1238099</c:v>
                </c:pt>
                <c:pt idx="7">
                  <c:v>1088259</c:v>
                </c:pt>
                <c:pt idx="8">
                  <c:v>1091446</c:v>
                </c:pt>
                <c:pt idx="9">
                  <c:v>714402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16574304</c:v>
                </c:pt>
                <c:pt idx="1">
                  <c:v>14383077</c:v>
                </c:pt>
                <c:pt idx="2">
                  <c:v>8620177</c:v>
                </c:pt>
                <c:pt idx="3">
                  <c:v>4632932</c:v>
                </c:pt>
                <c:pt idx="4">
                  <c:v>2763428</c:v>
                </c:pt>
                <c:pt idx="5">
                  <c:v>2424849</c:v>
                </c:pt>
                <c:pt idx="6">
                  <c:v>1939127</c:v>
                </c:pt>
                <c:pt idx="7">
                  <c:v>1292680</c:v>
                </c:pt>
                <c:pt idx="8">
                  <c:v>1070129</c:v>
                </c:pt>
                <c:pt idx="9">
                  <c:v>709191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15073586</c:v>
                </c:pt>
                <c:pt idx="1">
                  <c:v>12870571</c:v>
                </c:pt>
                <c:pt idx="2">
                  <c:v>8211232</c:v>
                </c:pt>
                <c:pt idx="3">
                  <c:v>4380939</c:v>
                </c:pt>
                <c:pt idx="4">
                  <c:v>2158908</c:v>
                </c:pt>
                <c:pt idx="5">
                  <c:v>2479922</c:v>
                </c:pt>
                <c:pt idx="6">
                  <c:v>1863743</c:v>
                </c:pt>
                <c:pt idx="7">
                  <c:v>730479</c:v>
                </c:pt>
                <c:pt idx="8">
                  <c:v>905159</c:v>
                </c:pt>
                <c:pt idx="9">
                  <c:v>686870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GIJON</c:v>
                </c:pt>
                <c:pt idx="4">
                  <c:v>AVILES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20664</c:v>
                </c:pt>
                <c:pt idx="1">
                  <c:v>13122</c:v>
                </c:pt>
                <c:pt idx="2">
                  <c:v>6546</c:v>
                </c:pt>
                <c:pt idx="3">
                  <c:v>6189</c:v>
                </c:pt>
                <c:pt idx="4">
                  <c:v>5724</c:v>
                </c:pt>
                <c:pt idx="5">
                  <c:v>4831</c:v>
                </c:pt>
                <c:pt idx="6">
                  <c:v>4808</c:v>
                </c:pt>
                <c:pt idx="7">
                  <c:v>1267</c:v>
                </c:pt>
                <c:pt idx="8">
                  <c:v>1107</c:v>
                </c:pt>
                <c:pt idx="9">
                  <c:v>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GIJON</c:v>
                </c:pt>
                <c:pt idx="4">
                  <c:v>AVILES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20777</c:v>
                </c:pt>
                <c:pt idx="1">
                  <c:v>12677</c:v>
                </c:pt>
                <c:pt idx="2">
                  <c:v>5412</c:v>
                </c:pt>
                <c:pt idx="3">
                  <c:v>7609</c:v>
                </c:pt>
                <c:pt idx="4">
                  <c:v>8031</c:v>
                </c:pt>
                <c:pt idx="5">
                  <c:v>5377</c:v>
                </c:pt>
                <c:pt idx="6">
                  <c:v>8676</c:v>
                </c:pt>
                <c:pt idx="7">
                  <c:v>1211</c:v>
                </c:pt>
                <c:pt idx="8">
                  <c:v>1035</c:v>
                </c:pt>
                <c:pt idx="9">
                  <c:v>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GIJON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982273</c:v>
                </c:pt>
                <c:pt idx="1">
                  <c:v>727329</c:v>
                </c:pt>
                <c:pt idx="2">
                  <c:v>404924</c:v>
                </c:pt>
                <c:pt idx="3">
                  <c:v>287871</c:v>
                </c:pt>
                <c:pt idx="4">
                  <c:v>221786</c:v>
                </c:pt>
                <c:pt idx="5">
                  <c:v>100426</c:v>
                </c:pt>
                <c:pt idx="6">
                  <c:v>67142</c:v>
                </c:pt>
                <c:pt idx="7">
                  <c:v>45920</c:v>
                </c:pt>
                <c:pt idx="8">
                  <c:v>45095</c:v>
                </c:pt>
                <c:pt idx="9">
                  <c:v>43757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GIJON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1140018</c:v>
                </c:pt>
                <c:pt idx="1">
                  <c:v>755160</c:v>
                </c:pt>
                <c:pt idx="2">
                  <c:v>339471</c:v>
                </c:pt>
                <c:pt idx="3">
                  <c:v>372938</c:v>
                </c:pt>
                <c:pt idx="4">
                  <c:v>198276</c:v>
                </c:pt>
                <c:pt idx="5">
                  <c:v>117059</c:v>
                </c:pt>
                <c:pt idx="6">
                  <c:v>88406</c:v>
                </c:pt>
                <c:pt idx="7">
                  <c:v>68063</c:v>
                </c:pt>
                <c:pt idx="8">
                  <c:v>41505</c:v>
                </c:pt>
                <c:pt idx="9">
                  <c:v>37104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BAHIA DE CADIZ</c:v>
                </c:pt>
                <c:pt idx="9">
                  <c:v>HUELVA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12133287</c:v>
                </c:pt>
                <c:pt idx="1">
                  <c:v>9156106</c:v>
                </c:pt>
                <c:pt idx="2">
                  <c:v>2725610</c:v>
                </c:pt>
                <c:pt idx="3">
                  <c:v>2400782</c:v>
                </c:pt>
                <c:pt idx="4">
                  <c:v>2317959</c:v>
                </c:pt>
                <c:pt idx="5">
                  <c:v>312588</c:v>
                </c:pt>
                <c:pt idx="6">
                  <c:v>310625</c:v>
                </c:pt>
                <c:pt idx="7">
                  <c:v>151263</c:v>
                </c:pt>
                <c:pt idx="8">
                  <c:v>135413</c:v>
                </c:pt>
                <c:pt idx="9">
                  <c:v>113305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BAHIA DE CADIZ</c:v>
                </c:pt>
                <c:pt idx="9">
                  <c:v>HUELVA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10659612</c:v>
                </c:pt>
                <c:pt idx="1">
                  <c:v>8551538</c:v>
                </c:pt>
                <c:pt idx="2">
                  <c:v>2548525</c:v>
                </c:pt>
                <c:pt idx="3">
                  <c:v>1738964</c:v>
                </c:pt>
                <c:pt idx="4">
                  <c:v>2459354</c:v>
                </c:pt>
                <c:pt idx="5">
                  <c:v>253936</c:v>
                </c:pt>
                <c:pt idx="6">
                  <c:v>174170</c:v>
                </c:pt>
                <c:pt idx="7">
                  <c:v>160493</c:v>
                </c:pt>
                <c:pt idx="8">
                  <c:v>71085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12074871</c:v>
                </c:pt>
                <c:pt idx="1">
                  <c:v>9147531</c:v>
                </c:pt>
                <c:pt idx="2">
                  <c:v>2574430</c:v>
                </c:pt>
                <c:pt idx="3">
                  <c:v>2206989</c:v>
                </c:pt>
                <c:pt idx="4">
                  <c:v>756939</c:v>
                </c:pt>
                <c:pt idx="5">
                  <c:v>310625</c:v>
                </c:pt>
                <c:pt idx="6">
                  <c:v>66033</c:v>
                </c:pt>
                <c:pt idx="7">
                  <c:v>55692</c:v>
                </c:pt>
                <c:pt idx="8">
                  <c:v>35786</c:v>
                </c:pt>
                <c:pt idx="9">
                  <c:v>2045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10652730</c:v>
                </c:pt>
                <c:pt idx="1">
                  <c:v>8546807</c:v>
                </c:pt>
                <c:pt idx="2">
                  <c:v>2488942</c:v>
                </c:pt>
                <c:pt idx="3">
                  <c:v>2276035</c:v>
                </c:pt>
                <c:pt idx="4">
                  <c:v>342942</c:v>
                </c:pt>
                <c:pt idx="5">
                  <c:v>174170</c:v>
                </c:pt>
                <c:pt idx="6">
                  <c:v>61608</c:v>
                </c:pt>
                <c:pt idx="7">
                  <c:v>24424</c:v>
                </c:pt>
                <c:pt idx="8">
                  <c:v>34204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14382757</c:v>
                </c:pt>
                <c:pt idx="1">
                  <c:v>12698417</c:v>
                </c:pt>
                <c:pt idx="2">
                  <c:v>5871294</c:v>
                </c:pt>
                <c:pt idx="3">
                  <c:v>3632114</c:v>
                </c:pt>
                <c:pt idx="4">
                  <c:v>1681915</c:v>
                </c:pt>
                <c:pt idx="5">
                  <c:v>1003536</c:v>
                </c:pt>
                <c:pt idx="6">
                  <c:v>959749</c:v>
                </c:pt>
                <c:pt idx="7">
                  <c:v>698616</c:v>
                </c:pt>
                <c:pt idx="8">
                  <c:v>391901</c:v>
                </c:pt>
                <c:pt idx="9">
                  <c:v>357752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13390964</c:v>
                </c:pt>
                <c:pt idx="1">
                  <c:v>11199168</c:v>
                </c:pt>
                <c:pt idx="2">
                  <c:v>5558568</c:v>
                </c:pt>
                <c:pt idx="3">
                  <c:v>3490474</c:v>
                </c:pt>
                <c:pt idx="4">
                  <c:v>1457700</c:v>
                </c:pt>
                <c:pt idx="5">
                  <c:v>518130</c:v>
                </c:pt>
                <c:pt idx="6">
                  <c:v>876018</c:v>
                </c:pt>
                <c:pt idx="7">
                  <c:v>578594</c:v>
                </c:pt>
                <c:pt idx="8">
                  <c:v>328993</c:v>
                </c:pt>
                <c:pt idx="9">
                  <c:v>298780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2745893</c:v>
                </c:pt>
                <c:pt idx="1">
                  <c:v>2393926</c:v>
                </c:pt>
                <c:pt idx="2">
                  <c:v>1550560</c:v>
                </c:pt>
                <c:pt idx="3">
                  <c:v>1547783</c:v>
                </c:pt>
                <c:pt idx="4">
                  <c:v>1112366</c:v>
                </c:pt>
                <c:pt idx="5">
                  <c:v>782033</c:v>
                </c:pt>
                <c:pt idx="6">
                  <c:v>438652</c:v>
                </c:pt>
                <c:pt idx="7">
                  <c:v>368343</c:v>
                </c:pt>
                <c:pt idx="8">
                  <c:v>348985</c:v>
                </c:pt>
                <c:pt idx="9">
                  <c:v>346926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2583593</c:v>
                </c:pt>
                <c:pt idx="1">
                  <c:v>2444776</c:v>
                </c:pt>
                <c:pt idx="2">
                  <c:v>1347200</c:v>
                </c:pt>
                <c:pt idx="3">
                  <c:v>1639241</c:v>
                </c:pt>
                <c:pt idx="4">
                  <c:v>1065360</c:v>
                </c:pt>
                <c:pt idx="5">
                  <c:v>713529</c:v>
                </c:pt>
                <c:pt idx="6">
                  <c:v>395491</c:v>
                </c:pt>
                <c:pt idx="7">
                  <c:v>213366</c:v>
                </c:pt>
                <c:pt idx="8">
                  <c:v>284165</c:v>
                </c:pt>
                <c:pt idx="9">
                  <c:v>211932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1265298</c:v>
                </c:pt>
                <c:pt idx="1">
                  <c:v>1003528</c:v>
                </c:pt>
                <c:pt idx="2">
                  <c:v>587762.5</c:v>
                </c:pt>
                <c:pt idx="3">
                  <c:v>341103</c:v>
                </c:pt>
                <c:pt idx="4">
                  <c:v>158790.5</c:v>
                </c:pt>
                <c:pt idx="5">
                  <c:v>118059</c:v>
                </c:pt>
                <c:pt idx="6">
                  <c:v>108513</c:v>
                </c:pt>
                <c:pt idx="7">
                  <c:v>87310</c:v>
                </c:pt>
                <c:pt idx="8">
                  <c:v>68570</c:v>
                </c:pt>
                <c:pt idx="9">
                  <c:v>47318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1184655</c:v>
                </c:pt>
                <c:pt idx="1">
                  <c:v>933002</c:v>
                </c:pt>
                <c:pt idx="2">
                  <c:v>578898</c:v>
                </c:pt>
                <c:pt idx="3">
                  <c:v>334393</c:v>
                </c:pt>
                <c:pt idx="4">
                  <c:v>136276.5</c:v>
                </c:pt>
                <c:pt idx="5">
                  <c:v>108476</c:v>
                </c:pt>
                <c:pt idx="6">
                  <c:v>70943</c:v>
                </c:pt>
                <c:pt idx="7">
                  <c:v>46409</c:v>
                </c:pt>
                <c:pt idx="8">
                  <c:v>57698</c:v>
                </c:pt>
                <c:pt idx="9">
                  <c:v>39372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949154</c:v>
                </c:pt>
                <c:pt idx="1">
                  <c:v>610051</c:v>
                </c:pt>
                <c:pt idx="2">
                  <c:v>194985</c:v>
                </c:pt>
                <c:pt idx="3">
                  <c:v>193577</c:v>
                </c:pt>
                <c:pt idx="4">
                  <c:v>103027</c:v>
                </c:pt>
                <c:pt idx="5">
                  <c:v>64418</c:v>
                </c:pt>
                <c:pt idx="6">
                  <c:v>4813</c:v>
                </c:pt>
                <c:pt idx="7">
                  <c:v>3812</c:v>
                </c:pt>
                <c:pt idx="8">
                  <c:v>1960</c:v>
                </c:pt>
                <c:pt idx="9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887898</c:v>
                </c:pt>
                <c:pt idx="1">
                  <c:v>584690</c:v>
                </c:pt>
                <c:pt idx="2">
                  <c:v>197347</c:v>
                </c:pt>
                <c:pt idx="3">
                  <c:v>197340.5</c:v>
                </c:pt>
                <c:pt idx="4">
                  <c:v>65662</c:v>
                </c:pt>
                <c:pt idx="5">
                  <c:v>27941</c:v>
                </c:pt>
                <c:pt idx="6">
                  <c:v>4326</c:v>
                </c:pt>
                <c:pt idx="7">
                  <c:v>1601</c:v>
                </c:pt>
                <c:pt idx="8">
                  <c:v>1990.25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114358</c:v>
                </c:pt>
                <c:pt idx="1">
                  <c:v>98712</c:v>
                </c:pt>
                <c:pt idx="2">
                  <c:v>64056.5</c:v>
                </c:pt>
                <c:pt idx="3">
                  <c:v>41844</c:v>
                </c:pt>
                <c:pt idx="4">
                  <c:v>41522</c:v>
                </c:pt>
                <c:pt idx="5">
                  <c:v>39910</c:v>
                </c:pt>
                <c:pt idx="6">
                  <c:v>26214</c:v>
                </c:pt>
                <c:pt idx="7">
                  <c:v>23190.5</c:v>
                </c:pt>
                <c:pt idx="8">
                  <c:v>16394.5</c:v>
                </c:pt>
                <c:pt idx="9">
                  <c:v>14684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105766</c:v>
                </c:pt>
                <c:pt idx="1">
                  <c:v>91231</c:v>
                </c:pt>
                <c:pt idx="2">
                  <c:v>75082</c:v>
                </c:pt>
                <c:pt idx="3">
                  <c:v>50133</c:v>
                </c:pt>
                <c:pt idx="4">
                  <c:v>35445</c:v>
                </c:pt>
                <c:pt idx="5">
                  <c:v>34560</c:v>
                </c:pt>
                <c:pt idx="6">
                  <c:v>43581</c:v>
                </c:pt>
                <c:pt idx="7">
                  <c:v>16871</c:v>
                </c:pt>
                <c:pt idx="8">
                  <c:v>19443.75</c:v>
                </c:pt>
                <c:pt idx="9">
                  <c:v>11240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613403</c:v>
                </c:pt>
                <c:pt idx="1">
                  <c:v>330129</c:v>
                </c:pt>
                <c:pt idx="2">
                  <c:v>140436</c:v>
                </c:pt>
                <c:pt idx="3">
                  <c:v>51909</c:v>
                </c:pt>
                <c:pt idx="4">
                  <c:v>50074</c:v>
                </c:pt>
                <c:pt idx="5">
                  <c:v>31742</c:v>
                </c:pt>
                <c:pt idx="6">
                  <c:v>25782</c:v>
                </c:pt>
                <c:pt idx="7">
                  <c:v>19561</c:v>
                </c:pt>
                <c:pt idx="8">
                  <c:v>16698</c:v>
                </c:pt>
                <c:pt idx="9">
                  <c:v>14534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549832</c:v>
                </c:pt>
                <c:pt idx="1">
                  <c:v>306475.5</c:v>
                </c:pt>
                <c:pt idx="2">
                  <c:v>114842.5</c:v>
                </c:pt>
                <c:pt idx="3">
                  <c:v>41930</c:v>
                </c:pt>
                <c:pt idx="4">
                  <c:v>44857</c:v>
                </c:pt>
                <c:pt idx="5">
                  <c:v>31280</c:v>
                </c:pt>
                <c:pt idx="6">
                  <c:v>17268</c:v>
                </c:pt>
                <c:pt idx="7">
                  <c:v>14042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SEVILLA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655247</c:v>
                </c:pt>
                <c:pt idx="1">
                  <c:v>394185.5</c:v>
                </c:pt>
                <c:pt idx="2">
                  <c:v>156830.5</c:v>
                </c:pt>
                <c:pt idx="3">
                  <c:v>146118</c:v>
                </c:pt>
                <c:pt idx="4">
                  <c:v>113246</c:v>
                </c:pt>
                <c:pt idx="5">
                  <c:v>64758</c:v>
                </c:pt>
                <c:pt idx="6">
                  <c:v>54374</c:v>
                </c:pt>
                <c:pt idx="7">
                  <c:v>47318</c:v>
                </c:pt>
                <c:pt idx="8">
                  <c:v>46753</c:v>
                </c:pt>
                <c:pt idx="9">
                  <c:v>39888.5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SEVILLA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599965</c:v>
                </c:pt>
                <c:pt idx="1">
                  <c:v>381557.5</c:v>
                </c:pt>
                <c:pt idx="2">
                  <c:v>134286.25</c:v>
                </c:pt>
                <c:pt idx="3">
                  <c:v>137046</c:v>
                </c:pt>
                <c:pt idx="4">
                  <c:v>104150</c:v>
                </c:pt>
                <c:pt idx="5">
                  <c:v>56097</c:v>
                </c:pt>
                <c:pt idx="6">
                  <c:v>45104</c:v>
                </c:pt>
                <c:pt idx="7">
                  <c:v>39368</c:v>
                </c:pt>
                <c:pt idx="8">
                  <c:v>38163</c:v>
                </c:pt>
                <c:pt idx="9">
                  <c:v>32211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MALAGA</c:v>
                </c:pt>
                <c:pt idx="8">
                  <c:v>MELILLA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1463571</c:v>
                </c:pt>
                <c:pt idx="1">
                  <c:v>1192693</c:v>
                </c:pt>
                <c:pt idx="2">
                  <c:v>812791</c:v>
                </c:pt>
                <c:pt idx="3">
                  <c:v>583168</c:v>
                </c:pt>
                <c:pt idx="4">
                  <c:v>559571</c:v>
                </c:pt>
                <c:pt idx="5">
                  <c:v>474804</c:v>
                </c:pt>
                <c:pt idx="6">
                  <c:v>210877</c:v>
                </c:pt>
                <c:pt idx="7">
                  <c:v>200435</c:v>
                </c:pt>
                <c:pt idx="8">
                  <c:v>163737</c:v>
                </c:pt>
                <c:pt idx="9">
                  <c:v>162346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MALAGA</c:v>
                </c:pt>
                <c:pt idx="8">
                  <c:v>MELILLA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1338311</c:v>
                </c:pt>
                <c:pt idx="1">
                  <c:v>1221890</c:v>
                </c:pt>
                <c:pt idx="2">
                  <c:v>814469</c:v>
                </c:pt>
                <c:pt idx="3">
                  <c:v>586699</c:v>
                </c:pt>
                <c:pt idx="4">
                  <c:v>623023</c:v>
                </c:pt>
                <c:pt idx="5">
                  <c:v>483192</c:v>
                </c:pt>
                <c:pt idx="6">
                  <c:v>245311</c:v>
                </c:pt>
                <c:pt idx="7">
                  <c:v>186434</c:v>
                </c:pt>
                <c:pt idx="8">
                  <c:v>130639</c:v>
                </c:pt>
                <c:pt idx="9">
                  <c:v>183588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343495</c:v>
                </c:pt>
                <c:pt idx="1">
                  <c:v>286660</c:v>
                </c:pt>
                <c:pt idx="2">
                  <c:v>247817</c:v>
                </c:pt>
                <c:pt idx="3">
                  <c:v>191084</c:v>
                </c:pt>
                <c:pt idx="4">
                  <c:v>119244</c:v>
                </c:pt>
                <c:pt idx="5">
                  <c:v>53044</c:v>
                </c:pt>
                <c:pt idx="6">
                  <c:v>46019</c:v>
                </c:pt>
                <c:pt idx="7">
                  <c:v>22971</c:v>
                </c:pt>
                <c:pt idx="8">
                  <c:v>20177</c:v>
                </c:pt>
                <c:pt idx="9">
                  <c:v>15360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332809</c:v>
                </c:pt>
                <c:pt idx="1">
                  <c:v>246889</c:v>
                </c:pt>
                <c:pt idx="2">
                  <c:v>288270</c:v>
                </c:pt>
                <c:pt idx="3">
                  <c:v>130762</c:v>
                </c:pt>
                <c:pt idx="4">
                  <c:v>122553</c:v>
                </c:pt>
                <c:pt idx="5">
                  <c:v>53579</c:v>
                </c:pt>
                <c:pt idx="6">
                  <c:v>24532</c:v>
                </c:pt>
                <c:pt idx="7">
                  <c:v>37514</c:v>
                </c:pt>
                <c:pt idx="8">
                  <c:v>8546</c:v>
                </c:pt>
                <c:pt idx="9">
                  <c:v>7469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CEUTA</c:v>
                </c:pt>
                <c:pt idx="4">
                  <c:v>BALEARES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293601</c:v>
                </c:pt>
                <c:pt idx="1">
                  <c:v>217627</c:v>
                </c:pt>
                <c:pt idx="2">
                  <c:v>152111</c:v>
                </c:pt>
                <c:pt idx="3">
                  <c:v>119715</c:v>
                </c:pt>
                <c:pt idx="4">
                  <c:v>81117</c:v>
                </c:pt>
                <c:pt idx="5">
                  <c:v>56071</c:v>
                </c:pt>
                <c:pt idx="6">
                  <c:v>24853</c:v>
                </c:pt>
                <c:pt idx="7">
                  <c:v>19993</c:v>
                </c:pt>
                <c:pt idx="8">
                  <c:v>16730</c:v>
                </c:pt>
                <c:pt idx="9">
                  <c:v>13278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CEUTA</c:v>
                </c:pt>
                <c:pt idx="4">
                  <c:v>BALEARES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287818</c:v>
                </c:pt>
                <c:pt idx="1">
                  <c:v>183623</c:v>
                </c:pt>
                <c:pt idx="2">
                  <c:v>47500</c:v>
                </c:pt>
                <c:pt idx="3">
                  <c:v>139394</c:v>
                </c:pt>
                <c:pt idx="4">
                  <c:v>84752</c:v>
                </c:pt>
                <c:pt idx="5">
                  <c:v>54022</c:v>
                </c:pt>
                <c:pt idx="6">
                  <c:v>38719</c:v>
                </c:pt>
                <c:pt idx="7">
                  <c:v>20874</c:v>
                </c:pt>
                <c:pt idx="8">
                  <c:v>14498</c:v>
                </c:pt>
                <c:pt idx="9">
                  <c:v>9026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8092</c:v>
                </c:pt>
                <c:pt idx="1">
                  <c:v>5623</c:v>
                </c:pt>
                <c:pt idx="2">
                  <c:v>4005</c:v>
                </c:pt>
                <c:pt idx="3">
                  <c:v>3582</c:v>
                </c:pt>
                <c:pt idx="4">
                  <c:v>2409</c:v>
                </c:pt>
                <c:pt idx="5">
                  <c:v>2314</c:v>
                </c:pt>
                <c:pt idx="6">
                  <c:v>2211</c:v>
                </c:pt>
                <c:pt idx="7">
                  <c:v>1057</c:v>
                </c:pt>
                <c:pt idx="8">
                  <c:v>1051</c:v>
                </c:pt>
                <c:pt idx="9">
                  <c:v>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7750</c:v>
                </c:pt>
                <c:pt idx="1">
                  <c:v>4600</c:v>
                </c:pt>
                <c:pt idx="2">
                  <c:v>4019</c:v>
                </c:pt>
                <c:pt idx="3">
                  <c:v>3412</c:v>
                </c:pt>
                <c:pt idx="4">
                  <c:v>2527</c:v>
                </c:pt>
                <c:pt idx="5">
                  <c:v>2217</c:v>
                </c:pt>
                <c:pt idx="6">
                  <c:v>2143</c:v>
                </c:pt>
                <c:pt idx="7">
                  <c:v>969</c:v>
                </c:pt>
                <c:pt idx="8">
                  <c:v>885</c:v>
                </c:pt>
                <c:pt idx="9">
                  <c:v>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85154459</c:v>
                </c:pt>
                <c:pt idx="1">
                  <c:v>68980363</c:v>
                </c:pt>
                <c:pt idx="2">
                  <c:v>66475401</c:v>
                </c:pt>
                <c:pt idx="3">
                  <c:v>60805034</c:v>
                </c:pt>
                <c:pt idx="4">
                  <c:v>59240727</c:v>
                </c:pt>
                <c:pt idx="5">
                  <c:v>36124105</c:v>
                </c:pt>
                <c:pt idx="6">
                  <c:v>20835161</c:v>
                </c:pt>
                <c:pt idx="7">
                  <c:v>15519278</c:v>
                </c:pt>
                <c:pt idx="8">
                  <c:v>13425967</c:v>
                </c:pt>
                <c:pt idx="9">
                  <c:v>11451954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88554353</c:v>
                </c:pt>
                <c:pt idx="1">
                  <c:v>70280019</c:v>
                </c:pt>
                <c:pt idx="2">
                  <c:v>59842050</c:v>
                </c:pt>
                <c:pt idx="3">
                  <c:v>58472379</c:v>
                </c:pt>
                <c:pt idx="4">
                  <c:v>55817415</c:v>
                </c:pt>
                <c:pt idx="5">
                  <c:v>36528717</c:v>
                </c:pt>
                <c:pt idx="6">
                  <c:v>20329232</c:v>
                </c:pt>
                <c:pt idx="7">
                  <c:v>12906480</c:v>
                </c:pt>
                <c:pt idx="8">
                  <c:v>14249999</c:v>
                </c:pt>
                <c:pt idx="9">
                  <c:v>10578449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CARTAGENA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152</c:v>
                </c:pt>
                <c:pt idx="1">
                  <c:v>146</c:v>
                </c:pt>
                <c:pt idx="2">
                  <c:v>144</c:v>
                </c:pt>
                <c:pt idx="3">
                  <c:v>87</c:v>
                </c:pt>
                <c:pt idx="4">
                  <c:v>73</c:v>
                </c:pt>
                <c:pt idx="5">
                  <c:v>61</c:v>
                </c:pt>
                <c:pt idx="6">
                  <c:v>30</c:v>
                </c:pt>
                <c:pt idx="7">
                  <c:v>17</c:v>
                </c:pt>
                <c:pt idx="8">
                  <c:v>16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CARTAGENA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171</c:v>
                </c:pt>
                <c:pt idx="1">
                  <c:v>156</c:v>
                </c:pt>
                <c:pt idx="2">
                  <c:v>141</c:v>
                </c:pt>
                <c:pt idx="3">
                  <c:v>75</c:v>
                </c:pt>
                <c:pt idx="4">
                  <c:v>74</c:v>
                </c:pt>
                <c:pt idx="5">
                  <c:v>54</c:v>
                </c:pt>
                <c:pt idx="6">
                  <c:v>22</c:v>
                </c:pt>
                <c:pt idx="7">
                  <c:v>9</c:v>
                </c:pt>
                <c:pt idx="8">
                  <c:v>17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7" sqref="D7"/>
    </sheetView>
  </sheetViews>
  <sheetFormatPr baseColWidth="10" defaultRowHeight="15" x14ac:dyDescent="0.25"/>
  <cols>
    <col min="1" max="1" width="28.28515625" style="45" bestFit="1" customWidth="1"/>
    <col min="2" max="2" width="16" style="45" bestFit="1" customWidth="1"/>
    <col min="3" max="3" width="26.5703125" style="45" bestFit="1" customWidth="1"/>
    <col min="4" max="16384" width="11.42578125" style="45"/>
  </cols>
  <sheetData>
    <row r="1" spans="1:9" ht="22.5" customHeight="1" x14ac:dyDescent="0.35">
      <c r="D1" s="46" t="s">
        <v>39</v>
      </c>
    </row>
    <row r="4" spans="1:9" x14ac:dyDescent="0.25">
      <c r="F4" s="47"/>
      <c r="G4" s="47"/>
      <c r="I4" s="48">
        <v>40331</v>
      </c>
    </row>
    <row r="6" spans="1:9" x14ac:dyDescent="0.25">
      <c r="A6" s="66" t="s">
        <v>42</v>
      </c>
      <c r="B6" s="67"/>
      <c r="C6" s="67"/>
      <c r="D6" s="78" t="s">
        <v>97</v>
      </c>
      <c r="E6" s="65"/>
      <c r="F6" s="64" t="s">
        <v>40</v>
      </c>
      <c r="G6" s="65"/>
      <c r="H6" s="64" t="s">
        <v>41</v>
      </c>
      <c r="I6" s="65"/>
    </row>
    <row r="7" spans="1:9" x14ac:dyDescent="0.25">
      <c r="A7" s="68"/>
      <c r="B7" s="68"/>
      <c r="C7" s="68"/>
      <c r="D7" s="49">
        <v>2009</v>
      </c>
      <c r="E7" s="49">
        <v>2010</v>
      </c>
      <c r="F7" s="49">
        <v>2009</v>
      </c>
      <c r="G7" s="49">
        <v>2010</v>
      </c>
      <c r="H7" s="49" t="s">
        <v>0</v>
      </c>
      <c r="I7" s="49" t="s">
        <v>3</v>
      </c>
    </row>
    <row r="8" spans="1:9" x14ac:dyDescent="0.25">
      <c r="A8" s="69" t="s">
        <v>12</v>
      </c>
      <c r="B8" s="69" t="s">
        <v>13</v>
      </c>
      <c r="C8" s="50" t="s">
        <v>14</v>
      </c>
      <c r="D8" s="51">
        <v>11934638</v>
      </c>
      <c r="E8" s="51">
        <v>12246644</v>
      </c>
      <c r="F8" s="51">
        <v>48084756</v>
      </c>
      <c r="G8" s="51">
        <v>45499786</v>
      </c>
      <c r="H8" s="51">
        <v>-2584970</v>
      </c>
      <c r="I8" s="52">
        <f>((G8*100/F8)-100)</f>
        <v>-5.3758617388013761</v>
      </c>
    </row>
    <row r="9" spans="1:9" x14ac:dyDescent="0.25">
      <c r="A9" s="70"/>
      <c r="B9" s="71"/>
      <c r="C9" s="50" t="s">
        <v>15</v>
      </c>
      <c r="D9" s="51">
        <v>6775524</v>
      </c>
      <c r="E9" s="51">
        <v>5818449</v>
      </c>
      <c r="F9" s="51">
        <v>25419420</v>
      </c>
      <c r="G9" s="51">
        <v>25239621</v>
      </c>
      <c r="H9" s="51">
        <v>-179799</v>
      </c>
      <c r="I9" s="52">
        <f t="shared" ref="I9:I19" si="0">((G9*100/F9)-100)</f>
        <v>-0.70732927816605695</v>
      </c>
    </row>
    <row r="10" spans="1:9" x14ac:dyDescent="0.25">
      <c r="A10" s="70"/>
      <c r="B10" s="69" t="s">
        <v>16</v>
      </c>
      <c r="C10" s="50" t="s">
        <v>17</v>
      </c>
      <c r="D10" s="51">
        <v>4235521</v>
      </c>
      <c r="E10" s="51">
        <v>4561126</v>
      </c>
      <c r="F10" s="51">
        <v>15531989</v>
      </c>
      <c r="G10" s="51">
        <v>16786394</v>
      </c>
      <c r="H10" s="51">
        <v>1254405</v>
      </c>
      <c r="I10" s="52">
        <f t="shared" si="0"/>
        <v>8.0762676306299142</v>
      </c>
    </row>
    <row r="11" spans="1:9" x14ac:dyDescent="0.25">
      <c r="A11" s="70"/>
      <c r="B11" s="70"/>
      <c r="C11" s="50" t="s">
        <v>18</v>
      </c>
      <c r="D11" s="51">
        <v>10649275</v>
      </c>
      <c r="E11" s="51">
        <v>11502359</v>
      </c>
      <c r="F11" s="51">
        <v>39086991</v>
      </c>
      <c r="G11" s="51">
        <v>43492548</v>
      </c>
      <c r="H11" s="51">
        <v>4405557</v>
      </c>
      <c r="I11" s="52">
        <f t="shared" si="0"/>
        <v>11.271159245796127</v>
      </c>
    </row>
    <row r="12" spans="1:9" x14ac:dyDescent="0.25">
      <c r="A12" s="71"/>
      <c r="B12" s="71"/>
      <c r="C12" s="50" t="s">
        <v>2</v>
      </c>
      <c r="D12" s="51">
        <v>14884796</v>
      </c>
      <c r="E12" s="51">
        <v>16063485</v>
      </c>
      <c r="F12" s="51">
        <v>54618980</v>
      </c>
      <c r="G12" s="51">
        <v>60278942</v>
      </c>
      <c r="H12" s="51">
        <v>5659962</v>
      </c>
      <c r="I12" s="52">
        <f t="shared" si="0"/>
        <v>10.362628522173068</v>
      </c>
    </row>
    <row r="13" spans="1:9" x14ac:dyDescent="0.25">
      <c r="A13" s="53"/>
      <c r="B13" s="53"/>
      <c r="C13" s="54" t="s">
        <v>2</v>
      </c>
      <c r="D13" s="55">
        <v>33594958</v>
      </c>
      <c r="E13" s="55">
        <v>34128578</v>
      </c>
      <c r="F13" s="55">
        <v>128123156</v>
      </c>
      <c r="G13" s="55">
        <v>131018349</v>
      </c>
      <c r="H13" s="55">
        <v>2895193</v>
      </c>
      <c r="I13" s="56">
        <f t="shared" si="0"/>
        <v>2.2596953512447016</v>
      </c>
    </row>
    <row r="14" spans="1:9" x14ac:dyDescent="0.25">
      <c r="A14" s="69" t="s">
        <v>4</v>
      </c>
      <c r="B14" s="57" t="s">
        <v>5</v>
      </c>
      <c r="C14" s="50" t="s">
        <v>6</v>
      </c>
      <c r="D14" s="51">
        <v>20414</v>
      </c>
      <c r="E14" s="51">
        <v>16139</v>
      </c>
      <c r="F14" s="51">
        <v>78503</v>
      </c>
      <c r="G14" s="51">
        <v>71994</v>
      </c>
      <c r="H14" s="51">
        <v>-6509</v>
      </c>
      <c r="I14" s="52">
        <f t="shared" si="0"/>
        <v>-8.2914028763232039</v>
      </c>
    </row>
    <row r="15" spans="1:9" x14ac:dyDescent="0.25">
      <c r="A15" s="70"/>
      <c r="B15" s="69" t="s">
        <v>7</v>
      </c>
      <c r="C15" s="50" t="s">
        <v>8</v>
      </c>
      <c r="D15" s="51">
        <v>588420</v>
      </c>
      <c r="E15" s="51">
        <v>644751</v>
      </c>
      <c r="F15" s="51">
        <v>2560871</v>
      </c>
      <c r="G15" s="51">
        <v>2369713</v>
      </c>
      <c r="H15" s="51">
        <v>-191158</v>
      </c>
      <c r="I15" s="52">
        <f t="shared" si="0"/>
        <v>-7.4645696718030763</v>
      </c>
    </row>
    <row r="16" spans="1:9" x14ac:dyDescent="0.25">
      <c r="A16" s="70"/>
      <c r="B16" s="71"/>
      <c r="C16" s="50" t="s">
        <v>9</v>
      </c>
      <c r="D16" s="51">
        <v>234089</v>
      </c>
      <c r="E16" s="51">
        <v>208544</v>
      </c>
      <c r="F16" s="51">
        <v>863858</v>
      </c>
      <c r="G16" s="51">
        <v>779378</v>
      </c>
      <c r="H16" s="51">
        <v>-84480</v>
      </c>
      <c r="I16" s="52">
        <f t="shared" si="0"/>
        <v>-9.779385037818713</v>
      </c>
    </row>
    <row r="17" spans="1:9" x14ac:dyDescent="0.25">
      <c r="A17" s="71"/>
      <c r="B17" s="57" t="s">
        <v>10</v>
      </c>
      <c r="C17" s="50" t="s">
        <v>11</v>
      </c>
      <c r="D17" s="51">
        <v>219077</v>
      </c>
      <c r="E17" s="51">
        <v>226938</v>
      </c>
      <c r="F17" s="51">
        <v>966847</v>
      </c>
      <c r="G17" s="51">
        <v>1008969</v>
      </c>
      <c r="H17" s="51">
        <v>42122</v>
      </c>
      <c r="I17" s="52">
        <f t="shared" si="0"/>
        <v>4.3566355379910107</v>
      </c>
    </row>
    <row r="18" spans="1:9" x14ac:dyDescent="0.25">
      <c r="A18" s="58"/>
      <c r="B18" s="58"/>
      <c r="C18" s="54" t="s">
        <v>2</v>
      </c>
      <c r="D18" s="55">
        <v>1062000</v>
      </c>
      <c r="E18" s="55">
        <v>1096372</v>
      </c>
      <c r="F18" s="55">
        <v>4470079</v>
      </c>
      <c r="G18" s="55">
        <v>4230054</v>
      </c>
      <c r="H18" s="55">
        <v>-240025</v>
      </c>
      <c r="I18" s="56">
        <f t="shared" si="0"/>
        <v>-5.3695919020670573</v>
      </c>
    </row>
    <row r="19" spans="1:9" x14ac:dyDescent="0.25">
      <c r="A19" s="59"/>
      <c r="B19" s="59"/>
      <c r="C19" s="60" t="s">
        <v>1</v>
      </c>
      <c r="D19" s="61">
        <f>+D13+D18</f>
        <v>34656958</v>
      </c>
      <c r="E19" s="61">
        <f t="shared" ref="E19:G19" si="1">+E13+E18</f>
        <v>35224950</v>
      </c>
      <c r="F19" s="61">
        <f t="shared" si="1"/>
        <v>132593235</v>
      </c>
      <c r="G19" s="61">
        <f t="shared" si="1"/>
        <v>135248403</v>
      </c>
      <c r="H19" s="61">
        <f t="shared" ref="H19" si="2">G19-F19</f>
        <v>2655168</v>
      </c>
      <c r="I19" s="62">
        <f t="shared" si="0"/>
        <v>2.0024913035721568</v>
      </c>
    </row>
    <row r="20" spans="1:9" x14ac:dyDescent="0.25">
      <c r="A20" s="58"/>
      <c r="B20" s="58"/>
      <c r="I20" s="63"/>
    </row>
    <row r="21" spans="1:9" x14ac:dyDescent="0.25">
      <c r="A21" s="69" t="s">
        <v>19</v>
      </c>
      <c r="B21" s="69" t="s">
        <v>20</v>
      </c>
      <c r="C21" s="50" t="s">
        <v>21</v>
      </c>
      <c r="D21" s="51">
        <v>7618219</v>
      </c>
      <c r="E21" s="51">
        <v>7951567</v>
      </c>
      <c r="F21" s="51">
        <v>27018708</v>
      </c>
      <c r="G21" s="51">
        <v>30040333</v>
      </c>
      <c r="H21" s="51">
        <v>3021625</v>
      </c>
      <c r="I21" s="52">
        <f t="shared" ref="I21:I34" si="3">((G21*100/F21)-100)</f>
        <v>11.183454812124992</v>
      </c>
    </row>
    <row r="22" spans="1:9" x14ac:dyDescent="0.25">
      <c r="A22" s="70"/>
      <c r="B22" s="71"/>
      <c r="C22" s="50" t="s">
        <v>22</v>
      </c>
      <c r="D22" s="51">
        <v>6746263</v>
      </c>
      <c r="E22" s="51">
        <v>7240091</v>
      </c>
      <c r="F22" s="51">
        <v>24615764</v>
      </c>
      <c r="G22" s="51">
        <v>27231142</v>
      </c>
      <c r="H22" s="51">
        <v>2615378</v>
      </c>
      <c r="I22" s="52">
        <f t="shared" si="3"/>
        <v>10.62480937012559</v>
      </c>
    </row>
    <row r="23" spans="1:9" x14ac:dyDescent="0.25">
      <c r="A23" s="70"/>
      <c r="B23" s="57" t="s">
        <v>23</v>
      </c>
      <c r="C23" s="50" t="s">
        <v>24</v>
      </c>
      <c r="D23" s="51">
        <v>3303415</v>
      </c>
      <c r="E23" s="51">
        <v>3420971</v>
      </c>
      <c r="F23" s="51">
        <v>12137181</v>
      </c>
      <c r="G23" s="51">
        <v>12862404</v>
      </c>
      <c r="H23" s="51">
        <v>725223</v>
      </c>
      <c r="I23" s="52">
        <f t="shared" si="3"/>
        <v>5.9752178038706063</v>
      </c>
    </row>
    <row r="24" spans="1:9" x14ac:dyDescent="0.25">
      <c r="A24" s="70"/>
      <c r="B24" s="69" t="s">
        <v>25</v>
      </c>
      <c r="C24" s="50" t="s">
        <v>26</v>
      </c>
      <c r="D24" s="51">
        <v>972534.25</v>
      </c>
      <c r="E24" s="51">
        <v>1049338</v>
      </c>
      <c r="F24" s="51">
        <v>3677641</v>
      </c>
      <c r="G24" s="51">
        <v>3986222.5</v>
      </c>
      <c r="H24" s="51">
        <v>308581.5</v>
      </c>
      <c r="I24" s="52">
        <f t="shared" si="3"/>
        <v>8.3907455893601366</v>
      </c>
    </row>
    <row r="25" spans="1:9" x14ac:dyDescent="0.25">
      <c r="A25" s="70"/>
      <c r="B25" s="70"/>
      <c r="C25" s="50" t="s">
        <v>21</v>
      </c>
      <c r="D25" s="51">
        <v>519086</v>
      </c>
      <c r="E25" s="51">
        <v>575594.5</v>
      </c>
      <c r="F25" s="51">
        <v>1969995.75</v>
      </c>
      <c r="G25" s="51">
        <v>2125970</v>
      </c>
      <c r="H25" s="51">
        <v>155974.25</v>
      </c>
      <c r="I25" s="52">
        <f t="shared" si="3"/>
        <v>7.9174917001724481</v>
      </c>
    </row>
    <row r="26" spans="1:9" x14ac:dyDescent="0.25">
      <c r="A26" s="70"/>
      <c r="B26" s="70"/>
      <c r="C26" s="50" t="s">
        <v>27</v>
      </c>
      <c r="D26" s="51">
        <v>138910.5</v>
      </c>
      <c r="E26" s="51">
        <v>133422</v>
      </c>
      <c r="F26" s="51">
        <v>524711.75</v>
      </c>
      <c r="G26" s="51">
        <v>523703.5</v>
      </c>
      <c r="H26" s="51">
        <v>-1008.25</v>
      </c>
      <c r="I26" s="52">
        <f t="shared" si="3"/>
        <v>-0.19215312026078379</v>
      </c>
    </row>
    <row r="27" spans="1:9" x14ac:dyDescent="0.25">
      <c r="A27" s="70"/>
      <c r="B27" s="70"/>
      <c r="C27" s="50" t="s">
        <v>28</v>
      </c>
      <c r="D27" s="51">
        <v>314537.75</v>
      </c>
      <c r="E27" s="51">
        <v>340315.5</v>
      </c>
      <c r="F27" s="51">
        <v>1182933.5</v>
      </c>
      <c r="G27" s="51">
        <v>1336525</v>
      </c>
      <c r="H27" s="51">
        <v>153591.5</v>
      </c>
      <c r="I27" s="52">
        <f t="shared" si="3"/>
        <v>12.983950492567843</v>
      </c>
    </row>
    <row r="28" spans="1:9" x14ac:dyDescent="0.25">
      <c r="A28" s="70"/>
      <c r="B28" s="71"/>
      <c r="C28" s="50" t="s">
        <v>29</v>
      </c>
      <c r="D28" s="51">
        <v>453448.25</v>
      </c>
      <c r="E28" s="51">
        <v>473743.5</v>
      </c>
      <c r="F28" s="51">
        <v>1707645.25</v>
      </c>
      <c r="G28" s="51">
        <v>1860252.5</v>
      </c>
      <c r="H28" s="51">
        <v>152607.25</v>
      </c>
      <c r="I28" s="52">
        <f t="shared" si="3"/>
        <v>8.9367068482168577</v>
      </c>
    </row>
    <row r="29" spans="1:9" x14ac:dyDescent="0.25">
      <c r="A29" s="70"/>
      <c r="B29" s="69" t="s">
        <v>30</v>
      </c>
      <c r="C29" s="50" t="s">
        <v>31</v>
      </c>
      <c r="D29" s="51">
        <v>2183772</v>
      </c>
      <c r="E29" s="51">
        <v>2057242</v>
      </c>
      <c r="F29" s="51">
        <v>6119841</v>
      </c>
      <c r="G29" s="51">
        <v>6166327</v>
      </c>
      <c r="H29" s="51">
        <v>46486</v>
      </c>
      <c r="I29" s="52">
        <f t="shared" si="3"/>
        <v>0.75959489797202195</v>
      </c>
    </row>
    <row r="30" spans="1:9" x14ac:dyDescent="0.25">
      <c r="A30" s="70"/>
      <c r="B30" s="71"/>
      <c r="C30" s="50" t="s">
        <v>32</v>
      </c>
      <c r="D30" s="51">
        <v>539295</v>
      </c>
      <c r="E30" s="51">
        <v>585766</v>
      </c>
      <c r="F30" s="51">
        <v>1290787</v>
      </c>
      <c r="G30" s="51">
        <v>1388398</v>
      </c>
      <c r="H30" s="51">
        <v>97611</v>
      </c>
      <c r="I30" s="52">
        <f t="shared" si="3"/>
        <v>7.5621307001077582</v>
      </c>
    </row>
    <row r="31" spans="1:9" x14ac:dyDescent="0.25">
      <c r="A31" s="70"/>
      <c r="B31" s="57" t="s">
        <v>33</v>
      </c>
      <c r="C31" s="50" t="s">
        <v>34</v>
      </c>
      <c r="D31" s="51">
        <v>296310</v>
      </c>
      <c r="E31" s="51">
        <v>378875</v>
      </c>
      <c r="F31" s="51">
        <v>908602</v>
      </c>
      <c r="G31" s="51">
        <v>1024390</v>
      </c>
      <c r="H31" s="51">
        <v>115788</v>
      </c>
      <c r="I31" s="52">
        <f t="shared" si="3"/>
        <v>12.743533472301408</v>
      </c>
    </row>
    <row r="32" spans="1:9" x14ac:dyDescent="0.25">
      <c r="A32" s="70"/>
      <c r="B32" s="69" t="s">
        <v>35</v>
      </c>
      <c r="C32" s="50" t="s">
        <v>36</v>
      </c>
      <c r="D32" s="51">
        <v>9688</v>
      </c>
      <c r="E32" s="51">
        <v>9949</v>
      </c>
      <c r="F32" s="51">
        <v>35502</v>
      </c>
      <c r="G32" s="51">
        <v>37698</v>
      </c>
      <c r="H32" s="51">
        <v>2196</v>
      </c>
      <c r="I32" s="52">
        <f t="shared" si="3"/>
        <v>6.1855670103092848</v>
      </c>
    </row>
    <row r="33" spans="1:9" x14ac:dyDescent="0.25">
      <c r="A33" s="70"/>
      <c r="B33" s="70"/>
      <c r="C33" s="50" t="s">
        <v>37</v>
      </c>
      <c r="D33" s="51">
        <v>137053589</v>
      </c>
      <c r="E33" s="51">
        <v>140464913</v>
      </c>
      <c r="F33" s="51">
        <v>503804187</v>
      </c>
      <c r="G33" s="51">
        <v>514639073</v>
      </c>
      <c r="H33" s="51">
        <v>10834886</v>
      </c>
      <c r="I33" s="52">
        <f t="shared" si="3"/>
        <v>2.1506145203989746</v>
      </c>
    </row>
    <row r="34" spans="1:9" x14ac:dyDescent="0.25">
      <c r="A34" s="72"/>
      <c r="B34" s="73"/>
      <c r="C34" s="50" t="s">
        <v>38</v>
      </c>
      <c r="D34" s="51">
        <v>382</v>
      </c>
      <c r="E34" s="51">
        <v>393</v>
      </c>
      <c r="F34" s="51">
        <v>791</v>
      </c>
      <c r="G34" s="51">
        <v>791</v>
      </c>
      <c r="H34" s="51">
        <v>0</v>
      </c>
      <c r="I34" s="52">
        <f t="shared" si="3"/>
        <v>0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780370</v>
      </c>
      <c r="C7" s="37">
        <v>1135615</v>
      </c>
      <c r="D7" s="37">
        <v>3800398</v>
      </c>
      <c r="E7" s="37">
        <v>4055694</v>
      </c>
      <c r="F7" s="10">
        <f>((E7*100)/D7)-100</f>
        <v>6.71761220798453</v>
      </c>
      <c r="G7" s="1"/>
      <c r="H7" s="1"/>
      <c r="I7" s="1"/>
    </row>
    <row r="8" spans="1:12" x14ac:dyDescent="0.25">
      <c r="A8" s="11" t="s">
        <v>45</v>
      </c>
      <c r="B8" s="38">
        <v>176933</v>
      </c>
      <c r="C8" s="38">
        <v>189212</v>
      </c>
      <c r="D8" s="38">
        <v>808586</v>
      </c>
      <c r="E8" s="38">
        <v>713968</v>
      </c>
      <c r="F8" s="13">
        <f t="shared" ref="F8:F35" si="0">((E8*100)/D8)-100</f>
        <v>-11.70166191351322</v>
      </c>
      <c r="G8" s="1"/>
      <c r="H8" s="1"/>
      <c r="I8" s="1"/>
    </row>
    <row r="9" spans="1:12" x14ac:dyDescent="0.25">
      <c r="A9" s="8" t="s">
        <v>46</v>
      </c>
      <c r="B9" s="37">
        <v>139470</v>
      </c>
      <c r="C9" s="37">
        <v>246228</v>
      </c>
      <c r="D9" s="37">
        <v>1450621</v>
      </c>
      <c r="E9" s="37">
        <v>1284751</v>
      </c>
      <c r="F9" s="10">
        <f t="shared" si="0"/>
        <v>-11.434413261630709</v>
      </c>
      <c r="G9" s="1"/>
      <c r="H9" s="1"/>
      <c r="I9" s="1"/>
    </row>
    <row r="10" spans="1:12" x14ac:dyDescent="0.25">
      <c r="A10" s="11" t="s">
        <v>47</v>
      </c>
      <c r="B10" s="38">
        <v>298108</v>
      </c>
      <c r="C10" s="38">
        <v>354797</v>
      </c>
      <c r="D10" s="38">
        <v>1267018</v>
      </c>
      <c r="E10" s="38">
        <v>1601470</v>
      </c>
      <c r="F10" s="13">
        <f t="shared" si="0"/>
        <v>26.396783628961856</v>
      </c>
      <c r="G10" s="1"/>
      <c r="H10" s="1"/>
      <c r="I10" s="1"/>
    </row>
    <row r="11" spans="1:12" x14ac:dyDescent="0.25">
      <c r="A11" s="8" t="s">
        <v>48</v>
      </c>
      <c r="B11" s="37">
        <v>5647778</v>
      </c>
      <c r="C11" s="37">
        <v>5624610</v>
      </c>
      <c r="D11" s="37">
        <v>21674101</v>
      </c>
      <c r="E11" s="37">
        <v>22602083</v>
      </c>
      <c r="F11" s="10">
        <f t="shared" si="0"/>
        <v>4.2815247562055703</v>
      </c>
      <c r="G11" s="1"/>
      <c r="H11" s="1"/>
      <c r="I11" s="1"/>
    </row>
    <row r="12" spans="1:12" x14ac:dyDescent="0.25">
      <c r="A12" s="11" t="s">
        <v>49</v>
      </c>
      <c r="B12" s="38">
        <v>406401</v>
      </c>
      <c r="C12" s="38">
        <v>277994</v>
      </c>
      <c r="D12" s="38">
        <v>1313150</v>
      </c>
      <c r="E12" s="38">
        <v>1481450</v>
      </c>
      <c r="F12" s="13">
        <f t="shared" si="0"/>
        <v>12.81650991889731</v>
      </c>
      <c r="G12" s="1"/>
      <c r="H12" s="1"/>
      <c r="I12" s="1"/>
    </row>
    <row r="13" spans="1:12" x14ac:dyDescent="0.25">
      <c r="A13" s="8" t="s">
        <v>50</v>
      </c>
      <c r="B13" s="37">
        <v>1049821</v>
      </c>
      <c r="C13" s="37">
        <v>1044083</v>
      </c>
      <c r="D13" s="37">
        <v>3655406</v>
      </c>
      <c r="E13" s="37">
        <v>3641691</v>
      </c>
      <c r="F13" s="10">
        <f t="shared" si="0"/>
        <v>-0.37519772085508407</v>
      </c>
      <c r="G13" s="1"/>
      <c r="H13" s="1"/>
      <c r="I13" s="1"/>
    </row>
    <row r="14" spans="1:12" x14ac:dyDescent="0.25">
      <c r="A14" s="11" t="s">
        <v>51</v>
      </c>
      <c r="B14" s="38">
        <v>3573629</v>
      </c>
      <c r="C14" s="38">
        <v>3398122</v>
      </c>
      <c r="D14" s="38">
        <v>13639593</v>
      </c>
      <c r="E14" s="38">
        <v>13551578</v>
      </c>
      <c r="F14" s="13">
        <f t="shared" si="0"/>
        <v>-0.64529051563341966</v>
      </c>
      <c r="G14" s="1"/>
      <c r="H14" s="1"/>
      <c r="I14" s="1"/>
    </row>
    <row r="15" spans="1:12" x14ac:dyDescent="0.25">
      <c r="A15" s="8" t="s">
        <v>52</v>
      </c>
      <c r="B15" s="37">
        <v>2866443</v>
      </c>
      <c r="C15" s="37">
        <v>2880394</v>
      </c>
      <c r="D15" s="37">
        <v>10842792</v>
      </c>
      <c r="E15" s="37">
        <v>10014981</v>
      </c>
      <c r="F15" s="10">
        <f t="shared" si="0"/>
        <v>-7.6346664217113016</v>
      </c>
      <c r="G15" s="1"/>
      <c r="H15" s="1"/>
      <c r="I15" s="1"/>
    </row>
    <row r="16" spans="1:12" x14ac:dyDescent="0.25">
      <c r="A16" s="11" t="s">
        <v>53</v>
      </c>
      <c r="B16" s="38">
        <v>1997666</v>
      </c>
      <c r="C16" s="38">
        <v>1727144</v>
      </c>
      <c r="D16" s="38">
        <v>7728250</v>
      </c>
      <c r="E16" s="38">
        <v>6343650</v>
      </c>
      <c r="F16" s="13">
        <f t="shared" si="0"/>
        <v>-17.916087083104202</v>
      </c>
      <c r="G16" s="1"/>
      <c r="H16" s="1"/>
      <c r="I16" s="1"/>
    </row>
    <row r="17" spans="1:9" x14ac:dyDescent="0.25">
      <c r="A17" s="8" t="s">
        <v>54</v>
      </c>
      <c r="B17" s="37">
        <v>854478</v>
      </c>
      <c r="C17" s="37">
        <v>1128539</v>
      </c>
      <c r="D17" s="37">
        <v>3643901</v>
      </c>
      <c r="E17" s="37">
        <v>3740652</v>
      </c>
      <c r="F17" s="10">
        <f t="shared" si="0"/>
        <v>2.6551489735862788</v>
      </c>
      <c r="G17" s="1"/>
      <c r="H17" s="1"/>
      <c r="I17" s="1"/>
    </row>
    <row r="18" spans="1:9" x14ac:dyDescent="0.25">
      <c r="A18" s="11" t="s">
        <v>55</v>
      </c>
      <c r="B18" s="38">
        <v>200753</v>
      </c>
      <c r="C18" s="38">
        <v>208810</v>
      </c>
      <c r="D18" s="38">
        <v>796322</v>
      </c>
      <c r="E18" s="38">
        <v>883652</v>
      </c>
      <c r="F18" s="13">
        <f t="shared" si="0"/>
        <v>10.966669261931727</v>
      </c>
      <c r="G18" s="1"/>
      <c r="H18" s="1"/>
      <c r="I18" s="1"/>
    </row>
    <row r="19" spans="1:9" x14ac:dyDescent="0.25">
      <c r="A19" s="8" t="s">
        <v>56</v>
      </c>
      <c r="B19" s="37">
        <v>1202228</v>
      </c>
      <c r="C19" s="37">
        <v>1242823</v>
      </c>
      <c r="D19" s="37">
        <v>3860844</v>
      </c>
      <c r="E19" s="37">
        <v>3945274</v>
      </c>
      <c r="F19" s="10">
        <f t="shared" si="0"/>
        <v>2.1868275434076025</v>
      </c>
      <c r="G19" s="1"/>
      <c r="H19" s="1"/>
      <c r="I19" s="1"/>
    </row>
    <row r="20" spans="1:9" x14ac:dyDescent="0.25">
      <c r="A20" s="11" t="s">
        <v>57</v>
      </c>
      <c r="B20" s="38">
        <v>1545298</v>
      </c>
      <c r="C20" s="38">
        <v>701782</v>
      </c>
      <c r="D20" s="38">
        <v>5418873</v>
      </c>
      <c r="E20" s="38">
        <v>5048022</v>
      </c>
      <c r="F20" s="13">
        <f t="shared" si="0"/>
        <v>-6.843692406151618</v>
      </c>
      <c r="G20" s="1"/>
      <c r="H20" s="1"/>
      <c r="I20" s="1"/>
    </row>
    <row r="21" spans="1:9" x14ac:dyDescent="0.25">
      <c r="A21" s="8" t="s">
        <v>58</v>
      </c>
      <c r="B21" s="37">
        <v>1421136</v>
      </c>
      <c r="C21" s="37">
        <v>1643580</v>
      </c>
      <c r="D21" s="37">
        <v>5341552</v>
      </c>
      <c r="E21" s="37">
        <v>5796825</v>
      </c>
      <c r="F21" s="10">
        <f t="shared" si="0"/>
        <v>8.5232344457191402</v>
      </c>
      <c r="G21" s="1"/>
      <c r="H21" s="1"/>
      <c r="I21" s="1"/>
    </row>
    <row r="22" spans="1:9" x14ac:dyDescent="0.25">
      <c r="A22" s="11" t="s">
        <v>59</v>
      </c>
      <c r="B22" s="38">
        <v>1672286</v>
      </c>
      <c r="C22" s="38">
        <v>1866571</v>
      </c>
      <c r="D22" s="38">
        <v>7021655</v>
      </c>
      <c r="E22" s="38">
        <v>7208050</v>
      </c>
      <c r="F22" s="13">
        <f t="shared" si="0"/>
        <v>2.6545736012378853</v>
      </c>
      <c r="G22" s="1"/>
      <c r="H22" s="1"/>
      <c r="I22" s="1"/>
    </row>
    <row r="23" spans="1:9" x14ac:dyDescent="0.25">
      <c r="A23" s="8" t="s">
        <v>60</v>
      </c>
      <c r="B23" s="37">
        <v>177431</v>
      </c>
      <c r="C23" s="37">
        <v>258892</v>
      </c>
      <c r="D23" s="37">
        <v>718552</v>
      </c>
      <c r="E23" s="37">
        <v>766704</v>
      </c>
      <c r="F23" s="10">
        <f t="shared" si="0"/>
        <v>6.7012547456551488</v>
      </c>
      <c r="G23" s="1"/>
      <c r="H23" s="1"/>
      <c r="I23" s="1"/>
    </row>
    <row r="24" spans="1:9" x14ac:dyDescent="0.25">
      <c r="A24" s="11" t="s">
        <v>61</v>
      </c>
      <c r="B24" s="38">
        <v>131574</v>
      </c>
      <c r="C24" s="38">
        <v>145414</v>
      </c>
      <c r="D24" s="38">
        <v>456471</v>
      </c>
      <c r="E24" s="38">
        <v>629345</v>
      </c>
      <c r="F24" s="13">
        <f t="shared" si="0"/>
        <v>37.871847280550128</v>
      </c>
      <c r="G24" s="1"/>
      <c r="H24" s="1"/>
      <c r="I24" s="1"/>
    </row>
    <row r="25" spans="1:9" x14ac:dyDescent="0.25">
      <c r="A25" s="8" t="s">
        <v>62</v>
      </c>
      <c r="B25" s="37">
        <v>68038</v>
      </c>
      <c r="C25" s="37">
        <v>60907</v>
      </c>
      <c r="D25" s="37">
        <v>261983</v>
      </c>
      <c r="E25" s="37">
        <v>261811</v>
      </c>
      <c r="F25" s="10">
        <f t="shared" si="0"/>
        <v>-6.5653114896761622E-2</v>
      </c>
      <c r="G25" s="1"/>
      <c r="H25" s="1"/>
      <c r="I25" s="1"/>
    </row>
    <row r="26" spans="1:9" x14ac:dyDescent="0.25">
      <c r="A26" s="11" t="s">
        <v>63</v>
      </c>
      <c r="B26" s="38">
        <v>140313</v>
      </c>
      <c r="C26" s="38">
        <v>199107</v>
      </c>
      <c r="D26" s="38">
        <v>662658</v>
      </c>
      <c r="E26" s="38">
        <v>664713</v>
      </c>
      <c r="F26" s="13">
        <f t="shared" si="0"/>
        <v>0.31011471981021543</v>
      </c>
      <c r="G26" s="1"/>
      <c r="H26" s="1"/>
      <c r="I26" s="1"/>
    </row>
    <row r="27" spans="1:9" x14ac:dyDescent="0.25">
      <c r="A27" s="8" t="s">
        <v>64</v>
      </c>
      <c r="B27" s="37">
        <v>268934</v>
      </c>
      <c r="C27" s="37">
        <v>380102</v>
      </c>
      <c r="D27" s="37">
        <v>982252</v>
      </c>
      <c r="E27" s="37">
        <v>1208845</v>
      </c>
      <c r="F27" s="10">
        <f t="shared" si="0"/>
        <v>23.068723708376268</v>
      </c>
      <c r="G27" s="1"/>
      <c r="H27" s="1"/>
      <c r="I27" s="1"/>
    </row>
    <row r="28" spans="1:9" x14ac:dyDescent="0.25">
      <c r="A28" s="11" t="s">
        <v>65</v>
      </c>
      <c r="B28" s="38">
        <v>1327465</v>
      </c>
      <c r="C28" s="38">
        <v>1350186</v>
      </c>
      <c r="D28" s="38">
        <v>5116486</v>
      </c>
      <c r="E28" s="38">
        <v>5347684</v>
      </c>
      <c r="F28" s="13">
        <f t="shared" si="0"/>
        <v>4.5186872396406415</v>
      </c>
      <c r="G28" s="1"/>
      <c r="H28" s="1"/>
      <c r="I28" s="1"/>
    </row>
    <row r="29" spans="1:9" x14ac:dyDescent="0.25">
      <c r="A29" s="8" t="s">
        <v>66</v>
      </c>
      <c r="B29" s="37">
        <v>355667</v>
      </c>
      <c r="C29" s="37">
        <v>403506</v>
      </c>
      <c r="D29" s="37">
        <v>1383444</v>
      </c>
      <c r="E29" s="37">
        <v>1474955</v>
      </c>
      <c r="F29" s="10">
        <f t="shared" si="0"/>
        <v>6.6147238341414578</v>
      </c>
      <c r="G29" s="1"/>
      <c r="H29" s="1"/>
      <c r="I29" s="1"/>
    </row>
    <row r="30" spans="1:9" x14ac:dyDescent="0.25">
      <c r="A30" s="11" t="s">
        <v>67</v>
      </c>
      <c r="B30" s="38">
        <v>396516</v>
      </c>
      <c r="C30" s="38">
        <v>365072</v>
      </c>
      <c r="D30" s="38">
        <v>1523058</v>
      </c>
      <c r="E30" s="38">
        <v>1437313</v>
      </c>
      <c r="F30" s="13">
        <f t="shared" si="0"/>
        <v>-5.6297921681249221</v>
      </c>
      <c r="G30" s="1"/>
      <c r="H30" s="1"/>
      <c r="I30" s="1"/>
    </row>
    <row r="31" spans="1:9" x14ac:dyDescent="0.25">
      <c r="A31" s="8" t="s">
        <v>68</v>
      </c>
      <c r="B31" s="37">
        <v>2527952</v>
      </c>
      <c r="C31" s="37">
        <v>2746178</v>
      </c>
      <c r="D31" s="37">
        <v>9342543</v>
      </c>
      <c r="E31" s="37">
        <v>10933915</v>
      </c>
      <c r="F31" s="10">
        <f t="shared" si="0"/>
        <v>17.033606374624128</v>
      </c>
      <c r="G31" s="1"/>
      <c r="H31" s="1"/>
      <c r="I31" s="1"/>
    </row>
    <row r="32" spans="1:9" x14ac:dyDescent="0.25">
      <c r="A32" s="11" t="s">
        <v>69</v>
      </c>
      <c r="B32" s="38">
        <v>5037200</v>
      </c>
      <c r="C32" s="38">
        <v>5223827</v>
      </c>
      <c r="D32" s="38">
        <v>18394610</v>
      </c>
      <c r="E32" s="38">
        <v>19009031</v>
      </c>
      <c r="F32" s="13">
        <f t="shared" si="0"/>
        <v>3.3402230327253477</v>
      </c>
      <c r="G32" s="1"/>
      <c r="H32" s="1"/>
      <c r="I32" s="1"/>
    </row>
    <row r="33" spans="1:9" x14ac:dyDescent="0.25">
      <c r="A33" s="8" t="s">
        <v>70</v>
      </c>
      <c r="B33" s="37">
        <v>331761</v>
      </c>
      <c r="C33" s="37">
        <v>343569</v>
      </c>
      <c r="D33" s="37">
        <v>1194590</v>
      </c>
      <c r="E33" s="37">
        <v>1341678</v>
      </c>
      <c r="F33" s="10">
        <f t="shared" si="0"/>
        <v>12.312843737181794</v>
      </c>
      <c r="G33" s="1"/>
      <c r="H33" s="1"/>
      <c r="I33" s="1"/>
    </row>
    <row r="34" spans="1:9" x14ac:dyDescent="0.25">
      <c r="A34" s="11" t="s">
        <v>71</v>
      </c>
      <c r="B34" s="38">
        <v>61309</v>
      </c>
      <c r="C34" s="38">
        <v>77886</v>
      </c>
      <c r="D34" s="38">
        <v>293526</v>
      </c>
      <c r="E34" s="38">
        <v>258618</v>
      </c>
      <c r="F34" s="13">
        <f t="shared" si="0"/>
        <v>-11.892643241143887</v>
      </c>
      <c r="G34" s="1"/>
      <c r="H34" s="1"/>
      <c r="I34" s="1"/>
    </row>
    <row r="35" spans="1:9" x14ac:dyDescent="0.25">
      <c r="A35" s="14" t="s">
        <v>72</v>
      </c>
      <c r="B35" s="15">
        <f>SUM(B7:B34)</f>
        <v>34656958</v>
      </c>
      <c r="C35" s="15">
        <f t="shared" ref="C35:E35" si="1">SUM(C7:C34)</f>
        <v>35224950</v>
      </c>
      <c r="D35" s="15">
        <f t="shared" si="1"/>
        <v>132593235</v>
      </c>
      <c r="E35" s="15">
        <f t="shared" si="1"/>
        <v>135248403</v>
      </c>
      <c r="F35" s="16">
        <f t="shared" si="0"/>
        <v>2.0024913035721568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4055694</v>
      </c>
      <c r="C38" s="41">
        <f>D7</f>
        <v>3800398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22602083</v>
      </c>
      <c r="G38" s="42">
        <f>LOOKUP(E38,$A$38:$A$65,$C$38:$C$65)</f>
        <v>21674101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713968</v>
      </c>
      <c r="C39" s="41">
        <f t="shared" ref="C39:C65" si="5">D8</f>
        <v>808586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19009031</v>
      </c>
      <c r="G39" s="42">
        <f t="shared" ref="G39:G65" si="8">LOOKUP(E39,$A$38:$A$65,$C$38:$C$65)</f>
        <v>18394610</v>
      </c>
    </row>
    <row r="40" spans="1:9" x14ac:dyDescent="0.25">
      <c r="A40" s="42" t="str">
        <f t="shared" si="3"/>
        <v>ALMERIA</v>
      </c>
      <c r="B40" s="41">
        <f t="shared" si="4"/>
        <v>1284751</v>
      </c>
      <c r="C40" s="41">
        <f t="shared" si="5"/>
        <v>1450621</v>
      </c>
      <c r="D40" s="41">
        <f t="shared" si="6"/>
        <v>20</v>
      </c>
      <c r="E40" s="42" t="str">
        <f t="shared" si="2"/>
        <v>BARCELONA</v>
      </c>
      <c r="F40" s="42">
        <f t="shared" si="7"/>
        <v>13551578</v>
      </c>
      <c r="G40" s="42">
        <f t="shared" si="8"/>
        <v>13639593</v>
      </c>
    </row>
    <row r="41" spans="1:9" x14ac:dyDescent="0.25">
      <c r="A41" s="42" t="str">
        <f t="shared" si="3"/>
        <v>AVILES</v>
      </c>
      <c r="B41" s="41">
        <f t="shared" si="4"/>
        <v>1601470</v>
      </c>
      <c r="C41" s="41">
        <f t="shared" si="5"/>
        <v>1267018</v>
      </c>
      <c r="D41" s="41">
        <f t="shared" si="6"/>
        <v>15</v>
      </c>
      <c r="E41" s="42" t="str">
        <f t="shared" si="2"/>
        <v>TARRAGONA</v>
      </c>
      <c r="F41" s="42">
        <f t="shared" si="7"/>
        <v>10933915</v>
      </c>
      <c r="G41" s="42">
        <f t="shared" si="8"/>
        <v>9342543</v>
      </c>
    </row>
    <row r="42" spans="1:9" x14ac:dyDescent="0.25">
      <c r="A42" s="42" t="str">
        <f t="shared" si="3"/>
        <v>BAHIA DE ALGECIRAS</v>
      </c>
      <c r="B42" s="41">
        <f t="shared" si="4"/>
        <v>22602083</v>
      </c>
      <c r="C42" s="41">
        <f t="shared" si="5"/>
        <v>21674101</v>
      </c>
      <c r="D42" s="41">
        <f t="shared" si="6"/>
        <v>1</v>
      </c>
      <c r="E42" s="42" t="str">
        <f t="shared" si="2"/>
        <v>BILBAO</v>
      </c>
      <c r="F42" s="42">
        <f t="shared" si="7"/>
        <v>10014981</v>
      </c>
      <c r="G42" s="42">
        <f t="shared" si="8"/>
        <v>10842792</v>
      </c>
    </row>
    <row r="43" spans="1:9" x14ac:dyDescent="0.25">
      <c r="A43" s="42" t="str">
        <f t="shared" si="3"/>
        <v>BAHIA DE CADIZ</v>
      </c>
      <c r="B43" s="41">
        <f t="shared" si="4"/>
        <v>1481450</v>
      </c>
      <c r="C43" s="41">
        <f t="shared" si="5"/>
        <v>1313150</v>
      </c>
      <c r="D43" s="41">
        <f t="shared" si="6"/>
        <v>16</v>
      </c>
      <c r="E43" s="42" t="str">
        <f t="shared" si="2"/>
        <v>LAS PALMAS</v>
      </c>
      <c r="F43" s="42">
        <f t="shared" si="7"/>
        <v>7208050</v>
      </c>
      <c r="G43" s="42">
        <f t="shared" si="8"/>
        <v>7021655</v>
      </c>
    </row>
    <row r="44" spans="1:9" x14ac:dyDescent="0.25">
      <c r="A44" s="42" t="str">
        <f t="shared" si="3"/>
        <v>BALEARES</v>
      </c>
      <c r="B44" s="41">
        <f t="shared" si="4"/>
        <v>3641691</v>
      </c>
      <c r="C44" s="41">
        <f t="shared" si="5"/>
        <v>3655406</v>
      </c>
      <c r="D44" s="41">
        <f t="shared" si="6"/>
        <v>14</v>
      </c>
      <c r="E44" s="42" t="str">
        <f t="shared" si="2"/>
        <v>CARTAGENA</v>
      </c>
      <c r="F44" s="42">
        <f t="shared" si="7"/>
        <v>6343650</v>
      </c>
      <c r="G44" s="42">
        <f t="shared" si="8"/>
        <v>7728250</v>
      </c>
    </row>
    <row r="45" spans="1:9" x14ac:dyDescent="0.25">
      <c r="A45" s="42" t="str">
        <f t="shared" si="3"/>
        <v>BARCELONA</v>
      </c>
      <c r="B45" s="41">
        <f t="shared" si="4"/>
        <v>13551578</v>
      </c>
      <c r="C45" s="41">
        <f t="shared" si="5"/>
        <v>13639593</v>
      </c>
      <c r="D45" s="41">
        <f t="shared" si="6"/>
        <v>3</v>
      </c>
      <c r="E45" s="42" t="str">
        <f t="shared" si="2"/>
        <v>HUELVA</v>
      </c>
      <c r="F45" s="42">
        <f t="shared" si="7"/>
        <v>5796825</v>
      </c>
      <c r="G45" s="42">
        <f t="shared" si="8"/>
        <v>5341552</v>
      </c>
    </row>
    <row r="46" spans="1:9" x14ac:dyDescent="0.25">
      <c r="A46" s="42" t="str">
        <f t="shared" si="3"/>
        <v>BILBAO</v>
      </c>
      <c r="B46" s="41">
        <f t="shared" si="4"/>
        <v>10014981</v>
      </c>
      <c r="C46" s="41">
        <f t="shared" si="5"/>
        <v>10842792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5347684</v>
      </c>
      <c r="G46" s="42">
        <f t="shared" si="8"/>
        <v>5116486</v>
      </c>
    </row>
    <row r="47" spans="1:9" x14ac:dyDescent="0.25">
      <c r="A47" s="42" t="str">
        <f t="shared" si="3"/>
        <v>CARTAGENA</v>
      </c>
      <c r="B47" s="41">
        <f t="shared" si="4"/>
        <v>6343650</v>
      </c>
      <c r="C47" s="41">
        <f t="shared" si="5"/>
        <v>7728250</v>
      </c>
      <c r="D47" s="41">
        <f t="shared" si="6"/>
        <v>7</v>
      </c>
      <c r="E47" s="42" t="str">
        <f t="shared" si="2"/>
        <v>GIJON</v>
      </c>
      <c r="F47" s="42">
        <f t="shared" si="7"/>
        <v>5048022</v>
      </c>
      <c r="G47" s="42">
        <f t="shared" si="8"/>
        <v>5418873</v>
      </c>
    </row>
    <row r="48" spans="1:9" x14ac:dyDescent="0.25">
      <c r="A48" s="42" t="str">
        <f t="shared" si="3"/>
        <v>CASTELLON</v>
      </c>
      <c r="B48" s="41">
        <f t="shared" si="4"/>
        <v>3740652</v>
      </c>
      <c r="C48" s="41">
        <f t="shared" si="5"/>
        <v>3643901</v>
      </c>
      <c r="D48" s="41">
        <f t="shared" si="6"/>
        <v>13</v>
      </c>
      <c r="E48" s="42" t="str">
        <f t="shared" si="2"/>
        <v>A CORUÑA</v>
      </c>
      <c r="F48" s="42">
        <f t="shared" si="7"/>
        <v>4055694</v>
      </c>
      <c r="G48" s="42">
        <f t="shared" si="8"/>
        <v>3800398</v>
      </c>
    </row>
    <row r="49" spans="1:7" x14ac:dyDescent="0.25">
      <c r="A49" s="42" t="str">
        <f t="shared" si="3"/>
        <v>CEUTA</v>
      </c>
      <c r="B49" s="41">
        <f t="shared" si="4"/>
        <v>883652</v>
      </c>
      <c r="C49" s="41">
        <f t="shared" si="5"/>
        <v>796322</v>
      </c>
      <c r="D49" s="41">
        <f t="shared" si="6"/>
        <v>22</v>
      </c>
      <c r="E49" s="42" t="str">
        <f t="shared" si="2"/>
        <v>FERROL-SAN CIBRAO</v>
      </c>
      <c r="F49" s="42">
        <f t="shared" si="7"/>
        <v>3945274</v>
      </c>
      <c r="G49" s="42">
        <f t="shared" si="8"/>
        <v>3860844</v>
      </c>
    </row>
    <row r="50" spans="1:7" x14ac:dyDescent="0.25">
      <c r="A50" s="42" t="str">
        <f t="shared" si="3"/>
        <v>FERROL-SAN CIBRAO</v>
      </c>
      <c r="B50" s="41">
        <f t="shared" si="4"/>
        <v>3945274</v>
      </c>
      <c r="C50" s="41">
        <f t="shared" si="5"/>
        <v>3860844</v>
      </c>
      <c r="D50" s="41">
        <f t="shared" si="6"/>
        <v>12</v>
      </c>
      <c r="E50" s="42" t="str">
        <f t="shared" si="2"/>
        <v>CASTELLON</v>
      </c>
      <c r="F50" s="42">
        <f t="shared" si="7"/>
        <v>3740652</v>
      </c>
      <c r="G50" s="42">
        <f t="shared" si="8"/>
        <v>3643901</v>
      </c>
    </row>
    <row r="51" spans="1:7" x14ac:dyDescent="0.25">
      <c r="A51" s="42" t="str">
        <f t="shared" si="3"/>
        <v>GIJON</v>
      </c>
      <c r="B51" s="41">
        <f t="shared" si="4"/>
        <v>5048022</v>
      </c>
      <c r="C51" s="41">
        <f t="shared" si="5"/>
        <v>5418873</v>
      </c>
      <c r="D51" s="41">
        <f t="shared" si="6"/>
        <v>10</v>
      </c>
      <c r="E51" s="42" t="str">
        <f t="shared" si="2"/>
        <v>BALEARES</v>
      </c>
      <c r="F51" s="42">
        <f t="shared" si="7"/>
        <v>3641691</v>
      </c>
      <c r="G51" s="42">
        <f t="shared" si="8"/>
        <v>3655406</v>
      </c>
    </row>
    <row r="52" spans="1:7" x14ac:dyDescent="0.25">
      <c r="A52" s="42" t="str">
        <f t="shared" si="3"/>
        <v>HUELVA</v>
      </c>
      <c r="B52" s="41">
        <f t="shared" si="4"/>
        <v>5796825</v>
      </c>
      <c r="C52" s="41">
        <f t="shared" si="5"/>
        <v>5341552</v>
      </c>
      <c r="D52" s="41">
        <f t="shared" si="6"/>
        <v>8</v>
      </c>
      <c r="E52" s="42" t="str">
        <f t="shared" si="2"/>
        <v>AVILES</v>
      </c>
      <c r="F52" s="42">
        <f t="shared" si="7"/>
        <v>1601470</v>
      </c>
      <c r="G52" s="42">
        <f t="shared" si="8"/>
        <v>1267018</v>
      </c>
    </row>
    <row r="53" spans="1:7" x14ac:dyDescent="0.25">
      <c r="A53" s="42" t="str">
        <f t="shared" si="3"/>
        <v>LAS PALMAS</v>
      </c>
      <c r="B53" s="41">
        <f t="shared" si="4"/>
        <v>7208050</v>
      </c>
      <c r="C53" s="41">
        <f t="shared" si="5"/>
        <v>7021655</v>
      </c>
      <c r="D53" s="41">
        <f t="shared" si="6"/>
        <v>6</v>
      </c>
      <c r="E53" s="42" t="str">
        <f t="shared" si="2"/>
        <v>BAHIA DE CADIZ</v>
      </c>
      <c r="F53" s="42">
        <f t="shared" si="7"/>
        <v>1481450</v>
      </c>
      <c r="G53" s="42">
        <f t="shared" si="8"/>
        <v>1313150</v>
      </c>
    </row>
    <row r="54" spans="1:7" x14ac:dyDescent="0.25">
      <c r="A54" s="42" t="str">
        <f t="shared" si="3"/>
        <v>MALAGA</v>
      </c>
      <c r="B54" s="41">
        <f t="shared" si="4"/>
        <v>766704</v>
      </c>
      <c r="C54" s="41">
        <f t="shared" si="5"/>
        <v>718552</v>
      </c>
      <c r="D54" s="41">
        <f t="shared" si="6"/>
        <v>23</v>
      </c>
      <c r="E54" s="42" t="str">
        <f t="shared" si="2"/>
        <v>SANTANDER</v>
      </c>
      <c r="F54" s="42">
        <f t="shared" si="7"/>
        <v>1474955</v>
      </c>
      <c r="G54" s="42">
        <f t="shared" si="8"/>
        <v>1383444</v>
      </c>
    </row>
    <row r="55" spans="1:7" x14ac:dyDescent="0.25">
      <c r="A55" s="42" t="str">
        <f t="shared" si="3"/>
        <v>MARIN Y RIA DE PONTEVEDRA</v>
      </c>
      <c r="B55" s="41">
        <f t="shared" si="4"/>
        <v>629345</v>
      </c>
      <c r="C55" s="41">
        <f t="shared" si="5"/>
        <v>456471</v>
      </c>
      <c r="D55" s="41">
        <f t="shared" si="6"/>
        <v>26</v>
      </c>
      <c r="E55" s="42" t="str">
        <f t="shared" si="2"/>
        <v>SEVILLA</v>
      </c>
      <c r="F55" s="42">
        <f t="shared" si="7"/>
        <v>1437313</v>
      </c>
      <c r="G55" s="42">
        <f t="shared" si="8"/>
        <v>1523058</v>
      </c>
    </row>
    <row r="56" spans="1:7" x14ac:dyDescent="0.25">
      <c r="A56" s="42" t="str">
        <f t="shared" si="3"/>
        <v>MELILLA</v>
      </c>
      <c r="B56" s="41">
        <f t="shared" si="4"/>
        <v>261811</v>
      </c>
      <c r="C56" s="41">
        <f t="shared" si="5"/>
        <v>261983</v>
      </c>
      <c r="D56" s="41">
        <f t="shared" si="6"/>
        <v>27</v>
      </c>
      <c r="E56" s="42" t="str">
        <f t="shared" si="2"/>
        <v>VIGO</v>
      </c>
      <c r="F56" s="42">
        <f t="shared" si="7"/>
        <v>1341678</v>
      </c>
      <c r="G56" s="42">
        <f t="shared" si="8"/>
        <v>1194590</v>
      </c>
    </row>
    <row r="57" spans="1:7" x14ac:dyDescent="0.25">
      <c r="A57" s="42" t="str">
        <f t="shared" si="3"/>
        <v>MOTRIL</v>
      </c>
      <c r="B57" s="41">
        <f t="shared" si="4"/>
        <v>664713</v>
      </c>
      <c r="C57" s="41">
        <f t="shared" si="5"/>
        <v>662658</v>
      </c>
      <c r="D57" s="41">
        <f t="shared" si="6"/>
        <v>25</v>
      </c>
      <c r="E57" s="42" t="str">
        <f t="shared" si="2"/>
        <v>ALMERIA</v>
      </c>
      <c r="F57" s="42">
        <f t="shared" si="7"/>
        <v>1284751</v>
      </c>
      <c r="G57" s="42">
        <f t="shared" si="8"/>
        <v>1450621</v>
      </c>
    </row>
    <row r="58" spans="1:7" x14ac:dyDescent="0.25">
      <c r="A58" s="42" t="str">
        <f t="shared" si="3"/>
        <v>PASAIA</v>
      </c>
      <c r="B58" s="41">
        <f t="shared" si="4"/>
        <v>1208845</v>
      </c>
      <c r="C58" s="41">
        <f t="shared" si="5"/>
        <v>982252</v>
      </c>
      <c r="D58" s="41">
        <f t="shared" si="6"/>
        <v>21</v>
      </c>
      <c r="E58" s="42" t="str">
        <f t="shared" si="2"/>
        <v>PASAIA</v>
      </c>
      <c r="F58" s="42">
        <f t="shared" si="7"/>
        <v>1208845</v>
      </c>
      <c r="G58" s="42">
        <f t="shared" si="8"/>
        <v>982252</v>
      </c>
    </row>
    <row r="59" spans="1:7" x14ac:dyDescent="0.25">
      <c r="A59" s="42" t="str">
        <f t="shared" si="3"/>
        <v>SANTA CRUZ DE TENERIFE</v>
      </c>
      <c r="B59" s="41">
        <f t="shared" si="4"/>
        <v>5347684</v>
      </c>
      <c r="C59" s="41">
        <f t="shared" si="5"/>
        <v>5116486</v>
      </c>
      <c r="D59" s="41">
        <f t="shared" si="6"/>
        <v>9</v>
      </c>
      <c r="E59" s="42" t="str">
        <f t="shared" si="2"/>
        <v>CEUTA</v>
      </c>
      <c r="F59" s="42">
        <f t="shared" si="7"/>
        <v>883652</v>
      </c>
      <c r="G59" s="42">
        <f t="shared" si="8"/>
        <v>796322</v>
      </c>
    </row>
    <row r="60" spans="1:7" x14ac:dyDescent="0.25">
      <c r="A60" s="42" t="str">
        <f t="shared" si="3"/>
        <v>SANTANDER</v>
      </c>
      <c r="B60" s="41">
        <f t="shared" si="4"/>
        <v>1474955</v>
      </c>
      <c r="C60" s="41">
        <f t="shared" si="5"/>
        <v>1383444</v>
      </c>
      <c r="D60" s="41">
        <f t="shared" si="6"/>
        <v>17</v>
      </c>
      <c r="E60" s="42" t="str">
        <f t="shared" si="2"/>
        <v>MALAGA</v>
      </c>
      <c r="F60" s="42">
        <f t="shared" si="7"/>
        <v>766704</v>
      </c>
      <c r="G60" s="42">
        <f t="shared" si="8"/>
        <v>718552</v>
      </c>
    </row>
    <row r="61" spans="1:7" x14ac:dyDescent="0.25">
      <c r="A61" s="42" t="str">
        <f t="shared" si="3"/>
        <v>SEVILLA</v>
      </c>
      <c r="B61" s="41">
        <f t="shared" si="4"/>
        <v>1437313</v>
      </c>
      <c r="C61" s="41">
        <f t="shared" si="5"/>
        <v>1523058</v>
      </c>
      <c r="D61" s="41">
        <f t="shared" si="6"/>
        <v>18</v>
      </c>
      <c r="E61" s="42" t="str">
        <f t="shared" si="2"/>
        <v>ALICANTE</v>
      </c>
      <c r="F61" s="42">
        <f t="shared" si="7"/>
        <v>713968</v>
      </c>
      <c r="G61" s="42">
        <f t="shared" si="8"/>
        <v>808586</v>
      </c>
    </row>
    <row r="62" spans="1:7" x14ac:dyDescent="0.25">
      <c r="A62" s="42" t="str">
        <f t="shared" si="3"/>
        <v>TARRAGONA</v>
      </c>
      <c r="B62" s="41">
        <f t="shared" si="4"/>
        <v>10933915</v>
      </c>
      <c r="C62" s="41">
        <f t="shared" si="5"/>
        <v>9342543</v>
      </c>
      <c r="D62" s="41">
        <f t="shared" si="6"/>
        <v>4</v>
      </c>
      <c r="E62" s="42" t="str">
        <f t="shared" si="2"/>
        <v>MOTRIL</v>
      </c>
      <c r="F62" s="42">
        <f t="shared" si="7"/>
        <v>664713</v>
      </c>
      <c r="G62" s="42">
        <f t="shared" si="8"/>
        <v>662658</v>
      </c>
    </row>
    <row r="63" spans="1:7" x14ac:dyDescent="0.25">
      <c r="A63" s="42" t="str">
        <f t="shared" si="3"/>
        <v>VALENCIA</v>
      </c>
      <c r="B63" s="41">
        <f t="shared" si="4"/>
        <v>19009031</v>
      </c>
      <c r="C63" s="41">
        <f t="shared" si="5"/>
        <v>18394610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629345</v>
      </c>
      <c r="G63" s="42">
        <f t="shared" si="8"/>
        <v>456471</v>
      </c>
    </row>
    <row r="64" spans="1:7" x14ac:dyDescent="0.25">
      <c r="A64" s="42" t="str">
        <f t="shared" si="3"/>
        <v>VIGO</v>
      </c>
      <c r="B64" s="41">
        <f t="shared" si="4"/>
        <v>1341678</v>
      </c>
      <c r="C64" s="41">
        <f t="shared" si="5"/>
        <v>1194590</v>
      </c>
      <c r="D64" s="41">
        <f t="shared" si="6"/>
        <v>19</v>
      </c>
      <c r="E64" s="42" t="str">
        <f t="shared" si="2"/>
        <v>MELILLA</v>
      </c>
      <c r="F64" s="42">
        <f t="shared" si="7"/>
        <v>261811</v>
      </c>
      <c r="G64" s="42">
        <f t="shared" si="8"/>
        <v>261983</v>
      </c>
    </row>
    <row r="65" spans="1:7" x14ac:dyDescent="0.25">
      <c r="A65" s="42" t="str">
        <f t="shared" si="3"/>
        <v>VILAGARCIA</v>
      </c>
      <c r="B65" s="41">
        <f t="shared" si="4"/>
        <v>258618</v>
      </c>
      <c r="C65" s="41">
        <f t="shared" si="5"/>
        <v>293526</v>
      </c>
      <c r="D65" s="41">
        <f t="shared" si="6"/>
        <v>28</v>
      </c>
      <c r="E65" s="42" t="str">
        <f t="shared" si="2"/>
        <v>VILAGARCIA</v>
      </c>
      <c r="F65" s="42">
        <f t="shared" si="7"/>
        <v>258618</v>
      </c>
      <c r="G65" s="42">
        <f t="shared" si="8"/>
        <v>293526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753298</v>
      </c>
      <c r="C7" s="37">
        <v>1110688</v>
      </c>
      <c r="D7" s="37">
        <v>3675382</v>
      </c>
      <c r="E7" s="37">
        <v>3945932</v>
      </c>
      <c r="F7" s="10">
        <f>((E7*100)/D7)-100</f>
        <v>7.3611396039921857</v>
      </c>
      <c r="G7" s="1"/>
      <c r="H7" s="1"/>
      <c r="I7" s="1"/>
    </row>
    <row r="8" spans="1:12" x14ac:dyDescent="0.25">
      <c r="A8" s="11" t="s">
        <v>45</v>
      </c>
      <c r="B8" s="38">
        <v>175660</v>
      </c>
      <c r="C8" s="38">
        <v>187879</v>
      </c>
      <c r="D8" s="38">
        <v>795552</v>
      </c>
      <c r="E8" s="38">
        <v>710125</v>
      </c>
      <c r="F8" s="13">
        <f t="shared" ref="F8:F35" si="0">((E8*100)/D8)-100</f>
        <v>-10.738078717670248</v>
      </c>
      <c r="G8" s="1"/>
      <c r="H8" s="1"/>
      <c r="I8" s="1"/>
    </row>
    <row r="9" spans="1:12" x14ac:dyDescent="0.25">
      <c r="A9" s="8" t="s">
        <v>46</v>
      </c>
      <c r="B9" s="37">
        <v>132898</v>
      </c>
      <c r="C9" s="37">
        <v>240029</v>
      </c>
      <c r="D9" s="37">
        <v>1420291</v>
      </c>
      <c r="E9" s="37">
        <v>1261406</v>
      </c>
      <c r="F9" s="10">
        <f t="shared" si="0"/>
        <v>-11.186792002483998</v>
      </c>
      <c r="G9" s="1"/>
      <c r="H9" s="1"/>
      <c r="I9" s="1"/>
    </row>
    <row r="10" spans="1:12" x14ac:dyDescent="0.25">
      <c r="A10" s="11" t="s">
        <v>47</v>
      </c>
      <c r="B10" s="38">
        <v>292488</v>
      </c>
      <c r="C10" s="38">
        <v>350610</v>
      </c>
      <c r="D10" s="38">
        <v>1245490</v>
      </c>
      <c r="E10" s="38">
        <v>1583081</v>
      </c>
      <c r="F10" s="13">
        <f t="shared" si="0"/>
        <v>27.105075111000488</v>
      </c>
      <c r="G10" s="1"/>
      <c r="H10" s="1"/>
      <c r="I10" s="1"/>
    </row>
    <row r="11" spans="1:12" x14ac:dyDescent="0.25">
      <c r="A11" s="8" t="s">
        <v>48</v>
      </c>
      <c r="B11" s="37">
        <v>5174206</v>
      </c>
      <c r="C11" s="37">
        <v>5234716</v>
      </c>
      <c r="D11" s="37">
        <v>19793061</v>
      </c>
      <c r="E11" s="37">
        <v>21021354</v>
      </c>
      <c r="F11" s="10">
        <f t="shared" si="0"/>
        <v>6.2056748069437049</v>
      </c>
      <c r="G11" s="1"/>
      <c r="H11" s="1"/>
      <c r="I11" s="1"/>
    </row>
    <row r="12" spans="1:12" x14ac:dyDescent="0.25">
      <c r="A12" s="11" t="s">
        <v>49</v>
      </c>
      <c r="B12" s="38">
        <v>397168</v>
      </c>
      <c r="C12" s="38">
        <v>272034</v>
      </c>
      <c r="D12" s="38">
        <v>1258737</v>
      </c>
      <c r="E12" s="38">
        <v>1454649</v>
      </c>
      <c r="F12" s="13">
        <f t="shared" si="0"/>
        <v>15.564172658784159</v>
      </c>
      <c r="G12" s="1"/>
      <c r="H12" s="1"/>
      <c r="I12" s="1"/>
    </row>
    <row r="13" spans="1:12" x14ac:dyDescent="0.25">
      <c r="A13" s="8" t="s">
        <v>50</v>
      </c>
      <c r="B13" s="37">
        <v>1040489</v>
      </c>
      <c r="C13" s="37">
        <v>1035272</v>
      </c>
      <c r="D13" s="37">
        <v>3635985</v>
      </c>
      <c r="E13" s="37">
        <v>3626133</v>
      </c>
      <c r="F13" s="10">
        <f t="shared" si="0"/>
        <v>-0.27095821352398275</v>
      </c>
      <c r="G13" s="1"/>
      <c r="H13" s="1"/>
      <c r="I13" s="1"/>
    </row>
    <row r="14" spans="1:12" x14ac:dyDescent="0.25">
      <c r="A14" s="11" t="s">
        <v>51</v>
      </c>
      <c r="B14" s="38">
        <v>3475309</v>
      </c>
      <c r="C14" s="38">
        <v>3284142</v>
      </c>
      <c r="D14" s="38">
        <v>13265990</v>
      </c>
      <c r="E14" s="38">
        <v>13263137</v>
      </c>
      <c r="F14" s="13">
        <f t="shared" si="0"/>
        <v>-2.1506122045920506E-2</v>
      </c>
      <c r="G14" s="1"/>
      <c r="H14" s="1"/>
      <c r="I14" s="1"/>
    </row>
    <row r="15" spans="1:12" x14ac:dyDescent="0.25">
      <c r="A15" s="8" t="s">
        <v>52</v>
      </c>
      <c r="B15" s="37">
        <v>2854918</v>
      </c>
      <c r="C15" s="37">
        <v>2811434</v>
      </c>
      <c r="D15" s="37">
        <v>10676233</v>
      </c>
      <c r="E15" s="37">
        <v>9682351</v>
      </c>
      <c r="F15" s="10">
        <f t="shared" si="0"/>
        <v>-9.3092947671711528</v>
      </c>
      <c r="G15" s="1"/>
      <c r="H15" s="1"/>
      <c r="I15" s="1"/>
    </row>
    <row r="16" spans="1:12" x14ac:dyDescent="0.25">
      <c r="A16" s="11" t="s">
        <v>53</v>
      </c>
      <c r="B16" s="38">
        <v>1994841</v>
      </c>
      <c r="C16" s="38">
        <v>1719814</v>
      </c>
      <c r="D16" s="38">
        <v>7704347</v>
      </c>
      <c r="E16" s="38">
        <v>6322691</v>
      </c>
      <c r="F16" s="13">
        <f t="shared" si="0"/>
        <v>-17.933460162165588</v>
      </c>
      <c r="G16" s="1"/>
      <c r="H16" s="1"/>
      <c r="I16" s="1"/>
    </row>
    <row r="17" spans="1:9" x14ac:dyDescent="0.25">
      <c r="A17" s="8" t="s">
        <v>54</v>
      </c>
      <c r="B17" s="37">
        <v>850877</v>
      </c>
      <c r="C17" s="37">
        <v>1125359</v>
      </c>
      <c r="D17" s="37">
        <v>3631420</v>
      </c>
      <c r="E17" s="37">
        <v>3729587</v>
      </c>
      <c r="F17" s="10">
        <f t="shared" si="0"/>
        <v>2.7032675922917235</v>
      </c>
      <c r="G17" s="1"/>
      <c r="H17" s="1"/>
      <c r="I17" s="1"/>
    </row>
    <row r="18" spans="1:9" x14ac:dyDescent="0.25">
      <c r="A18" s="11" t="s">
        <v>55</v>
      </c>
      <c r="B18" s="38">
        <v>161218</v>
      </c>
      <c r="C18" s="38">
        <v>152741</v>
      </c>
      <c r="D18" s="38">
        <v>597940</v>
      </c>
      <c r="E18" s="38">
        <v>661815</v>
      </c>
      <c r="F18" s="13">
        <f t="shared" si="0"/>
        <v>10.682509950831189</v>
      </c>
      <c r="G18" s="1"/>
      <c r="H18" s="1"/>
      <c r="I18" s="1"/>
    </row>
    <row r="19" spans="1:9" x14ac:dyDescent="0.25">
      <c r="A19" s="8" t="s">
        <v>56</v>
      </c>
      <c r="B19" s="37">
        <v>1201039</v>
      </c>
      <c r="C19" s="37">
        <v>1241362</v>
      </c>
      <c r="D19" s="37">
        <v>3854887</v>
      </c>
      <c r="E19" s="37">
        <v>3939038</v>
      </c>
      <c r="F19" s="10">
        <f t="shared" si="0"/>
        <v>2.1829693062338862</v>
      </c>
      <c r="G19" s="1"/>
      <c r="H19" s="1"/>
      <c r="I19" s="1"/>
    </row>
    <row r="20" spans="1:9" x14ac:dyDescent="0.25">
      <c r="A20" s="11" t="s">
        <v>57</v>
      </c>
      <c r="B20" s="38">
        <v>1532184</v>
      </c>
      <c r="C20" s="38">
        <v>696790</v>
      </c>
      <c r="D20" s="38">
        <v>5374160</v>
      </c>
      <c r="E20" s="38">
        <v>4998076</v>
      </c>
      <c r="F20" s="13">
        <f t="shared" si="0"/>
        <v>-6.9980052696607515</v>
      </c>
      <c r="G20" s="1"/>
      <c r="H20" s="1"/>
      <c r="I20" s="1"/>
    </row>
    <row r="21" spans="1:9" x14ac:dyDescent="0.25">
      <c r="A21" s="8" t="s">
        <v>58</v>
      </c>
      <c r="B21" s="37">
        <v>1419124</v>
      </c>
      <c r="C21" s="37">
        <v>1618837</v>
      </c>
      <c r="D21" s="37">
        <v>5327484</v>
      </c>
      <c r="E21" s="37">
        <v>5717640</v>
      </c>
      <c r="F21" s="10">
        <f t="shared" si="0"/>
        <v>7.3234570014663518</v>
      </c>
      <c r="G21" s="1"/>
      <c r="H21" s="1"/>
      <c r="I21" s="1"/>
    </row>
    <row r="22" spans="1:9" x14ac:dyDescent="0.25">
      <c r="A22" s="11" t="s">
        <v>59</v>
      </c>
      <c r="B22" s="38">
        <v>1511330</v>
      </c>
      <c r="C22" s="38">
        <v>1661130</v>
      </c>
      <c r="D22" s="38">
        <v>6265852</v>
      </c>
      <c r="E22" s="38">
        <v>6479923</v>
      </c>
      <c r="F22" s="13">
        <f t="shared" si="0"/>
        <v>3.4164707369404823</v>
      </c>
      <c r="G22" s="1"/>
      <c r="H22" s="1"/>
      <c r="I22" s="1"/>
    </row>
    <row r="23" spans="1:9" x14ac:dyDescent="0.25">
      <c r="A23" s="8" t="s">
        <v>60</v>
      </c>
      <c r="B23" s="37">
        <v>168906</v>
      </c>
      <c r="C23" s="37">
        <v>252906</v>
      </c>
      <c r="D23" s="37">
        <v>697553</v>
      </c>
      <c r="E23" s="37">
        <v>750828</v>
      </c>
      <c r="F23" s="10">
        <f t="shared" si="0"/>
        <v>7.6374124976883451</v>
      </c>
      <c r="G23" s="1"/>
      <c r="H23" s="1"/>
      <c r="I23" s="1"/>
    </row>
    <row r="24" spans="1:9" x14ac:dyDescent="0.25">
      <c r="A24" s="11" t="s">
        <v>61</v>
      </c>
      <c r="B24" s="38">
        <v>127265</v>
      </c>
      <c r="C24" s="38">
        <v>144197</v>
      </c>
      <c r="D24" s="38">
        <v>441842</v>
      </c>
      <c r="E24" s="38">
        <v>620678</v>
      </c>
      <c r="F24" s="13">
        <f t="shared" si="0"/>
        <v>40.475101959523982</v>
      </c>
      <c r="G24" s="1"/>
      <c r="H24" s="1"/>
      <c r="I24" s="1"/>
    </row>
    <row r="25" spans="1:9" x14ac:dyDescent="0.25">
      <c r="A25" s="8" t="s">
        <v>62</v>
      </c>
      <c r="B25" s="37">
        <v>66712</v>
      </c>
      <c r="C25" s="37">
        <v>60895</v>
      </c>
      <c r="D25" s="37">
        <v>254684</v>
      </c>
      <c r="E25" s="37">
        <v>261466</v>
      </c>
      <c r="F25" s="10">
        <f t="shared" si="0"/>
        <v>2.6629077602048028</v>
      </c>
      <c r="G25" s="1"/>
      <c r="H25" s="1"/>
      <c r="I25" s="1"/>
    </row>
    <row r="26" spans="1:9" x14ac:dyDescent="0.25">
      <c r="A26" s="11" t="s">
        <v>63</v>
      </c>
      <c r="B26" s="38">
        <v>139362</v>
      </c>
      <c r="C26" s="38">
        <v>197744</v>
      </c>
      <c r="D26" s="38">
        <v>658903</v>
      </c>
      <c r="E26" s="38">
        <v>660645</v>
      </c>
      <c r="F26" s="13">
        <f t="shared" si="0"/>
        <v>0.26437882359012121</v>
      </c>
      <c r="G26" s="1"/>
      <c r="H26" s="1"/>
      <c r="I26" s="1"/>
    </row>
    <row r="27" spans="1:9" x14ac:dyDescent="0.25">
      <c r="A27" s="8" t="s">
        <v>64</v>
      </c>
      <c r="B27" s="37">
        <v>263914</v>
      </c>
      <c r="C27" s="37">
        <v>375202</v>
      </c>
      <c r="D27" s="37">
        <v>964643</v>
      </c>
      <c r="E27" s="37">
        <v>1190447</v>
      </c>
      <c r="F27" s="10">
        <f t="shared" si="0"/>
        <v>23.408037999550089</v>
      </c>
      <c r="G27" s="1"/>
      <c r="H27" s="1"/>
      <c r="I27" s="1"/>
    </row>
    <row r="28" spans="1:9" x14ac:dyDescent="0.25">
      <c r="A28" s="11" t="s">
        <v>65</v>
      </c>
      <c r="B28" s="38">
        <v>1246531</v>
      </c>
      <c r="C28" s="38">
        <v>1253973</v>
      </c>
      <c r="D28" s="38">
        <v>4775269</v>
      </c>
      <c r="E28" s="38">
        <v>4941293</v>
      </c>
      <c r="F28" s="13">
        <f t="shared" si="0"/>
        <v>3.4767465455872752</v>
      </c>
      <c r="G28" s="1"/>
      <c r="H28" s="1"/>
      <c r="I28" s="1"/>
    </row>
    <row r="29" spans="1:9" x14ac:dyDescent="0.25">
      <c r="A29" s="8" t="s">
        <v>66</v>
      </c>
      <c r="B29" s="37">
        <v>348821</v>
      </c>
      <c r="C29" s="37">
        <v>400124</v>
      </c>
      <c r="D29" s="37">
        <v>1355995</v>
      </c>
      <c r="E29" s="37">
        <v>1453557</v>
      </c>
      <c r="F29" s="10">
        <f t="shared" si="0"/>
        <v>7.1948642878476647</v>
      </c>
      <c r="G29" s="1"/>
      <c r="H29" s="1"/>
      <c r="I29" s="1"/>
    </row>
    <row r="30" spans="1:9" x14ac:dyDescent="0.25">
      <c r="A30" s="11" t="s">
        <v>67</v>
      </c>
      <c r="B30" s="38">
        <v>396516</v>
      </c>
      <c r="C30" s="38">
        <v>365072</v>
      </c>
      <c r="D30" s="38">
        <v>1523058</v>
      </c>
      <c r="E30" s="38">
        <v>1437313</v>
      </c>
      <c r="F30" s="13">
        <f t="shared" si="0"/>
        <v>-5.6297921681249221</v>
      </c>
      <c r="G30" s="1"/>
      <c r="H30" s="1"/>
      <c r="I30" s="1"/>
    </row>
    <row r="31" spans="1:9" x14ac:dyDescent="0.25">
      <c r="A31" s="8" t="s">
        <v>68</v>
      </c>
      <c r="B31" s="37">
        <v>2507232</v>
      </c>
      <c r="C31" s="37">
        <v>2740087</v>
      </c>
      <c r="D31" s="37">
        <v>9273655</v>
      </c>
      <c r="E31" s="37">
        <v>10887090</v>
      </c>
      <c r="F31" s="10">
        <f t="shared" si="0"/>
        <v>17.398048557984964</v>
      </c>
      <c r="G31" s="1"/>
      <c r="H31" s="1"/>
      <c r="I31" s="1"/>
    </row>
    <row r="32" spans="1:9" x14ac:dyDescent="0.25">
      <c r="A32" s="11" t="s">
        <v>69</v>
      </c>
      <c r="B32" s="38">
        <v>5008909</v>
      </c>
      <c r="C32" s="38">
        <v>5205088</v>
      </c>
      <c r="D32" s="38">
        <v>18305818</v>
      </c>
      <c r="E32" s="38">
        <v>18941423</v>
      </c>
      <c r="F32" s="13">
        <f t="shared" si="0"/>
        <v>3.4721474888475399</v>
      </c>
      <c r="G32" s="1"/>
      <c r="H32" s="1"/>
      <c r="I32" s="1"/>
    </row>
    <row r="33" spans="1:9" x14ac:dyDescent="0.25">
      <c r="A33" s="8" t="s">
        <v>70</v>
      </c>
      <c r="B33" s="37">
        <v>292879</v>
      </c>
      <c r="C33" s="37">
        <v>313671</v>
      </c>
      <c r="D33" s="37">
        <v>1056457</v>
      </c>
      <c r="E33" s="37">
        <v>1220431</v>
      </c>
      <c r="F33" s="10">
        <f t="shared" si="0"/>
        <v>15.52112390755137</v>
      </c>
      <c r="G33" s="1"/>
      <c r="H33" s="1"/>
      <c r="I33" s="1"/>
    </row>
    <row r="34" spans="1:9" x14ac:dyDescent="0.25">
      <c r="A34" s="11" t="s">
        <v>71</v>
      </c>
      <c r="B34" s="38">
        <v>60864</v>
      </c>
      <c r="C34" s="38">
        <v>76782</v>
      </c>
      <c r="D34" s="38">
        <v>292468</v>
      </c>
      <c r="E34" s="38">
        <v>256240</v>
      </c>
      <c r="F34" s="13">
        <f t="shared" si="0"/>
        <v>-12.386996184197926</v>
      </c>
      <c r="G34" s="1"/>
      <c r="H34" s="1"/>
      <c r="I34" s="1"/>
    </row>
    <row r="35" spans="1:9" x14ac:dyDescent="0.25">
      <c r="A35" s="14" t="s">
        <v>72</v>
      </c>
      <c r="B35" s="15">
        <f>SUM(B7:B34)</f>
        <v>33594958</v>
      </c>
      <c r="C35" s="15">
        <f t="shared" ref="C35:E35" si="1">SUM(C7:C34)</f>
        <v>34128578</v>
      </c>
      <c r="D35" s="15">
        <f t="shared" si="1"/>
        <v>128123156</v>
      </c>
      <c r="E35" s="15">
        <f t="shared" si="1"/>
        <v>131018349</v>
      </c>
      <c r="F35" s="16">
        <f t="shared" si="0"/>
        <v>2.2596953512447016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3945932</v>
      </c>
      <c r="C38" s="41">
        <f>D7</f>
        <v>3675382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21021354</v>
      </c>
      <c r="G38" s="42">
        <f>LOOKUP(E38,$A$38:$A$65,$C$38:$C$65)</f>
        <v>19793061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710125</v>
      </c>
      <c r="C39" s="41">
        <f t="shared" ref="C39:C65" si="5">D8</f>
        <v>795552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18941423</v>
      </c>
      <c r="G39" s="42">
        <f t="shared" ref="G39:G65" si="8">LOOKUP(E39,$A$38:$A$65,$C$38:$C$65)</f>
        <v>18305818</v>
      </c>
    </row>
    <row r="40" spans="1:9" x14ac:dyDescent="0.25">
      <c r="A40" s="42" t="str">
        <f t="shared" si="3"/>
        <v>ALMERIA</v>
      </c>
      <c r="B40" s="41">
        <f t="shared" si="4"/>
        <v>1261406</v>
      </c>
      <c r="C40" s="41">
        <f t="shared" si="5"/>
        <v>1420291</v>
      </c>
      <c r="D40" s="41">
        <f t="shared" si="6"/>
        <v>19</v>
      </c>
      <c r="E40" s="42" t="str">
        <f t="shared" si="2"/>
        <v>BARCELONA</v>
      </c>
      <c r="F40" s="42">
        <f t="shared" si="7"/>
        <v>13263137</v>
      </c>
      <c r="G40" s="42">
        <f t="shared" si="8"/>
        <v>13265990</v>
      </c>
    </row>
    <row r="41" spans="1:9" x14ac:dyDescent="0.25">
      <c r="A41" s="42" t="str">
        <f t="shared" si="3"/>
        <v>AVILES</v>
      </c>
      <c r="B41" s="41">
        <f t="shared" si="4"/>
        <v>1583081</v>
      </c>
      <c r="C41" s="41">
        <f t="shared" si="5"/>
        <v>1245490</v>
      </c>
      <c r="D41" s="41">
        <f t="shared" si="6"/>
        <v>15</v>
      </c>
      <c r="E41" s="42" t="str">
        <f t="shared" si="2"/>
        <v>TARRAGONA</v>
      </c>
      <c r="F41" s="42">
        <f t="shared" si="7"/>
        <v>10887090</v>
      </c>
      <c r="G41" s="42">
        <f t="shared" si="8"/>
        <v>9273655</v>
      </c>
    </row>
    <row r="42" spans="1:9" x14ac:dyDescent="0.25">
      <c r="A42" s="42" t="str">
        <f t="shared" si="3"/>
        <v>BAHIA DE ALGECIRAS</v>
      </c>
      <c r="B42" s="41">
        <f t="shared" si="4"/>
        <v>21021354</v>
      </c>
      <c r="C42" s="41">
        <f t="shared" si="5"/>
        <v>19793061</v>
      </c>
      <c r="D42" s="41">
        <f t="shared" si="6"/>
        <v>1</v>
      </c>
      <c r="E42" s="42" t="str">
        <f t="shared" si="2"/>
        <v>BILBAO</v>
      </c>
      <c r="F42" s="42">
        <f t="shared" si="7"/>
        <v>9682351</v>
      </c>
      <c r="G42" s="42">
        <f t="shared" si="8"/>
        <v>10676233</v>
      </c>
    </row>
    <row r="43" spans="1:9" x14ac:dyDescent="0.25">
      <c r="A43" s="42" t="str">
        <f t="shared" si="3"/>
        <v>BAHIA DE CADIZ</v>
      </c>
      <c r="B43" s="41">
        <f t="shared" si="4"/>
        <v>1454649</v>
      </c>
      <c r="C43" s="41">
        <f t="shared" si="5"/>
        <v>1258737</v>
      </c>
      <c r="D43" s="41">
        <f t="shared" si="6"/>
        <v>16</v>
      </c>
      <c r="E43" s="42" t="str">
        <f t="shared" si="2"/>
        <v>LAS PALMAS</v>
      </c>
      <c r="F43" s="42">
        <f t="shared" si="7"/>
        <v>6479923</v>
      </c>
      <c r="G43" s="42">
        <f t="shared" si="8"/>
        <v>6265852</v>
      </c>
    </row>
    <row r="44" spans="1:9" x14ac:dyDescent="0.25">
      <c r="A44" s="42" t="str">
        <f t="shared" si="3"/>
        <v>BALEARES</v>
      </c>
      <c r="B44" s="41">
        <f t="shared" si="4"/>
        <v>3626133</v>
      </c>
      <c r="C44" s="41">
        <f t="shared" si="5"/>
        <v>3635985</v>
      </c>
      <c r="D44" s="41">
        <f t="shared" si="6"/>
        <v>14</v>
      </c>
      <c r="E44" s="42" t="str">
        <f t="shared" si="2"/>
        <v>CARTAGENA</v>
      </c>
      <c r="F44" s="42">
        <f t="shared" si="7"/>
        <v>6322691</v>
      </c>
      <c r="G44" s="42">
        <f t="shared" si="8"/>
        <v>7704347</v>
      </c>
    </row>
    <row r="45" spans="1:9" x14ac:dyDescent="0.25">
      <c r="A45" s="42" t="str">
        <f t="shared" si="3"/>
        <v>BARCELONA</v>
      </c>
      <c r="B45" s="41">
        <f t="shared" si="4"/>
        <v>13263137</v>
      </c>
      <c r="C45" s="41">
        <f t="shared" si="5"/>
        <v>13265990</v>
      </c>
      <c r="D45" s="41">
        <f t="shared" si="6"/>
        <v>3</v>
      </c>
      <c r="E45" s="42" t="str">
        <f t="shared" si="2"/>
        <v>HUELVA</v>
      </c>
      <c r="F45" s="42">
        <f t="shared" si="7"/>
        <v>5717640</v>
      </c>
      <c r="G45" s="42">
        <f t="shared" si="8"/>
        <v>5327484</v>
      </c>
    </row>
    <row r="46" spans="1:9" x14ac:dyDescent="0.25">
      <c r="A46" s="42" t="str">
        <f t="shared" si="3"/>
        <v>BILBAO</v>
      </c>
      <c r="B46" s="41">
        <f t="shared" si="4"/>
        <v>9682351</v>
      </c>
      <c r="C46" s="41">
        <f t="shared" si="5"/>
        <v>10676233</v>
      </c>
      <c r="D46" s="41">
        <f t="shared" si="6"/>
        <v>5</v>
      </c>
      <c r="E46" s="42" t="str">
        <f t="shared" si="2"/>
        <v>GIJON</v>
      </c>
      <c r="F46" s="42">
        <f t="shared" si="7"/>
        <v>4998076</v>
      </c>
      <c r="G46" s="42">
        <f t="shared" si="8"/>
        <v>5374160</v>
      </c>
    </row>
    <row r="47" spans="1:9" x14ac:dyDescent="0.25">
      <c r="A47" s="42" t="str">
        <f t="shared" si="3"/>
        <v>CARTAGENA</v>
      </c>
      <c r="B47" s="41">
        <f t="shared" si="4"/>
        <v>6322691</v>
      </c>
      <c r="C47" s="41">
        <f t="shared" si="5"/>
        <v>7704347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4941293</v>
      </c>
      <c r="G47" s="42">
        <f t="shared" si="8"/>
        <v>4775269</v>
      </c>
    </row>
    <row r="48" spans="1:9" x14ac:dyDescent="0.25">
      <c r="A48" s="42" t="str">
        <f t="shared" si="3"/>
        <v>CASTELLON</v>
      </c>
      <c r="B48" s="41">
        <f t="shared" si="4"/>
        <v>3729587</v>
      </c>
      <c r="C48" s="41">
        <f t="shared" si="5"/>
        <v>3631420</v>
      </c>
      <c r="D48" s="41">
        <f t="shared" si="6"/>
        <v>13</v>
      </c>
      <c r="E48" s="42" t="str">
        <f t="shared" si="2"/>
        <v>A CORUÑA</v>
      </c>
      <c r="F48" s="42">
        <f t="shared" si="7"/>
        <v>3945932</v>
      </c>
      <c r="G48" s="42">
        <f t="shared" si="8"/>
        <v>3675382</v>
      </c>
    </row>
    <row r="49" spans="1:7" x14ac:dyDescent="0.25">
      <c r="A49" s="42" t="str">
        <f t="shared" si="3"/>
        <v>CEUTA</v>
      </c>
      <c r="B49" s="41">
        <f t="shared" si="4"/>
        <v>661815</v>
      </c>
      <c r="C49" s="41">
        <f t="shared" si="5"/>
        <v>597940</v>
      </c>
      <c r="D49" s="41">
        <f t="shared" si="6"/>
        <v>24</v>
      </c>
      <c r="E49" s="42" t="str">
        <f t="shared" si="2"/>
        <v>FERROL-SAN CIBRAO</v>
      </c>
      <c r="F49" s="42">
        <f t="shared" si="7"/>
        <v>3939038</v>
      </c>
      <c r="G49" s="42">
        <f t="shared" si="8"/>
        <v>3854887</v>
      </c>
    </row>
    <row r="50" spans="1:7" x14ac:dyDescent="0.25">
      <c r="A50" s="42" t="str">
        <f t="shared" si="3"/>
        <v>FERROL-SAN CIBRAO</v>
      </c>
      <c r="B50" s="41">
        <f t="shared" si="4"/>
        <v>3939038</v>
      </c>
      <c r="C50" s="41">
        <f t="shared" si="5"/>
        <v>3854887</v>
      </c>
      <c r="D50" s="41">
        <f t="shared" si="6"/>
        <v>12</v>
      </c>
      <c r="E50" s="42" t="str">
        <f t="shared" si="2"/>
        <v>CASTELLON</v>
      </c>
      <c r="F50" s="42">
        <f t="shared" si="7"/>
        <v>3729587</v>
      </c>
      <c r="G50" s="42">
        <f t="shared" si="8"/>
        <v>3631420</v>
      </c>
    </row>
    <row r="51" spans="1:7" x14ac:dyDescent="0.25">
      <c r="A51" s="42" t="str">
        <f t="shared" si="3"/>
        <v>GIJON</v>
      </c>
      <c r="B51" s="41">
        <f t="shared" si="4"/>
        <v>4998076</v>
      </c>
      <c r="C51" s="41">
        <f t="shared" si="5"/>
        <v>5374160</v>
      </c>
      <c r="D51" s="41">
        <f t="shared" si="6"/>
        <v>9</v>
      </c>
      <c r="E51" s="42" t="str">
        <f t="shared" si="2"/>
        <v>BALEARES</v>
      </c>
      <c r="F51" s="42">
        <f t="shared" si="7"/>
        <v>3626133</v>
      </c>
      <c r="G51" s="42">
        <f t="shared" si="8"/>
        <v>3635985</v>
      </c>
    </row>
    <row r="52" spans="1:7" x14ac:dyDescent="0.25">
      <c r="A52" s="42" t="str">
        <f t="shared" si="3"/>
        <v>HUELVA</v>
      </c>
      <c r="B52" s="41">
        <f t="shared" si="4"/>
        <v>5717640</v>
      </c>
      <c r="C52" s="41">
        <f t="shared" si="5"/>
        <v>5327484</v>
      </c>
      <c r="D52" s="41">
        <f t="shared" si="6"/>
        <v>8</v>
      </c>
      <c r="E52" s="42" t="str">
        <f t="shared" si="2"/>
        <v>AVILES</v>
      </c>
      <c r="F52" s="42">
        <f t="shared" si="7"/>
        <v>1583081</v>
      </c>
      <c r="G52" s="42">
        <f t="shared" si="8"/>
        <v>1245490</v>
      </c>
    </row>
    <row r="53" spans="1:7" x14ac:dyDescent="0.25">
      <c r="A53" s="42" t="str">
        <f t="shared" si="3"/>
        <v>LAS PALMAS</v>
      </c>
      <c r="B53" s="41">
        <f t="shared" si="4"/>
        <v>6479923</v>
      </c>
      <c r="C53" s="41">
        <f t="shared" si="5"/>
        <v>6265852</v>
      </c>
      <c r="D53" s="41">
        <f t="shared" si="6"/>
        <v>6</v>
      </c>
      <c r="E53" s="42" t="str">
        <f t="shared" si="2"/>
        <v>BAHIA DE CADIZ</v>
      </c>
      <c r="F53" s="42">
        <f t="shared" si="7"/>
        <v>1454649</v>
      </c>
      <c r="G53" s="42">
        <f t="shared" si="8"/>
        <v>1258737</v>
      </c>
    </row>
    <row r="54" spans="1:7" x14ac:dyDescent="0.25">
      <c r="A54" s="42" t="str">
        <f t="shared" si="3"/>
        <v>MALAGA</v>
      </c>
      <c r="B54" s="41">
        <f t="shared" si="4"/>
        <v>750828</v>
      </c>
      <c r="C54" s="41">
        <f t="shared" si="5"/>
        <v>697553</v>
      </c>
      <c r="D54" s="41">
        <f t="shared" si="6"/>
        <v>22</v>
      </c>
      <c r="E54" s="42" t="str">
        <f t="shared" si="2"/>
        <v>SANTANDER</v>
      </c>
      <c r="F54" s="42">
        <f t="shared" si="7"/>
        <v>1453557</v>
      </c>
      <c r="G54" s="42">
        <f t="shared" si="8"/>
        <v>1355995</v>
      </c>
    </row>
    <row r="55" spans="1:7" x14ac:dyDescent="0.25">
      <c r="A55" s="42" t="str">
        <f t="shared" si="3"/>
        <v>MARIN Y RIA DE PONTEVEDRA</v>
      </c>
      <c r="B55" s="41">
        <f t="shared" si="4"/>
        <v>620678</v>
      </c>
      <c r="C55" s="41">
        <f t="shared" si="5"/>
        <v>441842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1437313</v>
      </c>
      <c r="G55" s="42">
        <f t="shared" si="8"/>
        <v>1523058</v>
      </c>
    </row>
    <row r="56" spans="1:7" x14ac:dyDescent="0.25">
      <c r="A56" s="42" t="str">
        <f t="shared" si="3"/>
        <v>MELILLA</v>
      </c>
      <c r="B56" s="41">
        <f t="shared" si="4"/>
        <v>261466</v>
      </c>
      <c r="C56" s="41">
        <f t="shared" si="5"/>
        <v>254684</v>
      </c>
      <c r="D56" s="41">
        <f t="shared" si="6"/>
        <v>27</v>
      </c>
      <c r="E56" s="42" t="str">
        <f t="shared" si="2"/>
        <v>ALMERIA</v>
      </c>
      <c r="F56" s="42">
        <f t="shared" si="9"/>
        <v>1261406</v>
      </c>
      <c r="G56" s="42">
        <f t="shared" si="8"/>
        <v>1420291</v>
      </c>
    </row>
    <row r="57" spans="1:7" x14ac:dyDescent="0.25">
      <c r="A57" s="42" t="str">
        <f t="shared" si="3"/>
        <v>MOTRIL</v>
      </c>
      <c r="B57" s="41">
        <f t="shared" si="4"/>
        <v>660645</v>
      </c>
      <c r="C57" s="41">
        <f t="shared" si="5"/>
        <v>658903</v>
      </c>
      <c r="D57" s="41">
        <f t="shared" si="6"/>
        <v>25</v>
      </c>
      <c r="E57" s="42" t="str">
        <f t="shared" si="2"/>
        <v>VIGO</v>
      </c>
      <c r="F57" s="42">
        <f t="shared" si="9"/>
        <v>1220431</v>
      </c>
      <c r="G57" s="42">
        <f t="shared" si="8"/>
        <v>1056457</v>
      </c>
    </row>
    <row r="58" spans="1:7" x14ac:dyDescent="0.25">
      <c r="A58" s="42" t="str">
        <f t="shared" si="3"/>
        <v>PASAIA</v>
      </c>
      <c r="B58" s="41">
        <f t="shared" si="4"/>
        <v>1190447</v>
      </c>
      <c r="C58" s="41">
        <f t="shared" si="5"/>
        <v>964643</v>
      </c>
      <c r="D58" s="41">
        <f t="shared" si="6"/>
        <v>21</v>
      </c>
      <c r="E58" s="42" t="str">
        <f t="shared" si="2"/>
        <v>PASAIA</v>
      </c>
      <c r="F58" s="42">
        <f t="shared" si="9"/>
        <v>1190447</v>
      </c>
      <c r="G58" s="42">
        <f t="shared" si="8"/>
        <v>964643</v>
      </c>
    </row>
    <row r="59" spans="1:7" x14ac:dyDescent="0.25">
      <c r="A59" s="42" t="str">
        <f t="shared" si="3"/>
        <v>SANTA CRUZ DE TENERIFE</v>
      </c>
      <c r="B59" s="41">
        <f t="shared" si="4"/>
        <v>4941293</v>
      </c>
      <c r="C59" s="41">
        <f t="shared" si="5"/>
        <v>4775269</v>
      </c>
      <c r="D59" s="41">
        <f t="shared" si="6"/>
        <v>10</v>
      </c>
      <c r="E59" s="42" t="str">
        <f t="shared" si="2"/>
        <v>MALAGA</v>
      </c>
      <c r="F59" s="42">
        <f t="shared" si="9"/>
        <v>750828</v>
      </c>
      <c r="G59" s="42">
        <f t="shared" si="8"/>
        <v>697553</v>
      </c>
    </row>
    <row r="60" spans="1:7" x14ac:dyDescent="0.25">
      <c r="A60" s="42" t="str">
        <f t="shared" si="3"/>
        <v>SANTANDER</v>
      </c>
      <c r="B60" s="41">
        <f t="shared" si="4"/>
        <v>1453557</v>
      </c>
      <c r="C60" s="41">
        <f t="shared" si="5"/>
        <v>1355995</v>
      </c>
      <c r="D60" s="41">
        <f t="shared" si="6"/>
        <v>17</v>
      </c>
      <c r="E60" s="42" t="str">
        <f t="shared" si="2"/>
        <v>ALICANTE</v>
      </c>
      <c r="F60" s="42">
        <f t="shared" si="9"/>
        <v>710125</v>
      </c>
      <c r="G60" s="42">
        <f t="shared" si="8"/>
        <v>795552</v>
      </c>
    </row>
    <row r="61" spans="1:7" x14ac:dyDescent="0.25">
      <c r="A61" s="42" t="str">
        <f t="shared" si="3"/>
        <v>SEVILLA</v>
      </c>
      <c r="B61" s="41">
        <f t="shared" si="4"/>
        <v>1437313</v>
      </c>
      <c r="C61" s="41">
        <f t="shared" si="5"/>
        <v>1523058</v>
      </c>
      <c r="D61" s="41">
        <f t="shared" si="6"/>
        <v>18</v>
      </c>
      <c r="E61" s="42" t="str">
        <f t="shared" si="2"/>
        <v>CEUTA</v>
      </c>
      <c r="F61" s="42">
        <f t="shared" si="9"/>
        <v>661815</v>
      </c>
      <c r="G61" s="42">
        <f t="shared" si="8"/>
        <v>597940</v>
      </c>
    </row>
    <row r="62" spans="1:7" x14ac:dyDescent="0.25">
      <c r="A62" s="42" t="str">
        <f t="shared" si="3"/>
        <v>TARRAGONA</v>
      </c>
      <c r="B62" s="41">
        <f t="shared" si="4"/>
        <v>10887090</v>
      </c>
      <c r="C62" s="41">
        <f t="shared" si="5"/>
        <v>9273655</v>
      </c>
      <c r="D62" s="41">
        <f t="shared" si="6"/>
        <v>4</v>
      </c>
      <c r="E62" s="42" t="str">
        <f t="shared" si="2"/>
        <v>MOTRIL</v>
      </c>
      <c r="F62" s="42">
        <f t="shared" si="9"/>
        <v>660645</v>
      </c>
      <c r="G62" s="42">
        <f t="shared" si="8"/>
        <v>658903</v>
      </c>
    </row>
    <row r="63" spans="1:7" x14ac:dyDescent="0.25">
      <c r="A63" s="42" t="str">
        <f t="shared" si="3"/>
        <v>VALENCIA</v>
      </c>
      <c r="B63" s="41">
        <f t="shared" si="4"/>
        <v>18941423</v>
      </c>
      <c r="C63" s="41">
        <f t="shared" si="5"/>
        <v>18305818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620678</v>
      </c>
      <c r="G63" s="42">
        <f t="shared" si="8"/>
        <v>441842</v>
      </c>
    </row>
    <row r="64" spans="1:7" x14ac:dyDescent="0.25">
      <c r="A64" s="42" t="str">
        <f t="shared" si="3"/>
        <v>VIGO</v>
      </c>
      <c r="B64" s="41">
        <f t="shared" si="4"/>
        <v>1220431</v>
      </c>
      <c r="C64" s="41">
        <f t="shared" si="5"/>
        <v>1056457</v>
      </c>
      <c r="D64" s="41">
        <f t="shared" si="6"/>
        <v>20</v>
      </c>
      <c r="E64" s="42" t="str">
        <f t="shared" si="2"/>
        <v>MELILLA</v>
      </c>
      <c r="F64" s="42">
        <f t="shared" si="9"/>
        <v>261466</v>
      </c>
      <c r="G64" s="42">
        <f t="shared" si="8"/>
        <v>254684</v>
      </c>
    </row>
    <row r="65" spans="1:7" x14ac:dyDescent="0.25">
      <c r="A65" s="42" t="str">
        <f t="shared" si="3"/>
        <v>VILAGARCIA</v>
      </c>
      <c r="B65" s="41">
        <f t="shared" si="4"/>
        <v>256240</v>
      </c>
      <c r="C65" s="41">
        <f t="shared" si="5"/>
        <v>292468</v>
      </c>
      <c r="D65" s="41">
        <f t="shared" si="6"/>
        <v>28</v>
      </c>
      <c r="E65" s="42" t="str">
        <f t="shared" si="2"/>
        <v>VILAGARCIA</v>
      </c>
      <c r="F65" s="42">
        <f t="shared" si="9"/>
        <v>256240</v>
      </c>
      <c r="G65" s="42">
        <f t="shared" si="8"/>
        <v>292468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336348</v>
      </c>
      <c r="C7" s="37">
        <v>739102</v>
      </c>
      <c r="D7" s="37">
        <v>2261358</v>
      </c>
      <c r="E7" s="37">
        <v>2549269</v>
      </c>
      <c r="F7" s="10">
        <f>((E7*100)/D7)-100</f>
        <v>12.731774447035804</v>
      </c>
      <c r="G7" s="1"/>
      <c r="H7" s="1"/>
      <c r="I7" s="1"/>
    </row>
    <row r="8" spans="1:12" x14ac:dyDescent="0.25">
      <c r="A8" s="11" t="s">
        <v>45</v>
      </c>
      <c r="B8" s="38">
        <v>7478</v>
      </c>
      <c r="C8" s="38">
        <v>9687</v>
      </c>
      <c r="D8" s="38">
        <v>36447</v>
      </c>
      <c r="E8" s="38">
        <v>38125</v>
      </c>
      <c r="F8" s="13">
        <f t="shared" ref="F8:F35" si="0">((E8*100)/D8)-100</f>
        <v>4.6039454550443111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906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61385</v>
      </c>
      <c r="C10" s="38">
        <v>66841</v>
      </c>
      <c r="D10" s="38">
        <v>209595</v>
      </c>
      <c r="E10" s="38">
        <v>238241</v>
      </c>
      <c r="F10" s="13">
        <f t="shared" si="0"/>
        <v>13.667310766001094</v>
      </c>
      <c r="G10" s="1"/>
      <c r="H10" s="1"/>
      <c r="I10" s="1"/>
    </row>
    <row r="11" spans="1:12" x14ac:dyDescent="0.25">
      <c r="A11" s="8" t="s">
        <v>48</v>
      </c>
      <c r="B11" s="37">
        <v>1540892</v>
      </c>
      <c r="C11" s="37">
        <v>1434956</v>
      </c>
      <c r="D11" s="37">
        <v>6409998</v>
      </c>
      <c r="E11" s="37">
        <v>6192280</v>
      </c>
      <c r="F11" s="10">
        <f t="shared" si="0"/>
        <v>-3.3965377212286114</v>
      </c>
      <c r="G11" s="1"/>
      <c r="H11" s="1"/>
      <c r="I11" s="1"/>
    </row>
    <row r="12" spans="1:12" x14ac:dyDescent="0.25">
      <c r="A12" s="11" t="s">
        <v>49</v>
      </c>
      <c r="B12" s="38">
        <v>22385</v>
      </c>
      <c r="C12" s="38">
        <v>14824</v>
      </c>
      <c r="D12" s="38">
        <v>49273</v>
      </c>
      <c r="E12" s="38">
        <v>32489</v>
      </c>
      <c r="F12" s="13">
        <f t="shared" si="0"/>
        <v>-34.063280092545611</v>
      </c>
      <c r="G12" s="1"/>
      <c r="H12" s="1"/>
      <c r="I12" s="1"/>
    </row>
    <row r="13" spans="1:12" x14ac:dyDescent="0.25">
      <c r="A13" s="8" t="s">
        <v>50</v>
      </c>
      <c r="B13" s="37">
        <v>215056</v>
      </c>
      <c r="C13" s="37">
        <v>160621</v>
      </c>
      <c r="D13" s="37">
        <v>623871</v>
      </c>
      <c r="E13" s="37">
        <v>484525</v>
      </c>
      <c r="F13" s="10">
        <f t="shared" si="0"/>
        <v>-22.335707221524956</v>
      </c>
      <c r="G13" s="1"/>
      <c r="H13" s="1"/>
      <c r="I13" s="1"/>
    </row>
    <row r="14" spans="1:12" x14ac:dyDescent="0.25">
      <c r="A14" s="11" t="s">
        <v>51</v>
      </c>
      <c r="B14" s="38">
        <v>987699</v>
      </c>
      <c r="C14" s="38">
        <v>858736</v>
      </c>
      <c r="D14" s="38">
        <v>3966499</v>
      </c>
      <c r="E14" s="38">
        <v>3621654</v>
      </c>
      <c r="F14" s="13">
        <f t="shared" si="0"/>
        <v>-8.6939389118716548</v>
      </c>
      <c r="G14" s="1"/>
      <c r="H14" s="1"/>
      <c r="I14" s="1"/>
    </row>
    <row r="15" spans="1:12" x14ac:dyDescent="0.25">
      <c r="A15" s="8" t="s">
        <v>52</v>
      </c>
      <c r="B15" s="37">
        <v>1858856</v>
      </c>
      <c r="C15" s="37">
        <v>1509633</v>
      </c>
      <c r="D15" s="37">
        <v>7527387</v>
      </c>
      <c r="E15" s="37">
        <v>5467429</v>
      </c>
      <c r="F15" s="10">
        <f t="shared" si="0"/>
        <v>-27.366176337153917</v>
      </c>
      <c r="G15" s="1"/>
      <c r="H15" s="1"/>
      <c r="I15" s="1"/>
    </row>
    <row r="16" spans="1:12" x14ac:dyDescent="0.25">
      <c r="A16" s="11" t="s">
        <v>53</v>
      </c>
      <c r="B16" s="38">
        <v>1669789</v>
      </c>
      <c r="C16" s="38">
        <v>1444368</v>
      </c>
      <c r="D16" s="38">
        <v>6447656</v>
      </c>
      <c r="E16" s="38">
        <v>5104972</v>
      </c>
      <c r="F16" s="13">
        <f t="shared" si="0"/>
        <v>-20.824374005064783</v>
      </c>
      <c r="G16" s="1"/>
      <c r="H16" s="1"/>
      <c r="I16" s="1"/>
    </row>
    <row r="17" spans="1:9" x14ac:dyDescent="0.25">
      <c r="A17" s="8" t="s">
        <v>54</v>
      </c>
      <c r="B17" s="37">
        <v>609974</v>
      </c>
      <c r="C17" s="37">
        <v>751492</v>
      </c>
      <c r="D17" s="37">
        <v>2706030</v>
      </c>
      <c r="E17" s="37">
        <v>2448206</v>
      </c>
      <c r="F17" s="10">
        <f t="shared" si="0"/>
        <v>-9.52775837666249</v>
      </c>
      <c r="G17" s="1"/>
      <c r="H17" s="1"/>
      <c r="I17" s="1"/>
    </row>
    <row r="18" spans="1:9" x14ac:dyDescent="0.25">
      <c r="A18" s="11" t="s">
        <v>55</v>
      </c>
      <c r="B18" s="38">
        <v>78446</v>
      </c>
      <c r="C18" s="38">
        <v>70075</v>
      </c>
      <c r="D18" s="38">
        <v>276244</v>
      </c>
      <c r="E18" s="38">
        <v>346225</v>
      </c>
      <c r="F18" s="13">
        <f t="shared" si="0"/>
        <v>25.333038907632385</v>
      </c>
      <c r="G18" s="1"/>
      <c r="H18" s="1"/>
      <c r="I18" s="1"/>
    </row>
    <row r="19" spans="1:9" x14ac:dyDescent="0.25">
      <c r="A19" s="8" t="s">
        <v>56</v>
      </c>
      <c r="B19" s="37">
        <v>150329</v>
      </c>
      <c r="C19" s="37">
        <v>168100</v>
      </c>
      <c r="D19" s="37">
        <v>698961</v>
      </c>
      <c r="E19" s="37">
        <v>789907</v>
      </c>
      <c r="F19" s="10">
        <f t="shared" si="0"/>
        <v>13.011598644273434</v>
      </c>
      <c r="G19" s="1"/>
      <c r="H19" s="1"/>
      <c r="I19" s="1"/>
    </row>
    <row r="20" spans="1:9" x14ac:dyDescent="0.25">
      <c r="A20" s="11" t="s">
        <v>57</v>
      </c>
      <c r="B20" s="38">
        <v>137124</v>
      </c>
      <c r="C20" s="38">
        <v>129343</v>
      </c>
      <c r="D20" s="38">
        <v>452341</v>
      </c>
      <c r="E20" s="38">
        <v>492995</v>
      </c>
      <c r="F20" s="13">
        <f t="shared" si="0"/>
        <v>8.987467419491054</v>
      </c>
      <c r="G20" s="1"/>
      <c r="H20" s="1"/>
      <c r="I20" s="1"/>
    </row>
    <row r="21" spans="1:9" x14ac:dyDescent="0.25">
      <c r="A21" s="8" t="s">
        <v>58</v>
      </c>
      <c r="B21" s="37">
        <v>1108556</v>
      </c>
      <c r="C21" s="37">
        <v>1263273</v>
      </c>
      <c r="D21" s="37">
        <v>3932490</v>
      </c>
      <c r="E21" s="37">
        <v>4331427</v>
      </c>
      <c r="F21" s="10">
        <f t="shared" si="0"/>
        <v>10.144641181541459</v>
      </c>
      <c r="G21" s="1"/>
      <c r="H21" s="1"/>
      <c r="I21" s="1"/>
    </row>
    <row r="22" spans="1:9" x14ac:dyDescent="0.25">
      <c r="A22" s="11" t="s">
        <v>59</v>
      </c>
      <c r="B22" s="38">
        <v>390994</v>
      </c>
      <c r="C22" s="38">
        <v>468281</v>
      </c>
      <c r="D22" s="38">
        <v>1654338</v>
      </c>
      <c r="E22" s="38">
        <v>1588533</v>
      </c>
      <c r="F22" s="13">
        <f t="shared" si="0"/>
        <v>-3.9777240201216415</v>
      </c>
      <c r="G22" s="1"/>
      <c r="H22" s="1"/>
      <c r="I22" s="1"/>
    </row>
    <row r="23" spans="1:9" x14ac:dyDescent="0.25">
      <c r="A23" s="8" t="s">
        <v>60</v>
      </c>
      <c r="B23" s="37">
        <v>3080</v>
      </c>
      <c r="C23" s="37">
        <v>6799</v>
      </c>
      <c r="D23" s="37">
        <v>20232</v>
      </c>
      <c r="E23" s="37">
        <v>17368</v>
      </c>
      <c r="F23" s="10">
        <f t="shared" si="0"/>
        <v>-14.155792803479642</v>
      </c>
      <c r="G23" s="1"/>
      <c r="H23" s="1"/>
      <c r="I23" s="1"/>
    </row>
    <row r="24" spans="1:9" x14ac:dyDescent="0.25">
      <c r="A24" s="11" t="s">
        <v>61</v>
      </c>
      <c r="B24" s="38">
        <v>14</v>
      </c>
      <c r="C24" s="38">
        <v>0</v>
      </c>
      <c r="D24" s="38">
        <v>14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5077</v>
      </c>
      <c r="C25" s="37">
        <v>5672</v>
      </c>
      <c r="D25" s="37">
        <v>24431</v>
      </c>
      <c r="E25" s="37">
        <v>23456</v>
      </c>
      <c r="F25" s="10">
        <f t="shared" si="0"/>
        <v>-3.9908313208628385</v>
      </c>
      <c r="G25" s="1"/>
      <c r="H25" s="1"/>
      <c r="I25" s="1"/>
    </row>
    <row r="26" spans="1:9" x14ac:dyDescent="0.25">
      <c r="A26" s="11" t="s">
        <v>63</v>
      </c>
      <c r="B26" s="38">
        <v>83192</v>
      </c>
      <c r="C26" s="38">
        <v>142503</v>
      </c>
      <c r="D26" s="38">
        <v>447469</v>
      </c>
      <c r="E26" s="38">
        <v>452021</v>
      </c>
      <c r="F26" s="13">
        <f t="shared" si="0"/>
        <v>1.0172771745081803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677305</v>
      </c>
      <c r="C28" s="38">
        <v>714693</v>
      </c>
      <c r="D28" s="38">
        <v>2650142</v>
      </c>
      <c r="E28" s="38">
        <v>2719985</v>
      </c>
      <c r="F28" s="13">
        <f t="shared" si="0"/>
        <v>2.6354436856591121</v>
      </c>
      <c r="G28" s="1"/>
      <c r="H28" s="1"/>
      <c r="I28" s="1"/>
    </row>
    <row r="29" spans="1:9" x14ac:dyDescent="0.25">
      <c r="A29" s="8" t="s">
        <v>66</v>
      </c>
      <c r="B29" s="37">
        <v>17999</v>
      </c>
      <c r="C29" s="37">
        <v>49460</v>
      </c>
      <c r="D29" s="37">
        <v>111821</v>
      </c>
      <c r="E29" s="37">
        <v>124968</v>
      </c>
      <c r="F29" s="10">
        <f t="shared" si="0"/>
        <v>11.757183355541443</v>
      </c>
      <c r="G29" s="1"/>
      <c r="H29" s="1"/>
      <c r="I29" s="1"/>
    </row>
    <row r="30" spans="1:9" x14ac:dyDescent="0.25">
      <c r="A30" s="11" t="s">
        <v>67</v>
      </c>
      <c r="B30" s="38">
        <v>28520</v>
      </c>
      <c r="C30" s="38">
        <v>9948</v>
      </c>
      <c r="D30" s="38">
        <v>80798</v>
      </c>
      <c r="E30" s="38">
        <v>66958</v>
      </c>
      <c r="F30" s="13">
        <f t="shared" si="0"/>
        <v>-17.129136859823262</v>
      </c>
      <c r="G30" s="1"/>
      <c r="H30" s="1"/>
      <c r="I30" s="1"/>
    </row>
    <row r="31" spans="1:9" x14ac:dyDescent="0.25">
      <c r="A31" s="8" t="s">
        <v>68</v>
      </c>
      <c r="B31" s="37">
        <v>1504955</v>
      </c>
      <c r="C31" s="37">
        <v>1779286</v>
      </c>
      <c r="D31" s="37">
        <v>5421649</v>
      </c>
      <c r="E31" s="37">
        <v>6546266</v>
      </c>
      <c r="F31" s="10">
        <f t="shared" si="0"/>
        <v>20.74308019571167</v>
      </c>
      <c r="G31" s="1"/>
      <c r="H31" s="1"/>
      <c r="I31" s="1"/>
    </row>
    <row r="32" spans="1:9" x14ac:dyDescent="0.25">
      <c r="A32" s="11" t="s">
        <v>69</v>
      </c>
      <c r="B32" s="38">
        <v>416851</v>
      </c>
      <c r="C32" s="38">
        <v>421212</v>
      </c>
      <c r="D32" s="38">
        <v>1970541</v>
      </c>
      <c r="E32" s="38">
        <v>1721433</v>
      </c>
      <c r="F32" s="13">
        <f t="shared" si="0"/>
        <v>-12.641604513684314</v>
      </c>
      <c r="G32" s="1"/>
      <c r="H32" s="1"/>
      <c r="I32" s="1"/>
    </row>
    <row r="33" spans="1:9" x14ac:dyDescent="0.25">
      <c r="A33" s="8" t="s">
        <v>70</v>
      </c>
      <c r="B33" s="37">
        <v>3001</v>
      </c>
      <c r="C33" s="37">
        <v>0</v>
      </c>
      <c r="D33" s="37">
        <v>31181</v>
      </c>
      <c r="E33" s="37">
        <v>31241</v>
      </c>
      <c r="F33" s="10">
        <f t="shared" si="0"/>
        <v>0.19242487412206799</v>
      </c>
      <c r="G33" s="1"/>
      <c r="H33" s="1"/>
      <c r="I33" s="1"/>
    </row>
    <row r="34" spans="1:9" x14ac:dyDescent="0.25">
      <c r="A34" s="11" t="s">
        <v>71</v>
      </c>
      <c r="B34" s="38">
        <v>19333</v>
      </c>
      <c r="C34" s="38">
        <v>27739</v>
      </c>
      <c r="D34" s="38">
        <v>73990</v>
      </c>
      <c r="E34" s="38">
        <v>68907</v>
      </c>
      <c r="F34" s="13">
        <f t="shared" si="0"/>
        <v>-6.8698472766590015</v>
      </c>
      <c r="G34" s="1"/>
      <c r="H34" s="1"/>
      <c r="I34" s="1"/>
    </row>
    <row r="35" spans="1:9" x14ac:dyDescent="0.25">
      <c r="A35" s="14" t="s">
        <v>72</v>
      </c>
      <c r="B35" s="15">
        <f>SUM(B7:B34)</f>
        <v>11934638</v>
      </c>
      <c r="C35" s="15">
        <f t="shared" ref="C35:E35" si="1">SUM(C7:C34)</f>
        <v>12246644</v>
      </c>
      <c r="D35" s="15">
        <f t="shared" si="1"/>
        <v>48084756</v>
      </c>
      <c r="E35" s="15">
        <f t="shared" si="1"/>
        <v>45499786</v>
      </c>
      <c r="F35" s="16">
        <f t="shared" si="0"/>
        <v>-5.3758617388013761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2549269</v>
      </c>
      <c r="C38" s="41">
        <f>D7</f>
        <v>2261358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TARRAGONA</v>
      </c>
      <c r="F38" s="42">
        <f>LOOKUP(E38,$A$38:$A$65,$B$38:$B$65)</f>
        <v>6546266</v>
      </c>
      <c r="G38" s="42">
        <f>LOOKUP(E38,$A$38:$A$65,$C$38:$C$65)</f>
        <v>5421649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38125</v>
      </c>
      <c r="C39" s="41">
        <f t="shared" ref="C39:C65" si="5">D8</f>
        <v>36447</v>
      </c>
      <c r="D39" s="41">
        <f t="shared" ref="D39:D65" si="6">_xlfn.RANK.EQ(B39,$B$38:$B$65)+COUNTIF($B$38:$B$65,B39)-1</f>
        <v>21</v>
      </c>
      <c r="E39" s="42" t="str">
        <f t="shared" si="2"/>
        <v>BAHIA DE ALGECIRAS</v>
      </c>
      <c r="F39" s="42">
        <f t="shared" ref="F39:F54" si="7">LOOKUP(E39,$A$38:$A$65,$B$38:$B$65)</f>
        <v>6192280</v>
      </c>
      <c r="G39" s="42">
        <f t="shared" ref="G39:G65" si="8">LOOKUP(E39,$A$38:$A$65,$C$38:$C$65)</f>
        <v>6409998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26</v>
      </c>
      <c r="E40" s="42" t="str">
        <f t="shared" si="2"/>
        <v>BILBAO</v>
      </c>
      <c r="F40" s="42">
        <f t="shared" si="7"/>
        <v>5467429</v>
      </c>
      <c r="G40" s="42">
        <f t="shared" si="8"/>
        <v>7527387</v>
      </c>
    </row>
    <row r="41" spans="1:9" x14ac:dyDescent="0.25">
      <c r="A41" s="42" t="str">
        <f t="shared" si="3"/>
        <v>AVILES</v>
      </c>
      <c r="B41" s="41">
        <f t="shared" si="4"/>
        <v>238241</v>
      </c>
      <c r="C41" s="41">
        <f t="shared" si="5"/>
        <v>209595</v>
      </c>
      <c r="D41" s="41">
        <f t="shared" si="6"/>
        <v>17</v>
      </c>
      <c r="E41" s="42" t="str">
        <f t="shared" si="2"/>
        <v>CARTAGENA</v>
      </c>
      <c r="F41" s="42">
        <f t="shared" si="7"/>
        <v>5104972</v>
      </c>
      <c r="G41" s="42">
        <f t="shared" si="8"/>
        <v>6447656</v>
      </c>
    </row>
    <row r="42" spans="1:9" x14ac:dyDescent="0.25">
      <c r="A42" s="42" t="str">
        <f t="shared" si="3"/>
        <v>BAHIA DE ALGECIRAS</v>
      </c>
      <c r="B42" s="41">
        <f t="shared" si="4"/>
        <v>6192280</v>
      </c>
      <c r="C42" s="41">
        <f t="shared" si="5"/>
        <v>6409998</v>
      </c>
      <c r="D42" s="41">
        <f t="shared" si="6"/>
        <v>2</v>
      </c>
      <c r="E42" s="42" t="str">
        <f t="shared" si="2"/>
        <v>HUELVA</v>
      </c>
      <c r="F42" s="42">
        <f t="shared" si="7"/>
        <v>4331427</v>
      </c>
      <c r="G42" s="42">
        <f t="shared" si="8"/>
        <v>3932490</v>
      </c>
    </row>
    <row r="43" spans="1:9" x14ac:dyDescent="0.25">
      <c r="A43" s="42" t="str">
        <f t="shared" si="3"/>
        <v>BAHIA DE CADIZ</v>
      </c>
      <c r="B43" s="41">
        <f t="shared" si="4"/>
        <v>32489</v>
      </c>
      <c r="C43" s="41">
        <f t="shared" si="5"/>
        <v>49273</v>
      </c>
      <c r="D43" s="41">
        <f t="shared" si="6"/>
        <v>22</v>
      </c>
      <c r="E43" s="42" t="str">
        <f t="shared" si="2"/>
        <v>BARCELONA</v>
      </c>
      <c r="F43" s="42">
        <f t="shared" si="7"/>
        <v>3621654</v>
      </c>
      <c r="G43" s="42">
        <f t="shared" si="8"/>
        <v>3966499</v>
      </c>
    </row>
    <row r="44" spans="1:9" x14ac:dyDescent="0.25">
      <c r="A44" s="42" t="str">
        <f t="shared" si="3"/>
        <v>BALEARES</v>
      </c>
      <c r="B44" s="41">
        <f t="shared" si="4"/>
        <v>484525</v>
      </c>
      <c r="C44" s="41">
        <f t="shared" si="5"/>
        <v>623871</v>
      </c>
      <c r="D44" s="41">
        <f t="shared" si="6"/>
        <v>14</v>
      </c>
      <c r="E44" s="42" t="str">
        <f t="shared" si="2"/>
        <v>SANTA CRUZ DE TENERIFE</v>
      </c>
      <c r="F44" s="42">
        <f t="shared" si="7"/>
        <v>2719985</v>
      </c>
      <c r="G44" s="42">
        <f t="shared" si="8"/>
        <v>2650142</v>
      </c>
    </row>
    <row r="45" spans="1:9" x14ac:dyDescent="0.25">
      <c r="A45" s="42" t="str">
        <f t="shared" si="3"/>
        <v>BARCELONA</v>
      </c>
      <c r="B45" s="41">
        <f t="shared" si="4"/>
        <v>3621654</v>
      </c>
      <c r="C45" s="41">
        <f t="shared" si="5"/>
        <v>3966499</v>
      </c>
      <c r="D45" s="41">
        <f t="shared" si="6"/>
        <v>6</v>
      </c>
      <c r="E45" s="42" t="str">
        <f t="shared" si="2"/>
        <v>A CORUÑA</v>
      </c>
      <c r="F45" s="42">
        <f t="shared" si="7"/>
        <v>2549269</v>
      </c>
      <c r="G45" s="42">
        <f t="shared" si="8"/>
        <v>2261358</v>
      </c>
    </row>
    <row r="46" spans="1:9" x14ac:dyDescent="0.25">
      <c r="A46" s="42" t="str">
        <f t="shared" si="3"/>
        <v>BILBAO</v>
      </c>
      <c r="B46" s="41">
        <f t="shared" si="4"/>
        <v>5467429</v>
      </c>
      <c r="C46" s="41">
        <f t="shared" si="5"/>
        <v>7527387</v>
      </c>
      <c r="D46" s="41">
        <f t="shared" si="6"/>
        <v>3</v>
      </c>
      <c r="E46" s="42" t="str">
        <f t="shared" si="2"/>
        <v>CASTELLON</v>
      </c>
      <c r="F46" s="42">
        <f t="shared" si="7"/>
        <v>2448206</v>
      </c>
      <c r="G46" s="42">
        <f t="shared" si="8"/>
        <v>2706030</v>
      </c>
    </row>
    <row r="47" spans="1:9" x14ac:dyDescent="0.25">
      <c r="A47" s="42" t="str">
        <f t="shared" si="3"/>
        <v>CARTAGENA</v>
      </c>
      <c r="B47" s="41">
        <f t="shared" si="4"/>
        <v>5104972</v>
      </c>
      <c r="C47" s="41">
        <f t="shared" si="5"/>
        <v>6447656</v>
      </c>
      <c r="D47" s="41">
        <f t="shared" si="6"/>
        <v>4</v>
      </c>
      <c r="E47" s="42" t="str">
        <f t="shared" si="2"/>
        <v>VALENCIA</v>
      </c>
      <c r="F47" s="42">
        <f t="shared" si="7"/>
        <v>1721433</v>
      </c>
      <c r="G47" s="42">
        <f t="shared" si="8"/>
        <v>1970541</v>
      </c>
    </row>
    <row r="48" spans="1:9" x14ac:dyDescent="0.25">
      <c r="A48" s="42" t="str">
        <f t="shared" si="3"/>
        <v>CASTELLON</v>
      </c>
      <c r="B48" s="41">
        <f t="shared" si="4"/>
        <v>2448206</v>
      </c>
      <c r="C48" s="41">
        <f t="shared" si="5"/>
        <v>2706030</v>
      </c>
      <c r="D48" s="41">
        <f t="shared" si="6"/>
        <v>9</v>
      </c>
      <c r="E48" s="42" t="str">
        <f t="shared" si="2"/>
        <v>LAS PALMAS</v>
      </c>
      <c r="F48" s="42">
        <f t="shared" si="7"/>
        <v>1588533</v>
      </c>
      <c r="G48" s="42">
        <f t="shared" si="8"/>
        <v>1654338</v>
      </c>
    </row>
    <row r="49" spans="1:7" x14ac:dyDescent="0.25">
      <c r="A49" s="42" t="str">
        <f t="shared" si="3"/>
        <v>CEUTA</v>
      </c>
      <c r="B49" s="41">
        <f t="shared" si="4"/>
        <v>346225</v>
      </c>
      <c r="C49" s="41">
        <f t="shared" si="5"/>
        <v>276244</v>
      </c>
      <c r="D49" s="41">
        <f t="shared" si="6"/>
        <v>16</v>
      </c>
      <c r="E49" s="42" t="str">
        <f t="shared" si="2"/>
        <v>FERROL-SAN CIBRAO</v>
      </c>
      <c r="F49" s="42">
        <f t="shared" si="7"/>
        <v>789907</v>
      </c>
      <c r="G49" s="42">
        <f t="shared" si="8"/>
        <v>698961</v>
      </c>
    </row>
    <row r="50" spans="1:7" x14ac:dyDescent="0.25">
      <c r="A50" s="42" t="str">
        <f t="shared" si="3"/>
        <v>FERROL-SAN CIBRAO</v>
      </c>
      <c r="B50" s="41">
        <f t="shared" si="4"/>
        <v>789907</v>
      </c>
      <c r="C50" s="41">
        <f t="shared" si="5"/>
        <v>698961</v>
      </c>
      <c r="D50" s="41">
        <f t="shared" si="6"/>
        <v>12</v>
      </c>
      <c r="E50" s="42" t="str">
        <f t="shared" si="2"/>
        <v>GIJON</v>
      </c>
      <c r="F50" s="42">
        <f t="shared" si="7"/>
        <v>492995</v>
      </c>
      <c r="G50" s="42">
        <f t="shared" si="8"/>
        <v>452341</v>
      </c>
    </row>
    <row r="51" spans="1:7" x14ac:dyDescent="0.25">
      <c r="A51" s="42" t="str">
        <f t="shared" si="3"/>
        <v>GIJON</v>
      </c>
      <c r="B51" s="41">
        <f t="shared" si="4"/>
        <v>492995</v>
      </c>
      <c r="C51" s="41">
        <f t="shared" si="5"/>
        <v>452341</v>
      </c>
      <c r="D51" s="41">
        <f t="shared" si="6"/>
        <v>13</v>
      </c>
      <c r="E51" s="42" t="str">
        <f t="shared" si="2"/>
        <v>BALEARES</v>
      </c>
      <c r="F51" s="42">
        <f t="shared" si="7"/>
        <v>484525</v>
      </c>
      <c r="G51" s="42">
        <f t="shared" si="8"/>
        <v>623871</v>
      </c>
    </row>
    <row r="52" spans="1:7" x14ac:dyDescent="0.25">
      <c r="A52" s="42" t="str">
        <f t="shared" si="3"/>
        <v>HUELVA</v>
      </c>
      <c r="B52" s="41">
        <f t="shared" si="4"/>
        <v>4331427</v>
      </c>
      <c r="C52" s="41">
        <f t="shared" si="5"/>
        <v>3932490</v>
      </c>
      <c r="D52" s="41">
        <f t="shared" si="6"/>
        <v>5</v>
      </c>
      <c r="E52" s="42" t="str">
        <f t="shared" si="2"/>
        <v>MOTRIL</v>
      </c>
      <c r="F52" s="42">
        <f t="shared" si="7"/>
        <v>452021</v>
      </c>
      <c r="G52" s="42">
        <f t="shared" si="8"/>
        <v>447469</v>
      </c>
    </row>
    <row r="53" spans="1:7" x14ac:dyDescent="0.25">
      <c r="A53" s="42" t="str">
        <f t="shared" si="3"/>
        <v>LAS PALMAS</v>
      </c>
      <c r="B53" s="41">
        <f t="shared" si="4"/>
        <v>1588533</v>
      </c>
      <c r="C53" s="41">
        <f t="shared" si="5"/>
        <v>1654338</v>
      </c>
      <c r="D53" s="41">
        <f t="shared" si="6"/>
        <v>11</v>
      </c>
      <c r="E53" s="42" t="str">
        <f t="shared" si="2"/>
        <v>CEUTA</v>
      </c>
      <c r="F53" s="42">
        <f t="shared" si="7"/>
        <v>346225</v>
      </c>
      <c r="G53" s="42">
        <f t="shared" si="8"/>
        <v>276244</v>
      </c>
    </row>
    <row r="54" spans="1:7" x14ac:dyDescent="0.25">
      <c r="A54" s="42" t="str">
        <f t="shared" si="3"/>
        <v>MALAGA</v>
      </c>
      <c r="B54" s="41">
        <f t="shared" si="4"/>
        <v>17368</v>
      </c>
      <c r="C54" s="41">
        <f t="shared" si="5"/>
        <v>20232</v>
      </c>
      <c r="D54" s="41">
        <f t="shared" si="6"/>
        <v>25</v>
      </c>
      <c r="E54" s="42" t="str">
        <f t="shared" si="2"/>
        <v>AVILES</v>
      </c>
      <c r="F54" s="42">
        <f t="shared" si="7"/>
        <v>238241</v>
      </c>
      <c r="G54" s="42">
        <f t="shared" si="8"/>
        <v>209595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14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124968</v>
      </c>
      <c r="G55" s="42">
        <f t="shared" si="8"/>
        <v>111821</v>
      </c>
    </row>
    <row r="56" spans="1:7" x14ac:dyDescent="0.25">
      <c r="A56" s="42" t="str">
        <f t="shared" si="3"/>
        <v>MELILLA</v>
      </c>
      <c r="B56" s="41">
        <f t="shared" si="4"/>
        <v>23456</v>
      </c>
      <c r="C56" s="41">
        <f t="shared" si="5"/>
        <v>24431</v>
      </c>
      <c r="D56" s="41">
        <f t="shared" si="6"/>
        <v>24</v>
      </c>
      <c r="E56" s="42" t="str">
        <f t="shared" si="2"/>
        <v>VILAGARCIA</v>
      </c>
      <c r="F56" s="42">
        <f t="shared" si="9"/>
        <v>68907</v>
      </c>
      <c r="G56" s="42">
        <f t="shared" si="8"/>
        <v>73990</v>
      </c>
    </row>
    <row r="57" spans="1:7" x14ac:dyDescent="0.25">
      <c r="A57" s="42" t="str">
        <f t="shared" si="3"/>
        <v>MOTRIL</v>
      </c>
      <c r="B57" s="41">
        <f t="shared" si="4"/>
        <v>452021</v>
      </c>
      <c r="C57" s="41">
        <f t="shared" si="5"/>
        <v>447469</v>
      </c>
      <c r="D57" s="41">
        <f t="shared" si="6"/>
        <v>15</v>
      </c>
      <c r="E57" s="42" t="str">
        <f t="shared" si="2"/>
        <v>SEVILLA</v>
      </c>
      <c r="F57" s="42">
        <f t="shared" si="9"/>
        <v>66958</v>
      </c>
      <c r="G57" s="42">
        <f t="shared" si="8"/>
        <v>80798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38125</v>
      </c>
      <c r="G58" s="42">
        <f t="shared" si="8"/>
        <v>36447</v>
      </c>
    </row>
    <row r="59" spans="1:7" x14ac:dyDescent="0.25">
      <c r="A59" s="42" t="str">
        <f t="shared" si="3"/>
        <v>SANTA CRUZ DE TENERIFE</v>
      </c>
      <c r="B59" s="41">
        <f t="shared" si="4"/>
        <v>2719985</v>
      </c>
      <c r="C59" s="41">
        <f t="shared" si="5"/>
        <v>2650142</v>
      </c>
      <c r="D59" s="41">
        <f t="shared" si="6"/>
        <v>7</v>
      </c>
      <c r="E59" s="42" t="str">
        <f t="shared" si="2"/>
        <v>BAHIA DE CADIZ</v>
      </c>
      <c r="F59" s="42">
        <f t="shared" si="9"/>
        <v>32489</v>
      </c>
      <c r="G59" s="42">
        <f t="shared" si="8"/>
        <v>49273</v>
      </c>
    </row>
    <row r="60" spans="1:7" x14ac:dyDescent="0.25">
      <c r="A60" s="42" t="str">
        <f t="shared" si="3"/>
        <v>SANTANDER</v>
      </c>
      <c r="B60" s="41">
        <f t="shared" si="4"/>
        <v>124968</v>
      </c>
      <c r="C60" s="41">
        <f t="shared" si="5"/>
        <v>111821</v>
      </c>
      <c r="D60" s="41">
        <f t="shared" si="6"/>
        <v>18</v>
      </c>
      <c r="E60" s="42" t="str">
        <f t="shared" si="2"/>
        <v>VIGO</v>
      </c>
      <c r="F60" s="42">
        <f t="shared" si="9"/>
        <v>31241</v>
      </c>
      <c r="G60" s="42">
        <f t="shared" si="8"/>
        <v>31181</v>
      </c>
    </row>
    <row r="61" spans="1:7" x14ac:dyDescent="0.25">
      <c r="A61" s="42" t="str">
        <f t="shared" si="3"/>
        <v>SEVILLA</v>
      </c>
      <c r="B61" s="41">
        <f t="shared" si="4"/>
        <v>66958</v>
      </c>
      <c r="C61" s="41">
        <f t="shared" si="5"/>
        <v>80798</v>
      </c>
      <c r="D61" s="41">
        <f t="shared" si="6"/>
        <v>20</v>
      </c>
      <c r="E61" s="42" t="str">
        <f t="shared" si="2"/>
        <v>MELILLA</v>
      </c>
      <c r="F61" s="42">
        <f t="shared" si="9"/>
        <v>23456</v>
      </c>
      <c r="G61" s="42">
        <f t="shared" si="8"/>
        <v>24431</v>
      </c>
    </row>
    <row r="62" spans="1:7" x14ac:dyDescent="0.25">
      <c r="A62" s="42" t="str">
        <f t="shared" si="3"/>
        <v>TARRAGONA</v>
      </c>
      <c r="B62" s="41">
        <f t="shared" si="4"/>
        <v>6546266</v>
      </c>
      <c r="C62" s="41">
        <f t="shared" si="5"/>
        <v>5421649</v>
      </c>
      <c r="D62" s="41">
        <f t="shared" si="6"/>
        <v>1</v>
      </c>
      <c r="E62" s="42" t="str">
        <f t="shared" si="2"/>
        <v>MALAGA</v>
      </c>
      <c r="F62" s="42">
        <f t="shared" si="9"/>
        <v>17368</v>
      </c>
      <c r="G62" s="42">
        <f t="shared" si="8"/>
        <v>20232</v>
      </c>
    </row>
    <row r="63" spans="1:7" x14ac:dyDescent="0.25">
      <c r="A63" s="42" t="str">
        <f t="shared" si="3"/>
        <v>VALENCIA</v>
      </c>
      <c r="B63" s="41">
        <f t="shared" si="4"/>
        <v>1721433</v>
      </c>
      <c r="C63" s="41">
        <f t="shared" si="5"/>
        <v>1970541</v>
      </c>
      <c r="D63" s="41">
        <f t="shared" si="6"/>
        <v>10</v>
      </c>
      <c r="E63" s="42" t="str">
        <f t="shared" si="2"/>
        <v>ALMERIA</v>
      </c>
      <c r="F63" s="42">
        <f t="shared" si="9"/>
        <v>906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31241</v>
      </c>
      <c r="C64" s="41">
        <f t="shared" si="5"/>
        <v>31181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68907</v>
      </c>
      <c r="C65" s="41">
        <f t="shared" si="5"/>
        <v>73990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19">
        <v>255442</v>
      </c>
      <c r="C7" s="19">
        <v>289282</v>
      </c>
      <c r="D7" s="19">
        <v>925564</v>
      </c>
      <c r="E7" s="19">
        <v>1102353</v>
      </c>
      <c r="F7" s="10">
        <f>((E7*100)/D7)-100</f>
        <v>19.100678073045188</v>
      </c>
      <c r="G7" s="1"/>
      <c r="H7" s="1"/>
      <c r="I7" s="1"/>
    </row>
    <row r="8" spans="1:12" x14ac:dyDescent="0.25">
      <c r="A8" s="11" t="s">
        <v>45</v>
      </c>
      <c r="B8" s="20">
        <v>79770</v>
      </c>
      <c r="C8" s="20">
        <v>67097</v>
      </c>
      <c r="D8" s="20">
        <v>322307</v>
      </c>
      <c r="E8" s="20">
        <v>238524</v>
      </c>
      <c r="F8" s="13">
        <f t="shared" ref="F8:F35" si="0">((E8*100)/D8)-100</f>
        <v>-25.994781373038748</v>
      </c>
      <c r="G8" s="1"/>
      <c r="H8" s="1"/>
      <c r="I8" s="1"/>
    </row>
    <row r="9" spans="1:12" x14ac:dyDescent="0.25">
      <c r="A9" s="8" t="s">
        <v>46</v>
      </c>
      <c r="B9" s="19">
        <v>78239</v>
      </c>
      <c r="C9" s="19">
        <v>186034</v>
      </c>
      <c r="D9" s="19">
        <v>1238099</v>
      </c>
      <c r="E9" s="19">
        <v>1065167</v>
      </c>
      <c r="F9" s="10">
        <f t="shared" si="0"/>
        <v>-13.967542175544935</v>
      </c>
      <c r="G9" s="1"/>
      <c r="H9" s="1"/>
      <c r="I9" s="1"/>
    </row>
    <row r="10" spans="1:12" x14ac:dyDescent="0.25">
      <c r="A10" s="11" t="s">
        <v>47</v>
      </c>
      <c r="B10" s="20">
        <v>181169</v>
      </c>
      <c r="C10" s="20">
        <v>189473</v>
      </c>
      <c r="D10" s="20">
        <v>714402</v>
      </c>
      <c r="E10" s="20">
        <v>894535</v>
      </c>
      <c r="F10" s="13">
        <f t="shared" si="0"/>
        <v>25.214515076945474</v>
      </c>
      <c r="G10" s="1"/>
      <c r="H10" s="1"/>
      <c r="I10" s="1"/>
    </row>
    <row r="11" spans="1:12" x14ac:dyDescent="0.25">
      <c r="A11" s="8" t="s">
        <v>48</v>
      </c>
      <c r="B11" s="19">
        <v>119764</v>
      </c>
      <c r="C11" s="19">
        <v>79273</v>
      </c>
      <c r="D11" s="19">
        <v>512492</v>
      </c>
      <c r="E11" s="19">
        <v>445997</v>
      </c>
      <c r="F11" s="10">
        <f t="shared" si="0"/>
        <v>-12.97483668037745</v>
      </c>
      <c r="G11" s="1"/>
      <c r="H11" s="1"/>
      <c r="I11" s="1"/>
    </row>
    <row r="12" spans="1:12" x14ac:dyDescent="0.25">
      <c r="A12" s="11" t="s">
        <v>49</v>
      </c>
      <c r="B12" s="20">
        <v>200036</v>
      </c>
      <c r="C12" s="20">
        <v>78200</v>
      </c>
      <c r="D12" s="20">
        <v>522594</v>
      </c>
      <c r="E12" s="20">
        <v>712969</v>
      </c>
      <c r="F12" s="13">
        <f t="shared" si="0"/>
        <v>36.428852991040856</v>
      </c>
      <c r="G12" s="1"/>
      <c r="H12" s="1"/>
      <c r="I12" s="1"/>
    </row>
    <row r="13" spans="1:12" x14ac:dyDescent="0.25">
      <c r="A13" s="8" t="s">
        <v>50</v>
      </c>
      <c r="B13" s="19">
        <v>118310</v>
      </c>
      <c r="C13" s="19">
        <v>207620</v>
      </c>
      <c r="D13" s="19">
        <v>532192</v>
      </c>
      <c r="E13" s="19">
        <v>716759</v>
      </c>
      <c r="F13" s="10">
        <f t="shared" si="0"/>
        <v>34.680528831699831</v>
      </c>
      <c r="G13" s="1"/>
      <c r="H13" s="1"/>
      <c r="I13" s="1"/>
    </row>
    <row r="14" spans="1:12" x14ac:dyDescent="0.25">
      <c r="A14" s="11" t="s">
        <v>51</v>
      </c>
      <c r="B14" s="20">
        <v>308265</v>
      </c>
      <c r="C14" s="20">
        <v>237561</v>
      </c>
      <c r="D14" s="20">
        <v>1088259</v>
      </c>
      <c r="E14" s="20">
        <v>1021306</v>
      </c>
      <c r="F14" s="13">
        <f t="shared" si="0"/>
        <v>-6.1523038173817071</v>
      </c>
      <c r="G14" s="1"/>
      <c r="H14" s="1"/>
      <c r="I14" s="1"/>
    </row>
    <row r="15" spans="1:12" x14ac:dyDescent="0.25">
      <c r="A15" s="8" t="s">
        <v>52</v>
      </c>
      <c r="B15" s="19">
        <v>357533</v>
      </c>
      <c r="C15" s="19">
        <v>535527</v>
      </c>
      <c r="D15" s="19">
        <v>989938</v>
      </c>
      <c r="E15" s="19">
        <v>1451494</v>
      </c>
      <c r="F15" s="10">
        <f t="shared" si="0"/>
        <v>46.624738114912248</v>
      </c>
      <c r="G15" s="1"/>
      <c r="H15" s="1"/>
      <c r="I15" s="1"/>
    </row>
    <row r="16" spans="1:12" x14ac:dyDescent="0.25">
      <c r="A16" s="11" t="s">
        <v>53</v>
      </c>
      <c r="B16" s="20">
        <v>276777</v>
      </c>
      <c r="C16" s="20">
        <v>204871</v>
      </c>
      <c r="D16" s="20">
        <v>1091446</v>
      </c>
      <c r="E16" s="20">
        <v>949321</v>
      </c>
      <c r="F16" s="13">
        <f t="shared" si="0"/>
        <v>-13.021716145370448</v>
      </c>
      <c r="G16" s="1"/>
      <c r="H16" s="1"/>
      <c r="I16" s="1"/>
    </row>
    <row r="17" spans="1:9" x14ac:dyDescent="0.25">
      <c r="A17" s="8" t="s">
        <v>54</v>
      </c>
      <c r="B17" s="19">
        <v>152539</v>
      </c>
      <c r="C17" s="19">
        <v>242464</v>
      </c>
      <c r="D17" s="19">
        <v>541061</v>
      </c>
      <c r="E17" s="19">
        <v>813031</v>
      </c>
      <c r="F17" s="10">
        <f t="shared" si="0"/>
        <v>50.266051332474518</v>
      </c>
      <c r="G17" s="1"/>
      <c r="H17" s="1"/>
      <c r="I17" s="1"/>
    </row>
    <row r="18" spans="1:9" x14ac:dyDescent="0.25">
      <c r="A18" s="11" t="s">
        <v>55</v>
      </c>
      <c r="B18" s="20">
        <v>6685</v>
      </c>
      <c r="C18" s="20">
        <v>8333</v>
      </c>
      <c r="D18" s="20">
        <v>22679</v>
      </c>
      <c r="E18" s="20">
        <v>22796</v>
      </c>
      <c r="F18" s="13">
        <f t="shared" si="0"/>
        <v>0.51589576259976866</v>
      </c>
      <c r="G18" s="1"/>
      <c r="H18" s="1"/>
      <c r="I18" s="1"/>
    </row>
    <row r="19" spans="1:9" x14ac:dyDescent="0.25">
      <c r="A19" s="8" t="s">
        <v>56</v>
      </c>
      <c r="B19" s="19">
        <v>1005232</v>
      </c>
      <c r="C19" s="19">
        <v>987263</v>
      </c>
      <c r="D19" s="19">
        <v>2964124</v>
      </c>
      <c r="E19" s="19">
        <v>2955108</v>
      </c>
      <c r="F19" s="10">
        <f t="shared" si="0"/>
        <v>-0.30417081066784135</v>
      </c>
      <c r="G19" s="1"/>
      <c r="H19" s="1"/>
      <c r="I19" s="1"/>
    </row>
    <row r="20" spans="1:9" x14ac:dyDescent="0.25">
      <c r="A20" s="11" t="s">
        <v>57</v>
      </c>
      <c r="B20" s="20">
        <v>1339091</v>
      </c>
      <c r="C20" s="20">
        <v>480763</v>
      </c>
      <c r="D20" s="20">
        <v>4745369</v>
      </c>
      <c r="E20" s="20">
        <v>4195894</v>
      </c>
      <c r="F20" s="13">
        <f t="shared" si="0"/>
        <v>-11.579183831647228</v>
      </c>
      <c r="G20" s="1"/>
      <c r="H20" s="1"/>
      <c r="I20" s="1"/>
    </row>
    <row r="21" spans="1:9" x14ac:dyDescent="0.25">
      <c r="A21" s="8" t="s">
        <v>58</v>
      </c>
      <c r="B21" s="19">
        <v>290689</v>
      </c>
      <c r="C21" s="19">
        <v>328360</v>
      </c>
      <c r="D21" s="19">
        <v>1295559</v>
      </c>
      <c r="E21" s="19">
        <v>1307853</v>
      </c>
      <c r="F21" s="10">
        <f t="shared" si="0"/>
        <v>0.94893401226806873</v>
      </c>
      <c r="G21" s="1"/>
      <c r="H21" s="1"/>
      <c r="I21" s="1"/>
    </row>
    <row r="22" spans="1:9" x14ac:dyDescent="0.25">
      <c r="A22" s="11" t="s">
        <v>59</v>
      </c>
      <c r="B22" s="20">
        <v>51980</v>
      </c>
      <c r="C22" s="20">
        <v>58508</v>
      </c>
      <c r="D22" s="20">
        <v>230575</v>
      </c>
      <c r="E22" s="20">
        <v>258458</v>
      </c>
      <c r="F22" s="13">
        <f t="shared" si="0"/>
        <v>12.092811449636784</v>
      </c>
      <c r="G22" s="1"/>
      <c r="H22" s="1"/>
      <c r="I22" s="1"/>
    </row>
    <row r="23" spans="1:9" x14ac:dyDescent="0.25">
      <c r="A23" s="8" t="s">
        <v>60</v>
      </c>
      <c r="B23" s="19">
        <v>76255</v>
      </c>
      <c r="C23" s="19">
        <v>48230</v>
      </c>
      <c r="D23" s="19">
        <v>306880</v>
      </c>
      <c r="E23" s="19">
        <v>231813</v>
      </c>
      <c r="F23" s="10">
        <f t="shared" si="0"/>
        <v>-24.46135297184567</v>
      </c>
      <c r="G23" s="1"/>
      <c r="H23" s="1"/>
      <c r="I23" s="1"/>
    </row>
    <row r="24" spans="1:9" x14ac:dyDescent="0.25">
      <c r="A24" s="11" t="s">
        <v>61</v>
      </c>
      <c r="B24" s="20">
        <v>63121</v>
      </c>
      <c r="C24" s="20">
        <v>50719</v>
      </c>
      <c r="D24" s="20">
        <v>257543</v>
      </c>
      <c r="E24" s="20">
        <v>322967</v>
      </c>
      <c r="F24" s="13">
        <f t="shared" si="0"/>
        <v>25.40313656360297</v>
      </c>
      <c r="G24" s="1"/>
      <c r="H24" s="1"/>
      <c r="I24" s="1"/>
    </row>
    <row r="25" spans="1:9" x14ac:dyDescent="0.25">
      <c r="A25" s="8" t="s">
        <v>62</v>
      </c>
      <c r="B25" s="19">
        <v>2963</v>
      </c>
      <c r="C25" s="19">
        <v>1600</v>
      </c>
      <c r="D25" s="19">
        <v>8057</v>
      </c>
      <c r="E25" s="19">
        <v>10357</v>
      </c>
      <c r="F25" s="10">
        <f t="shared" si="0"/>
        <v>28.546605436266589</v>
      </c>
      <c r="G25" s="1"/>
      <c r="H25" s="1"/>
      <c r="I25" s="1"/>
    </row>
    <row r="26" spans="1:9" x14ac:dyDescent="0.25">
      <c r="A26" s="11" t="s">
        <v>63</v>
      </c>
      <c r="B26" s="20">
        <v>42527</v>
      </c>
      <c r="C26" s="20">
        <v>48248</v>
      </c>
      <c r="D26" s="20">
        <v>159805</v>
      </c>
      <c r="E26" s="20">
        <v>159466</v>
      </c>
      <c r="F26" s="13">
        <f t="shared" si="0"/>
        <v>-0.21213353774912491</v>
      </c>
      <c r="G26" s="1"/>
      <c r="H26" s="1"/>
      <c r="I26" s="1"/>
    </row>
    <row r="27" spans="1:9" x14ac:dyDescent="0.25">
      <c r="A27" s="8" t="s">
        <v>64</v>
      </c>
      <c r="B27" s="19">
        <v>118058</v>
      </c>
      <c r="C27" s="19">
        <v>186629</v>
      </c>
      <c r="D27" s="19">
        <v>414427</v>
      </c>
      <c r="E27" s="19">
        <v>530463</v>
      </c>
      <c r="F27" s="10">
        <f t="shared" si="0"/>
        <v>27.999140982609717</v>
      </c>
      <c r="G27" s="1"/>
      <c r="H27" s="1"/>
      <c r="I27" s="1"/>
    </row>
    <row r="28" spans="1:9" x14ac:dyDescent="0.25">
      <c r="A28" s="11" t="s">
        <v>65</v>
      </c>
      <c r="B28" s="20">
        <v>96443</v>
      </c>
      <c r="C28" s="20">
        <v>58722</v>
      </c>
      <c r="D28" s="20">
        <v>261384</v>
      </c>
      <c r="E28" s="20">
        <v>282181</v>
      </c>
      <c r="F28" s="13">
        <f t="shared" si="0"/>
        <v>7.9564931288831815</v>
      </c>
      <c r="G28" s="1"/>
      <c r="H28" s="1"/>
      <c r="I28" s="1"/>
    </row>
    <row r="29" spans="1:9" x14ac:dyDescent="0.25">
      <c r="A29" s="8" t="s">
        <v>66</v>
      </c>
      <c r="B29" s="19">
        <v>225616</v>
      </c>
      <c r="C29" s="19">
        <v>196562</v>
      </c>
      <c r="D29" s="19">
        <v>911802</v>
      </c>
      <c r="E29" s="19">
        <v>869986</v>
      </c>
      <c r="F29" s="10">
        <f t="shared" si="0"/>
        <v>-4.5860833821377867</v>
      </c>
      <c r="G29" s="1"/>
      <c r="H29" s="1"/>
      <c r="I29" s="1"/>
    </row>
    <row r="30" spans="1:9" x14ac:dyDescent="0.25">
      <c r="A30" s="11" t="s">
        <v>67</v>
      </c>
      <c r="B30" s="20">
        <v>197480</v>
      </c>
      <c r="C30" s="20">
        <v>193292</v>
      </c>
      <c r="D30" s="20">
        <v>749247</v>
      </c>
      <c r="E30" s="20">
        <v>729699</v>
      </c>
      <c r="F30" s="13">
        <f t="shared" si="0"/>
        <v>-2.6090194555333568</v>
      </c>
      <c r="G30" s="1"/>
      <c r="H30" s="1"/>
      <c r="I30" s="1"/>
    </row>
    <row r="31" spans="1:9" x14ac:dyDescent="0.25">
      <c r="A31" s="8" t="s">
        <v>68</v>
      </c>
      <c r="B31" s="19">
        <v>724519</v>
      </c>
      <c r="C31" s="19">
        <v>645366</v>
      </c>
      <c r="D31" s="19">
        <v>3121527</v>
      </c>
      <c r="E31" s="19">
        <v>3048144</v>
      </c>
      <c r="F31" s="10">
        <f t="shared" si="0"/>
        <v>-2.3508686613955234</v>
      </c>
      <c r="G31" s="1"/>
      <c r="H31" s="1"/>
      <c r="I31" s="1"/>
    </row>
    <row r="32" spans="1:9" x14ac:dyDescent="0.25">
      <c r="A32" s="11" t="s">
        <v>69</v>
      </c>
      <c r="B32" s="20">
        <v>345526</v>
      </c>
      <c r="C32" s="20">
        <v>133927</v>
      </c>
      <c r="D32" s="20">
        <v>1261691</v>
      </c>
      <c r="E32" s="20">
        <v>645686</v>
      </c>
      <c r="F32" s="13">
        <f t="shared" si="0"/>
        <v>-48.823761126932027</v>
      </c>
      <c r="G32" s="1"/>
      <c r="H32" s="1"/>
      <c r="I32" s="1"/>
    </row>
    <row r="33" spans="1:9" x14ac:dyDescent="0.25">
      <c r="A33" s="8" t="s">
        <v>70</v>
      </c>
      <c r="B33" s="19">
        <v>35300</v>
      </c>
      <c r="C33" s="19">
        <v>34337</v>
      </c>
      <c r="D33" s="19">
        <v>120117</v>
      </c>
      <c r="E33" s="19">
        <v>119061</v>
      </c>
      <c r="F33" s="10">
        <f t="shared" si="0"/>
        <v>-0.87914283573515206</v>
      </c>
      <c r="G33" s="1"/>
      <c r="H33" s="1"/>
      <c r="I33" s="1"/>
    </row>
    <row r="34" spans="1:9" x14ac:dyDescent="0.25">
      <c r="A34" s="11" t="s">
        <v>71</v>
      </c>
      <c r="B34" s="20">
        <v>26195</v>
      </c>
      <c r="C34" s="20">
        <v>40188</v>
      </c>
      <c r="D34" s="20">
        <v>110280</v>
      </c>
      <c r="E34" s="20">
        <v>138233</v>
      </c>
      <c r="F34" s="13">
        <f t="shared" si="0"/>
        <v>25.347297787450131</v>
      </c>
      <c r="G34" s="1"/>
      <c r="H34" s="1"/>
      <c r="I34" s="1"/>
    </row>
    <row r="35" spans="1:9" x14ac:dyDescent="0.25">
      <c r="A35" s="14" t="s">
        <v>72</v>
      </c>
      <c r="B35" s="15">
        <f>SUM(B7:B34)</f>
        <v>6775524</v>
      </c>
      <c r="C35" s="15">
        <f t="shared" ref="C35:E35" si="1">SUM(C7:C34)</f>
        <v>5818449</v>
      </c>
      <c r="D35" s="15">
        <f t="shared" si="1"/>
        <v>25419420</v>
      </c>
      <c r="E35" s="15">
        <f t="shared" si="1"/>
        <v>25239621</v>
      </c>
      <c r="F35" s="16">
        <f t="shared" si="0"/>
        <v>-0.70732927816605695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1102353</v>
      </c>
      <c r="C38" s="41">
        <f>D7</f>
        <v>925564</v>
      </c>
      <c r="D38" s="41">
        <f>_xlfn.RANK.EQ(B38,$B$38:$B$65)+COUNTIF($B$38:$B$65,B38)-1</f>
        <v>6</v>
      </c>
      <c r="E38" s="42" t="str">
        <f t="shared" ref="E38:E65" si="2">INDEX($A$38:$B$65,MATCH(ROW()-37,$D$38:$D$65,0),1)</f>
        <v>GIJON</v>
      </c>
      <c r="F38" s="42">
        <f>LOOKUP(E38,$A$38:$A$65,$B$38:$B$65)</f>
        <v>4195894</v>
      </c>
      <c r="G38" s="42">
        <f>LOOKUP(E38,$A$38:$A$65,$C$38:$C$65)</f>
        <v>4745369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238524</v>
      </c>
      <c r="C39" s="41">
        <f t="shared" ref="C39:C65" si="5">D8</f>
        <v>322307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3048144</v>
      </c>
      <c r="G39" s="42">
        <f t="shared" ref="G39:G65" si="8">LOOKUP(E39,$A$38:$A$65,$C$38:$C$65)</f>
        <v>3121527</v>
      </c>
    </row>
    <row r="40" spans="1:9" x14ac:dyDescent="0.25">
      <c r="A40" s="42" t="str">
        <f t="shared" si="3"/>
        <v>ALMERIA</v>
      </c>
      <c r="B40" s="41">
        <f t="shared" si="4"/>
        <v>1065167</v>
      </c>
      <c r="C40" s="41">
        <f t="shared" si="5"/>
        <v>1238099</v>
      </c>
      <c r="D40" s="41">
        <f t="shared" si="6"/>
        <v>7</v>
      </c>
      <c r="E40" s="42" t="str">
        <f t="shared" si="2"/>
        <v>FERROL-SAN CIBRAO</v>
      </c>
      <c r="F40" s="42">
        <f t="shared" si="7"/>
        <v>2955108</v>
      </c>
      <c r="G40" s="42">
        <f t="shared" si="8"/>
        <v>2964124</v>
      </c>
    </row>
    <row r="41" spans="1:9" x14ac:dyDescent="0.25">
      <c r="A41" s="42" t="str">
        <f t="shared" si="3"/>
        <v>AVILES</v>
      </c>
      <c r="B41" s="41">
        <f t="shared" si="4"/>
        <v>894535</v>
      </c>
      <c r="C41" s="41">
        <f t="shared" si="5"/>
        <v>714402</v>
      </c>
      <c r="D41" s="41">
        <f t="shared" si="6"/>
        <v>10</v>
      </c>
      <c r="E41" s="42" t="str">
        <f t="shared" si="2"/>
        <v>BILBAO</v>
      </c>
      <c r="F41" s="42">
        <f t="shared" si="7"/>
        <v>1451494</v>
      </c>
      <c r="G41" s="42">
        <f t="shared" si="8"/>
        <v>989938</v>
      </c>
    </row>
    <row r="42" spans="1:9" x14ac:dyDescent="0.25">
      <c r="A42" s="42" t="str">
        <f t="shared" si="3"/>
        <v>BAHIA DE ALGECIRAS</v>
      </c>
      <c r="B42" s="41">
        <f t="shared" si="4"/>
        <v>445997</v>
      </c>
      <c r="C42" s="41">
        <f t="shared" si="5"/>
        <v>512492</v>
      </c>
      <c r="D42" s="41">
        <f t="shared" si="6"/>
        <v>18</v>
      </c>
      <c r="E42" s="42" t="str">
        <f t="shared" si="2"/>
        <v>HUELVA</v>
      </c>
      <c r="F42" s="42">
        <f t="shared" si="7"/>
        <v>1307853</v>
      </c>
      <c r="G42" s="42">
        <f t="shared" si="8"/>
        <v>1295559</v>
      </c>
    </row>
    <row r="43" spans="1:9" x14ac:dyDescent="0.25">
      <c r="A43" s="42" t="str">
        <f t="shared" si="3"/>
        <v>BAHIA DE CADIZ</v>
      </c>
      <c r="B43" s="41">
        <f t="shared" si="4"/>
        <v>712969</v>
      </c>
      <c r="C43" s="41">
        <f t="shared" si="5"/>
        <v>522594</v>
      </c>
      <c r="D43" s="41">
        <f t="shared" si="6"/>
        <v>15</v>
      </c>
      <c r="E43" s="42" t="str">
        <f t="shared" si="2"/>
        <v>A CORUÑA</v>
      </c>
      <c r="F43" s="42">
        <f t="shared" si="7"/>
        <v>1102353</v>
      </c>
      <c r="G43" s="42">
        <f t="shared" si="8"/>
        <v>925564</v>
      </c>
    </row>
    <row r="44" spans="1:9" x14ac:dyDescent="0.25">
      <c r="A44" s="42" t="str">
        <f t="shared" si="3"/>
        <v>BALEARES</v>
      </c>
      <c r="B44" s="41">
        <f t="shared" si="4"/>
        <v>716759</v>
      </c>
      <c r="C44" s="41">
        <f t="shared" si="5"/>
        <v>532192</v>
      </c>
      <c r="D44" s="41">
        <f t="shared" si="6"/>
        <v>14</v>
      </c>
      <c r="E44" s="42" t="str">
        <f t="shared" si="2"/>
        <v>ALMERIA</v>
      </c>
      <c r="F44" s="42">
        <f t="shared" si="7"/>
        <v>1065167</v>
      </c>
      <c r="G44" s="42">
        <f t="shared" si="8"/>
        <v>1238099</v>
      </c>
    </row>
    <row r="45" spans="1:9" x14ac:dyDescent="0.25">
      <c r="A45" s="42" t="str">
        <f t="shared" si="3"/>
        <v>BARCELONA</v>
      </c>
      <c r="B45" s="41">
        <f t="shared" si="4"/>
        <v>1021306</v>
      </c>
      <c r="C45" s="41">
        <f t="shared" si="5"/>
        <v>1088259</v>
      </c>
      <c r="D45" s="41">
        <f t="shared" si="6"/>
        <v>8</v>
      </c>
      <c r="E45" s="42" t="str">
        <f t="shared" si="2"/>
        <v>BARCELONA</v>
      </c>
      <c r="F45" s="42">
        <f t="shared" si="7"/>
        <v>1021306</v>
      </c>
      <c r="G45" s="42">
        <f t="shared" si="8"/>
        <v>1088259</v>
      </c>
    </row>
    <row r="46" spans="1:9" x14ac:dyDescent="0.25">
      <c r="A46" s="42" t="str">
        <f t="shared" si="3"/>
        <v>BILBAO</v>
      </c>
      <c r="B46" s="41">
        <f t="shared" si="4"/>
        <v>1451494</v>
      </c>
      <c r="C46" s="41">
        <f t="shared" si="5"/>
        <v>989938</v>
      </c>
      <c r="D46" s="41">
        <f t="shared" si="6"/>
        <v>4</v>
      </c>
      <c r="E46" s="42" t="str">
        <f t="shared" si="2"/>
        <v>CARTAGENA</v>
      </c>
      <c r="F46" s="42">
        <f t="shared" si="7"/>
        <v>949321</v>
      </c>
      <c r="G46" s="42">
        <f t="shared" si="8"/>
        <v>1091446</v>
      </c>
    </row>
    <row r="47" spans="1:9" x14ac:dyDescent="0.25">
      <c r="A47" s="42" t="str">
        <f t="shared" si="3"/>
        <v>CARTAGENA</v>
      </c>
      <c r="B47" s="41">
        <f t="shared" si="4"/>
        <v>949321</v>
      </c>
      <c r="C47" s="41">
        <f t="shared" si="5"/>
        <v>1091446</v>
      </c>
      <c r="D47" s="41">
        <f t="shared" si="6"/>
        <v>9</v>
      </c>
      <c r="E47" s="42" t="str">
        <f t="shared" si="2"/>
        <v>AVILES</v>
      </c>
      <c r="F47" s="42">
        <f t="shared" si="7"/>
        <v>894535</v>
      </c>
      <c r="G47" s="42">
        <f t="shared" si="8"/>
        <v>714402</v>
      </c>
    </row>
    <row r="48" spans="1:9" x14ac:dyDescent="0.25">
      <c r="A48" s="42" t="str">
        <f t="shared" si="3"/>
        <v>CASTELLON</v>
      </c>
      <c r="B48" s="41">
        <f t="shared" si="4"/>
        <v>813031</v>
      </c>
      <c r="C48" s="41">
        <f t="shared" si="5"/>
        <v>541061</v>
      </c>
      <c r="D48" s="41">
        <f t="shared" si="6"/>
        <v>12</v>
      </c>
      <c r="E48" s="42" t="str">
        <f t="shared" si="2"/>
        <v>SANTANDER</v>
      </c>
      <c r="F48" s="42">
        <f t="shared" si="7"/>
        <v>869986</v>
      </c>
      <c r="G48" s="42">
        <f t="shared" si="8"/>
        <v>911802</v>
      </c>
    </row>
    <row r="49" spans="1:7" x14ac:dyDescent="0.25">
      <c r="A49" s="42" t="str">
        <f t="shared" si="3"/>
        <v>CEUTA</v>
      </c>
      <c r="B49" s="41">
        <f t="shared" si="4"/>
        <v>22796</v>
      </c>
      <c r="C49" s="41">
        <f t="shared" si="5"/>
        <v>22679</v>
      </c>
      <c r="D49" s="41">
        <f t="shared" si="6"/>
        <v>27</v>
      </c>
      <c r="E49" s="42" t="str">
        <f t="shared" si="2"/>
        <v>CASTELLON</v>
      </c>
      <c r="F49" s="42">
        <f t="shared" si="7"/>
        <v>813031</v>
      </c>
      <c r="G49" s="42">
        <f t="shared" si="8"/>
        <v>541061</v>
      </c>
    </row>
    <row r="50" spans="1:7" x14ac:dyDescent="0.25">
      <c r="A50" s="42" t="str">
        <f t="shared" si="3"/>
        <v>FERROL-SAN CIBRAO</v>
      </c>
      <c r="B50" s="41">
        <f t="shared" si="4"/>
        <v>2955108</v>
      </c>
      <c r="C50" s="41">
        <f t="shared" si="5"/>
        <v>2964124</v>
      </c>
      <c r="D50" s="41">
        <f t="shared" si="6"/>
        <v>3</v>
      </c>
      <c r="E50" s="42" t="str">
        <f t="shared" si="2"/>
        <v>SEVILLA</v>
      </c>
      <c r="F50" s="42">
        <f t="shared" si="7"/>
        <v>729699</v>
      </c>
      <c r="G50" s="42">
        <f t="shared" si="8"/>
        <v>749247</v>
      </c>
    </row>
    <row r="51" spans="1:7" x14ac:dyDescent="0.25">
      <c r="A51" s="42" t="str">
        <f t="shared" si="3"/>
        <v>GIJON</v>
      </c>
      <c r="B51" s="41">
        <f t="shared" si="4"/>
        <v>4195894</v>
      </c>
      <c r="C51" s="41">
        <f t="shared" si="5"/>
        <v>4745369</v>
      </c>
      <c r="D51" s="41">
        <f t="shared" si="6"/>
        <v>1</v>
      </c>
      <c r="E51" s="42" t="str">
        <f t="shared" si="2"/>
        <v>BALEARES</v>
      </c>
      <c r="F51" s="42">
        <f t="shared" si="7"/>
        <v>716759</v>
      </c>
      <c r="G51" s="42">
        <f t="shared" si="8"/>
        <v>532192</v>
      </c>
    </row>
    <row r="52" spans="1:7" x14ac:dyDescent="0.25">
      <c r="A52" s="42" t="str">
        <f t="shared" si="3"/>
        <v>HUELVA</v>
      </c>
      <c r="B52" s="41">
        <f t="shared" si="4"/>
        <v>1307853</v>
      </c>
      <c r="C52" s="41">
        <f t="shared" si="5"/>
        <v>1295559</v>
      </c>
      <c r="D52" s="41">
        <f t="shared" si="6"/>
        <v>5</v>
      </c>
      <c r="E52" s="42" t="str">
        <f t="shared" si="2"/>
        <v>BAHIA DE CADIZ</v>
      </c>
      <c r="F52" s="42">
        <f t="shared" si="7"/>
        <v>712969</v>
      </c>
      <c r="G52" s="42">
        <f t="shared" si="8"/>
        <v>522594</v>
      </c>
    </row>
    <row r="53" spans="1:7" x14ac:dyDescent="0.25">
      <c r="A53" s="42" t="str">
        <f t="shared" si="3"/>
        <v>LAS PALMAS</v>
      </c>
      <c r="B53" s="41">
        <f t="shared" si="4"/>
        <v>258458</v>
      </c>
      <c r="C53" s="41">
        <f t="shared" si="5"/>
        <v>230575</v>
      </c>
      <c r="D53" s="41">
        <f t="shared" si="6"/>
        <v>21</v>
      </c>
      <c r="E53" s="42" t="str">
        <f t="shared" si="2"/>
        <v>VALENCIA</v>
      </c>
      <c r="F53" s="42">
        <f t="shared" si="7"/>
        <v>645686</v>
      </c>
      <c r="G53" s="42">
        <f t="shared" si="8"/>
        <v>1261691</v>
      </c>
    </row>
    <row r="54" spans="1:7" x14ac:dyDescent="0.25">
      <c r="A54" s="42" t="str">
        <f t="shared" si="3"/>
        <v>MALAGA</v>
      </c>
      <c r="B54" s="41">
        <f t="shared" si="4"/>
        <v>231813</v>
      </c>
      <c r="C54" s="41">
        <f t="shared" si="5"/>
        <v>306880</v>
      </c>
      <c r="D54" s="41">
        <f t="shared" si="6"/>
        <v>23</v>
      </c>
      <c r="E54" s="42" t="str">
        <f t="shared" si="2"/>
        <v>PASAIA</v>
      </c>
      <c r="F54" s="42">
        <f t="shared" si="7"/>
        <v>530463</v>
      </c>
      <c r="G54" s="42">
        <f t="shared" si="8"/>
        <v>414427</v>
      </c>
    </row>
    <row r="55" spans="1:7" x14ac:dyDescent="0.25">
      <c r="A55" s="42" t="str">
        <f t="shared" si="3"/>
        <v>MARIN Y RIA DE PONTEVEDRA</v>
      </c>
      <c r="B55" s="41">
        <f t="shared" si="4"/>
        <v>322967</v>
      </c>
      <c r="C55" s="41">
        <f t="shared" si="5"/>
        <v>257543</v>
      </c>
      <c r="D55" s="41">
        <f t="shared" si="6"/>
        <v>19</v>
      </c>
      <c r="E55" s="42" t="str">
        <f t="shared" si="2"/>
        <v>BAHIA DE ALGECIRAS</v>
      </c>
      <c r="F55" s="42">
        <f t="shared" ref="F55:F65" si="9">LOOKUP(E55,$A$38:$A$65,$B$38:$B$65)</f>
        <v>445997</v>
      </c>
      <c r="G55" s="42">
        <f t="shared" si="8"/>
        <v>512492</v>
      </c>
    </row>
    <row r="56" spans="1:7" x14ac:dyDescent="0.25">
      <c r="A56" s="42" t="str">
        <f t="shared" si="3"/>
        <v>MELILLA</v>
      </c>
      <c r="B56" s="41">
        <f t="shared" si="4"/>
        <v>10357</v>
      </c>
      <c r="C56" s="41">
        <f t="shared" si="5"/>
        <v>8057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322967</v>
      </c>
      <c r="G56" s="42">
        <f t="shared" si="8"/>
        <v>257543</v>
      </c>
    </row>
    <row r="57" spans="1:7" x14ac:dyDescent="0.25">
      <c r="A57" s="42" t="str">
        <f t="shared" si="3"/>
        <v>MOTRIL</v>
      </c>
      <c r="B57" s="41">
        <f t="shared" si="4"/>
        <v>159466</v>
      </c>
      <c r="C57" s="41">
        <f t="shared" si="5"/>
        <v>159805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282181</v>
      </c>
      <c r="G57" s="42">
        <f t="shared" si="8"/>
        <v>261384</v>
      </c>
    </row>
    <row r="58" spans="1:7" x14ac:dyDescent="0.25">
      <c r="A58" s="42" t="str">
        <f t="shared" si="3"/>
        <v>PASAIA</v>
      </c>
      <c r="B58" s="41">
        <f t="shared" si="4"/>
        <v>530463</v>
      </c>
      <c r="C58" s="41">
        <f t="shared" si="5"/>
        <v>414427</v>
      </c>
      <c r="D58" s="41">
        <f t="shared" si="6"/>
        <v>17</v>
      </c>
      <c r="E58" s="42" t="str">
        <f t="shared" si="2"/>
        <v>LAS PALMAS</v>
      </c>
      <c r="F58" s="42">
        <f t="shared" si="9"/>
        <v>258458</v>
      </c>
      <c r="G58" s="42">
        <f t="shared" si="8"/>
        <v>230575</v>
      </c>
    </row>
    <row r="59" spans="1:7" x14ac:dyDescent="0.25">
      <c r="A59" s="42" t="str">
        <f t="shared" si="3"/>
        <v>SANTA CRUZ DE TENERIFE</v>
      </c>
      <c r="B59" s="41">
        <f t="shared" si="4"/>
        <v>282181</v>
      </c>
      <c r="C59" s="41">
        <f t="shared" si="5"/>
        <v>261384</v>
      </c>
      <c r="D59" s="41">
        <f t="shared" si="6"/>
        <v>20</v>
      </c>
      <c r="E59" s="42" t="str">
        <f t="shared" si="2"/>
        <v>ALICANTE</v>
      </c>
      <c r="F59" s="42">
        <f t="shared" si="9"/>
        <v>238524</v>
      </c>
      <c r="G59" s="42">
        <f t="shared" si="8"/>
        <v>322307</v>
      </c>
    </row>
    <row r="60" spans="1:7" x14ac:dyDescent="0.25">
      <c r="A60" s="42" t="str">
        <f t="shared" si="3"/>
        <v>SANTANDER</v>
      </c>
      <c r="B60" s="41">
        <f t="shared" si="4"/>
        <v>869986</v>
      </c>
      <c r="C60" s="41">
        <f t="shared" si="5"/>
        <v>911802</v>
      </c>
      <c r="D60" s="41">
        <f t="shared" si="6"/>
        <v>11</v>
      </c>
      <c r="E60" s="42" t="str">
        <f t="shared" si="2"/>
        <v>MALAGA</v>
      </c>
      <c r="F60" s="42">
        <f t="shared" si="9"/>
        <v>231813</v>
      </c>
      <c r="G60" s="42">
        <f t="shared" si="8"/>
        <v>306880</v>
      </c>
    </row>
    <row r="61" spans="1:7" x14ac:dyDescent="0.25">
      <c r="A61" s="42" t="str">
        <f t="shared" si="3"/>
        <v>SEVILLA</v>
      </c>
      <c r="B61" s="41">
        <f t="shared" si="4"/>
        <v>729699</v>
      </c>
      <c r="C61" s="41">
        <f t="shared" si="5"/>
        <v>749247</v>
      </c>
      <c r="D61" s="41">
        <f t="shared" si="6"/>
        <v>13</v>
      </c>
      <c r="E61" s="42" t="str">
        <f t="shared" si="2"/>
        <v>MOTRIL</v>
      </c>
      <c r="F61" s="42">
        <f t="shared" si="9"/>
        <v>159466</v>
      </c>
      <c r="G61" s="42">
        <f t="shared" si="8"/>
        <v>159805</v>
      </c>
    </row>
    <row r="62" spans="1:7" x14ac:dyDescent="0.25">
      <c r="A62" s="42" t="str">
        <f t="shared" si="3"/>
        <v>TARRAGONA</v>
      </c>
      <c r="B62" s="41">
        <f t="shared" si="4"/>
        <v>3048144</v>
      </c>
      <c r="C62" s="41">
        <f t="shared" si="5"/>
        <v>3121527</v>
      </c>
      <c r="D62" s="41">
        <f t="shared" si="6"/>
        <v>2</v>
      </c>
      <c r="E62" s="42" t="str">
        <f t="shared" si="2"/>
        <v>VILAGARCIA</v>
      </c>
      <c r="F62" s="42">
        <f t="shared" si="9"/>
        <v>138233</v>
      </c>
      <c r="G62" s="42">
        <f t="shared" si="8"/>
        <v>110280</v>
      </c>
    </row>
    <row r="63" spans="1:7" x14ac:dyDescent="0.25">
      <c r="A63" s="42" t="str">
        <f t="shared" si="3"/>
        <v>VALENCIA</v>
      </c>
      <c r="B63" s="41">
        <f t="shared" si="4"/>
        <v>645686</v>
      </c>
      <c r="C63" s="41">
        <f t="shared" si="5"/>
        <v>1261691</v>
      </c>
      <c r="D63" s="41">
        <f t="shared" si="6"/>
        <v>16</v>
      </c>
      <c r="E63" s="42" t="str">
        <f t="shared" si="2"/>
        <v>VIGO</v>
      </c>
      <c r="F63" s="42">
        <f t="shared" si="9"/>
        <v>119061</v>
      </c>
      <c r="G63" s="42">
        <f t="shared" si="8"/>
        <v>120117</v>
      </c>
    </row>
    <row r="64" spans="1:7" x14ac:dyDescent="0.25">
      <c r="A64" s="42" t="str">
        <f t="shared" si="3"/>
        <v>VIGO</v>
      </c>
      <c r="B64" s="41">
        <f t="shared" si="4"/>
        <v>119061</v>
      </c>
      <c r="C64" s="41">
        <f t="shared" si="5"/>
        <v>120117</v>
      </c>
      <c r="D64" s="41">
        <f t="shared" si="6"/>
        <v>26</v>
      </c>
      <c r="E64" s="42" t="str">
        <f t="shared" si="2"/>
        <v>CEUTA</v>
      </c>
      <c r="F64" s="42">
        <f t="shared" si="9"/>
        <v>22796</v>
      </c>
      <c r="G64" s="42">
        <f t="shared" si="8"/>
        <v>22679</v>
      </c>
    </row>
    <row r="65" spans="1:7" x14ac:dyDescent="0.25">
      <c r="A65" s="42" t="str">
        <f t="shared" si="3"/>
        <v>VILAGARCIA</v>
      </c>
      <c r="B65" s="41">
        <f t="shared" si="4"/>
        <v>138233</v>
      </c>
      <c r="C65" s="41">
        <f t="shared" si="5"/>
        <v>110280</v>
      </c>
      <c r="D65" s="41">
        <f t="shared" si="6"/>
        <v>25</v>
      </c>
      <c r="E65" s="42" t="str">
        <f t="shared" si="2"/>
        <v>MELILLA</v>
      </c>
      <c r="F65" s="42">
        <f t="shared" si="9"/>
        <v>10357</v>
      </c>
      <c r="G65" s="42">
        <f t="shared" si="8"/>
        <v>8057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1">
        <v>161508</v>
      </c>
      <c r="C7" s="21">
        <v>82304</v>
      </c>
      <c r="D7" s="21">
        <v>488460</v>
      </c>
      <c r="E7" s="21">
        <v>294310</v>
      </c>
      <c r="F7" s="10">
        <f>((E7*100)/D7)-100</f>
        <v>-39.747369283052862</v>
      </c>
      <c r="G7" s="1"/>
      <c r="H7" s="1"/>
      <c r="I7" s="1"/>
    </row>
    <row r="8" spans="1:12" x14ac:dyDescent="0.25">
      <c r="A8" s="11" t="s">
        <v>45</v>
      </c>
      <c r="B8" s="22">
        <v>88412</v>
      </c>
      <c r="C8" s="22">
        <v>111095</v>
      </c>
      <c r="D8" s="22">
        <v>436798</v>
      </c>
      <c r="E8" s="22">
        <v>433476</v>
      </c>
      <c r="F8" s="13">
        <f t="shared" ref="F8:F35" si="0">((E8*100)/D8)-100</f>
        <v>-0.76053461783250498</v>
      </c>
      <c r="G8" s="1"/>
      <c r="H8" s="1"/>
      <c r="I8" s="1"/>
    </row>
    <row r="9" spans="1:12" x14ac:dyDescent="0.25">
      <c r="A9" s="8" t="s">
        <v>46</v>
      </c>
      <c r="B9" s="21">
        <v>54659</v>
      </c>
      <c r="C9" s="21">
        <v>53995</v>
      </c>
      <c r="D9" s="21">
        <v>182192</v>
      </c>
      <c r="E9" s="21">
        <v>195333</v>
      </c>
      <c r="F9" s="10">
        <f t="shared" si="0"/>
        <v>7.2127206463511015</v>
      </c>
      <c r="G9" s="1"/>
      <c r="H9" s="1"/>
      <c r="I9" s="1"/>
    </row>
    <row r="10" spans="1:12" x14ac:dyDescent="0.25">
      <c r="A10" s="11" t="s">
        <v>47</v>
      </c>
      <c r="B10" s="22">
        <v>49934</v>
      </c>
      <c r="C10" s="22">
        <v>94296</v>
      </c>
      <c r="D10" s="22">
        <v>321493</v>
      </c>
      <c r="E10" s="22">
        <v>450305</v>
      </c>
      <c r="F10" s="13">
        <f t="shared" si="0"/>
        <v>40.066813274317013</v>
      </c>
      <c r="G10" s="1"/>
      <c r="H10" s="1"/>
      <c r="I10" s="1"/>
    </row>
    <row r="11" spans="1:12" x14ac:dyDescent="0.25">
      <c r="A11" s="8" t="s">
        <v>48</v>
      </c>
      <c r="B11" s="21">
        <v>3513550</v>
      </c>
      <c r="C11" s="21">
        <v>3720487</v>
      </c>
      <c r="D11" s="21">
        <v>12870571</v>
      </c>
      <c r="E11" s="21">
        <v>14383077</v>
      </c>
      <c r="F11" s="10">
        <f t="shared" si="0"/>
        <v>11.751661989200016</v>
      </c>
      <c r="G11" s="1"/>
      <c r="H11" s="1"/>
      <c r="I11" s="1"/>
    </row>
    <row r="12" spans="1:12" x14ac:dyDescent="0.25">
      <c r="A12" s="11" t="s">
        <v>49</v>
      </c>
      <c r="B12" s="22">
        <v>174747</v>
      </c>
      <c r="C12" s="22">
        <v>179010</v>
      </c>
      <c r="D12" s="22">
        <v>686870</v>
      </c>
      <c r="E12" s="22">
        <v>709191</v>
      </c>
      <c r="F12" s="13">
        <f t="shared" si="0"/>
        <v>3.2496687873979084</v>
      </c>
      <c r="G12" s="1"/>
      <c r="H12" s="1"/>
      <c r="I12" s="1"/>
    </row>
    <row r="13" spans="1:12" x14ac:dyDescent="0.25">
      <c r="A13" s="8" t="s">
        <v>50</v>
      </c>
      <c r="B13" s="21">
        <v>707123</v>
      </c>
      <c r="C13" s="21">
        <v>667031</v>
      </c>
      <c r="D13" s="21">
        <v>2479922</v>
      </c>
      <c r="E13" s="21">
        <v>2424849</v>
      </c>
      <c r="F13" s="10">
        <f t="shared" si="0"/>
        <v>-2.2207553302079646</v>
      </c>
      <c r="G13" s="1"/>
      <c r="H13" s="1"/>
      <c r="I13" s="1"/>
    </row>
    <row r="14" spans="1:12" x14ac:dyDescent="0.25">
      <c r="A14" s="11" t="s">
        <v>51</v>
      </c>
      <c r="B14" s="22">
        <v>2179345</v>
      </c>
      <c r="C14" s="22">
        <v>2187845</v>
      </c>
      <c r="D14" s="22">
        <v>8211232</v>
      </c>
      <c r="E14" s="22">
        <v>8620177</v>
      </c>
      <c r="F14" s="13">
        <f t="shared" si="0"/>
        <v>4.9803123331553678</v>
      </c>
      <c r="G14" s="1"/>
      <c r="H14" s="1"/>
      <c r="I14" s="1"/>
    </row>
    <row r="15" spans="1:12" x14ac:dyDescent="0.25">
      <c r="A15" s="8" t="s">
        <v>52</v>
      </c>
      <c r="B15" s="21">
        <v>638529</v>
      </c>
      <c r="C15" s="21">
        <v>766274</v>
      </c>
      <c r="D15" s="21">
        <v>2158908</v>
      </c>
      <c r="E15" s="21">
        <v>2763428</v>
      </c>
      <c r="F15" s="10">
        <f t="shared" si="0"/>
        <v>28.001193195819354</v>
      </c>
      <c r="G15" s="1"/>
      <c r="H15" s="1"/>
      <c r="I15" s="1"/>
    </row>
    <row r="16" spans="1:12" x14ac:dyDescent="0.25">
      <c r="A16" s="11" t="s">
        <v>53</v>
      </c>
      <c r="B16" s="22">
        <v>48275</v>
      </c>
      <c r="C16" s="22">
        <v>70575</v>
      </c>
      <c r="D16" s="22">
        <v>165245</v>
      </c>
      <c r="E16" s="22">
        <v>268398</v>
      </c>
      <c r="F16" s="13">
        <f t="shared" si="0"/>
        <v>62.424279100729223</v>
      </c>
      <c r="G16" s="1"/>
      <c r="H16" s="1"/>
      <c r="I16" s="1"/>
    </row>
    <row r="17" spans="1:9" x14ac:dyDescent="0.25">
      <c r="A17" s="8" t="s">
        <v>54</v>
      </c>
      <c r="B17" s="21">
        <v>88364</v>
      </c>
      <c r="C17" s="21">
        <v>131403</v>
      </c>
      <c r="D17" s="21">
        <v>384329</v>
      </c>
      <c r="E17" s="21">
        <v>468350</v>
      </c>
      <c r="F17" s="10">
        <f t="shared" si="0"/>
        <v>21.861738250301173</v>
      </c>
      <c r="G17" s="1"/>
      <c r="H17" s="1"/>
      <c r="I17" s="1"/>
    </row>
    <row r="18" spans="1:9" x14ac:dyDescent="0.25">
      <c r="A18" s="11" t="s">
        <v>55</v>
      </c>
      <c r="B18" s="22">
        <v>76087</v>
      </c>
      <c r="C18" s="22">
        <v>74333</v>
      </c>
      <c r="D18" s="22">
        <v>299017</v>
      </c>
      <c r="E18" s="22">
        <v>292794</v>
      </c>
      <c r="F18" s="13">
        <f t="shared" si="0"/>
        <v>-2.0811525766093553</v>
      </c>
      <c r="G18" s="1"/>
      <c r="H18" s="1"/>
      <c r="I18" s="1"/>
    </row>
    <row r="19" spans="1:9" x14ac:dyDescent="0.25">
      <c r="A19" s="8" t="s">
        <v>56</v>
      </c>
      <c r="B19" s="21">
        <v>45478</v>
      </c>
      <c r="C19" s="21">
        <v>85999</v>
      </c>
      <c r="D19" s="21">
        <v>191802</v>
      </c>
      <c r="E19" s="21">
        <v>194023</v>
      </c>
      <c r="F19" s="10">
        <f t="shared" si="0"/>
        <v>1.1579649847238329</v>
      </c>
      <c r="G19" s="1"/>
      <c r="H19" s="1"/>
      <c r="I19" s="1"/>
    </row>
    <row r="20" spans="1:9" x14ac:dyDescent="0.25">
      <c r="A20" s="11" t="s">
        <v>57</v>
      </c>
      <c r="B20" s="22">
        <v>55969</v>
      </c>
      <c r="C20" s="22">
        <v>86684</v>
      </c>
      <c r="D20" s="22">
        <v>176450</v>
      </c>
      <c r="E20" s="22">
        <v>309187</v>
      </c>
      <c r="F20" s="13">
        <f t="shared" si="0"/>
        <v>75.226409747803899</v>
      </c>
      <c r="G20" s="1"/>
      <c r="H20" s="1"/>
      <c r="I20" s="1"/>
    </row>
    <row r="21" spans="1:9" x14ac:dyDescent="0.25">
      <c r="A21" s="8" t="s">
        <v>58</v>
      </c>
      <c r="B21" s="21">
        <v>19879</v>
      </c>
      <c r="C21" s="21">
        <v>27204</v>
      </c>
      <c r="D21" s="21">
        <v>99435</v>
      </c>
      <c r="E21" s="21">
        <v>78360</v>
      </c>
      <c r="F21" s="10">
        <f t="shared" si="0"/>
        <v>-21.194750339417709</v>
      </c>
      <c r="G21" s="1"/>
      <c r="H21" s="1"/>
      <c r="I21" s="1"/>
    </row>
    <row r="22" spans="1:9" x14ac:dyDescent="0.25">
      <c r="A22" s="11" t="s">
        <v>59</v>
      </c>
      <c r="B22" s="22">
        <v>1068356</v>
      </c>
      <c r="C22" s="22">
        <v>1134341</v>
      </c>
      <c r="D22" s="22">
        <v>4380939</v>
      </c>
      <c r="E22" s="22">
        <v>4632932</v>
      </c>
      <c r="F22" s="13">
        <f t="shared" si="0"/>
        <v>5.7520316991403035</v>
      </c>
      <c r="G22" s="1"/>
      <c r="H22" s="1"/>
      <c r="I22" s="1"/>
    </row>
    <row r="23" spans="1:9" x14ac:dyDescent="0.25">
      <c r="A23" s="8" t="s">
        <v>60</v>
      </c>
      <c r="B23" s="21">
        <v>89571</v>
      </c>
      <c r="C23" s="21">
        <v>197877</v>
      </c>
      <c r="D23" s="21">
        <v>370441</v>
      </c>
      <c r="E23" s="21">
        <v>501647</v>
      </c>
      <c r="F23" s="10">
        <f t="shared" si="0"/>
        <v>35.418865622325825</v>
      </c>
      <c r="G23" s="1"/>
      <c r="H23" s="1"/>
      <c r="I23" s="1"/>
    </row>
    <row r="24" spans="1:9" x14ac:dyDescent="0.25">
      <c r="A24" s="11" t="s">
        <v>61</v>
      </c>
      <c r="B24" s="22">
        <v>64130</v>
      </c>
      <c r="C24" s="22">
        <v>93478</v>
      </c>
      <c r="D24" s="22">
        <v>184285</v>
      </c>
      <c r="E24" s="22">
        <v>297711</v>
      </c>
      <c r="F24" s="13">
        <f t="shared" si="0"/>
        <v>61.549230810972148</v>
      </c>
      <c r="G24" s="1"/>
      <c r="H24" s="1"/>
      <c r="I24" s="1"/>
    </row>
    <row r="25" spans="1:9" x14ac:dyDescent="0.25">
      <c r="A25" s="8" t="s">
        <v>62</v>
      </c>
      <c r="B25" s="21">
        <v>58672</v>
      </c>
      <c r="C25" s="21">
        <v>53623</v>
      </c>
      <c r="D25" s="21">
        <v>222196</v>
      </c>
      <c r="E25" s="21">
        <v>227653</v>
      </c>
      <c r="F25" s="10">
        <f t="shared" si="0"/>
        <v>2.4559398008965019</v>
      </c>
      <c r="G25" s="1"/>
      <c r="H25" s="1"/>
      <c r="I25" s="1"/>
    </row>
    <row r="26" spans="1:9" x14ac:dyDescent="0.25">
      <c r="A26" s="11" t="s">
        <v>63</v>
      </c>
      <c r="B26" s="22">
        <v>13643</v>
      </c>
      <c r="C26" s="22">
        <v>6993</v>
      </c>
      <c r="D26" s="22">
        <v>51629</v>
      </c>
      <c r="E26" s="22">
        <v>49158</v>
      </c>
      <c r="F26" s="13">
        <f t="shared" si="0"/>
        <v>-4.7860698444672636</v>
      </c>
      <c r="G26" s="1"/>
      <c r="H26" s="1"/>
      <c r="I26" s="1"/>
    </row>
    <row r="27" spans="1:9" x14ac:dyDescent="0.25">
      <c r="A27" s="8" t="s">
        <v>64</v>
      </c>
      <c r="B27" s="21">
        <v>145856</v>
      </c>
      <c r="C27" s="21">
        <v>188573</v>
      </c>
      <c r="D27" s="21">
        <v>550216</v>
      </c>
      <c r="E27" s="21">
        <v>659984</v>
      </c>
      <c r="F27" s="10">
        <f t="shared" si="0"/>
        <v>19.949983279293946</v>
      </c>
      <c r="G27" s="1"/>
      <c r="H27" s="1"/>
      <c r="I27" s="1"/>
    </row>
    <row r="28" spans="1:9" x14ac:dyDescent="0.25">
      <c r="A28" s="11" t="s">
        <v>65</v>
      </c>
      <c r="B28" s="22">
        <v>472783</v>
      </c>
      <c r="C28" s="22">
        <v>480558</v>
      </c>
      <c r="D28" s="22">
        <v>1863743</v>
      </c>
      <c r="E28" s="22">
        <v>1939127</v>
      </c>
      <c r="F28" s="13">
        <f t="shared" si="0"/>
        <v>4.0447636825463604</v>
      </c>
      <c r="G28" s="1"/>
      <c r="H28" s="1"/>
      <c r="I28" s="1"/>
    </row>
    <row r="29" spans="1:9" x14ac:dyDescent="0.25">
      <c r="A29" s="8" t="s">
        <v>66</v>
      </c>
      <c r="B29" s="21">
        <v>105206</v>
      </c>
      <c r="C29" s="21">
        <v>154102</v>
      </c>
      <c r="D29" s="21">
        <v>332372</v>
      </c>
      <c r="E29" s="21">
        <v>458603</v>
      </c>
      <c r="F29" s="10">
        <f t="shared" si="0"/>
        <v>37.978830948455339</v>
      </c>
      <c r="G29" s="1"/>
      <c r="H29" s="1"/>
      <c r="I29" s="1"/>
    </row>
    <row r="30" spans="1:9" x14ac:dyDescent="0.25">
      <c r="A30" s="11" t="s">
        <v>67</v>
      </c>
      <c r="B30" s="22">
        <v>170516</v>
      </c>
      <c r="C30" s="22">
        <v>161832</v>
      </c>
      <c r="D30" s="22">
        <v>693013</v>
      </c>
      <c r="E30" s="22">
        <v>640656</v>
      </c>
      <c r="F30" s="13">
        <f t="shared" si="0"/>
        <v>-7.5549809310936382</v>
      </c>
      <c r="G30" s="1"/>
      <c r="H30" s="1"/>
      <c r="I30" s="1"/>
    </row>
    <row r="31" spans="1:9" x14ac:dyDescent="0.25">
      <c r="A31" s="8" t="s">
        <v>68</v>
      </c>
      <c r="B31" s="21">
        <v>277758</v>
      </c>
      <c r="C31" s="21">
        <v>315435</v>
      </c>
      <c r="D31" s="21">
        <v>730479</v>
      </c>
      <c r="E31" s="21">
        <v>1292680</v>
      </c>
      <c r="F31" s="10">
        <f t="shared" si="0"/>
        <v>76.963335017159977</v>
      </c>
      <c r="G31" s="1"/>
      <c r="H31" s="1"/>
      <c r="I31" s="1"/>
    </row>
    <row r="32" spans="1:9" x14ac:dyDescent="0.25">
      <c r="A32" s="11" t="s">
        <v>69</v>
      </c>
      <c r="B32" s="22">
        <v>4246532</v>
      </c>
      <c r="C32" s="22">
        <v>4649949</v>
      </c>
      <c r="D32" s="22">
        <v>15073586</v>
      </c>
      <c r="E32" s="22">
        <v>16574304</v>
      </c>
      <c r="F32" s="13">
        <f t="shared" si="0"/>
        <v>9.9559454531921006</v>
      </c>
      <c r="G32" s="1"/>
      <c r="H32" s="1"/>
      <c r="I32" s="1"/>
    </row>
    <row r="33" spans="1:9" x14ac:dyDescent="0.25">
      <c r="A33" s="8" t="s">
        <v>70</v>
      </c>
      <c r="B33" s="21">
        <v>254578</v>
      </c>
      <c r="C33" s="21">
        <v>279334</v>
      </c>
      <c r="D33" s="21">
        <v>905159</v>
      </c>
      <c r="E33" s="21">
        <v>1070129</v>
      </c>
      <c r="F33" s="10">
        <f t="shared" si="0"/>
        <v>18.225527227813018</v>
      </c>
      <c r="G33" s="1"/>
      <c r="H33" s="1"/>
      <c r="I33" s="1"/>
    </row>
    <row r="34" spans="1:9" x14ac:dyDescent="0.25">
      <c r="A34" s="11" t="s">
        <v>71</v>
      </c>
      <c r="B34" s="22">
        <v>15336</v>
      </c>
      <c r="C34" s="22">
        <v>8855</v>
      </c>
      <c r="D34" s="22">
        <v>108198</v>
      </c>
      <c r="E34" s="22">
        <v>49100</v>
      </c>
      <c r="F34" s="13">
        <f t="shared" si="0"/>
        <v>-54.62023327603098</v>
      </c>
      <c r="G34" s="1"/>
      <c r="H34" s="1"/>
      <c r="I34" s="1"/>
    </row>
    <row r="35" spans="1:9" x14ac:dyDescent="0.25">
      <c r="A35" s="14" t="s">
        <v>72</v>
      </c>
      <c r="B35" s="15">
        <f>SUM(B7:B34)</f>
        <v>14884796</v>
      </c>
      <c r="C35" s="15">
        <f t="shared" ref="C35:E35" si="1">SUM(C7:C34)</f>
        <v>16063485</v>
      </c>
      <c r="D35" s="15">
        <f t="shared" si="1"/>
        <v>54618980</v>
      </c>
      <c r="E35" s="15">
        <f t="shared" si="1"/>
        <v>60278942</v>
      </c>
      <c r="F35" s="16">
        <f t="shared" si="0"/>
        <v>10.362628522173068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294310</v>
      </c>
      <c r="C38" s="41">
        <f>D7</f>
        <v>488460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16574304</v>
      </c>
      <c r="G38" s="42">
        <f>LOOKUP(E38,$A$38:$A$65,$C$38:$C$65)</f>
        <v>15073586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433476</v>
      </c>
      <c r="C39" s="41">
        <f t="shared" ref="C39:C65" si="5">D8</f>
        <v>436798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14383077</v>
      </c>
      <c r="G39" s="42">
        <f t="shared" ref="G39:G65" si="8">LOOKUP(E39,$A$38:$A$65,$C$38:$C$65)</f>
        <v>12870571</v>
      </c>
    </row>
    <row r="40" spans="1:9" x14ac:dyDescent="0.25">
      <c r="A40" s="42" t="str">
        <f t="shared" si="3"/>
        <v>ALMERIA</v>
      </c>
      <c r="B40" s="41">
        <f t="shared" si="4"/>
        <v>195333</v>
      </c>
      <c r="C40" s="41">
        <f t="shared" si="5"/>
        <v>182192</v>
      </c>
      <c r="D40" s="41">
        <f t="shared" si="6"/>
        <v>24</v>
      </c>
      <c r="E40" s="42" t="str">
        <f t="shared" si="2"/>
        <v>BARCELONA</v>
      </c>
      <c r="F40" s="42">
        <f t="shared" si="7"/>
        <v>8620177</v>
      </c>
      <c r="G40" s="42">
        <f t="shared" si="8"/>
        <v>8211232</v>
      </c>
    </row>
    <row r="41" spans="1:9" x14ac:dyDescent="0.25">
      <c r="A41" s="42" t="str">
        <f t="shared" si="3"/>
        <v>AVILES</v>
      </c>
      <c r="B41" s="41">
        <f t="shared" si="4"/>
        <v>450305</v>
      </c>
      <c r="C41" s="41">
        <f t="shared" si="5"/>
        <v>321493</v>
      </c>
      <c r="D41" s="41">
        <f t="shared" si="6"/>
        <v>16</v>
      </c>
      <c r="E41" s="42" t="str">
        <f t="shared" si="2"/>
        <v>LAS PALMAS</v>
      </c>
      <c r="F41" s="42">
        <f t="shared" si="7"/>
        <v>4632932</v>
      </c>
      <c r="G41" s="42">
        <f t="shared" si="8"/>
        <v>4380939</v>
      </c>
    </row>
    <row r="42" spans="1:9" x14ac:dyDescent="0.25">
      <c r="A42" s="42" t="str">
        <f t="shared" si="3"/>
        <v>BAHIA DE ALGECIRAS</v>
      </c>
      <c r="B42" s="41">
        <f t="shared" si="4"/>
        <v>14383077</v>
      </c>
      <c r="C42" s="41">
        <f t="shared" si="5"/>
        <v>12870571</v>
      </c>
      <c r="D42" s="41">
        <f t="shared" si="6"/>
        <v>2</v>
      </c>
      <c r="E42" s="42" t="str">
        <f t="shared" si="2"/>
        <v>BILBAO</v>
      </c>
      <c r="F42" s="42">
        <f t="shared" si="7"/>
        <v>2763428</v>
      </c>
      <c r="G42" s="42">
        <f t="shared" si="8"/>
        <v>2158908</v>
      </c>
    </row>
    <row r="43" spans="1:9" x14ac:dyDescent="0.25">
      <c r="A43" s="42" t="str">
        <f t="shared" si="3"/>
        <v>BAHIA DE CADIZ</v>
      </c>
      <c r="B43" s="41">
        <f t="shared" si="4"/>
        <v>709191</v>
      </c>
      <c r="C43" s="41">
        <f t="shared" si="5"/>
        <v>686870</v>
      </c>
      <c r="D43" s="41">
        <f t="shared" si="6"/>
        <v>10</v>
      </c>
      <c r="E43" s="42" t="str">
        <f t="shared" si="2"/>
        <v>BALEARES</v>
      </c>
      <c r="F43" s="42">
        <f t="shared" si="7"/>
        <v>2424849</v>
      </c>
      <c r="G43" s="42">
        <f t="shared" si="8"/>
        <v>2479922</v>
      </c>
    </row>
    <row r="44" spans="1:9" x14ac:dyDescent="0.25">
      <c r="A44" s="42" t="str">
        <f t="shared" si="3"/>
        <v>BALEARES</v>
      </c>
      <c r="B44" s="41">
        <f t="shared" si="4"/>
        <v>2424849</v>
      </c>
      <c r="C44" s="41">
        <f t="shared" si="5"/>
        <v>2479922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1939127</v>
      </c>
      <c r="G44" s="42">
        <f t="shared" si="8"/>
        <v>1863743</v>
      </c>
    </row>
    <row r="45" spans="1:9" x14ac:dyDescent="0.25">
      <c r="A45" s="42" t="str">
        <f t="shared" si="3"/>
        <v>BARCELONA</v>
      </c>
      <c r="B45" s="41">
        <f t="shared" si="4"/>
        <v>8620177</v>
      </c>
      <c r="C45" s="41">
        <f t="shared" si="5"/>
        <v>8211232</v>
      </c>
      <c r="D45" s="41">
        <f t="shared" si="6"/>
        <v>3</v>
      </c>
      <c r="E45" s="42" t="str">
        <f t="shared" si="2"/>
        <v>TARRAGONA</v>
      </c>
      <c r="F45" s="42">
        <f t="shared" si="7"/>
        <v>1292680</v>
      </c>
      <c r="G45" s="42">
        <f t="shared" si="8"/>
        <v>730479</v>
      </c>
    </row>
    <row r="46" spans="1:9" x14ac:dyDescent="0.25">
      <c r="A46" s="42" t="str">
        <f t="shared" si="3"/>
        <v>BILBAO</v>
      </c>
      <c r="B46" s="41">
        <f t="shared" si="4"/>
        <v>2763428</v>
      </c>
      <c r="C46" s="41">
        <f t="shared" si="5"/>
        <v>2158908</v>
      </c>
      <c r="D46" s="41">
        <f t="shared" si="6"/>
        <v>5</v>
      </c>
      <c r="E46" s="42" t="str">
        <f t="shared" si="2"/>
        <v>VIGO</v>
      </c>
      <c r="F46" s="42">
        <f t="shared" si="7"/>
        <v>1070129</v>
      </c>
      <c r="G46" s="42">
        <f t="shared" si="8"/>
        <v>905159</v>
      </c>
    </row>
    <row r="47" spans="1:9" x14ac:dyDescent="0.25">
      <c r="A47" s="42" t="str">
        <f t="shared" si="3"/>
        <v>CARTAGENA</v>
      </c>
      <c r="B47" s="41">
        <f t="shared" si="4"/>
        <v>268398</v>
      </c>
      <c r="C47" s="41">
        <f t="shared" si="5"/>
        <v>165245</v>
      </c>
      <c r="D47" s="41">
        <f t="shared" si="6"/>
        <v>22</v>
      </c>
      <c r="E47" s="42" t="str">
        <f t="shared" si="2"/>
        <v>BAHIA DE CADIZ</v>
      </c>
      <c r="F47" s="42">
        <f t="shared" si="7"/>
        <v>709191</v>
      </c>
      <c r="G47" s="42">
        <f t="shared" si="8"/>
        <v>686870</v>
      </c>
    </row>
    <row r="48" spans="1:9" x14ac:dyDescent="0.25">
      <c r="A48" s="42" t="str">
        <f t="shared" si="3"/>
        <v>CASTELLON</v>
      </c>
      <c r="B48" s="41">
        <f t="shared" si="4"/>
        <v>468350</v>
      </c>
      <c r="C48" s="41">
        <f t="shared" si="5"/>
        <v>384329</v>
      </c>
      <c r="D48" s="41">
        <f t="shared" si="6"/>
        <v>14</v>
      </c>
      <c r="E48" s="42" t="str">
        <f t="shared" si="2"/>
        <v>PASAIA</v>
      </c>
      <c r="F48" s="42">
        <f t="shared" si="7"/>
        <v>659984</v>
      </c>
      <c r="G48" s="42">
        <f t="shared" si="8"/>
        <v>550216</v>
      </c>
    </row>
    <row r="49" spans="1:7" x14ac:dyDescent="0.25">
      <c r="A49" s="42" t="str">
        <f t="shared" si="3"/>
        <v>CEUTA</v>
      </c>
      <c r="B49" s="41">
        <f t="shared" si="4"/>
        <v>292794</v>
      </c>
      <c r="C49" s="41">
        <f t="shared" si="5"/>
        <v>299017</v>
      </c>
      <c r="D49" s="41">
        <f t="shared" si="6"/>
        <v>21</v>
      </c>
      <c r="E49" s="42" t="str">
        <f t="shared" si="2"/>
        <v>SEVILLA</v>
      </c>
      <c r="F49" s="42">
        <f t="shared" si="7"/>
        <v>640656</v>
      </c>
      <c r="G49" s="42">
        <f t="shared" si="8"/>
        <v>693013</v>
      </c>
    </row>
    <row r="50" spans="1:7" x14ac:dyDescent="0.25">
      <c r="A50" s="42" t="str">
        <f t="shared" si="3"/>
        <v>FERROL-SAN CIBRAO</v>
      </c>
      <c r="B50" s="41">
        <f t="shared" si="4"/>
        <v>194023</v>
      </c>
      <c r="C50" s="41">
        <f t="shared" si="5"/>
        <v>191802</v>
      </c>
      <c r="D50" s="41">
        <f t="shared" si="6"/>
        <v>25</v>
      </c>
      <c r="E50" s="42" t="str">
        <f t="shared" si="2"/>
        <v>MALAGA</v>
      </c>
      <c r="F50" s="42">
        <f t="shared" si="7"/>
        <v>501647</v>
      </c>
      <c r="G50" s="42">
        <f t="shared" si="8"/>
        <v>370441</v>
      </c>
    </row>
    <row r="51" spans="1:7" x14ac:dyDescent="0.25">
      <c r="A51" s="42" t="str">
        <f t="shared" si="3"/>
        <v>GIJON</v>
      </c>
      <c r="B51" s="41">
        <f t="shared" si="4"/>
        <v>309187</v>
      </c>
      <c r="C51" s="41">
        <f t="shared" si="5"/>
        <v>176450</v>
      </c>
      <c r="D51" s="41">
        <f t="shared" si="6"/>
        <v>18</v>
      </c>
      <c r="E51" s="42" t="str">
        <f t="shared" si="2"/>
        <v>CASTELLON</v>
      </c>
      <c r="F51" s="42">
        <f t="shared" si="7"/>
        <v>468350</v>
      </c>
      <c r="G51" s="42">
        <f t="shared" si="8"/>
        <v>384329</v>
      </c>
    </row>
    <row r="52" spans="1:7" x14ac:dyDescent="0.25">
      <c r="A52" s="42" t="str">
        <f t="shared" si="3"/>
        <v>HUELVA</v>
      </c>
      <c r="B52" s="41">
        <f t="shared" si="4"/>
        <v>78360</v>
      </c>
      <c r="C52" s="41">
        <f t="shared" si="5"/>
        <v>99435</v>
      </c>
      <c r="D52" s="41">
        <f t="shared" si="6"/>
        <v>26</v>
      </c>
      <c r="E52" s="42" t="str">
        <f t="shared" si="2"/>
        <v>SANTANDER</v>
      </c>
      <c r="F52" s="42">
        <f t="shared" si="7"/>
        <v>458603</v>
      </c>
      <c r="G52" s="42">
        <f t="shared" si="8"/>
        <v>332372</v>
      </c>
    </row>
    <row r="53" spans="1:7" x14ac:dyDescent="0.25">
      <c r="A53" s="42" t="str">
        <f t="shared" si="3"/>
        <v>LAS PALMAS</v>
      </c>
      <c r="B53" s="41">
        <f t="shared" si="4"/>
        <v>4632932</v>
      </c>
      <c r="C53" s="41">
        <f t="shared" si="5"/>
        <v>4380939</v>
      </c>
      <c r="D53" s="41">
        <f t="shared" si="6"/>
        <v>4</v>
      </c>
      <c r="E53" s="42" t="str">
        <f t="shared" si="2"/>
        <v>AVILES</v>
      </c>
      <c r="F53" s="42">
        <f t="shared" si="7"/>
        <v>450305</v>
      </c>
      <c r="G53" s="42">
        <f t="shared" si="8"/>
        <v>321493</v>
      </c>
    </row>
    <row r="54" spans="1:7" x14ac:dyDescent="0.25">
      <c r="A54" s="42" t="str">
        <f t="shared" si="3"/>
        <v>MALAGA</v>
      </c>
      <c r="B54" s="41">
        <f t="shared" si="4"/>
        <v>501647</v>
      </c>
      <c r="C54" s="41">
        <f t="shared" si="5"/>
        <v>370441</v>
      </c>
      <c r="D54" s="41">
        <f t="shared" si="6"/>
        <v>13</v>
      </c>
      <c r="E54" s="42" t="str">
        <f t="shared" si="2"/>
        <v>ALICANTE</v>
      </c>
      <c r="F54" s="42">
        <f t="shared" si="7"/>
        <v>433476</v>
      </c>
      <c r="G54" s="42">
        <f t="shared" si="8"/>
        <v>436798</v>
      </c>
    </row>
    <row r="55" spans="1:7" x14ac:dyDescent="0.25">
      <c r="A55" s="42" t="str">
        <f t="shared" si="3"/>
        <v>MARIN Y RIA DE PONTEVEDRA</v>
      </c>
      <c r="B55" s="41">
        <f t="shared" si="4"/>
        <v>297711</v>
      </c>
      <c r="C55" s="41">
        <f t="shared" si="5"/>
        <v>184285</v>
      </c>
      <c r="D55" s="41">
        <f t="shared" si="6"/>
        <v>19</v>
      </c>
      <c r="E55" s="42" t="str">
        <f t="shared" si="2"/>
        <v>GIJON</v>
      </c>
      <c r="F55" s="42">
        <f t="shared" ref="F55:F65" si="9">LOOKUP(E55,$A$38:$A$65,$B$38:$B$65)</f>
        <v>309187</v>
      </c>
      <c r="G55" s="42">
        <f t="shared" si="8"/>
        <v>176450</v>
      </c>
    </row>
    <row r="56" spans="1:7" x14ac:dyDescent="0.25">
      <c r="A56" s="42" t="str">
        <f t="shared" si="3"/>
        <v>MELILLA</v>
      </c>
      <c r="B56" s="41">
        <f t="shared" si="4"/>
        <v>227653</v>
      </c>
      <c r="C56" s="41">
        <f t="shared" si="5"/>
        <v>222196</v>
      </c>
      <c r="D56" s="41">
        <f t="shared" si="6"/>
        <v>23</v>
      </c>
      <c r="E56" s="42" t="str">
        <f t="shared" si="2"/>
        <v>MARIN Y RIA DE PONTEVEDRA</v>
      </c>
      <c r="F56" s="42">
        <f t="shared" si="9"/>
        <v>297711</v>
      </c>
      <c r="G56" s="42">
        <f t="shared" si="8"/>
        <v>184285</v>
      </c>
    </row>
    <row r="57" spans="1:7" x14ac:dyDescent="0.25">
      <c r="A57" s="42" t="str">
        <f t="shared" si="3"/>
        <v>MOTRIL</v>
      </c>
      <c r="B57" s="41">
        <f t="shared" si="4"/>
        <v>49158</v>
      </c>
      <c r="C57" s="41">
        <f t="shared" si="5"/>
        <v>51629</v>
      </c>
      <c r="D57" s="41">
        <f t="shared" si="6"/>
        <v>27</v>
      </c>
      <c r="E57" s="42" t="str">
        <f t="shared" si="2"/>
        <v>A CORUÑA</v>
      </c>
      <c r="F57" s="42">
        <f t="shared" si="9"/>
        <v>294310</v>
      </c>
      <c r="G57" s="42">
        <f t="shared" si="8"/>
        <v>488460</v>
      </c>
    </row>
    <row r="58" spans="1:7" x14ac:dyDescent="0.25">
      <c r="A58" s="42" t="str">
        <f t="shared" si="3"/>
        <v>PASAIA</v>
      </c>
      <c r="B58" s="41">
        <f t="shared" si="4"/>
        <v>659984</v>
      </c>
      <c r="C58" s="41">
        <f t="shared" si="5"/>
        <v>550216</v>
      </c>
      <c r="D58" s="41">
        <f t="shared" si="6"/>
        <v>11</v>
      </c>
      <c r="E58" s="42" t="str">
        <f t="shared" si="2"/>
        <v>CEUTA</v>
      </c>
      <c r="F58" s="42">
        <f t="shared" si="9"/>
        <v>292794</v>
      </c>
      <c r="G58" s="42">
        <f t="shared" si="8"/>
        <v>299017</v>
      </c>
    </row>
    <row r="59" spans="1:7" x14ac:dyDescent="0.25">
      <c r="A59" s="42" t="str">
        <f t="shared" si="3"/>
        <v>SANTA CRUZ DE TENERIFE</v>
      </c>
      <c r="B59" s="41">
        <f t="shared" si="4"/>
        <v>1939127</v>
      </c>
      <c r="C59" s="41">
        <f t="shared" si="5"/>
        <v>1863743</v>
      </c>
      <c r="D59" s="41">
        <f t="shared" si="6"/>
        <v>7</v>
      </c>
      <c r="E59" s="42" t="str">
        <f t="shared" si="2"/>
        <v>CARTAGENA</v>
      </c>
      <c r="F59" s="42">
        <f t="shared" si="9"/>
        <v>268398</v>
      </c>
      <c r="G59" s="42">
        <f t="shared" si="8"/>
        <v>165245</v>
      </c>
    </row>
    <row r="60" spans="1:7" x14ac:dyDescent="0.25">
      <c r="A60" s="42" t="str">
        <f t="shared" si="3"/>
        <v>SANTANDER</v>
      </c>
      <c r="B60" s="41">
        <f t="shared" si="4"/>
        <v>458603</v>
      </c>
      <c r="C60" s="41">
        <f t="shared" si="5"/>
        <v>332372</v>
      </c>
      <c r="D60" s="41">
        <f t="shared" si="6"/>
        <v>15</v>
      </c>
      <c r="E60" s="42" t="str">
        <f t="shared" si="2"/>
        <v>MELILLA</v>
      </c>
      <c r="F60" s="42">
        <f t="shared" si="9"/>
        <v>227653</v>
      </c>
      <c r="G60" s="42">
        <f t="shared" si="8"/>
        <v>222196</v>
      </c>
    </row>
    <row r="61" spans="1:7" x14ac:dyDescent="0.25">
      <c r="A61" s="42" t="str">
        <f t="shared" si="3"/>
        <v>SEVILLA</v>
      </c>
      <c r="B61" s="41">
        <f t="shared" si="4"/>
        <v>640656</v>
      </c>
      <c r="C61" s="41">
        <f t="shared" si="5"/>
        <v>693013</v>
      </c>
      <c r="D61" s="41">
        <f t="shared" si="6"/>
        <v>12</v>
      </c>
      <c r="E61" s="42" t="str">
        <f t="shared" si="2"/>
        <v>ALMERIA</v>
      </c>
      <c r="F61" s="42">
        <f t="shared" si="9"/>
        <v>195333</v>
      </c>
      <c r="G61" s="42">
        <f t="shared" si="8"/>
        <v>182192</v>
      </c>
    </row>
    <row r="62" spans="1:7" x14ac:dyDescent="0.25">
      <c r="A62" s="42" t="str">
        <f t="shared" si="3"/>
        <v>TARRAGONA</v>
      </c>
      <c r="B62" s="41">
        <f t="shared" si="4"/>
        <v>1292680</v>
      </c>
      <c r="C62" s="41">
        <f t="shared" si="5"/>
        <v>730479</v>
      </c>
      <c r="D62" s="41">
        <f t="shared" si="6"/>
        <v>8</v>
      </c>
      <c r="E62" s="42" t="str">
        <f t="shared" si="2"/>
        <v>FERROL-SAN CIBRAO</v>
      </c>
      <c r="F62" s="42">
        <f t="shared" si="9"/>
        <v>194023</v>
      </c>
      <c r="G62" s="42">
        <f t="shared" si="8"/>
        <v>191802</v>
      </c>
    </row>
    <row r="63" spans="1:7" x14ac:dyDescent="0.25">
      <c r="A63" s="42" t="str">
        <f t="shared" si="3"/>
        <v>VALENCIA</v>
      </c>
      <c r="B63" s="41">
        <f t="shared" si="4"/>
        <v>16574304</v>
      </c>
      <c r="C63" s="41">
        <f t="shared" si="5"/>
        <v>15073586</v>
      </c>
      <c r="D63" s="41">
        <f t="shared" si="6"/>
        <v>1</v>
      </c>
      <c r="E63" s="42" t="str">
        <f t="shared" si="2"/>
        <v>HUELVA</v>
      </c>
      <c r="F63" s="42">
        <f t="shared" si="9"/>
        <v>78360</v>
      </c>
      <c r="G63" s="42">
        <f t="shared" si="8"/>
        <v>99435</v>
      </c>
    </row>
    <row r="64" spans="1:7" x14ac:dyDescent="0.25">
      <c r="A64" s="42" t="str">
        <f t="shared" si="3"/>
        <v>VIGO</v>
      </c>
      <c r="B64" s="41">
        <f t="shared" si="4"/>
        <v>1070129</v>
      </c>
      <c r="C64" s="41">
        <f t="shared" si="5"/>
        <v>905159</v>
      </c>
      <c r="D64" s="41">
        <f t="shared" si="6"/>
        <v>9</v>
      </c>
      <c r="E64" s="42" t="str">
        <f t="shared" si="2"/>
        <v>MOTRIL</v>
      </c>
      <c r="F64" s="42">
        <f t="shared" si="9"/>
        <v>49158</v>
      </c>
      <c r="G64" s="42">
        <f t="shared" si="8"/>
        <v>51629</v>
      </c>
    </row>
    <row r="65" spans="1:7" x14ac:dyDescent="0.25">
      <c r="A65" s="42" t="str">
        <f t="shared" si="3"/>
        <v>VILAGARCIA</v>
      </c>
      <c r="B65" s="41">
        <f t="shared" si="4"/>
        <v>49100</v>
      </c>
      <c r="C65" s="41">
        <f t="shared" si="5"/>
        <v>108198</v>
      </c>
      <c r="D65" s="41">
        <f t="shared" si="6"/>
        <v>28</v>
      </c>
      <c r="E65" s="42" t="str">
        <f t="shared" si="2"/>
        <v>VILAGARCIA</v>
      </c>
      <c r="F65" s="42">
        <f t="shared" si="9"/>
        <v>49100</v>
      </c>
      <c r="G65" s="42">
        <f t="shared" si="8"/>
        <v>108198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3">
        <v>3267</v>
      </c>
      <c r="C7" s="23">
        <v>2952</v>
      </c>
      <c r="D7" s="23">
        <v>12677</v>
      </c>
      <c r="E7" s="23">
        <v>13122</v>
      </c>
      <c r="F7" s="10">
        <f>((E7*100)/D7)-100</f>
        <v>3.5102942336514928</v>
      </c>
      <c r="G7" s="1"/>
      <c r="H7" s="1"/>
      <c r="I7" s="1"/>
    </row>
    <row r="8" spans="1:12" x14ac:dyDescent="0.25">
      <c r="A8" s="11" t="s">
        <v>45</v>
      </c>
      <c r="B8" s="24">
        <v>47</v>
      </c>
      <c r="C8" s="24">
        <v>30</v>
      </c>
      <c r="D8" s="24">
        <v>192</v>
      </c>
      <c r="E8" s="24">
        <v>126</v>
      </c>
      <c r="F8" s="13">
        <f t="shared" ref="F8:F35" si="0">((E8*100)/D8)-100</f>
        <v>-34.375</v>
      </c>
      <c r="G8" s="1"/>
      <c r="H8" s="1"/>
      <c r="I8" s="1"/>
    </row>
    <row r="9" spans="1:12" x14ac:dyDescent="0.25">
      <c r="A9" s="8" t="s">
        <v>46</v>
      </c>
      <c r="B9" s="23">
        <v>208</v>
      </c>
      <c r="C9" s="23">
        <v>200</v>
      </c>
      <c r="D9" s="23">
        <v>776</v>
      </c>
      <c r="E9" s="23">
        <v>938</v>
      </c>
      <c r="F9" s="10">
        <f t="shared" si="0"/>
        <v>20.876288659793815</v>
      </c>
      <c r="G9" s="1"/>
      <c r="H9" s="1"/>
      <c r="I9" s="1"/>
    </row>
    <row r="10" spans="1:12" x14ac:dyDescent="0.25">
      <c r="A10" s="11" t="s">
        <v>47</v>
      </c>
      <c r="B10" s="24">
        <v>1722</v>
      </c>
      <c r="C10" s="24">
        <v>982</v>
      </c>
      <c r="D10" s="24">
        <v>8031</v>
      </c>
      <c r="E10" s="24">
        <v>5724</v>
      </c>
      <c r="F10" s="13">
        <f t="shared" si="0"/>
        <v>-28.726186029137097</v>
      </c>
      <c r="G10" s="1"/>
      <c r="H10" s="1"/>
      <c r="I10" s="1"/>
    </row>
    <row r="11" spans="1:12" x14ac:dyDescent="0.25">
      <c r="A11" s="8" t="s">
        <v>48</v>
      </c>
      <c r="B11" s="23">
        <v>199</v>
      </c>
      <c r="C11" s="23">
        <v>127</v>
      </c>
      <c r="D11" s="23">
        <v>337</v>
      </c>
      <c r="E11" s="23">
        <v>374</v>
      </c>
      <c r="F11" s="10">
        <f t="shared" si="0"/>
        <v>10.979228486646889</v>
      </c>
      <c r="G11" s="1"/>
      <c r="H11" s="1"/>
      <c r="I11" s="1"/>
    </row>
    <row r="12" spans="1:12" x14ac:dyDescent="0.25">
      <c r="A12" s="11" t="s">
        <v>49</v>
      </c>
      <c r="B12" s="24">
        <v>1453</v>
      </c>
      <c r="C12" s="24">
        <v>1333</v>
      </c>
      <c r="D12" s="24">
        <v>5377</v>
      </c>
      <c r="E12" s="24">
        <v>4831</v>
      </c>
      <c r="F12" s="13">
        <f t="shared" si="0"/>
        <v>-10.154361167937509</v>
      </c>
      <c r="G12" s="1"/>
      <c r="H12" s="1"/>
      <c r="I12" s="1"/>
    </row>
    <row r="13" spans="1:12" x14ac:dyDescent="0.25">
      <c r="A13" s="8" t="s">
        <v>50</v>
      </c>
      <c r="B13" s="23">
        <v>237</v>
      </c>
      <c r="C13" s="23">
        <v>235</v>
      </c>
      <c r="D13" s="23">
        <v>987</v>
      </c>
      <c r="E13" s="23">
        <v>635</v>
      </c>
      <c r="F13" s="10">
        <f t="shared" si="0"/>
        <v>-35.663627152988852</v>
      </c>
      <c r="G13" s="1"/>
      <c r="H13" s="1"/>
      <c r="I13" s="1"/>
    </row>
    <row r="14" spans="1:12" x14ac:dyDescent="0.25">
      <c r="A14" s="11" t="s">
        <v>51</v>
      </c>
      <c r="B14" s="24">
        <v>181</v>
      </c>
      <c r="C14" s="24">
        <v>0</v>
      </c>
      <c r="D14" s="24">
        <v>665</v>
      </c>
      <c r="E14" s="24">
        <v>570</v>
      </c>
      <c r="F14" s="13">
        <f t="shared" si="0"/>
        <v>-14.285714285714292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55</v>
      </c>
      <c r="C16" s="24">
        <v>120</v>
      </c>
      <c r="D16" s="24">
        <v>320</v>
      </c>
      <c r="E16" s="24">
        <v>386</v>
      </c>
      <c r="F16" s="13">
        <f t="shared" si="0"/>
        <v>20.625</v>
      </c>
      <c r="G16" s="1"/>
      <c r="H16" s="1"/>
      <c r="I16" s="1"/>
    </row>
    <row r="17" spans="1:9" x14ac:dyDescent="0.25">
      <c r="A17" s="8" t="s">
        <v>54</v>
      </c>
      <c r="B17" s="23">
        <v>442</v>
      </c>
      <c r="C17" s="23">
        <v>429</v>
      </c>
      <c r="D17" s="23">
        <v>1211</v>
      </c>
      <c r="E17" s="23">
        <v>1267</v>
      </c>
      <c r="F17" s="10">
        <f t="shared" si="0"/>
        <v>4.6242774566474054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35</v>
      </c>
      <c r="E18" s="24">
        <v>5</v>
      </c>
      <c r="F18" s="13">
        <f t="shared" si="0"/>
        <v>-85.714285714285708</v>
      </c>
      <c r="G18" s="1"/>
      <c r="H18" s="1"/>
      <c r="I18" s="1"/>
    </row>
    <row r="19" spans="1:9" x14ac:dyDescent="0.25">
      <c r="A19" s="8" t="s">
        <v>56</v>
      </c>
      <c r="B19" s="23">
        <v>17</v>
      </c>
      <c r="C19" s="23">
        <v>27</v>
      </c>
      <c r="D19" s="23">
        <v>55</v>
      </c>
      <c r="E19" s="23">
        <v>148</v>
      </c>
      <c r="F19" s="10">
        <f t="shared" si="0"/>
        <v>169.09090909090907</v>
      </c>
      <c r="G19" s="1"/>
      <c r="H19" s="1"/>
      <c r="I19" s="1"/>
    </row>
    <row r="20" spans="1:9" x14ac:dyDescent="0.25">
      <c r="A20" s="11" t="s">
        <v>57</v>
      </c>
      <c r="B20" s="24">
        <v>1338</v>
      </c>
      <c r="C20" s="24">
        <v>627</v>
      </c>
      <c r="D20" s="24">
        <v>7609</v>
      </c>
      <c r="E20" s="24">
        <v>6189</v>
      </c>
      <c r="F20" s="13">
        <f t="shared" si="0"/>
        <v>-18.662110658430805</v>
      </c>
      <c r="G20" s="1"/>
      <c r="H20" s="1"/>
      <c r="I20" s="1"/>
    </row>
    <row r="21" spans="1:9" x14ac:dyDescent="0.25">
      <c r="A21" s="8" t="s">
        <v>58</v>
      </c>
      <c r="B21" s="23">
        <v>239</v>
      </c>
      <c r="C21" s="23">
        <v>177</v>
      </c>
      <c r="D21" s="23">
        <v>873</v>
      </c>
      <c r="E21" s="23">
        <v>788</v>
      </c>
      <c r="F21" s="10">
        <f t="shared" si="0"/>
        <v>-9.7365406643757098</v>
      </c>
      <c r="G21" s="1"/>
      <c r="H21" s="1"/>
      <c r="I21" s="1"/>
    </row>
    <row r="22" spans="1:9" x14ac:dyDescent="0.25">
      <c r="A22" s="11" t="s">
        <v>59</v>
      </c>
      <c r="B22" s="24">
        <v>243</v>
      </c>
      <c r="C22" s="24">
        <v>253</v>
      </c>
      <c r="D22" s="24">
        <v>643</v>
      </c>
      <c r="E22" s="24">
        <v>798</v>
      </c>
      <c r="F22" s="13">
        <f t="shared" si="0"/>
        <v>24.105754276827369</v>
      </c>
      <c r="G22" s="1"/>
      <c r="H22" s="1"/>
      <c r="I22" s="1"/>
    </row>
    <row r="23" spans="1:9" x14ac:dyDescent="0.25">
      <c r="A23" s="8" t="s">
        <v>60</v>
      </c>
      <c r="B23" s="23">
        <v>45</v>
      </c>
      <c r="C23" s="23">
        <v>25</v>
      </c>
      <c r="D23" s="23">
        <v>315</v>
      </c>
      <c r="E23" s="23">
        <v>158</v>
      </c>
      <c r="F23" s="10">
        <f t="shared" si="0"/>
        <v>-49.841269841269842</v>
      </c>
      <c r="G23" s="1"/>
      <c r="H23" s="1"/>
      <c r="I23" s="1"/>
    </row>
    <row r="24" spans="1:9" x14ac:dyDescent="0.25">
      <c r="A24" s="11" t="s">
        <v>61</v>
      </c>
      <c r="B24" s="24">
        <v>225</v>
      </c>
      <c r="C24" s="24">
        <v>234</v>
      </c>
      <c r="D24" s="24">
        <v>886</v>
      </c>
      <c r="E24" s="24">
        <v>902</v>
      </c>
      <c r="F24" s="13">
        <f t="shared" si="0"/>
        <v>1.8058690744920938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111</v>
      </c>
      <c r="C26" s="24">
        <v>161</v>
      </c>
      <c r="D26" s="24">
        <v>403</v>
      </c>
      <c r="E26" s="24">
        <v>537</v>
      </c>
      <c r="F26" s="13">
        <f t="shared" si="0"/>
        <v>33.250620347394545</v>
      </c>
      <c r="G26" s="1"/>
      <c r="H26" s="1"/>
      <c r="I26" s="1"/>
    </row>
    <row r="27" spans="1:9" x14ac:dyDescent="0.25">
      <c r="A27" s="8" t="s">
        <v>64</v>
      </c>
      <c r="B27" s="23">
        <v>1500</v>
      </c>
      <c r="C27" s="23">
        <v>1312</v>
      </c>
      <c r="D27" s="23">
        <v>5412</v>
      </c>
      <c r="E27" s="23">
        <v>6546</v>
      </c>
      <c r="F27" s="10">
        <f t="shared" si="0"/>
        <v>20.953436807095343</v>
      </c>
      <c r="G27" s="1"/>
      <c r="H27" s="1"/>
      <c r="I27" s="1"/>
    </row>
    <row r="28" spans="1:9" x14ac:dyDescent="0.25">
      <c r="A28" s="11" t="s">
        <v>65</v>
      </c>
      <c r="B28" s="24">
        <v>316</v>
      </c>
      <c r="C28" s="24">
        <v>214</v>
      </c>
      <c r="D28" s="24">
        <v>1035</v>
      </c>
      <c r="E28" s="24">
        <v>1107</v>
      </c>
      <c r="F28" s="13">
        <f t="shared" si="0"/>
        <v>6.9565217391304373</v>
      </c>
      <c r="G28" s="1"/>
      <c r="H28" s="1"/>
      <c r="I28" s="1"/>
    </row>
    <row r="29" spans="1:9" x14ac:dyDescent="0.25">
      <c r="A29" s="8" t="s">
        <v>66</v>
      </c>
      <c r="B29" s="23">
        <v>2036</v>
      </c>
      <c r="C29" s="23">
        <v>385</v>
      </c>
      <c r="D29" s="23">
        <v>8676</v>
      </c>
      <c r="E29" s="23">
        <v>4808</v>
      </c>
      <c r="F29" s="10">
        <f t="shared" si="0"/>
        <v>-44.582757030889809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235</v>
      </c>
      <c r="C31" s="23">
        <v>240</v>
      </c>
      <c r="D31" s="23">
        <v>825</v>
      </c>
      <c r="E31" s="23">
        <v>905</v>
      </c>
      <c r="F31" s="10">
        <f t="shared" si="0"/>
        <v>9.6969696969697026</v>
      </c>
      <c r="G31" s="1"/>
      <c r="H31" s="1"/>
      <c r="I31" s="1"/>
    </row>
    <row r="32" spans="1:9" x14ac:dyDescent="0.25">
      <c r="A32" s="11" t="s">
        <v>69</v>
      </c>
      <c r="B32" s="24">
        <v>98</v>
      </c>
      <c r="C32" s="24">
        <v>103</v>
      </c>
      <c r="D32" s="24">
        <v>386</v>
      </c>
      <c r="E32" s="24">
        <v>466</v>
      </c>
      <c r="F32" s="13">
        <f t="shared" si="0"/>
        <v>20.725388601036272</v>
      </c>
      <c r="G32" s="1"/>
      <c r="H32" s="1"/>
      <c r="I32" s="1"/>
    </row>
    <row r="33" spans="1:9" x14ac:dyDescent="0.25">
      <c r="A33" s="8" t="s">
        <v>70</v>
      </c>
      <c r="B33" s="23">
        <v>6200</v>
      </c>
      <c r="C33" s="23">
        <v>5973</v>
      </c>
      <c r="D33" s="23">
        <v>20777</v>
      </c>
      <c r="E33" s="23">
        <v>20664</v>
      </c>
      <c r="F33" s="10">
        <f t="shared" si="0"/>
        <v>-0.54387062617317383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20414</v>
      </c>
      <c r="C35" s="15">
        <f t="shared" ref="C35:E35" si="1">SUM(C7:C34)</f>
        <v>16139</v>
      </c>
      <c r="D35" s="15">
        <f t="shared" si="1"/>
        <v>78503</v>
      </c>
      <c r="E35" s="15">
        <f t="shared" si="1"/>
        <v>71994</v>
      </c>
      <c r="F35" s="16">
        <f t="shared" si="0"/>
        <v>-8.2914028763232039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13122</v>
      </c>
      <c r="C38" s="41">
        <f>D7</f>
        <v>12677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20664</v>
      </c>
      <c r="G38" s="42">
        <f>LOOKUP(E38,$A$38:$A$65,$C$38:$C$65)</f>
        <v>20777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126</v>
      </c>
      <c r="C39" s="41">
        <f t="shared" ref="C39:C65" si="5">D8</f>
        <v>192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13122</v>
      </c>
      <c r="G39" s="42">
        <f t="shared" ref="G39:G65" si="8">LOOKUP(E39,$A$38:$A$65,$C$38:$C$65)</f>
        <v>12677</v>
      </c>
    </row>
    <row r="40" spans="1:9" x14ac:dyDescent="0.25">
      <c r="A40" s="42" t="str">
        <f t="shared" si="3"/>
        <v>ALMERIA</v>
      </c>
      <c r="B40" s="41">
        <f t="shared" si="4"/>
        <v>938</v>
      </c>
      <c r="C40" s="41">
        <f t="shared" si="5"/>
        <v>776</v>
      </c>
      <c r="D40" s="41">
        <f t="shared" si="6"/>
        <v>10</v>
      </c>
      <c r="E40" s="42" t="str">
        <f t="shared" si="2"/>
        <v>PASAIA</v>
      </c>
      <c r="F40" s="42">
        <f t="shared" si="7"/>
        <v>6546</v>
      </c>
      <c r="G40" s="42">
        <f t="shared" si="8"/>
        <v>5412</v>
      </c>
    </row>
    <row r="41" spans="1:9" x14ac:dyDescent="0.25">
      <c r="A41" s="42" t="str">
        <f t="shared" si="3"/>
        <v>AVILES</v>
      </c>
      <c r="B41" s="41">
        <f t="shared" si="4"/>
        <v>5724</v>
      </c>
      <c r="C41" s="41">
        <f t="shared" si="5"/>
        <v>8031</v>
      </c>
      <c r="D41" s="41">
        <f t="shared" si="6"/>
        <v>5</v>
      </c>
      <c r="E41" s="42" t="str">
        <f t="shared" si="2"/>
        <v>GIJON</v>
      </c>
      <c r="F41" s="42">
        <f t="shared" si="7"/>
        <v>6189</v>
      </c>
      <c r="G41" s="42">
        <f t="shared" si="8"/>
        <v>7609</v>
      </c>
    </row>
    <row r="42" spans="1:9" x14ac:dyDescent="0.25">
      <c r="A42" s="42" t="str">
        <f t="shared" si="3"/>
        <v>BAHIA DE ALGECIRAS</v>
      </c>
      <c r="B42" s="41">
        <f t="shared" si="4"/>
        <v>374</v>
      </c>
      <c r="C42" s="41">
        <f t="shared" si="5"/>
        <v>337</v>
      </c>
      <c r="D42" s="41">
        <f t="shared" si="6"/>
        <v>20</v>
      </c>
      <c r="E42" s="42" t="str">
        <f t="shared" si="2"/>
        <v>AVILES</v>
      </c>
      <c r="F42" s="42">
        <f t="shared" si="7"/>
        <v>5724</v>
      </c>
      <c r="G42" s="42">
        <f t="shared" si="8"/>
        <v>8031</v>
      </c>
    </row>
    <row r="43" spans="1:9" x14ac:dyDescent="0.25">
      <c r="A43" s="42" t="str">
        <f t="shared" si="3"/>
        <v>BAHIA DE CADIZ</v>
      </c>
      <c r="B43" s="41">
        <f t="shared" si="4"/>
        <v>4831</v>
      </c>
      <c r="C43" s="41">
        <f t="shared" si="5"/>
        <v>5377</v>
      </c>
      <c r="D43" s="41">
        <f t="shared" si="6"/>
        <v>6</v>
      </c>
      <c r="E43" s="42" t="str">
        <f t="shared" si="2"/>
        <v>BAHIA DE CADIZ</v>
      </c>
      <c r="F43" s="42">
        <f t="shared" si="7"/>
        <v>4831</v>
      </c>
      <c r="G43" s="42">
        <f t="shared" si="8"/>
        <v>5377</v>
      </c>
    </row>
    <row r="44" spans="1:9" x14ac:dyDescent="0.25">
      <c r="A44" s="42" t="str">
        <f t="shared" si="3"/>
        <v>BALEARES</v>
      </c>
      <c r="B44" s="41">
        <f t="shared" si="4"/>
        <v>635</v>
      </c>
      <c r="C44" s="41">
        <f t="shared" si="5"/>
        <v>987</v>
      </c>
      <c r="D44" s="41">
        <f t="shared" si="6"/>
        <v>15</v>
      </c>
      <c r="E44" s="42" t="str">
        <f t="shared" si="2"/>
        <v>SANTANDER</v>
      </c>
      <c r="F44" s="42">
        <f t="shared" si="7"/>
        <v>4808</v>
      </c>
      <c r="G44" s="42">
        <f t="shared" si="8"/>
        <v>8676</v>
      </c>
    </row>
    <row r="45" spans="1:9" x14ac:dyDescent="0.25">
      <c r="A45" s="42" t="str">
        <f t="shared" si="3"/>
        <v>BARCELONA</v>
      </c>
      <c r="B45" s="41">
        <f t="shared" si="4"/>
        <v>570</v>
      </c>
      <c r="C45" s="41">
        <f t="shared" si="5"/>
        <v>665</v>
      </c>
      <c r="D45" s="41">
        <f t="shared" si="6"/>
        <v>16</v>
      </c>
      <c r="E45" s="42" t="str">
        <f t="shared" si="2"/>
        <v>CASTELLON</v>
      </c>
      <c r="F45" s="42">
        <f t="shared" si="7"/>
        <v>1267</v>
      </c>
      <c r="G45" s="42">
        <f t="shared" si="8"/>
        <v>1211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1107</v>
      </c>
      <c r="G46" s="42">
        <f t="shared" si="8"/>
        <v>1035</v>
      </c>
    </row>
    <row r="47" spans="1:9" x14ac:dyDescent="0.25">
      <c r="A47" s="42" t="str">
        <f t="shared" si="3"/>
        <v>CARTAGENA</v>
      </c>
      <c r="B47" s="41">
        <f t="shared" si="4"/>
        <v>386</v>
      </c>
      <c r="C47" s="41">
        <f t="shared" si="5"/>
        <v>320</v>
      </c>
      <c r="D47" s="41">
        <f t="shared" si="6"/>
        <v>19</v>
      </c>
      <c r="E47" s="42" t="str">
        <f t="shared" si="2"/>
        <v>ALMERIA</v>
      </c>
      <c r="F47" s="42">
        <f t="shared" si="7"/>
        <v>938</v>
      </c>
      <c r="G47" s="42">
        <f t="shared" si="8"/>
        <v>776</v>
      </c>
    </row>
    <row r="48" spans="1:9" x14ac:dyDescent="0.25">
      <c r="A48" s="42" t="str">
        <f t="shared" si="3"/>
        <v>CASTELLON</v>
      </c>
      <c r="B48" s="41">
        <f t="shared" si="4"/>
        <v>1267</v>
      </c>
      <c r="C48" s="41">
        <f t="shared" si="5"/>
        <v>1211</v>
      </c>
      <c r="D48" s="41">
        <f t="shared" si="6"/>
        <v>8</v>
      </c>
      <c r="E48" s="42" t="str">
        <f t="shared" si="2"/>
        <v>TARRAGONA</v>
      </c>
      <c r="F48" s="42">
        <f t="shared" si="7"/>
        <v>905</v>
      </c>
      <c r="G48" s="42">
        <f t="shared" si="8"/>
        <v>825</v>
      </c>
    </row>
    <row r="49" spans="1:7" x14ac:dyDescent="0.25">
      <c r="A49" s="42" t="str">
        <f t="shared" si="3"/>
        <v>CEUTA</v>
      </c>
      <c r="B49" s="41">
        <f t="shared" si="4"/>
        <v>5</v>
      </c>
      <c r="C49" s="41">
        <f t="shared" si="5"/>
        <v>35</v>
      </c>
      <c r="D49" s="41">
        <f t="shared" si="6"/>
        <v>24</v>
      </c>
      <c r="E49" s="42" t="str">
        <f t="shared" si="2"/>
        <v>MARIN Y RIA DE PONTEVEDRA</v>
      </c>
      <c r="F49" s="42">
        <f t="shared" si="7"/>
        <v>902</v>
      </c>
      <c r="G49" s="42">
        <f t="shared" si="8"/>
        <v>886</v>
      </c>
    </row>
    <row r="50" spans="1:7" x14ac:dyDescent="0.25">
      <c r="A50" s="42" t="str">
        <f t="shared" si="3"/>
        <v>FERROL-SAN CIBRAO</v>
      </c>
      <c r="B50" s="41">
        <f t="shared" si="4"/>
        <v>148</v>
      </c>
      <c r="C50" s="41">
        <f t="shared" si="5"/>
        <v>55</v>
      </c>
      <c r="D50" s="41">
        <f t="shared" si="6"/>
        <v>22</v>
      </c>
      <c r="E50" s="42" t="str">
        <f t="shared" si="2"/>
        <v>LAS PALMAS</v>
      </c>
      <c r="F50" s="42">
        <f t="shared" si="7"/>
        <v>798</v>
      </c>
      <c r="G50" s="42">
        <f t="shared" si="8"/>
        <v>643</v>
      </c>
    </row>
    <row r="51" spans="1:7" x14ac:dyDescent="0.25">
      <c r="A51" s="42" t="str">
        <f t="shared" si="3"/>
        <v>GIJON</v>
      </c>
      <c r="B51" s="41">
        <f t="shared" si="4"/>
        <v>6189</v>
      </c>
      <c r="C51" s="41">
        <f t="shared" si="5"/>
        <v>7609</v>
      </c>
      <c r="D51" s="41">
        <f t="shared" si="6"/>
        <v>4</v>
      </c>
      <c r="E51" s="42" t="str">
        <f t="shared" si="2"/>
        <v>HUELVA</v>
      </c>
      <c r="F51" s="42">
        <f t="shared" si="7"/>
        <v>788</v>
      </c>
      <c r="G51" s="42">
        <f t="shared" si="8"/>
        <v>873</v>
      </c>
    </row>
    <row r="52" spans="1:7" x14ac:dyDescent="0.25">
      <c r="A52" s="42" t="str">
        <f t="shared" si="3"/>
        <v>HUELVA</v>
      </c>
      <c r="B52" s="41">
        <f t="shared" si="4"/>
        <v>788</v>
      </c>
      <c r="C52" s="41">
        <f t="shared" si="5"/>
        <v>873</v>
      </c>
      <c r="D52" s="41">
        <f t="shared" si="6"/>
        <v>14</v>
      </c>
      <c r="E52" s="42" t="str">
        <f t="shared" si="2"/>
        <v>BALEARES</v>
      </c>
      <c r="F52" s="42">
        <f t="shared" si="7"/>
        <v>635</v>
      </c>
      <c r="G52" s="42">
        <f t="shared" si="8"/>
        <v>987</v>
      </c>
    </row>
    <row r="53" spans="1:7" x14ac:dyDescent="0.25">
      <c r="A53" s="42" t="str">
        <f t="shared" si="3"/>
        <v>LAS PALMAS</v>
      </c>
      <c r="B53" s="41">
        <f t="shared" si="4"/>
        <v>798</v>
      </c>
      <c r="C53" s="41">
        <f t="shared" si="5"/>
        <v>643</v>
      </c>
      <c r="D53" s="41">
        <f t="shared" si="6"/>
        <v>13</v>
      </c>
      <c r="E53" s="42" t="str">
        <f t="shared" si="2"/>
        <v>BARCELONA</v>
      </c>
      <c r="F53" s="42">
        <f t="shared" si="7"/>
        <v>570</v>
      </c>
      <c r="G53" s="42">
        <f t="shared" si="8"/>
        <v>665</v>
      </c>
    </row>
    <row r="54" spans="1:7" x14ac:dyDescent="0.25">
      <c r="A54" s="42" t="str">
        <f t="shared" si="3"/>
        <v>MALAGA</v>
      </c>
      <c r="B54" s="41">
        <f t="shared" si="4"/>
        <v>158</v>
      </c>
      <c r="C54" s="41">
        <f t="shared" si="5"/>
        <v>315</v>
      </c>
      <c r="D54" s="41">
        <f t="shared" si="6"/>
        <v>21</v>
      </c>
      <c r="E54" s="42" t="str">
        <f t="shared" si="2"/>
        <v>MOTRIL</v>
      </c>
      <c r="F54" s="42">
        <f t="shared" si="7"/>
        <v>537</v>
      </c>
      <c r="G54" s="42">
        <f t="shared" si="8"/>
        <v>403</v>
      </c>
    </row>
    <row r="55" spans="1:7" x14ac:dyDescent="0.25">
      <c r="A55" s="42" t="str">
        <f t="shared" si="3"/>
        <v>MARIN Y RIA DE PONTEVEDRA</v>
      </c>
      <c r="B55" s="41">
        <f t="shared" si="4"/>
        <v>902</v>
      </c>
      <c r="C55" s="41">
        <f t="shared" si="5"/>
        <v>886</v>
      </c>
      <c r="D55" s="41">
        <f t="shared" si="6"/>
        <v>12</v>
      </c>
      <c r="E55" s="42" t="str">
        <f t="shared" si="2"/>
        <v>VALENCIA</v>
      </c>
      <c r="F55" s="42">
        <f t="shared" ref="F55:F65" si="9">LOOKUP(E55,$A$38:$A$65,$B$38:$B$65)</f>
        <v>466</v>
      </c>
      <c r="G55" s="42">
        <f t="shared" si="8"/>
        <v>386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386</v>
      </c>
      <c r="G56" s="42">
        <f t="shared" si="8"/>
        <v>320</v>
      </c>
    </row>
    <row r="57" spans="1:7" x14ac:dyDescent="0.25">
      <c r="A57" s="42" t="str">
        <f t="shared" si="3"/>
        <v>MOTRIL</v>
      </c>
      <c r="B57" s="41">
        <f t="shared" si="4"/>
        <v>537</v>
      </c>
      <c r="C57" s="41">
        <f t="shared" si="5"/>
        <v>403</v>
      </c>
      <c r="D57" s="41">
        <f t="shared" si="6"/>
        <v>17</v>
      </c>
      <c r="E57" s="42" t="str">
        <f t="shared" si="2"/>
        <v>BAHIA DE ALGECIRAS</v>
      </c>
      <c r="F57" s="42">
        <f t="shared" si="9"/>
        <v>374</v>
      </c>
      <c r="G57" s="42">
        <f t="shared" si="8"/>
        <v>337</v>
      </c>
    </row>
    <row r="58" spans="1:7" x14ac:dyDescent="0.25">
      <c r="A58" s="42" t="str">
        <f t="shared" si="3"/>
        <v>PASAIA</v>
      </c>
      <c r="B58" s="41">
        <f t="shared" si="4"/>
        <v>6546</v>
      </c>
      <c r="C58" s="41">
        <f t="shared" si="5"/>
        <v>5412</v>
      </c>
      <c r="D58" s="41">
        <f t="shared" si="6"/>
        <v>3</v>
      </c>
      <c r="E58" s="42" t="str">
        <f t="shared" si="2"/>
        <v>MALAGA</v>
      </c>
      <c r="F58" s="42">
        <f t="shared" si="9"/>
        <v>158</v>
      </c>
      <c r="G58" s="42">
        <f t="shared" si="8"/>
        <v>315</v>
      </c>
    </row>
    <row r="59" spans="1:7" x14ac:dyDescent="0.25">
      <c r="A59" s="42" t="str">
        <f t="shared" si="3"/>
        <v>SANTA CRUZ DE TENERIFE</v>
      </c>
      <c r="B59" s="41">
        <f t="shared" si="4"/>
        <v>1107</v>
      </c>
      <c r="C59" s="41">
        <f t="shared" si="5"/>
        <v>1035</v>
      </c>
      <c r="D59" s="41">
        <f t="shared" si="6"/>
        <v>9</v>
      </c>
      <c r="E59" s="42" t="str">
        <f t="shared" si="2"/>
        <v>FERROL-SAN CIBRAO</v>
      </c>
      <c r="F59" s="42">
        <f t="shared" si="9"/>
        <v>148</v>
      </c>
      <c r="G59" s="42">
        <f t="shared" si="8"/>
        <v>55</v>
      </c>
    </row>
    <row r="60" spans="1:7" x14ac:dyDescent="0.25">
      <c r="A60" s="42" t="str">
        <f t="shared" si="3"/>
        <v>SANTANDER</v>
      </c>
      <c r="B60" s="41">
        <f t="shared" si="4"/>
        <v>4808</v>
      </c>
      <c r="C60" s="41">
        <f t="shared" si="5"/>
        <v>8676</v>
      </c>
      <c r="D60" s="41">
        <f t="shared" si="6"/>
        <v>7</v>
      </c>
      <c r="E60" s="42" t="str">
        <f t="shared" si="2"/>
        <v>ALICANTE</v>
      </c>
      <c r="F60" s="42">
        <f t="shared" si="9"/>
        <v>126</v>
      </c>
      <c r="G60" s="42">
        <f t="shared" si="8"/>
        <v>192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</v>
      </c>
      <c r="G61" s="42">
        <f t="shared" si="8"/>
        <v>35</v>
      </c>
    </row>
    <row r="62" spans="1:7" x14ac:dyDescent="0.25">
      <c r="A62" s="42" t="str">
        <f t="shared" si="3"/>
        <v>TARRAGONA</v>
      </c>
      <c r="B62" s="41">
        <f t="shared" si="4"/>
        <v>905</v>
      </c>
      <c r="C62" s="41">
        <f t="shared" si="5"/>
        <v>825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466</v>
      </c>
      <c r="C63" s="41">
        <f t="shared" si="5"/>
        <v>386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20664</v>
      </c>
      <c r="C64" s="41">
        <f t="shared" si="5"/>
        <v>20777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5">
        <v>4441</v>
      </c>
      <c r="C7" s="25">
        <v>3967</v>
      </c>
      <c r="D7" s="25">
        <v>19373</v>
      </c>
      <c r="E7" s="25">
        <v>16222</v>
      </c>
      <c r="F7" s="10">
        <f>((E7*100)/D7)-100</f>
        <v>-16.264904764362768</v>
      </c>
      <c r="G7" s="1"/>
      <c r="H7" s="1"/>
      <c r="I7" s="1"/>
    </row>
    <row r="8" spans="1:12" x14ac:dyDescent="0.25">
      <c r="A8" s="11" t="s">
        <v>45</v>
      </c>
      <c r="B8" s="26">
        <v>1226</v>
      </c>
      <c r="C8" s="26">
        <v>1303</v>
      </c>
      <c r="D8" s="26">
        <v>12842</v>
      </c>
      <c r="E8" s="26">
        <v>3717</v>
      </c>
      <c r="F8" s="13">
        <f t="shared" ref="F8:F35" si="0">((E8*100)/D8)-100</f>
        <v>-71.055910294346674</v>
      </c>
      <c r="G8" s="1"/>
      <c r="H8" s="1"/>
      <c r="I8" s="1"/>
    </row>
    <row r="9" spans="1:12" x14ac:dyDescent="0.25">
      <c r="A9" s="8" t="s">
        <v>46</v>
      </c>
      <c r="B9" s="25">
        <v>6364</v>
      </c>
      <c r="C9" s="25">
        <v>5999</v>
      </c>
      <c r="D9" s="25">
        <v>29554</v>
      </c>
      <c r="E9" s="25">
        <v>22407</v>
      </c>
      <c r="F9" s="10">
        <f t="shared" si="0"/>
        <v>-24.182851729038376</v>
      </c>
      <c r="G9" s="1"/>
      <c r="H9" s="1"/>
      <c r="I9" s="1"/>
    </row>
    <row r="10" spans="1:12" x14ac:dyDescent="0.25">
      <c r="A10" s="11" t="s">
        <v>47</v>
      </c>
      <c r="B10" s="26">
        <v>3898</v>
      </c>
      <c r="C10" s="26">
        <v>3205</v>
      </c>
      <c r="D10" s="26">
        <v>13497</v>
      </c>
      <c r="E10" s="26">
        <v>12665</v>
      </c>
      <c r="F10" s="13">
        <f t="shared" si="0"/>
        <v>-6.1643328146995628</v>
      </c>
      <c r="G10" s="1"/>
      <c r="H10" s="1"/>
      <c r="I10" s="1"/>
    </row>
    <row r="11" spans="1:12" x14ac:dyDescent="0.25">
      <c r="A11" s="8" t="s">
        <v>48</v>
      </c>
      <c r="B11" s="25">
        <v>273902</v>
      </c>
      <c r="C11" s="25">
        <v>248569</v>
      </c>
      <c r="D11" s="25">
        <v>1140018</v>
      </c>
      <c r="E11" s="25">
        <v>982273</v>
      </c>
      <c r="F11" s="10">
        <f t="shared" si="0"/>
        <v>-13.837062221824567</v>
      </c>
      <c r="G11" s="1"/>
      <c r="H11" s="1"/>
      <c r="I11" s="1"/>
    </row>
    <row r="12" spans="1:12" x14ac:dyDescent="0.25">
      <c r="A12" s="11" t="s">
        <v>49</v>
      </c>
      <c r="B12" s="26">
        <v>7744</v>
      </c>
      <c r="C12" s="26">
        <v>4600</v>
      </c>
      <c r="D12" s="26">
        <v>48939</v>
      </c>
      <c r="E12" s="26">
        <v>21943</v>
      </c>
      <c r="F12" s="13">
        <f t="shared" si="0"/>
        <v>-55.162549296062444</v>
      </c>
      <c r="G12" s="1"/>
      <c r="H12" s="1"/>
      <c r="I12" s="1"/>
    </row>
    <row r="13" spans="1:12" x14ac:dyDescent="0.25">
      <c r="A13" s="8" t="s">
        <v>50</v>
      </c>
      <c r="B13" s="25">
        <v>9095</v>
      </c>
      <c r="C13" s="25">
        <v>8502</v>
      </c>
      <c r="D13" s="25">
        <v>18357</v>
      </c>
      <c r="E13" s="25">
        <v>14822</v>
      </c>
      <c r="F13" s="10">
        <f t="shared" si="0"/>
        <v>-19.256959198126054</v>
      </c>
      <c r="G13" s="1"/>
      <c r="H13" s="1"/>
      <c r="I13" s="1"/>
    </row>
    <row r="14" spans="1:12" x14ac:dyDescent="0.25">
      <c r="A14" s="11" t="s">
        <v>51</v>
      </c>
      <c r="B14" s="26">
        <v>98139</v>
      </c>
      <c r="C14" s="26">
        <v>113980</v>
      </c>
      <c r="D14" s="26">
        <v>372938</v>
      </c>
      <c r="E14" s="26">
        <v>287871</v>
      </c>
      <c r="F14" s="13">
        <f t="shared" si="0"/>
        <v>-22.809957687336762</v>
      </c>
      <c r="G14" s="1"/>
      <c r="H14" s="1"/>
      <c r="I14" s="1"/>
    </row>
    <row r="15" spans="1:12" x14ac:dyDescent="0.25">
      <c r="A15" s="8" t="s">
        <v>52</v>
      </c>
      <c r="B15" s="25">
        <v>11525</v>
      </c>
      <c r="C15" s="25">
        <v>13405</v>
      </c>
      <c r="D15" s="25">
        <v>41505</v>
      </c>
      <c r="E15" s="25">
        <v>45095</v>
      </c>
      <c r="F15" s="10">
        <f t="shared" si="0"/>
        <v>8.6495602939404961</v>
      </c>
      <c r="G15" s="1"/>
      <c r="H15" s="1"/>
      <c r="I15" s="1"/>
    </row>
    <row r="16" spans="1:12" x14ac:dyDescent="0.25">
      <c r="A16" s="11" t="s">
        <v>53</v>
      </c>
      <c r="B16" s="26">
        <v>2770</v>
      </c>
      <c r="C16" s="26">
        <v>7210</v>
      </c>
      <c r="D16" s="26">
        <v>20873</v>
      </c>
      <c r="E16" s="26">
        <v>20573</v>
      </c>
      <c r="F16" s="13">
        <f t="shared" si="0"/>
        <v>-1.4372634503904607</v>
      </c>
      <c r="G16" s="1"/>
      <c r="H16" s="1"/>
      <c r="I16" s="1"/>
    </row>
    <row r="17" spans="1:9" x14ac:dyDescent="0.25">
      <c r="A17" s="8" t="s">
        <v>54</v>
      </c>
      <c r="B17" s="25">
        <v>3159</v>
      </c>
      <c r="C17" s="25">
        <v>2751</v>
      </c>
      <c r="D17" s="25">
        <v>11270</v>
      </c>
      <c r="E17" s="25">
        <v>9798</v>
      </c>
      <c r="F17" s="10">
        <f t="shared" si="0"/>
        <v>-13.061224489795919</v>
      </c>
      <c r="G17" s="1"/>
      <c r="H17" s="1"/>
      <c r="I17" s="1"/>
    </row>
    <row r="18" spans="1:9" x14ac:dyDescent="0.25">
      <c r="A18" s="11" t="s">
        <v>55</v>
      </c>
      <c r="B18" s="26">
        <v>39516</v>
      </c>
      <c r="C18" s="26">
        <v>56069</v>
      </c>
      <c r="D18" s="26">
        <v>198276</v>
      </c>
      <c r="E18" s="26">
        <v>221786</v>
      </c>
      <c r="F18" s="13">
        <f t="shared" si="0"/>
        <v>11.85720914281103</v>
      </c>
      <c r="G18" s="1"/>
      <c r="H18" s="1"/>
      <c r="I18" s="1"/>
    </row>
    <row r="19" spans="1:9" x14ac:dyDescent="0.25">
      <c r="A19" s="8" t="s">
        <v>56</v>
      </c>
      <c r="B19" s="25">
        <v>1172</v>
      </c>
      <c r="C19" s="25">
        <v>1434</v>
      </c>
      <c r="D19" s="25">
        <v>5735</v>
      </c>
      <c r="E19" s="25">
        <v>6088</v>
      </c>
      <c r="F19" s="10">
        <f t="shared" si="0"/>
        <v>6.1551874455100233</v>
      </c>
      <c r="G19" s="1"/>
      <c r="H19" s="1"/>
      <c r="I19" s="1"/>
    </row>
    <row r="20" spans="1:9" x14ac:dyDescent="0.25">
      <c r="A20" s="11" t="s">
        <v>57</v>
      </c>
      <c r="B20" s="26">
        <v>11776</v>
      </c>
      <c r="C20" s="26">
        <v>4365</v>
      </c>
      <c r="D20" s="26">
        <v>37104</v>
      </c>
      <c r="E20" s="26">
        <v>43757</v>
      </c>
      <c r="F20" s="13">
        <f t="shared" si="0"/>
        <v>17.930681328158684</v>
      </c>
      <c r="G20" s="1"/>
      <c r="H20" s="1"/>
      <c r="I20" s="1"/>
    </row>
    <row r="21" spans="1:9" x14ac:dyDescent="0.25">
      <c r="A21" s="8" t="s">
        <v>58</v>
      </c>
      <c r="B21" s="25">
        <v>1773</v>
      </c>
      <c r="C21" s="25">
        <v>12572</v>
      </c>
      <c r="D21" s="25">
        <v>9183</v>
      </c>
      <c r="E21" s="25">
        <v>36448</v>
      </c>
      <c r="F21" s="10">
        <f t="shared" si="0"/>
        <v>296.90732875966461</v>
      </c>
      <c r="G21" s="1"/>
      <c r="H21" s="1"/>
      <c r="I21" s="1"/>
    </row>
    <row r="22" spans="1:9" x14ac:dyDescent="0.25">
      <c r="A22" s="11" t="s">
        <v>59</v>
      </c>
      <c r="B22" s="26">
        <v>160713</v>
      </c>
      <c r="C22" s="26">
        <v>205188</v>
      </c>
      <c r="D22" s="26">
        <v>755160</v>
      </c>
      <c r="E22" s="26">
        <v>727329</v>
      </c>
      <c r="F22" s="13">
        <f t="shared" si="0"/>
        <v>-3.6854441442873025</v>
      </c>
      <c r="G22" s="1"/>
      <c r="H22" s="1"/>
      <c r="I22" s="1"/>
    </row>
    <row r="23" spans="1:9" x14ac:dyDescent="0.25">
      <c r="A23" s="8" t="s">
        <v>60</v>
      </c>
      <c r="B23" s="25">
        <v>8480</v>
      </c>
      <c r="C23" s="25">
        <v>5961</v>
      </c>
      <c r="D23" s="25">
        <v>20684</v>
      </c>
      <c r="E23" s="25">
        <v>15718</v>
      </c>
      <c r="F23" s="10">
        <f t="shared" si="0"/>
        <v>-24.008895764842393</v>
      </c>
      <c r="G23" s="1"/>
      <c r="H23" s="1"/>
      <c r="I23" s="1"/>
    </row>
    <row r="24" spans="1:9" x14ac:dyDescent="0.25">
      <c r="A24" s="11" t="s">
        <v>61</v>
      </c>
      <c r="B24" s="26">
        <v>4084</v>
      </c>
      <c r="C24" s="26">
        <v>983</v>
      </c>
      <c r="D24" s="26">
        <v>13743</v>
      </c>
      <c r="E24" s="26">
        <v>7707</v>
      </c>
      <c r="F24" s="13">
        <f t="shared" si="0"/>
        <v>-43.920541366513859</v>
      </c>
      <c r="G24" s="1"/>
      <c r="H24" s="1"/>
      <c r="I24" s="1"/>
    </row>
    <row r="25" spans="1:9" x14ac:dyDescent="0.25">
      <c r="A25" s="8" t="s">
        <v>62</v>
      </c>
      <c r="B25" s="25">
        <v>1326</v>
      </c>
      <c r="C25" s="25">
        <v>12</v>
      </c>
      <c r="D25" s="25">
        <v>7299</v>
      </c>
      <c r="E25" s="25">
        <v>109</v>
      </c>
      <c r="F25" s="10">
        <f t="shared" si="0"/>
        <v>-98.506644745855596</v>
      </c>
      <c r="G25" s="1"/>
      <c r="H25" s="1"/>
      <c r="I25" s="1"/>
    </row>
    <row r="26" spans="1:9" x14ac:dyDescent="0.25">
      <c r="A26" s="11" t="s">
        <v>63</v>
      </c>
      <c r="B26" s="26">
        <v>840</v>
      </c>
      <c r="C26" s="26">
        <v>1202</v>
      </c>
      <c r="D26" s="26">
        <v>3352</v>
      </c>
      <c r="E26" s="26">
        <v>3531</v>
      </c>
      <c r="F26" s="13">
        <f t="shared" si="0"/>
        <v>5.3400954653938015</v>
      </c>
      <c r="G26" s="1"/>
      <c r="H26" s="1"/>
      <c r="I26" s="1"/>
    </row>
    <row r="27" spans="1:9" x14ac:dyDescent="0.25">
      <c r="A27" s="8" t="s">
        <v>64</v>
      </c>
      <c r="B27" s="25">
        <v>3520</v>
      </c>
      <c r="C27" s="25">
        <v>3588</v>
      </c>
      <c r="D27" s="25">
        <v>12197</v>
      </c>
      <c r="E27" s="25">
        <v>11852</v>
      </c>
      <c r="F27" s="10">
        <f t="shared" si="0"/>
        <v>-2.8285644010822324</v>
      </c>
      <c r="G27" s="1"/>
      <c r="H27" s="1"/>
      <c r="I27" s="1"/>
    </row>
    <row r="28" spans="1:9" x14ac:dyDescent="0.25">
      <c r="A28" s="11" t="s">
        <v>65</v>
      </c>
      <c r="B28" s="26">
        <v>80431</v>
      </c>
      <c r="C28" s="26">
        <v>95917</v>
      </c>
      <c r="D28" s="26">
        <v>339471</v>
      </c>
      <c r="E28" s="26">
        <v>404924</v>
      </c>
      <c r="F28" s="13">
        <f t="shared" si="0"/>
        <v>19.280881135649295</v>
      </c>
      <c r="G28" s="1"/>
      <c r="H28" s="1"/>
      <c r="I28" s="1"/>
    </row>
    <row r="29" spans="1:9" x14ac:dyDescent="0.25">
      <c r="A29" s="8" t="s">
        <v>66</v>
      </c>
      <c r="B29" s="25">
        <v>4810</v>
      </c>
      <c r="C29" s="25">
        <v>2997</v>
      </c>
      <c r="D29" s="25">
        <v>18773</v>
      </c>
      <c r="E29" s="25">
        <v>16590</v>
      </c>
      <c r="F29" s="10">
        <f t="shared" si="0"/>
        <v>-11.628402492941987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20485</v>
      </c>
      <c r="C31" s="25">
        <v>5851</v>
      </c>
      <c r="D31" s="25">
        <v>68063</v>
      </c>
      <c r="E31" s="25">
        <v>45920</v>
      </c>
      <c r="F31" s="10">
        <f t="shared" si="0"/>
        <v>-32.533094339068214</v>
      </c>
      <c r="G31" s="1"/>
      <c r="H31" s="1"/>
      <c r="I31" s="1"/>
    </row>
    <row r="32" spans="1:9" x14ac:dyDescent="0.25">
      <c r="A32" s="11" t="s">
        <v>69</v>
      </c>
      <c r="B32" s="26">
        <v>28193</v>
      </c>
      <c r="C32" s="26">
        <v>18636</v>
      </c>
      <c r="D32" s="26">
        <v>88406</v>
      </c>
      <c r="E32" s="26">
        <v>67142</v>
      </c>
      <c r="F32" s="13">
        <f t="shared" si="0"/>
        <v>-24.052666108635165</v>
      </c>
      <c r="G32" s="1"/>
      <c r="H32" s="1"/>
      <c r="I32" s="1"/>
    </row>
    <row r="33" spans="1:9" x14ac:dyDescent="0.25">
      <c r="A33" s="8" t="s">
        <v>70</v>
      </c>
      <c r="B33" s="25">
        <v>32682</v>
      </c>
      <c r="C33" s="25">
        <v>23925</v>
      </c>
      <c r="D33" s="25">
        <v>117059</v>
      </c>
      <c r="E33" s="25">
        <v>100426</v>
      </c>
      <c r="F33" s="10">
        <f t="shared" si="0"/>
        <v>-14.209074056672279</v>
      </c>
      <c r="G33" s="1"/>
      <c r="H33" s="1"/>
      <c r="I33" s="1"/>
    </row>
    <row r="34" spans="1:9" x14ac:dyDescent="0.25">
      <c r="A34" s="11" t="s">
        <v>71</v>
      </c>
      <c r="B34" s="26">
        <v>445</v>
      </c>
      <c r="C34" s="26">
        <v>1104</v>
      </c>
      <c r="D34" s="26">
        <v>1058</v>
      </c>
      <c r="E34" s="26">
        <v>2378</v>
      </c>
      <c r="F34" s="13">
        <f t="shared" si="0"/>
        <v>124.76370510396976</v>
      </c>
      <c r="G34" s="1"/>
      <c r="H34" s="1"/>
      <c r="I34" s="1"/>
    </row>
    <row r="35" spans="1:9" x14ac:dyDescent="0.25">
      <c r="A35" s="14" t="s">
        <v>72</v>
      </c>
      <c r="B35" s="15">
        <f>SUM(B7:B34)</f>
        <v>822509</v>
      </c>
      <c r="C35" s="15">
        <f t="shared" ref="C35:E35" si="1">SUM(C7:C34)</f>
        <v>853295</v>
      </c>
      <c r="D35" s="15">
        <f t="shared" si="1"/>
        <v>3424729</v>
      </c>
      <c r="E35" s="15">
        <f t="shared" si="1"/>
        <v>3149091</v>
      </c>
      <c r="F35" s="16">
        <f t="shared" si="0"/>
        <v>-8.0484616447023996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16222</v>
      </c>
      <c r="C38" s="41">
        <f>D7</f>
        <v>19373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982273</v>
      </c>
      <c r="G38" s="42">
        <f>LOOKUP(E38,$A$38:$A$65,$C$38:$C$65)</f>
        <v>1140018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3717</v>
      </c>
      <c r="C39" s="41">
        <f t="shared" ref="C39:C65" si="5">D8</f>
        <v>12842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727329</v>
      </c>
      <c r="G39" s="42">
        <f t="shared" ref="G39:G65" si="8">LOOKUP(E39,$A$38:$A$65,$C$38:$C$65)</f>
        <v>755160</v>
      </c>
    </row>
    <row r="40" spans="1:9" x14ac:dyDescent="0.25">
      <c r="A40" s="42" t="str">
        <f t="shared" si="3"/>
        <v>ALMERIA</v>
      </c>
      <c r="B40" s="41">
        <f t="shared" si="4"/>
        <v>22407</v>
      </c>
      <c r="C40" s="41">
        <f t="shared" si="5"/>
        <v>29554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404924</v>
      </c>
      <c r="G40" s="42">
        <f t="shared" si="8"/>
        <v>339471</v>
      </c>
    </row>
    <row r="41" spans="1:9" x14ac:dyDescent="0.25">
      <c r="A41" s="42" t="str">
        <f t="shared" si="3"/>
        <v>AVILES</v>
      </c>
      <c r="B41" s="41">
        <f t="shared" si="4"/>
        <v>12665</v>
      </c>
      <c r="C41" s="41">
        <f t="shared" si="5"/>
        <v>13497</v>
      </c>
      <c r="D41" s="41">
        <f t="shared" si="6"/>
        <v>19</v>
      </c>
      <c r="E41" s="42" t="str">
        <f t="shared" si="2"/>
        <v>BARCELONA</v>
      </c>
      <c r="F41" s="42">
        <f t="shared" si="7"/>
        <v>287871</v>
      </c>
      <c r="G41" s="42">
        <f t="shared" si="8"/>
        <v>372938</v>
      </c>
    </row>
    <row r="42" spans="1:9" x14ac:dyDescent="0.25">
      <c r="A42" s="42" t="str">
        <f t="shared" si="3"/>
        <v>BAHIA DE ALGECIRAS</v>
      </c>
      <c r="B42" s="41">
        <f t="shared" si="4"/>
        <v>982273</v>
      </c>
      <c r="C42" s="41">
        <f t="shared" si="5"/>
        <v>1140018</v>
      </c>
      <c r="D42" s="41">
        <f t="shared" si="6"/>
        <v>1</v>
      </c>
      <c r="E42" s="42" t="str">
        <f t="shared" si="2"/>
        <v>CEUTA</v>
      </c>
      <c r="F42" s="42">
        <f t="shared" si="7"/>
        <v>221786</v>
      </c>
      <c r="G42" s="42">
        <f t="shared" si="8"/>
        <v>198276</v>
      </c>
    </row>
    <row r="43" spans="1:9" x14ac:dyDescent="0.25">
      <c r="A43" s="42" t="str">
        <f t="shared" si="3"/>
        <v>BAHIA DE CADIZ</v>
      </c>
      <c r="B43" s="41">
        <f t="shared" si="4"/>
        <v>21943</v>
      </c>
      <c r="C43" s="41">
        <f t="shared" si="5"/>
        <v>48939</v>
      </c>
      <c r="D43" s="41">
        <f t="shared" si="6"/>
        <v>13</v>
      </c>
      <c r="E43" s="42" t="str">
        <f t="shared" si="2"/>
        <v>VIGO</v>
      </c>
      <c r="F43" s="42">
        <f t="shared" si="7"/>
        <v>100426</v>
      </c>
      <c r="G43" s="42">
        <f t="shared" si="8"/>
        <v>117059</v>
      </c>
    </row>
    <row r="44" spans="1:9" x14ac:dyDescent="0.25">
      <c r="A44" s="42" t="str">
        <f t="shared" si="3"/>
        <v>BALEARES</v>
      </c>
      <c r="B44" s="41">
        <f t="shared" si="4"/>
        <v>14822</v>
      </c>
      <c r="C44" s="41">
        <f t="shared" si="5"/>
        <v>18357</v>
      </c>
      <c r="D44" s="41">
        <f t="shared" si="6"/>
        <v>18</v>
      </c>
      <c r="E44" s="42" t="str">
        <f t="shared" si="2"/>
        <v>VALENCIA</v>
      </c>
      <c r="F44" s="42">
        <f t="shared" si="7"/>
        <v>67142</v>
      </c>
      <c r="G44" s="42">
        <f t="shared" si="8"/>
        <v>88406</v>
      </c>
    </row>
    <row r="45" spans="1:9" x14ac:dyDescent="0.25">
      <c r="A45" s="42" t="str">
        <f t="shared" si="3"/>
        <v>BARCELONA</v>
      </c>
      <c r="B45" s="41">
        <f t="shared" si="4"/>
        <v>287871</v>
      </c>
      <c r="C45" s="41">
        <f t="shared" si="5"/>
        <v>372938</v>
      </c>
      <c r="D45" s="41">
        <f t="shared" si="6"/>
        <v>4</v>
      </c>
      <c r="E45" s="42" t="str">
        <f t="shared" si="2"/>
        <v>TARRAGONA</v>
      </c>
      <c r="F45" s="42">
        <f t="shared" si="7"/>
        <v>45920</v>
      </c>
      <c r="G45" s="42">
        <f t="shared" si="8"/>
        <v>68063</v>
      </c>
    </row>
    <row r="46" spans="1:9" x14ac:dyDescent="0.25">
      <c r="A46" s="42" t="str">
        <f t="shared" si="3"/>
        <v>BILBAO</v>
      </c>
      <c r="B46" s="41">
        <f t="shared" si="4"/>
        <v>45095</v>
      </c>
      <c r="C46" s="41">
        <f t="shared" si="5"/>
        <v>41505</v>
      </c>
      <c r="D46" s="41">
        <f t="shared" si="6"/>
        <v>9</v>
      </c>
      <c r="E46" s="42" t="str">
        <f t="shared" si="2"/>
        <v>BILBAO</v>
      </c>
      <c r="F46" s="42">
        <f t="shared" si="7"/>
        <v>45095</v>
      </c>
      <c r="G46" s="42">
        <f t="shared" si="8"/>
        <v>41505</v>
      </c>
    </row>
    <row r="47" spans="1:9" x14ac:dyDescent="0.25">
      <c r="A47" s="42" t="str">
        <f t="shared" si="3"/>
        <v>CARTAGENA</v>
      </c>
      <c r="B47" s="41">
        <f t="shared" si="4"/>
        <v>20573</v>
      </c>
      <c r="C47" s="41">
        <f t="shared" si="5"/>
        <v>20873</v>
      </c>
      <c r="D47" s="41">
        <f t="shared" si="6"/>
        <v>14</v>
      </c>
      <c r="E47" s="42" t="str">
        <f t="shared" si="2"/>
        <v>GIJON</v>
      </c>
      <c r="F47" s="42">
        <f t="shared" si="7"/>
        <v>43757</v>
      </c>
      <c r="G47" s="42">
        <f t="shared" si="8"/>
        <v>37104</v>
      </c>
    </row>
    <row r="48" spans="1:9" x14ac:dyDescent="0.25">
      <c r="A48" s="42" t="str">
        <f t="shared" si="3"/>
        <v>CASTELLON</v>
      </c>
      <c r="B48" s="41">
        <f t="shared" si="4"/>
        <v>9798</v>
      </c>
      <c r="C48" s="41">
        <f t="shared" si="5"/>
        <v>11270</v>
      </c>
      <c r="D48" s="41">
        <f t="shared" si="6"/>
        <v>21</v>
      </c>
      <c r="E48" s="42" t="str">
        <f t="shared" si="2"/>
        <v>HUELVA</v>
      </c>
      <c r="F48" s="42">
        <f t="shared" si="7"/>
        <v>36448</v>
      </c>
      <c r="G48" s="42">
        <f t="shared" si="8"/>
        <v>9183</v>
      </c>
    </row>
    <row r="49" spans="1:7" x14ac:dyDescent="0.25">
      <c r="A49" s="42" t="str">
        <f t="shared" si="3"/>
        <v>CEUTA</v>
      </c>
      <c r="B49" s="41">
        <f t="shared" si="4"/>
        <v>221786</v>
      </c>
      <c r="C49" s="41">
        <f t="shared" si="5"/>
        <v>198276</v>
      </c>
      <c r="D49" s="41">
        <f t="shared" si="6"/>
        <v>5</v>
      </c>
      <c r="E49" s="42" t="str">
        <f t="shared" si="2"/>
        <v>ALMERIA</v>
      </c>
      <c r="F49" s="42">
        <f t="shared" si="7"/>
        <v>22407</v>
      </c>
      <c r="G49" s="42">
        <f t="shared" si="8"/>
        <v>29554</v>
      </c>
    </row>
    <row r="50" spans="1:7" x14ac:dyDescent="0.25">
      <c r="A50" s="42" t="str">
        <f t="shared" si="3"/>
        <v>FERROL-SAN CIBRAO</v>
      </c>
      <c r="B50" s="41">
        <f t="shared" si="4"/>
        <v>6088</v>
      </c>
      <c r="C50" s="41">
        <f t="shared" si="5"/>
        <v>5735</v>
      </c>
      <c r="D50" s="41">
        <f t="shared" si="6"/>
        <v>23</v>
      </c>
      <c r="E50" s="42" t="str">
        <f t="shared" si="2"/>
        <v>BAHIA DE CADIZ</v>
      </c>
      <c r="F50" s="42">
        <f t="shared" si="7"/>
        <v>21943</v>
      </c>
      <c r="G50" s="42">
        <f t="shared" si="8"/>
        <v>48939</v>
      </c>
    </row>
    <row r="51" spans="1:7" x14ac:dyDescent="0.25">
      <c r="A51" s="42" t="str">
        <f t="shared" si="3"/>
        <v>GIJON</v>
      </c>
      <c r="B51" s="41">
        <f t="shared" si="4"/>
        <v>43757</v>
      </c>
      <c r="C51" s="41">
        <f t="shared" si="5"/>
        <v>37104</v>
      </c>
      <c r="D51" s="41">
        <f t="shared" si="6"/>
        <v>10</v>
      </c>
      <c r="E51" s="42" t="str">
        <f t="shared" si="2"/>
        <v>CARTAGENA</v>
      </c>
      <c r="F51" s="42">
        <f t="shared" si="7"/>
        <v>20573</v>
      </c>
      <c r="G51" s="42">
        <f t="shared" si="8"/>
        <v>20873</v>
      </c>
    </row>
    <row r="52" spans="1:7" x14ac:dyDescent="0.25">
      <c r="A52" s="42" t="str">
        <f t="shared" si="3"/>
        <v>HUELVA</v>
      </c>
      <c r="B52" s="41">
        <f t="shared" si="4"/>
        <v>36448</v>
      </c>
      <c r="C52" s="41">
        <f t="shared" si="5"/>
        <v>9183</v>
      </c>
      <c r="D52" s="41">
        <f t="shared" si="6"/>
        <v>11</v>
      </c>
      <c r="E52" s="42" t="str">
        <f t="shared" si="2"/>
        <v>SANTANDER</v>
      </c>
      <c r="F52" s="42">
        <f t="shared" si="7"/>
        <v>16590</v>
      </c>
      <c r="G52" s="42">
        <f t="shared" si="8"/>
        <v>18773</v>
      </c>
    </row>
    <row r="53" spans="1:7" x14ac:dyDescent="0.25">
      <c r="A53" s="42" t="str">
        <f t="shared" si="3"/>
        <v>LAS PALMAS</v>
      </c>
      <c r="B53" s="41">
        <f t="shared" si="4"/>
        <v>727329</v>
      </c>
      <c r="C53" s="41">
        <f t="shared" si="5"/>
        <v>755160</v>
      </c>
      <c r="D53" s="41">
        <f t="shared" si="6"/>
        <v>2</v>
      </c>
      <c r="E53" s="42" t="str">
        <f t="shared" si="2"/>
        <v>A CORUÑA</v>
      </c>
      <c r="F53" s="42">
        <f t="shared" si="7"/>
        <v>16222</v>
      </c>
      <c r="G53" s="42">
        <f t="shared" si="8"/>
        <v>19373</v>
      </c>
    </row>
    <row r="54" spans="1:7" x14ac:dyDescent="0.25">
      <c r="A54" s="42" t="str">
        <f t="shared" si="3"/>
        <v>MALAGA</v>
      </c>
      <c r="B54" s="41">
        <f t="shared" si="4"/>
        <v>15718</v>
      </c>
      <c r="C54" s="41">
        <f t="shared" si="5"/>
        <v>20684</v>
      </c>
      <c r="D54" s="41">
        <f t="shared" si="6"/>
        <v>17</v>
      </c>
      <c r="E54" s="42" t="str">
        <f t="shared" si="2"/>
        <v>MALAGA</v>
      </c>
      <c r="F54" s="42">
        <f t="shared" si="7"/>
        <v>15718</v>
      </c>
      <c r="G54" s="42">
        <f t="shared" si="8"/>
        <v>20684</v>
      </c>
    </row>
    <row r="55" spans="1:7" x14ac:dyDescent="0.25">
      <c r="A55" s="42" t="str">
        <f t="shared" si="3"/>
        <v>MARIN Y RIA DE PONTEVEDRA</v>
      </c>
      <c r="B55" s="41">
        <f t="shared" si="4"/>
        <v>7707</v>
      </c>
      <c r="C55" s="41">
        <f t="shared" si="5"/>
        <v>13743</v>
      </c>
      <c r="D55" s="41">
        <f t="shared" si="6"/>
        <v>22</v>
      </c>
      <c r="E55" s="42" t="str">
        <f t="shared" si="2"/>
        <v>BALEARES</v>
      </c>
      <c r="F55" s="42">
        <f t="shared" ref="F55:F65" si="9">LOOKUP(E55,$A$38:$A$65,$B$38:$B$65)</f>
        <v>14822</v>
      </c>
      <c r="G55" s="42">
        <f t="shared" si="8"/>
        <v>18357</v>
      </c>
    </row>
    <row r="56" spans="1:7" x14ac:dyDescent="0.25">
      <c r="A56" s="42" t="str">
        <f t="shared" si="3"/>
        <v>MELILLA</v>
      </c>
      <c r="B56" s="41">
        <f t="shared" si="4"/>
        <v>109</v>
      </c>
      <c r="C56" s="41">
        <f t="shared" si="5"/>
        <v>7299</v>
      </c>
      <c r="D56" s="41">
        <f t="shared" si="6"/>
        <v>27</v>
      </c>
      <c r="E56" s="42" t="str">
        <f t="shared" si="2"/>
        <v>AVILES</v>
      </c>
      <c r="F56" s="42">
        <f t="shared" si="9"/>
        <v>12665</v>
      </c>
      <c r="G56" s="42">
        <f t="shared" si="8"/>
        <v>13497</v>
      </c>
    </row>
    <row r="57" spans="1:7" x14ac:dyDescent="0.25">
      <c r="A57" s="42" t="str">
        <f t="shared" si="3"/>
        <v>MOTRIL</v>
      </c>
      <c r="B57" s="41">
        <f t="shared" si="4"/>
        <v>3531</v>
      </c>
      <c r="C57" s="41">
        <f t="shared" si="5"/>
        <v>3352</v>
      </c>
      <c r="D57" s="41">
        <f t="shared" si="6"/>
        <v>25</v>
      </c>
      <c r="E57" s="42" t="str">
        <f t="shared" si="2"/>
        <v>PASAIA</v>
      </c>
      <c r="F57" s="42">
        <f t="shared" si="9"/>
        <v>11852</v>
      </c>
      <c r="G57" s="42">
        <f t="shared" si="8"/>
        <v>12197</v>
      </c>
    </row>
    <row r="58" spans="1:7" x14ac:dyDescent="0.25">
      <c r="A58" s="42" t="str">
        <f t="shared" si="3"/>
        <v>PASAIA</v>
      </c>
      <c r="B58" s="41">
        <f t="shared" si="4"/>
        <v>11852</v>
      </c>
      <c r="C58" s="41">
        <f t="shared" si="5"/>
        <v>12197</v>
      </c>
      <c r="D58" s="41">
        <f t="shared" si="6"/>
        <v>20</v>
      </c>
      <c r="E58" s="42" t="str">
        <f t="shared" si="2"/>
        <v>CASTELLON</v>
      </c>
      <c r="F58" s="42">
        <f t="shared" si="9"/>
        <v>9798</v>
      </c>
      <c r="G58" s="42">
        <f t="shared" si="8"/>
        <v>11270</v>
      </c>
    </row>
    <row r="59" spans="1:7" x14ac:dyDescent="0.25">
      <c r="A59" s="42" t="str">
        <f t="shared" si="3"/>
        <v>SANTA CRUZ DE TENERIFE</v>
      </c>
      <c r="B59" s="41">
        <f t="shared" si="4"/>
        <v>404924</v>
      </c>
      <c r="C59" s="41">
        <f t="shared" si="5"/>
        <v>339471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7707</v>
      </c>
      <c r="G59" s="42">
        <f t="shared" si="8"/>
        <v>13743</v>
      </c>
    </row>
    <row r="60" spans="1:7" x14ac:dyDescent="0.25">
      <c r="A60" s="42" t="str">
        <f t="shared" si="3"/>
        <v>SANTANDER</v>
      </c>
      <c r="B60" s="41">
        <f t="shared" si="4"/>
        <v>16590</v>
      </c>
      <c r="C60" s="41">
        <f t="shared" si="5"/>
        <v>18773</v>
      </c>
      <c r="D60" s="41">
        <f t="shared" si="6"/>
        <v>15</v>
      </c>
      <c r="E60" s="42" t="str">
        <f t="shared" si="2"/>
        <v>FERROL-SAN CIBRAO</v>
      </c>
      <c r="F60" s="42">
        <f t="shared" si="9"/>
        <v>6088</v>
      </c>
      <c r="G60" s="42">
        <f t="shared" si="8"/>
        <v>5735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3717</v>
      </c>
      <c r="G61" s="42">
        <f t="shared" si="8"/>
        <v>12842</v>
      </c>
    </row>
    <row r="62" spans="1:7" x14ac:dyDescent="0.25">
      <c r="A62" s="42" t="str">
        <f t="shared" si="3"/>
        <v>TARRAGONA</v>
      </c>
      <c r="B62" s="41">
        <f t="shared" si="4"/>
        <v>45920</v>
      </c>
      <c r="C62" s="41">
        <f t="shared" si="5"/>
        <v>68063</v>
      </c>
      <c r="D62" s="41">
        <f t="shared" si="6"/>
        <v>8</v>
      </c>
      <c r="E62" s="42" t="str">
        <f t="shared" si="2"/>
        <v>MOTRIL</v>
      </c>
      <c r="F62" s="42">
        <f t="shared" si="9"/>
        <v>3531</v>
      </c>
      <c r="G62" s="42">
        <f t="shared" si="8"/>
        <v>3352</v>
      </c>
    </row>
    <row r="63" spans="1:7" x14ac:dyDescent="0.25">
      <c r="A63" s="42" t="str">
        <f t="shared" si="3"/>
        <v>VALENCIA</v>
      </c>
      <c r="B63" s="41">
        <f t="shared" si="4"/>
        <v>67142</v>
      </c>
      <c r="C63" s="41">
        <f t="shared" si="5"/>
        <v>88406</v>
      </c>
      <c r="D63" s="41">
        <f t="shared" si="6"/>
        <v>7</v>
      </c>
      <c r="E63" s="42" t="str">
        <f t="shared" si="2"/>
        <v>VILAGARCIA</v>
      </c>
      <c r="F63" s="42">
        <f t="shared" si="9"/>
        <v>2378</v>
      </c>
      <c r="G63" s="42">
        <f t="shared" si="8"/>
        <v>1058</v>
      </c>
    </row>
    <row r="64" spans="1:7" x14ac:dyDescent="0.25">
      <c r="A64" s="42" t="str">
        <f t="shared" si="3"/>
        <v>VIGO</v>
      </c>
      <c r="B64" s="41">
        <f t="shared" si="4"/>
        <v>100426</v>
      </c>
      <c r="C64" s="41">
        <f t="shared" si="5"/>
        <v>117059</v>
      </c>
      <c r="D64" s="41">
        <f t="shared" si="6"/>
        <v>6</v>
      </c>
      <c r="E64" s="42" t="str">
        <f t="shared" si="2"/>
        <v>MELILLA</v>
      </c>
      <c r="F64" s="42">
        <f t="shared" si="9"/>
        <v>109</v>
      </c>
      <c r="G64" s="42">
        <f t="shared" si="8"/>
        <v>7299</v>
      </c>
    </row>
    <row r="65" spans="1:7" x14ac:dyDescent="0.25">
      <c r="A65" s="42" t="str">
        <f t="shared" si="3"/>
        <v>VILAGARCIA</v>
      </c>
      <c r="B65" s="41">
        <f t="shared" si="4"/>
        <v>2378</v>
      </c>
      <c r="C65" s="41">
        <f t="shared" si="5"/>
        <v>1058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0</v>
      </c>
      <c r="D8" s="28">
        <v>931</v>
      </c>
      <c r="E8" s="2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906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2915453</v>
      </c>
      <c r="C11" s="27">
        <v>3131685</v>
      </c>
      <c r="D11" s="27">
        <v>10659612</v>
      </c>
      <c r="E11" s="27">
        <v>12133287</v>
      </c>
      <c r="F11" s="10">
        <f t="shared" si="0"/>
        <v>13.824846532875682</v>
      </c>
      <c r="G11" s="1"/>
      <c r="H11" s="1"/>
      <c r="I11" s="1"/>
    </row>
    <row r="12" spans="1:12" x14ac:dyDescent="0.25">
      <c r="A12" s="11" t="s">
        <v>49</v>
      </c>
      <c r="B12" s="28">
        <v>19140</v>
      </c>
      <c r="C12" s="28">
        <v>6510</v>
      </c>
      <c r="D12" s="28">
        <v>71085</v>
      </c>
      <c r="E12" s="28">
        <v>135413</v>
      </c>
      <c r="F12" s="13">
        <f t="shared" si="0"/>
        <v>90.494478441302675</v>
      </c>
      <c r="G12" s="1"/>
      <c r="H12" s="1"/>
      <c r="I12" s="1"/>
    </row>
    <row r="13" spans="1:12" x14ac:dyDescent="0.25">
      <c r="A13" s="8" t="s">
        <v>50</v>
      </c>
      <c r="B13" s="27">
        <v>846</v>
      </c>
      <c r="C13" s="27">
        <v>0</v>
      </c>
      <c r="D13" s="27">
        <v>6346</v>
      </c>
      <c r="E13" s="27">
        <v>10</v>
      </c>
      <c r="F13" s="10">
        <f t="shared" si="0"/>
        <v>-99.842420422313268</v>
      </c>
      <c r="G13" s="1"/>
      <c r="H13" s="1"/>
      <c r="I13" s="1"/>
    </row>
    <row r="14" spans="1:12" x14ac:dyDescent="0.25">
      <c r="A14" s="11" t="s">
        <v>51</v>
      </c>
      <c r="B14" s="28">
        <v>656270</v>
      </c>
      <c r="C14" s="28">
        <v>597622</v>
      </c>
      <c r="D14" s="28">
        <v>2459354</v>
      </c>
      <c r="E14" s="28">
        <v>2317959</v>
      </c>
      <c r="F14" s="13">
        <f t="shared" si="0"/>
        <v>-5.7492739963421258</v>
      </c>
      <c r="G14" s="1"/>
      <c r="H14" s="1"/>
      <c r="I14" s="1"/>
    </row>
    <row r="15" spans="1:12" x14ac:dyDescent="0.25">
      <c r="A15" s="8" t="s">
        <v>52</v>
      </c>
      <c r="B15" s="27">
        <v>112951</v>
      </c>
      <c r="C15" s="27">
        <v>61524</v>
      </c>
      <c r="D15" s="27">
        <v>251606</v>
      </c>
      <c r="E15" s="27">
        <v>108576</v>
      </c>
      <c r="F15" s="10">
        <f t="shared" si="0"/>
        <v>-56.846816053671219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3592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1260</v>
      </c>
      <c r="D17" s="27">
        <v>15</v>
      </c>
      <c r="E17" s="27">
        <v>2052</v>
      </c>
      <c r="F17" s="10">
        <f t="shared" si="0"/>
        <v>13580</v>
      </c>
      <c r="G17" s="1"/>
      <c r="H17" s="1"/>
      <c r="I17" s="1"/>
    </row>
    <row r="18" spans="1:9" x14ac:dyDescent="0.25">
      <c r="A18" s="11" t="s">
        <v>55</v>
      </c>
      <c r="B18" s="28">
        <v>68399</v>
      </c>
      <c r="C18" s="28">
        <v>60996</v>
      </c>
      <c r="D18" s="28">
        <v>253936</v>
      </c>
      <c r="E18" s="28">
        <v>312588</v>
      </c>
      <c r="F18" s="13">
        <f t="shared" si="0"/>
        <v>23.097158339109072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78890</v>
      </c>
      <c r="C20" s="28">
        <v>39001</v>
      </c>
      <c r="D20" s="28">
        <v>160493</v>
      </c>
      <c r="E20" s="28">
        <v>151263</v>
      </c>
      <c r="F20" s="13">
        <f t="shared" si="0"/>
        <v>-5.7510296399219953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32198</v>
      </c>
      <c r="D21" s="27">
        <v>0</v>
      </c>
      <c r="E21" s="27">
        <v>113305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612435</v>
      </c>
      <c r="C22" s="28">
        <v>665574</v>
      </c>
      <c r="D22" s="28">
        <v>2548525</v>
      </c>
      <c r="E22" s="28">
        <v>2725610</v>
      </c>
      <c r="F22" s="13">
        <f t="shared" si="0"/>
        <v>6.9485290511178022</v>
      </c>
      <c r="G22" s="1"/>
      <c r="H22" s="1"/>
      <c r="I22" s="1"/>
    </row>
    <row r="23" spans="1:9" x14ac:dyDescent="0.25">
      <c r="A23" s="8" t="s">
        <v>60</v>
      </c>
      <c r="B23" s="27">
        <v>33442</v>
      </c>
      <c r="C23" s="27">
        <v>150015</v>
      </c>
      <c r="D23" s="27">
        <v>174170</v>
      </c>
      <c r="E23" s="27">
        <v>310625</v>
      </c>
      <c r="F23" s="10">
        <f t="shared" si="0"/>
        <v>78.34586897858415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0</v>
      </c>
      <c r="D24" s="28">
        <v>248</v>
      </c>
      <c r="E24" s="28">
        <v>58</v>
      </c>
      <c r="F24" s="13">
        <f t="shared" si="0"/>
        <v>-76.612903225806448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21208</v>
      </c>
      <c r="C28" s="28">
        <v>15066</v>
      </c>
      <c r="D28" s="28">
        <v>79084</v>
      </c>
      <c r="E28" s="28">
        <v>80155</v>
      </c>
      <c r="F28" s="13">
        <f t="shared" si="0"/>
        <v>1.3542562338779049</v>
      </c>
      <c r="G28" s="1"/>
      <c r="H28" s="1"/>
      <c r="I28" s="1"/>
    </row>
    <row r="29" spans="1:9" x14ac:dyDescent="0.25">
      <c r="A29" s="8" t="s">
        <v>66</v>
      </c>
      <c r="B29" s="27">
        <v>359</v>
      </c>
      <c r="C29" s="27">
        <v>287</v>
      </c>
      <c r="D29" s="27">
        <v>359</v>
      </c>
      <c r="E29" s="27">
        <v>321</v>
      </c>
      <c r="F29" s="10">
        <f t="shared" si="0"/>
        <v>-10.584958217270199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46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7">
        <v>625638</v>
      </c>
      <c r="C31" s="27">
        <v>614790</v>
      </c>
      <c r="D31" s="27">
        <v>1738964</v>
      </c>
      <c r="E31" s="27">
        <v>2400782</v>
      </c>
      <c r="F31" s="10">
        <f t="shared" si="0"/>
        <v>38.058177167554931</v>
      </c>
      <c r="G31" s="1"/>
      <c r="H31" s="1"/>
      <c r="I31" s="1"/>
    </row>
    <row r="32" spans="1:9" x14ac:dyDescent="0.25">
      <c r="A32" s="11" t="s">
        <v>69</v>
      </c>
      <c r="B32" s="28">
        <v>2458730</v>
      </c>
      <c r="C32" s="28">
        <v>2548650</v>
      </c>
      <c r="D32" s="28">
        <v>8551538</v>
      </c>
      <c r="E32" s="28">
        <v>9156106</v>
      </c>
      <c r="F32" s="13">
        <f t="shared" si="0"/>
        <v>7.0696990412718748</v>
      </c>
      <c r="G32" s="1"/>
      <c r="H32" s="1"/>
      <c r="I32" s="1"/>
    </row>
    <row r="33" spans="1:9" x14ac:dyDescent="0.25">
      <c r="A33" s="8" t="s">
        <v>70</v>
      </c>
      <c r="B33" s="27">
        <v>14458</v>
      </c>
      <c r="C33" s="27">
        <v>26389</v>
      </c>
      <c r="D33" s="27">
        <v>53571</v>
      </c>
      <c r="E33" s="27">
        <v>91271</v>
      </c>
      <c r="F33" s="10">
        <f t="shared" si="0"/>
        <v>70.373896324503932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5233</v>
      </c>
      <c r="E34" s="2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7618219</v>
      </c>
      <c r="C35" s="15">
        <f t="shared" ref="C35:E35" si="1">SUM(C7:C34)</f>
        <v>7951567</v>
      </c>
      <c r="D35" s="15">
        <f t="shared" si="1"/>
        <v>27018708</v>
      </c>
      <c r="E35" s="15">
        <f t="shared" si="1"/>
        <v>30040333</v>
      </c>
      <c r="F35" s="16">
        <f t="shared" si="0"/>
        <v>11.183454812124992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12133287</v>
      </c>
      <c r="G38" s="42">
        <f>LOOKUP(E38,$A$38:$A$65,$C$38:$C$65)</f>
        <v>10659612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931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9156106</v>
      </c>
      <c r="G39" s="42">
        <f t="shared" ref="G39:G65" si="8">LOOKUP(E39,$A$38:$A$65,$C$38:$C$65)</f>
        <v>8551538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15</v>
      </c>
      <c r="E40" s="42" t="str">
        <f t="shared" si="2"/>
        <v>LAS PALMAS</v>
      </c>
      <c r="F40" s="42">
        <f t="shared" si="7"/>
        <v>2725610</v>
      </c>
      <c r="G40" s="42">
        <f t="shared" si="8"/>
        <v>2548525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TARRAGONA</v>
      </c>
      <c r="F41" s="42">
        <f t="shared" si="7"/>
        <v>2400782</v>
      </c>
      <c r="G41" s="42">
        <f t="shared" si="8"/>
        <v>1738964</v>
      </c>
    </row>
    <row r="42" spans="1:9" x14ac:dyDescent="0.25">
      <c r="A42" s="42" t="str">
        <f t="shared" si="3"/>
        <v>BAHIA DE ALGECIRAS</v>
      </c>
      <c r="B42" s="41">
        <f t="shared" si="4"/>
        <v>12133287</v>
      </c>
      <c r="C42" s="41">
        <f t="shared" si="5"/>
        <v>10659612</v>
      </c>
      <c r="D42" s="41">
        <f t="shared" si="6"/>
        <v>1</v>
      </c>
      <c r="E42" s="42" t="str">
        <f t="shared" si="2"/>
        <v>BARCELONA</v>
      </c>
      <c r="F42" s="42">
        <f t="shared" si="7"/>
        <v>2317959</v>
      </c>
      <c r="G42" s="42">
        <f t="shared" si="8"/>
        <v>2459354</v>
      </c>
    </row>
    <row r="43" spans="1:9" x14ac:dyDescent="0.25">
      <c r="A43" s="42" t="str">
        <f t="shared" si="3"/>
        <v>BAHIA DE CADIZ</v>
      </c>
      <c r="B43" s="41">
        <f t="shared" si="4"/>
        <v>135413</v>
      </c>
      <c r="C43" s="41">
        <f t="shared" si="5"/>
        <v>71085</v>
      </c>
      <c r="D43" s="41">
        <f t="shared" si="6"/>
        <v>9</v>
      </c>
      <c r="E43" s="42" t="str">
        <f t="shared" si="2"/>
        <v>CEUTA</v>
      </c>
      <c r="F43" s="42">
        <f t="shared" si="7"/>
        <v>312588</v>
      </c>
      <c r="G43" s="42">
        <f t="shared" si="8"/>
        <v>253936</v>
      </c>
    </row>
    <row r="44" spans="1:9" x14ac:dyDescent="0.25">
      <c r="A44" s="42" t="str">
        <f t="shared" si="3"/>
        <v>BALEARES</v>
      </c>
      <c r="B44" s="41">
        <f t="shared" si="4"/>
        <v>10</v>
      </c>
      <c r="C44" s="41">
        <f t="shared" si="5"/>
        <v>6346</v>
      </c>
      <c r="D44" s="41">
        <f t="shared" si="6"/>
        <v>19</v>
      </c>
      <c r="E44" s="42" t="str">
        <f t="shared" si="2"/>
        <v>MALAGA</v>
      </c>
      <c r="F44" s="42">
        <f t="shared" si="7"/>
        <v>310625</v>
      </c>
      <c r="G44" s="42">
        <f t="shared" si="8"/>
        <v>174170</v>
      </c>
    </row>
    <row r="45" spans="1:9" x14ac:dyDescent="0.25">
      <c r="A45" s="42" t="str">
        <f t="shared" si="3"/>
        <v>BARCELONA</v>
      </c>
      <c r="B45" s="41">
        <f t="shared" si="4"/>
        <v>2317959</v>
      </c>
      <c r="C45" s="41">
        <f t="shared" si="5"/>
        <v>2459354</v>
      </c>
      <c r="D45" s="41">
        <f t="shared" si="6"/>
        <v>5</v>
      </c>
      <c r="E45" s="42" t="str">
        <f t="shared" si="2"/>
        <v>GIJON</v>
      </c>
      <c r="F45" s="42">
        <f t="shared" si="7"/>
        <v>151263</v>
      </c>
      <c r="G45" s="42">
        <f t="shared" si="8"/>
        <v>160493</v>
      </c>
    </row>
    <row r="46" spans="1:9" x14ac:dyDescent="0.25">
      <c r="A46" s="42" t="str">
        <f t="shared" si="3"/>
        <v>BILBAO</v>
      </c>
      <c r="B46" s="41">
        <f t="shared" si="4"/>
        <v>108576</v>
      </c>
      <c r="C46" s="41">
        <f t="shared" si="5"/>
        <v>251606</v>
      </c>
      <c r="D46" s="41">
        <f t="shared" si="6"/>
        <v>11</v>
      </c>
      <c r="E46" s="42" t="str">
        <f t="shared" si="2"/>
        <v>BAHIA DE CADIZ</v>
      </c>
      <c r="F46" s="42">
        <f t="shared" si="7"/>
        <v>135413</v>
      </c>
      <c r="G46" s="42">
        <f t="shared" si="8"/>
        <v>71085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3592</v>
      </c>
      <c r="D47" s="41">
        <f t="shared" si="6"/>
        <v>28</v>
      </c>
      <c r="E47" s="42" t="str">
        <f t="shared" si="2"/>
        <v>HUELVA</v>
      </c>
      <c r="F47" s="42">
        <f t="shared" si="7"/>
        <v>113305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2052</v>
      </c>
      <c r="C48" s="41">
        <f t="shared" si="5"/>
        <v>15</v>
      </c>
      <c r="D48" s="41">
        <f t="shared" si="6"/>
        <v>14</v>
      </c>
      <c r="E48" s="42" t="str">
        <f t="shared" si="2"/>
        <v>BILBAO</v>
      </c>
      <c r="F48" s="42">
        <f t="shared" si="7"/>
        <v>108576</v>
      </c>
      <c r="G48" s="42">
        <f t="shared" si="8"/>
        <v>251606</v>
      </c>
    </row>
    <row r="49" spans="1:7" x14ac:dyDescent="0.25">
      <c r="A49" s="42" t="str">
        <f t="shared" si="3"/>
        <v>CEUTA</v>
      </c>
      <c r="B49" s="41">
        <f t="shared" si="4"/>
        <v>312588</v>
      </c>
      <c r="C49" s="41">
        <f t="shared" si="5"/>
        <v>253936</v>
      </c>
      <c r="D49" s="41">
        <f t="shared" si="6"/>
        <v>6</v>
      </c>
      <c r="E49" s="42" t="str">
        <f t="shared" si="2"/>
        <v>VIGO</v>
      </c>
      <c r="F49" s="42">
        <f t="shared" si="7"/>
        <v>91271</v>
      </c>
      <c r="G49" s="42">
        <f t="shared" si="8"/>
        <v>53571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80155</v>
      </c>
      <c r="G50" s="42">
        <f t="shared" si="8"/>
        <v>79084</v>
      </c>
    </row>
    <row r="51" spans="1:7" x14ac:dyDescent="0.25">
      <c r="A51" s="42" t="str">
        <f t="shared" si="3"/>
        <v>GIJON</v>
      </c>
      <c r="B51" s="41">
        <f t="shared" si="4"/>
        <v>151263</v>
      </c>
      <c r="C51" s="41">
        <f t="shared" si="5"/>
        <v>160493</v>
      </c>
      <c r="D51" s="41">
        <f t="shared" si="6"/>
        <v>8</v>
      </c>
      <c r="E51" s="42" t="str">
        <f t="shared" si="2"/>
        <v>CASTELLON</v>
      </c>
      <c r="F51" s="42">
        <f t="shared" si="7"/>
        <v>2052</v>
      </c>
      <c r="G51" s="42">
        <f t="shared" si="8"/>
        <v>15</v>
      </c>
    </row>
    <row r="52" spans="1:7" x14ac:dyDescent="0.25">
      <c r="A52" s="42" t="str">
        <f t="shared" si="3"/>
        <v>HUELVA</v>
      </c>
      <c r="B52" s="41">
        <f t="shared" si="4"/>
        <v>113305</v>
      </c>
      <c r="C52" s="41">
        <f t="shared" si="5"/>
        <v>0</v>
      </c>
      <c r="D52" s="41">
        <f t="shared" si="6"/>
        <v>10</v>
      </c>
      <c r="E52" s="42" t="str">
        <f t="shared" si="2"/>
        <v>ALMERIA</v>
      </c>
      <c r="F52" s="42">
        <f t="shared" si="7"/>
        <v>906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2725610</v>
      </c>
      <c r="C53" s="41">
        <f t="shared" si="5"/>
        <v>2548525</v>
      </c>
      <c r="D53" s="41">
        <f t="shared" si="6"/>
        <v>3</v>
      </c>
      <c r="E53" s="42" t="str">
        <f t="shared" si="2"/>
        <v>SANTANDER</v>
      </c>
      <c r="F53" s="42">
        <f t="shared" si="7"/>
        <v>321</v>
      </c>
      <c r="G53" s="42">
        <f t="shared" si="8"/>
        <v>359</v>
      </c>
    </row>
    <row r="54" spans="1:7" x14ac:dyDescent="0.25">
      <c r="A54" s="42" t="str">
        <f t="shared" si="3"/>
        <v>MALAGA</v>
      </c>
      <c r="B54" s="41">
        <f t="shared" si="4"/>
        <v>310625</v>
      </c>
      <c r="C54" s="41">
        <f t="shared" si="5"/>
        <v>174170</v>
      </c>
      <c r="D54" s="41">
        <f t="shared" si="6"/>
        <v>7</v>
      </c>
      <c r="E54" s="42" t="str">
        <f t="shared" si="2"/>
        <v>MARIN Y RIA DE PONTEVEDRA</v>
      </c>
      <c r="F54" s="42">
        <f t="shared" si="7"/>
        <v>58</v>
      </c>
      <c r="G54" s="42">
        <f t="shared" si="8"/>
        <v>248</v>
      </c>
    </row>
    <row r="55" spans="1:7" x14ac:dyDescent="0.25">
      <c r="A55" s="42" t="str">
        <f t="shared" si="3"/>
        <v>MARIN Y RIA DE PONTEVEDRA</v>
      </c>
      <c r="B55" s="41">
        <f t="shared" si="4"/>
        <v>58</v>
      </c>
      <c r="C55" s="41">
        <f t="shared" si="5"/>
        <v>248</v>
      </c>
      <c r="D55" s="41">
        <f t="shared" si="6"/>
        <v>17</v>
      </c>
      <c r="E55" s="42" t="str">
        <f t="shared" si="2"/>
        <v>MOTRIL</v>
      </c>
      <c r="F55" s="42">
        <f t="shared" ref="F55:F65" si="9">LOOKUP(E55,$A$38:$A$65,$B$38:$B$65)</f>
        <v>46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BALEARES</v>
      </c>
      <c r="F56" s="42">
        <f t="shared" si="9"/>
        <v>10</v>
      </c>
      <c r="G56" s="42">
        <f t="shared" si="8"/>
        <v>6346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80155</v>
      </c>
      <c r="C59" s="41">
        <f t="shared" si="5"/>
        <v>79084</v>
      </c>
      <c r="D59" s="41">
        <f t="shared" si="6"/>
        <v>13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321</v>
      </c>
      <c r="C60" s="41">
        <f t="shared" si="5"/>
        <v>359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2400782</v>
      </c>
      <c r="C62" s="41">
        <f t="shared" si="5"/>
        <v>1738964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9156106</v>
      </c>
      <c r="C63" s="41">
        <f t="shared" si="5"/>
        <v>8551538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91271</v>
      </c>
      <c r="C64" s="41">
        <f t="shared" si="5"/>
        <v>53571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5233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opLeftCell="A4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0</v>
      </c>
      <c r="D8" s="30">
        <v>931</v>
      </c>
      <c r="E8" s="30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2911168</v>
      </c>
      <c r="C11" s="29">
        <v>3130570</v>
      </c>
      <c r="D11" s="29">
        <v>10652730</v>
      </c>
      <c r="E11" s="29">
        <v>12074871</v>
      </c>
      <c r="F11" s="10">
        <f t="shared" si="0"/>
        <v>13.350014503324502</v>
      </c>
      <c r="G11" s="1"/>
      <c r="H11" s="1"/>
      <c r="I11" s="1"/>
    </row>
    <row r="12" spans="1:12" x14ac:dyDescent="0.25">
      <c r="A12" s="11" t="s">
        <v>49</v>
      </c>
      <c r="B12" s="30">
        <v>1022</v>
      </c>
      <c r="C12" s="30">
        <v>54</v>
      </c>
      <c r="D12" s="30">
        <v>7138</v>
      </c>
      <c r="E12" s="30">
        <v>56</v>
      </c>
      <c r="F12" s="13">
        <f t="shared" si="0"/>
        <v>-99.215466517231718</v>
      </c>
      <c r="G12" s="1"/>
      <c r="H12" s="1"/>
      <c r="I12" s="1"/>
    </row>
    <row r="13" spans="1:12" x14ac:dyDescent="0.25">
      <c r="A13" s="8" t="s">
        <v>50</v>
      </c>
      <c r="B13" s="29">
        <v>99</v>
      </c>
      <c r="C13" s="29">
        <v>0</v>
      </c>
      <c r="D13" s="29">
        <v>306</v>
      </c>
      <c r="E13" s="2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0">
        <v>566314</v>
      </c>
      <c r="C14" s="30">
        <v>571010</v>
      </c>
      <c r="D14" s="30">
        <v>2276035</v>
      </c>
      <c r="E14" s="30">
        <v>2206989</v>
      </c>
      <c r="F14" s="13">
        <f t="shared" si="0"/>
        <v>-3.0336088856278565</v>
      </c>
      <c r="G14" s="1"/>
      <c r="H14" s="1"/>
      <c r="I14" s="1"/>
    </row>
    <row r="15" spans="1:12" x14ac:dyDescent="0.25">
      <c r="A15" s="8" t="s">
        <v>52</v>
      </c>
      <c r="B15" s="29">
        <v>10131</v>
      </c>
      <c r="C15" s="29">
        <v>9358</v>
      </c>
      <c r="D15" s="29">
        <v>34204</v>
      </c>
      <c r="E15" s="29">
        <v>35786</v>
      </c>
      <c r="F15" s="10">
        <f t="shared" si="0"/>
        <v>4.6251900362530733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1260</v>
      </c>
      <c r="D17" s="29">
        <v>0</v>
      </c>
      <c r="E17" s="29">
        <v>2045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32</v>
      </c>
      <c r="D18" s="30">
        <v>0</v>
      </c>
      <c r="E18" s="30">
        <v>32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593337</v>
      </c>
      <c r="C22" s="30">
        <v>625136</v>
      </c>
      <c r="D22" s="30">
        <v>2488942</v>
      </c>
      <c r="E22" s="30">
        <v>2574430</v>
      </c>
      <c r="F22" s="13">
        <f t="shared" si="0"/>
        <v>3.4347124199760373</v>
      </c>
      <c r="G22" s="1"/>
      <c r="H22" s="1"/>
      <c r="I22" s="1"/>
    </row>
    <row r="23" spans="1:9" x14ac:dyDescent="0.25">
      <c r="A23" s="8" t="s">
        <v>60</v>
      </c>
      <c r="B23" s="29">
        <v>33442</v>
      </c>
      <c r="C23" s="29">
        <v>150015</v>
      </c>
      <c r="D23" s="29">
        <v>174170</v>
      </c>
      <c r="E23" s="29">
        <v>310625</v>
      </c>
      <c r="F23" s="10">
        <f t="shared" si="0"/>
        <v>78.34586897858415</v>
      </c>
      <c r="G23" s="1"/>
      <c r="H23" s="1"/>
      <c r="I23" s="1"/>
    </row>
    <row r="24" spans="1:9" x14ac:dyDescent="0.25">
      <c r="A24" s="11" t="s">
        <v>61</v>
      </c>
      <c r="B24" s="30">
        <v>0</v>
      </c>
      <c r="C24" s="30">
        <v>0</v>
      </c>
      <c r="D24" s="30">
        <v>248</v>
      </c>
      <c r="E24" s="30">
        <v>58</v>
      </c>
      <c r="F24" s="13">
        <f t="shared" si="0"/>
        <v>-76.612903225806448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16584</v>
      </c>
      <c r="C28" s="30">
        <v>11478</v>
      </c>
      <c r="D28" s="30">
        <v>61608</v>
      </c>
      <c r="E28" s="30">
        <v>66033</v>
      </c>
      <c r="F28" s="13">
        <f t="shared" si="0"/>
        <v>7.1825087650954487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9</v>
      </c>
      <c r="D29" s="29">
        <v>0</v>
      </c>
      <c r="E29" s="29">
        <v>9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46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9">
        <v>149015</v>
      </c>
      <c r="C31" s="29">
        <v>183244</v>
      </c>
      <c r="D31" s="29">
        <v>342942</v>
      </c>
      <c r="E31" s="29">
        <v>756939</v>
      </c>
      <c r="F31" s="10">
        <f t="shared" si="0"/>
        <v>120.71924698637088</v>
      </c>
      <c r="G31" s="1"/>
      <c r="H31" s="1"/>
      <c r="I31" s="1"/>
    </row>
    <row r="32" spans="1:9" x14ac:dyDescent="0.25">
      <c r="A32" s="11" t="s">
        <v>69</v>
      </c>
      <c r="B32" s="30">
        <v>2458426</v>
      </c>
      <c r="C32" s="30">
        <v>2544101</v>
      </c>
      <c r="D32" s="30">
        <v>8546807</v>
      </c>
      <c r="E32" s="30">
        <v>9147531</v>
      </c>
      <c r="F32" s="13">
        <f t="shared" si="0"/>
        <v>7.0286365422783064</v>
      </c>
      <c r="G32" s="1"/>
      <c r="H32" s="1"/>
      <c r="I32" s="1"/>
    </row>
    <row r="33" spans="1:9" x14ac:dyDescent="0.25">
      <c r="A33" s="8" t="s">
        <v>70</v>
      </c>
      <c r="B33" s="29">
        <v>6725</v>
      </c>
      <c r="C33" s="29">
        <v>13824</v>
      </c>
      <c r="D33" s="29">
        <v>24424</v>
      </c>
      <c r="E33" s="29">
        <v>55692</v>
      </c>
      <c r="F33" s="10">
        <f t="shared" si="0"/>
        <v>128.02161808057647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5233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6746263</v>
      </c>
      <c r="C35" s="15">
        <f t="shared" ref="C35:E35" si="1">SUM(C7:C34)</f>
        <v>7240091</v>
      </c>
      <c r="D35" s="15">
        <f t="shared" si="1"/>
        <v>24615764</v>
      </c>
      <c r="E35" s="15">
        <f t="shared" si="1"/>
        <v>27231142</v>
      </c>
      <c r="F35" s="16">
        <f t="shared" si="0"/>
        <v>10.62480937012559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12074871</v>
      </c>
      <c r="G38" s="42">
        <f>LOOKUP(E38,$A$38:$A$65,$C$38:$C$65)</f>
        <v>10652730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931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9147531</v>
      </c>
      <c r="G39" s="42">
        <f t="shared" ref="G39:G65" si="8">LOOKUP(E39,$A$38:$A$65,$C$38:$C$65)</f>
        <v>8546807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2574430</v>
      </c>
      <c r="G40" s="42">
        <f t="shared" si="8"/>
        <v>2488942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2206989</v>
      </c>
      <c r="G41" s="42">
        <f t="shared" si="8"/>
        <v>2276035</v>
      </c>
    </row>
    <row r="42" spans="1:9" x14ac:dyDescent="0.25">
      <c r="A42" s="42" t="str">
        <f t="shared" si="3"/>
        <v>BAHIA DE ALGECIRAS</v>
      </c>
      <c r="B42" s="41">
        <f t="shared" si="4"/>
        <v>12074871</v>
      </c>
      <c r="C42" s="41">
        <f t="shared" si="5"/>
        <v>10652730</v>
      </c>
      <c r="D42" s="41">
        <f t="shared" si="6"/>
        <v>1</v>
      </c>
      <c r="E42" s="42" t="str">
        <f t="shared" si="2"/>
        <v>TARRAGONA</v>
      </c>
      <c r="F42" s="42">
        <f t="shared" si="7"/>
        <v>756939</v>
      </c>
      <c r="G42" s="42">
        <f t="shared" si="8"/>
        <v>342942</v>
      </c>
    </row>
    <row r="43" spans="1:9" x14ac:dyDescent="0.25">
      <c r="A43" s="42" t="str">
        <f t="shared" si="3"/>
        <v>BAHIA DE CADIZ</v>
      </c>
      <c r="B43" s="41">
        <f t="shared" si="4"/>
        <v>56</v>
      </c>
      <c r="C43" s="41">
        <f t="shared" si="5"/>
        <v>7138</v>
      </c>
      <c r="D43" s="41">
        <f t="shared" si="6"/>
        <v>12</v>
      </c>
      <c r="E43" s="42" t="str">
        <f t="shared" si="2"/>
        <v>MALAGA</v>
      </c>
      <c r="F43" s="42">
        <f t="shared" si="7"/>
        <v>310625</v>
      </c>
      <c r="G43" s="42">
        <f t="shared" si="8"/>
        <v>174170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306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66033</v>
      </c>
      <c r="G44" s="42">
        <f t="shared" si="8"/>
        <v>61608</v>
      </c>
    </row>
    <row r="45" spans="1:9" x14ac:dyDescent="0.25">
      <c r="A45" s="42" t="str">
        <f t="shared" si="3"/>
        <v>BARCELONA</v>
      </c>
      <c r="B45" s="41">
        <f t="shared" si="4"/>
        <v>2206989</v>
      </c>
      <c r="C45" s="41">
        <f t="shared" si="5"/>
        <v>2276035</v>
      </c>
      <c r="D45" s="41">
        <f t="shared" si="6"/>
        <v>4</v>
      </c>
      <c r="E45" s="42" t="str">
        <f t="shared" si="2"/>
        <v>VIGO</v>
      </c>
      <c r="F45" s="42">
        <f t="shared" si="7"/>
        <v>55692</v>
      </c>
      <c r="G45" s="42">
        <f t="shared" si="8"/>
        <v>24424</v>
      </c>
    </row>
    <row r="46" spans="1:9" x14ac:dyDescent="0.25">
      <c r="A46" s="42" t="str">
        <f t="shared" si="3"/>
        <v>BILBAO</v>
      </c>
      <c r="B46" s="41">
        <f t="shared" si="4"/>
        <v>35786</v>
      </c>
      <c r="C46" s="41">
        <f t="shared" si="5"/>
        <v>34204</v>
      </c>
      <c r="D46" s="41">
        <f t="shared" si="6"/>
        <v>9</v>
      </c>
      <c r="E46" s="42" t="str">
        <f t="shared" si="2"/>
        <v>BILBAO</v>
      </c>
      <c r="F46" s="42">
        <f t="shared" si="7"/>
        <v>35786</v>
      </c>
      <c r="G46" s="42">
        <f t="shared" si="8"/>
        <v>34204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2045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2045</v>
      </c>
      <c r="C48" s="41">
        <f t="shared" si="5"/>
        <v>0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58</v>
      </c>
      <c r="G48" s="42">
        <f t="shared" si="8"/>
        <v>248</v>
      </c>
    </row>
    <row r="49" spans="1:7" x14ac:dyDescent="0.25">
      <c r="A49" s="42" t="str">
        <f t="shared" si="3"/>
        <v>CEUTA</v>
      </c>
      <c r="B49" s="41">
        <f t="shared" si="4"/>
        <v>32</v>
      </c>
      <c r="C49" s="41">
        <f t="shared" si="5"/>
        <v>0</v>
      </c>
      <c r="D49" s="41">
        <f t="shared" si="6"/>
        <v>14</v>
      </c>
      <c r="E49" s="42" t="str">
        <f t="shared" si="2"/>
        <v>BAHIA DE CADIZ</v>
      </c>
      <c r="F49" s="42">
        <f t="shared" si="7"/>
        <v>56</v>
      </c>
      <c r="G49" s="42">
        <f t="shared" si="8"/>
        <v>7138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MOTRIL</v>
      </c>
      <c r="F50" s="42">
        <f t="shared" si="7"/>
        <v>46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32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9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2574430</v>
      </c>
      <c r="C53" s="41">
        <f t="shared" si="5"/>
        <v>2488942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310625</v>
      </c>
      <c r="C54" s="41">
        <f t="shared" si="5"/>
        <v>174170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58</v>
      </c>
      <c r="C55" s="41">
        <f t="shared" si="5"/>
        <v>248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13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66033</v>
      </c>
      <c r="C59" s="41">
        <f t="shared" si="5"/>
        <v>61608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9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756939</v>
      </c>
      <c r="C62" s="41">
        <f t="shared" si="5"/>
        <v>342942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9147531</v>
      </c>
      <c r="C63" s="41">
        <f t="shared" si="5"/>
        <v>8546807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55692</v>
      </c>
      <c r="C64" s="41">
        <f t="shared" si="5"/>
        <v>24424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5233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1">
        <v>12264</v>
      </c>
      <c r="C7" s="31">
        <v>3392</v>
      </c>
      <c r="D7" s="31">
        <v>43296</v>
      </c>
      <c r="E7" s="31">
        <v>26166</v>
      </c>
      <c r="F7" s="10">
        <f>((E7*100)/D7)-100</f>
        <v>-39.564855875831483</v>
      </c>
      <c r="G7" s="1"/>
      <c r="H7" s="1"/>
      <c r="I7" s="1"/>
    </row>
    <row r="8" spans="1:12" x14ac:dyDescent="0.25">
      <c r="A8" s="11" t="s">
        <v>45</v>
      </c>
      <c r="B8" s="32">
        <v>72086</v>
      </c>
      <c r="C8" s="32">
        <v>87932</v>
      </c>
      <c r="D8" s="32">
        <v>276251</v>
      </c>
      <c r="E8" s="32">
        <v>353121</v>
      </c>
      <c r="F8" s="13">
        <f t="shared" ref="F8:F35" si="0">((E8*100)/D8)-100</f>
        <v>27.826143615769723</v>
      </c>
      <c r="G8" s="1"/>
      <c r="H8" s="1"/>
      <c r="I8" s="1"/>
    </row>
    <row r="9" spans="1:12" x14ac:dyDescent="0.25">
      <c r="A9" s="8" t="s">
        <v>46</v>
      </c>
      <c r="B9" s="31">
        <v>3065</v>
      </c>
      <c r="C9" s="31">
        <v>2382</v>
      </c>
      <c r="D9" s="31">
        <v>3079</v>
      </c>
      <c r="E9" s="31">
        <v>9355</v>
      </c>
      <c r="F9" s="10">
        <f t="shared" si="0"/>
        <v>203.83241312114325</v>
      </c>
      <c r="G9" s="1"/>
      <c r="H9" s="1"/>
      <c r="I9" s="1"/>
    </row>
    <row r="10" spans="1:12" x14ac:dyDescent="0.25">
      <c r="A10" s="11" t="s">
        <v>47</v>
      </c>
      <c r="B10" s="32">
        <v>3378</v>
      </c>
      <c r="C10" s="32">
        <v>0</v>
      </c>
      <c r="D10" s="32">
        <v>15408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3073006</v>
      </c>
      <c r="C11" s="31">
        <v>3289862</v>
      </c>
      <c r="D11" s="31">
        <v>11199168</v>
      </c>
      <c r="E11" s="31">
        <v>12698417</v>
      </c>
      <c r="F11" s="10">
        <f t="shared" si="0"/>
        <v>13.38714625943642</v>
      </c>
      <c r="G11" s="1"/>
      <c r="H11" s="1"/>
      <c r="I11" s="1"/>
    </row>
    <row r="12" spans="1:12" x14ac:dyDescent="0.25">
      <c r="A12" s="11" t="s">
        <v>49</v>
      </c>
      <c r="B12" s="32">
        <v>84132</v>
      </c>
      <c r="C12" s="32">
        <v>96289</v>
      </c>
      <c r="D12" s="32">
        <v>328993</v>
      </c>
      <c r="E12" s="32">
        <v>391901</v>
      </c>
      <c r="F12" s="13">
        <f t="shared" si="0"/>
        <v>19.121379482238225</v>
      </c>
      <c r="G12" s="1"/>
      <c r="H12" s="1"/>
      <c r="I12" s="1"/>
    </row>
    <row r="13" spans="1:12" x14ac:dyDescent="0.25">
      <c r="A13" s="8" t="s">
        <v>50</v>
      </c>
      <c r="B13" s="31">
        <v>49882</v>
      </c>
      <c r="C13" s="31">
        <v>50600</v>
      </c>
      <c r="D13" s="31">
        <v>173723</v>
      </c>
      <c r="E13" s="31">
        <v>169695</v>
      </c>
      <c r="F13" s="10">
        <f t="shared" si="0"/>
        <v>-2.3186336869614337</v>
      </c>
      <c r="G13" s="1"/>
      <c r="H13" s="1"/>
      <c r="I13" s="1"/>
    </row>
    <row r="14" spans="1:12" x14ac:dyDescent="0.25">
      <c r="A14" s="11" t="s">
        <v>51</v>
      </c>
      <c r="B14" s="32">
        <v>1423325</v>
      </c>
      <c r="C14" s="32">
        <v>1477818</v>
      </c>
      <c r="D14" s="32">
        <v>5558568</v>
      </c>
      <c r="E14" s="32">
        <v>5871294</v>
      </c>
      <c r="F14" s="13">
        <f t="shared" si="0"/>
        <v>5.6260173483530309</v>
      </c>
      <c r="G14" s="1"/>
      <c r="H14" s="1"/>
      <c r="I14" s="1"/>
    </row>
    <row r="15" spans="1:12" x14ac:dyDescent="0.25">
      <c r="A15" s="8" t="s">
        <v>52</v>
      </c>
      <c r="B15" s="31">
        <v>390586</v>
      </c>
      <c r="C15" s="31">
        <v>447134</v>
      </c>
      <c r="D15" s="31">
        <v>1457700</v>
      </c>
      <c r="E15" s="31">
        <v>1681915</v>
      </c>
      <c r="F15" s="10">
        <f t="shared" si="0"/>
        <v>15.381422789325654</v>
      </c>
      <c r="G15" s="1"/>
      <c r="H15" s="1"/>
      <c r="I15" s="1"/>
    </row>
    <row r="16" spans="1:12" x14ac:dyDescent="0.25">
      <c r="A16" s="11" t="s">
        <v>53</v>
      </c>
      <c r="B16" s="32">
        <v>41703</v>
      </c>
      <c r="C16" s="32">
        <v>61535</v>
      </c>
      <c r="D16" s="32">
        <v>122333</v>
      </c>
      <c r="E16" s="32">
        <v>218881</v>
      </c>
      <c r="F16" s="13">
        <f t="shared" si="0"/>
        <v>78.922285891787169</v>
      </c>
      <c r="G16" s="1"/>
      <c r="H16" s="1"/>
      <c r="I16" s="1"/>
    </row>
    <row r="17" spans="1:9" x14ac:dyDescent="0.25">
      <c r="A17" s="8" t="s">
        <v>54</v>
      </c>
      <c r="B17" s="31">
        <v>55613</v>
      </c>
      <c r="C17" s="31">
        <v>101111</v>
      </c>
      <c r="D17" s="31">
        <v>225288</v>
      </c>
      <c r="E17" s="31">
        <v>336879</v>
      </c>
      <c r="F17" s="10">
        <f t="shared" si="0"/>
        <v>49.532598274209022</v>
      </c>
      <c r="G17" s="1"/>
      <c r="H17" s="1"/>
      <c r="I17" s="1"/>
    </row>
    <row r="18" spans="1:9" x14ac:dyDescent="0.25">
      <c r="A18" s="11" t="s">
        <v>55</v>
      </c>
      <c r="B18" s="32">
        <v>5413</v>
      </c>
      <c r="C18" s="32">
        <v>2313</v>
      </c>
      <c r="D18" s="32">
        <v>19440</v>
      </c>
      <c r="E18" s="32">
        <v>11336</v>
      </c>
      <c r="F18" s="13">
        <f t="shared" si="0"/>
        <v>-41.687242798353907</v>
      </c>
      <c r="G18" s="1"/>
      <c r="H18" s="1"/>
      <c r="I18" s="1"/>
    </row>
    <row r="19" spans="1:9" x14ac:dyDescent="0.25">
      <c r="A19" s="8" t="s">
        <v>56</v>
      </c>
      <c r="B19" s="31">
        <v>553</v>
      </c>
      <c r="C19" s="31">
        <v>357</v>
      </c>
      <c r="D19" s="31">
        <v>693</v>
      </c>
      <c r="E19" s="31">
        <v>1693</v>
      </c>
      <c r="F19" s="10">
        <f t="shared" si="0"/>
        <v>144.3001443001443</v>
      </c>
      <c r="G19" s="1"/>
      <c r="H19" s="1"/>
      <c r="I19" s="1"/>
    </row>
    <row r="20" spans="1:9" x14ac:dyDescent="0.25">
      <c r="A20" s="11" t="s">
        <v>57</v>
      </c>
      <c r="B20" s="32">
        <v>25464</v>
      </c>
      <c r="C20" s="32">
        <v>30558</v>
      </c>
      <c r="D20" s="32">
        <v>95132</v>
      </c>
      <c r="E20" s="32">
        <v>132897</v>
      </c>
      <c r="F20" s="13">
        <f t="shared" si="0"/>
        <v>39.697472984905176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852236</v>
      </c>
      <c r="C22" s="32">
        <v>891164</v>
      </c>
      <c r="D22" s="32">
        <v>3490474</v>
      </c>
      <c r="E22" s="32">
        <v>3632114</v>
      </c>
      <c r="F22" s="13">
        <f t="shared" si="0"/>
        <v>4.0579015915889869</v>
      </c>
      <c r="G22" s="1"/>
      <c r="H22" s="1"/>
      <c r="I22" s="1"/>
    </row>
    <row r="23" spans="1:9" x14ac:dyDescent="0.25">
      <c r="A23" s="8" t="s">
        <v>60</v>
      </c>
      <c r="B23" s="31">
        <v>47237</v>
      </c>
      <c r="C23" s="31">
        <v>162979</v>
      </c>
      <c r="D23" s="31">
        <v>218253</v>
      </c>
      <c r="E23" s="31">
        <v>354457</v>
      </c>
      <c r="F23" s="10">
        <f t="shared" si="0"/>
        <v>62.406473221444827</v>
      </c>
      <c r="G23" s="1"/>
      <c r="H23" s="1"/>
      <c r="I23" s="1"/>
    </row>
    <row r="24" spans="1:9" x14ac:dyDescent="0.25">
      <c r="A24" s="11" t="s">
        <v>61</v>
      </c>
      <c r="B24" s="32">
        <v>24202</v>
      </c>
      <c r="C24" s="32">
        <v>41495</v>
      </c>
      <c r="D24" s="32">
        <v>52768</v>
      </c>
      <c r="E24" s="32">
        <v>136743</v>
      </c>
      <c r="F24" s="13">
        <f t="shared" si="0"/>
        <v>159.14000909642209</v>
      </c>
      <c r="G24" s="1"/>
      <c r="H24" s="1"/>
      <c r="I24" s="1"/>
    </row>
    <row r="25" spans="1:9" x14ac:dyDescent="0.25">
      <c r="A25" s="8" t="s">
        <v>62</v>
      </c>
      <c r="B25" s="31">
        <v>13949</v>
      </c>
      <c r="C25" s="31">
        <v>10371</v>
      </c>
      <c r="D25" s="31">
        <v>55081</v>
      </c>
      <c r="E25" s="31">
        <v>48844</v>
      </c>
      <c r="F25" s="10">
        <f t="shared" si="0"/>
        <v>-11.323323832174438</v>
      </c>
      <c r="G25" s="1"/>
      <c r="H25" s="1"/>
      <c r="I25" s="1"/>
    </row>
    <row r="26" spans="1:9" x14ac:dyDescent="0.25">
      <c r="A26" s="11" t="s">
        <v>63</v>
      </c>
      <c r="B26" s="32">
        <v>0</v>
      </c>
      <c r="C26" s="32">
        <v>1514</v>
      </c>
      <c r="D26" s="32">
        <v>0</v>
      </c>
      <c r="E26" s="32">
        <v>7695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51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230570</v>
      </c>
      <c r="C28" s="32">
        <v>238539</v>
      </c>
      <c r="D28" s="32">
        <v>876018</v>
      </c>
      <c r="E28" s="32">
        <v>959749</v>
      </c>
      <c r="F28" s="13">
        <f t="shared" si="0"/>
        <v>9.5581369332593624</v>
      </c>
      <c r="G28" s="1"/>
      <c r="H28" s="1"/>
      <c r="I28" s="1"/>
    </row>
    <row r="29" spans="1:9" x14ac:dyDescent="0.25">
      <c r="A29" s="8" t="s">
        <v>66</v>
      </c>
      <c r="B29" s="31">
        <v>2048</v>
      </c>
      <c r="C29" s="31">
        <v>444</v>
      </c>
      <c r="D29" s="31">
        <v>7225</v>
      </c>
      <c r="E29" s="31">
        <v>2974</v>
      </c>
      <c r="F29" s="10">
        <f t="shared" si="0"/>
        <v>-58.837370242214533</v>
      </c>
      <c r="G29" s="1"/>
      <c r="H29" s="1"/>
      <c r="I29" s="1"/>
    </row>
    <row r="30" spans="1:9" x14ac:dyDescent="0.25">
      <c r="A30" s="11" t="s">
        <v>67</v>
      </c>
      <c r="B30" s="32">
        <v>72052</v>
      </c>
      <c r="C30" s="32">
        <v>88334</v>
      </c>
      <c r="D30" s="32">
        <v>298780</v>
      </c>
      <c r="E30" s="32">
        <v>357752</v>
      </c>
      <c r="F30" s="13">
        <f t="shared" si="0"/>
        <v>19.737599571591133</v>
      </c>
      <c r="G30" s="1"/>
      <c r="H30" s="1"/>
      <c r="I30" s="1"/>
    </row>
    <row r="31" spans="1:9" x14ac:dyDescent="0.25">
      <c r="A31" s="8" t="s">
        <v>68</v>
      </c>
      <c r="B31" s="31">
        <v>216675</v>
      </c>
      <c r="C31" s="31">
        <v>234194</v>
      </c>
      <c r="D31" s="31">
        <v>518130</v>
      </c>
      <c r="E31" s="31">
        <v>1003536</v>
      </c>
      <c r="F31" s="10">
        <f t="shared" si="0"/>
        <v>93.68421052631578</v>
      </c>
      <c r="G31" s="1"/>
      <c r="H31" s="1"/>
      <c r="I31" s="1"/>
    </row>
    <row r="32" spans="1:9" x14ac:dyDescent="0.25">
      <c r="A32" s="11" t="s">
        <v>69</v>
      </c>
      <c r="B32" s="32">
        <v>3785222</v>
      </c>
      <c r="C32" s="32">
        <v>3999537</v>
      </c>
      <c r="D32" s="32">
        <v>13390964</v>
      </c>
      <c r="E32" s="32">
        <v>14382757</v>
      </c>
      <c r="F32" s="13">
        <f t="shared" si="0"/>
        <v>7.4064346674369403</v>
      </c>
      <c r="G32" s="1"/>
      <c r="H32" s="1"/>
      <c r="I32" s="1"/>
    </row>
    <row r="33" spans="1:9" x14ac:dyDescent="0.25">
      <c r="A33" s="8" t="s">
        <v>70</v>
      </c>
      <c r="B33" s="31">
        <v>155156</v>
      </c>
      <c r="C33" s="31">
        <v>182505</v>
      </c>
      <c r="D33" s="31">
        <v>578594</v>
      </c>
      <c r="E33" s="31">
        <v>698616</v>
      </c>
      <c r="F33" s="10">
        <f t="shared" si="0"/>
        <v>20.743733948157086</v>
      </c>
      <c r="G33" s="1"/>
      <c r="H33" s="1"/>
      <c r="I33" s="1"/>
    </row>
    <row r="34" spans="1:9" x14ac:dyDescent="0.25">
      <c r="A34" s="11" t="s">
        <v>71</v>
      </c>
      <c r="B34" s="32">
        <v>9458</v>
      </c>
      <c r="C34" s="32">
        <v>0</v>
      </c>
      <c r="D34" s="32">
        <v>81632</v>
      </c>
      <c r="E34" s="32">
        <v>3710</v>
      </c>
      <c r="F34" s="13">
        <f t="shared" si="0"/>
        <v>-95.455213641709136</v>
      </c>
      <c r="G34" s="1"/>
      <c r="H34" s="1"/>
      <c r="I34" s="1"/>
    </row>
    <row r="35" spans="1:9" x14ac:dyDescent="0.25">
      <c r="A35" s="14" t="s">
        <v>72</v>
      </c>
      <c r="B35" s="15">
        <f>SUM(B7:B34)</f>
        <v>10649275</v>
      </c>
      <c r="C35" s="15">
        <f t="shared" ref="C35:E35" si="1">SUM(C7:C34)</f>
        <v>11502359</v>
      </c>
      <c r="D35" s="15">
        <f t="shared" si="1"/>
        <v>39086991</v>
      </c>
      <c r="E35" s="15">
        <f t="shared" si="1"/>
        <v>43492548</v>
      </c>
      <c r="F35" s="16">
        <f t="shared" si="0"/>
        <v>11.271159245796127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26166</v>
      </c>
      <c r="C38" s="41">
        <f>D7</f>
        <v>43296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14382757</v>
      </c>
      <c r="G38" s="42">
        <f>LOOKUP(E38,$A$38:$A$65,$C$38:$C$65)</f>
        <v>13390964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353121</v>
      </c>
      <c r="C39" s="41">
        <f t="shared" ref="C39:C65" si="5">D8</f>
        <v>276251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12698417</v>
      </c>
      <c r="G39" s="42">
        <f t="shared" ref="G39:G65" si="8">LOOKUP(E39,$A$38:$A$65,$C$38:$C$65)</f>
        <v>11199168</v>
      </c>
    </row>
    <row r="40" spans="1:9" x14ac:dyDescent="0.25">
      <c r="A40" s="42" t="str">
        <f t="shared" si="3"/>
        <v>ALMERIA</v>
      </c>
      <c r="B40" s="41">
        <f t="shared" si="4"/>
        <v>9355</v>
      </c>
      <c r="C40" s="41">
        <f t="shared" si="5"/>
        <v>3079</v>
      </c>
      <c r="D40" s="41">
        <f t="shared" si="6"/>
        <v>21</v>
      </c>
      <c r="E40" s="42" t="str">
        <f t="shared" si="2"/>
        <v>BARCELONA</v>
      </c>
      <c r="F40" s="42">
        <f t="shared" si="7"/>
        <v>5871294</v>
      </c>
      <c r="G40" s="42">
        <f t="shared" si="8"/>
        <v>5558568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15408</v>
      </c>
      <c r="D41" s="41">
        <f t="shared" si="6"/>
        <v>28</v>
      </c>
      <c r="E41" s="42" t="str">
        <f t="shared" si="2"/>
        <v>LAS PALMAS</v>
      </c>
      <c r="F41" s="42">
        <f t="shared" si="7"/>
        <v>3632114</v>
      </c>
      <c r="G41" s="42">
        <f t="shared" si="8"/>
        <v>3490474</v>
      </c>
    </row>
    <row r="42" spans="1:9" x14ac:dyDescent="0.25">
      <c r="A42" s="42" t="str">
        <f t="shared" si="3"/>
        <v>BAHIA DE ALGECIRAS</v>
      </c>
      <c r="B42" s="41">
        <f t="shared" si="4"/>
        <v>12698417</v>
      </c>
      <c r="C42" s="41">
        <f t="shared" si="5"/>
        <v>11199168</v>
      </c>
      <c r="D42" s="41">
        <f t="shared" si="6"/>
        <v>2</v>
      </c>
      <c r="E42" s="42" t="str">
        <f t="shared" si="2"/>
        <v>BILBAO</v>
      </c>
      <c r="F42" s="42">
        <f t="shared" si="7"/>
        <v>1681915</v>
      </c>
      <c r="G42" s="42">
        <f t="shared" si="8"/>
        <v>1457700</v>
      </c>
    </row>
    <row r="43" spans="1:9" x14ac:dyDescent="0.25">
      <c r="A43" s="42" t="str">
        <f t="shared" si="3"/>
        <v>BAHIA DE CADIZ</v>
      </c>
      <c r="B43" s="41">
        <f t="shared" si="4"/>
        <v>391901</v>
      </c>
      <c r="C43" s="41">
        <f t="shared" si="5"/>
        <v>328993</v>
      </c>
      <c r="D43" s="41">
        <f t="shared" si="6"/>
        <v>9</v>
      </c>
      <c r="E43" s="42" t="str">
        <f t="shared" si="2"/>
        <v>TARRAGONA</v>
      </c>
      <c r="F43" s="42">
        <f t="shared" si="7"/>
        <v>1003536</v>
      </c>
      <c r="G43" s="42">
        <f t="shared" si="8"/>
        <v>518130</v>
      </c>
    </row>
    <row r="44" spans="1:9" x14ac:dyDescent="0.25">
      <c r="A44" s="42" t="str">
        <f t="shared" si="3"/>
        <v>BALEARES</v>
      </c>
      <c r="B44" s="41">
        <f t="shared" si="4"/>
        <v>169695</v>
      </c>
      <c r="C44" s="41">
        <f t="shared" si="5"/>
        <v>173723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959749</v>
      </c>
      <c r="G44" s="42">
        <f t="shared" si="8"/>
        <v>876018</v>
      </c>
    </row>
    <row r="45" spans="1:9" x14ac:dyDescent="0.25">
      <c r="A45" s="42" t="str">
        <f t="shared" si="3"/>
        <v>BARCELONA</v>
      </c>
      <c r="B45" s="41">
        <f t="shared" si="4"/>
        <v>5871294</v>
      </c>
      <c r="C45" s="41">
        <f t="shared" si="5"/>
        <v>5558568</v>
      </c>
      <c r="D45" s="41">
        <f t="shared" si="6"/>
        <v>3</v>
      </c>
      <c r="E45" s="42" t="str">
        <f t="shared" si="2"/>
        <v>VIGO</v>
      </c>
      <c r="F45" s="42">
        <f t="shared" si="7"/>
        <v>698616</v>
      </c>
      <c r="G45" s="42">
        <f t="shared" si="8"/>
        <v>578594</v>
      </c>
    </row>
    <row r="46" spans="1:9" x14ac:dyDescent="0.25">
      <c r="A46" s="42" t="str">
        <f t="shared" si="3"/>
        <v>BILBAO</v>
      </c>
      <c r="B46" s="41">
        <f t="shared" si="4"/>
        <v>1681915</v>
      </c>
      <c r="C46" s="41">
        <f t="shared" si="5"/>
        <v>1457700</v>
      </c>
      <c r="D46" s="41">
        <f t="shared" si="6"/>
        <v>5</v>
      </c>
      <c r="E46" s="42" t="str">
        <f t="shared" si="2"/>
        <v>BAHIA DE CADIZ</v>
      </c>
      <c r="F46" s="42">
        <f t="shared" si="7"/>
        <v>391901</v>
      </c>
      <c r="G46" s="42">
        <f t="shared" si="8"/>
        <v>328993</v>
      </c>
    </row>
    <row r="47" spans="1:9" x14ac:dyDescent="0.25">
      <c r="A47" s="42" t="str">
        <f t="shared" si="3"/>
        <v>CARTAGENA</v>
      </c>
      <c r="B47" s="41">
        <f t="shared" si="4"/>
        <v>218881</v>
      </c>
      <c r="C47" s="41">
        <f t="shared" si="5"/>
        <v>122333</v>
      </c>
      <c r="D47" s="41">
        <f t="shared" si="6"/>
        <v>14</v>
      </c>
      <c r="E47" s="42" t="str">
        <f t="shared" si="2"/>
        <v>SEVILLA</v>
      </c>
      <c r="F47" s="42">
        <f t="shared" si="7"/>
        <v>357752</v>
      </c>
      <c r="G47" s="42">
        <f t="shared" si="8"/>
        <v>298780</v>
      </c>
    </row>
    <row r="48" spans="1:9" x14ac:dyDescent="0.25">
      <c r="A48" s="42" t="str">
        <f t="shared" si="3"/>
        <v>CASTELLON</v>
      </c>
      <c r="B48" s="41">
        <f t="shared" si="4"/>
        <v>336879</v>
      </c>
      <c r="C48" s="41">
        <f t="shared" si="5"/>
        <v>225288</v>
      </c>
      <c r="D48" s="41">
        <f t="shared" si="6"/>
        <v>13</v>
      </c>
      <c r="E48" s="42" t="str">
        <f t="shared" si="2"/>
        <v>MALAGA</v>
      </c>
      <c r="F48" s="42">
        <f t="shared" si="7"/>
        <v>354457</v>
      </c>
      <c r="G48" s="42">
        <f t="shared" si="8"/>
        <v>218253</v>
      </c>
    </row>
    <row r="49" spans="1:7" x14ac:dyDescent="0.25">
      <c r="A49" s="42" t="str">
        <f t="shared" si="3"/>
        <v>CEUTA</v>
      </c>
      <c r="B49" s="41">
        <f t="shared" si="4"/>
        <v>11336</v>
      </c>
      <c r="C49" s="41">
        <f t="shared" si="5"/>
        <v>19440</v>
      </c>
      <c r="D49" s="41">
        <f t="shared" si="6"/>
        <v>20</v>
      </c>
      <c r="E49" s="42" t="str">
        <f t="shared" si="2"/>
        <v>ALICANTE</v>
      </c>
      <c r="F49" s="42">
        <f t="shared" si="7"/>
        <v>353121</v>
      </c>
      <c r="G49" s="42">
        <f t="shared" si="8"/>
        <v>276251</v>
      </c>
    </row>
    <row r="50" spans="1:7" x14ac:dyDescent="0.25">
      <c r="A50" s="42" t="str">
        <f t="shared" si="3"/>
        <v>FERROL-SAN CIBRAO</v>
      </c>
      <c r="B50" s="41">
        <f t="shared" si="4"/>
        <v>1693</v>
      </c>
      <c r="C50" s="41">
        <f t="shared" si="5"/>
        <v>693</v>
      </c>
      <c r="D50" s="41">
        <f t="shared" si="6"/>
        <v>25</v>
      </c>
      <c r="E50" s="42" t="str">
        <f t="shared" si="2"/>
        <v>CASTELLON</v>
      </c>
      <c r="F50" s="42">
        <f t="shared" si="7"/>
        <v>336879</v>
      </c>
      <c r="G50" s="42">
        <f t="shared" si="8"/>
        <v>225288</v>
      </c>
    </row>
    <row r="51" spans="1:7" x14ac:dyDescent="0.25">
      <c r="A51" s="42" t="str">
        <f t="shared" si="3"/>
        <v>GIJON</v>
      </c>
      <c r="B51" s="41">
        <f t="shared" si="4"/>
        <v>132897</v>
      </c>
      <c r="C51" s="41">
        <f t="shared" si="5"/>
        <v>95132</v>
      </c>
      <c r="D51" s="41">
        <f t="shared" si="6"/>
        <v>17</v>
      </c>
      <c r="E51" s="42" t="str">
        <f t="shared" si="2"/>
        <v>CARTAGENA</v>
      </c>
      <c r="F51" s="42">
        <f t="shared" si="7"/>
        <v>218881</v>
      </c>
      <c r="G51" s="42">
        <f t="shared" si="8"/>
        <v>122333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169695</v>
      </c>
      <c r="G52" s="42">
        <f t="shared" si="8"/>
        <v>173723</v>
      </c>
    </row>
    <row r="53" spans="1:7" x14ac:dyDescent="0.25">
      <c r="A53" s="42" t="str">
        <f t="shared" si="3"/>
        <v>LAS PALMAS</v>
      </c>
      <c r="B53" s="41">
        <f t="shared" si="4"/>
        <v>3632114</v>
      </c>
      <c r="C53" s="41">
        <f t="shared" si="5"/>
        <v>3490474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136743</v>
      </c>
      <c r="G53" s="42">
        <f t="shared" si="8"/>
        <v>52768</v>
      </c>
    </row>
    <row r="54" spans="1:7" x14ac:dyDescent="0.25">
      <c r="A54" s="42" t="str">
        <f t="shared" si="3"/>
        <v>MALAGA</v>
      </c>
      <c r="B54" s="41">
        <f t="shared" si="4"/>
        <v>354457</v>
      </c>
      <c r="C54" s="41">
        <f t="shared" si="5"/>
        <v>218253</v>
      </c>
      <c r="D54" s="41">
        <f t="shared" si="6"/>
        <v>11</v>
      </c>
      <c r="E54" s="42" t="str">
        <f t="shared" si="2"/>
        <v>GIJON</v>
      </c>
      <c r="F54" s="42">
        <f t="shared" si="7"/>
        <v>132897</v>
      </c>
      <c r="G54" s="42">
        <f t="shared" si="8"/>
        <v>95132</v>
      </c>
    </row>
    <row r="55" spans="1:7" x14ac:dyDescent="0.25">
      <c r="A55" s="42" t="str">
        <f t="shared" si="3"/>
        <v>MARIN Y RIA DE PONTEVEDRA</v>
      </c>
      <c r="B55" s="41">
        <f t="shared" si="4"/>
        <v>136743</v>
      </c>
      <c r="C55" s="41">
        <f t="shared" si="5"/>
        <v>52768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48844</v>
      </c>
      <c r="G55" s="42">
        <f t="shared" si="8"/>
        <v>55081</v>
      </c>
    </row>
    <row r="56" spans="1:7" x14ac:dyDescent="0.25">
      <c r="A56" s="42" t="str">
        <f t="shared" si="3"/>
        <v>MELILLA</v>
      </c>
      <c r="B56" s="41">
        <f t="shared" si="4"/>
        <v>48844</v>
      </c>
      <c r="C56" s="41">
        <f t="shared" si="5"/>
        <v>55081</v>
      </c>
      <c r="D56" s="41">
        <f t="shared" si="6"/>
        <v>18</v>
      </c>
      <c r="E56" s="42" t="str">
        <f t="shared" si="2"/>
        <v>A CORUÑA</v>
      </c>
      <c r="F56" s="42">
        <f t="shared" si="9"/>
        <v>26166</v>
      </c>
      <c r="G56" s="42">
        <f t="shared" si="8"/>
        <v>43296</v>
      </c>
    </row>
    <row r="57" spans="1:7" x14ac:dyDescent="0.25">
      <c r="A57" s="42" t="str">
        <f t="shared" si="3"/>
        <v>MOTRIL</v>
      </c>
      <c r="B57" s="41">
        <f t="shared" si="4"/>
        <v>7695</v>
      </c>
      <c r="C57" s="41">
        <f t="shared" si="5"/>
        <v>0</v>
      </c>
      <c r="D57" s="41">
        <f t="shared" si="6"/>
        <v>22</v>
      </c>
      <c r="E57" s="42" t="str">
        <f t="shared" si="2"/>
        <v>CEUTA</v>
      </c>
      <c r="F57" s="42">
        <f t="shared" si="9"/>
        <v>11336</v>
      </c>
      <c r="G57" s="42">
        <f t="shared" si="8"/>
        <v>19440</v>
      </c>
    </row>
    <row r="58" spans="1:7" x14ac:dyDescent="0.25">
      <c r="A58" s="42" t="str">
        <f t="shared" si="3"/>
        <v>PASAIA</v>
      </c>
      <c r="B58" s="41">
        <f t="shared" si="4"/>
        <v>51</v>
      </c>
      <c r="C58" s="41">
        <f t="shared" si="5"/>
        <v>0</v>
      </c>
      <c r="D58" s="41">
        <f t="shared" si="6"/>
        <v>26</v>
      </c>
      <c r="E58" s="42" t="str">
        <f t="shared" si="2"/>
        <v>ALMERIA</v>
      </c>
      <c r="F58" s="42">
        <f t="shared" si="9"/>
        <v>9355</v>
      </c>
      <c r="G58" s="42">
        <f t="shared" si="8"/>
        <v>3079</v>
      </c>
    </row>
    <row r="59" spans="1:7" x14ac:dyDescent="0.25">
      <c r="A59" s="42" t="str">
        <f t="shared" si="3"/>
        <v>SANTA CRUZ DE TENERIFE</v>
      </c>
      <c r="B59" s="41">
        <f t="shared" si="4"/>
        <v>959749</v>
      </c>
      <c r="C59" s="41">
        <f t="shared" si="5"/>
        <v>876018</v>
      </c>
      <c r="D59" s="41">
        <f t="shared" si="6"/>
        <v>7</v>
      </c>
      <c r="E59" s="42" t="str">
        <f t="shared" si="2"/>
        <v>MOTRIL</v>
      </c>
      <c r="F59" s="42">
        <f t="shared" si="9"/>
        <v>7695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2974</v>
      </c>
      <c r="C60" s="41">
        <f t="shared" si="5"/>
        <v>7225</v>
      </c>
      <c r="D60" s="41">
        <f t="shared" si="6"/>
        <v>24</v>
      </c>
      <c r="E60" s="42" t="str">
        <f t="shared" si="2"/>
        <v>VILAGARCIA</v>
      </c>
      <c r="F60" s="42">
        <f t="shared" si="9"/>
        <v>3710</v>
      </c>
      <c r="G60" s="42">
        <f t="shared" si="8"/>
        <v>81632</v>
      </c>
    </row>
    <row r="61" spans="1:7" x14ac:dyDescent="0.25">
      <c r="A61" s="42" t="str">
        <f t="shared" si="3"/>
        <v>SEVILLA</v>
      </c>
      <c r="B61" s="41">
        <f t="shared" si="4"/>
        <v>357752</v>
      </c>
      <c r="C61" s="41">
        <f t="shared" si="5"/>
        <v>298780</v>
      </c>
      <c r="D61" s="41">
        <f t="shared" si="6"/>
        <v>10</v>
      </c>
      <c r="E61" s="42" t="str">
        <f t="shared" si="2"/>
        <v>SANTANDER</v>
      </c>
      <c r="F61" s="42">
        <f t="shared" si="9"/>
        <v>2974</v>
      </c>
      <c r="G61" s="42">
        <f t="shared" si="8"/>
        <v>7225</v>
      </c>
    </row>
    <row r="62" spans="1:7" x14ac:dyDescent="0.25">
      <c r="A62" s="42" t="str">
        <f t="shared" si="3"/>
        <v>TARRAGONA</v>
      </c>
      <c r="B62" s="41">
        <f t="shared" si="4"/>
        <v>1003536</v>
      </c>
      <c r="C62" s="41">
        <f t="shared" si="5"/>
        <v>518130</v>
      </c>
      <c r="D62" s="41">
        <f t="shared" si="6"/>
        <v>6</v>
      </c>
      <c r="E62" s="42" t="str">
        <f t="shared" si="2"/>
        <v>FERROL-SAN CIBRAO</v>
      </c>
      <c r="F62" s="42">
        <f t="shared" si="9"/>
        <v>1693</v>
      </c>
      <c r="G62" s="42">
        <f t="shared" si="8"/>
        <v>693</v>
      </c>
    </row>
    <row r="63" spans="1:7" x14ac:dyDescent="0.25">
      <c r="A63" s="42" t="str">
        <f t="shared" si="3"/>
        <v>VALENCIA</v>
      </c>
      <c r="B63" s="41">
        <f t="shared" si="4"/>
        <v>14382757</v>
      </c>
      <c r="C63" s="41">
        <f t="shared" si="5"/>
        <v>13390964</v>
      </c>
      <c r="D63" s="41">
        <f t="shared" si="6"/>
        <v>1</v>
      </c>
      <c r="E63" s="42" t="str">
        <f t="shared" si="2"/>
        <v>PASAIA</v>
      </c>
      <c r="F63" s="42">
        <f t="shared" si="9"/>
        <v>51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698616</v>
      </c>
      <c r="C64" s="41">
        <f t="shared" si="5"/>
        <v>578594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3710</v>
      </c>
      <c r="C65" s="41">
        <f t="shared" si="5"/>
        <v>81632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15408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15049</v>
      </c>
      <c r="C8" s="34">
        <v>12524</v>
      </c>
      <c r="D8" s="34">
        <v>58393</v>
      </c>
      <c r="E8" s="34">
        <v>58041</v>
      </c>
      <c r="F8" s="13">
        <f t="shared" ref="F8:F35" si="0">((E8*100)/D8)-100</f>
        <v>-0.60281198088812005</v>
      </c>
      <c r="G8" s="1"/>
      <c r="H8" s="1"/>
      <c r="I8" s="1"/>
    </row>
    <row r="9" spans="1:12" x14ac:dyDescent="0.25">
      <c r="A9" s="8" t="s">
        <v>46</v>
      </c>
      <c r="B9" s="33">
        <v>39258</v>
      </c>
      <c r="C9" s="33">
        <v>42546</v>
      </c>
      <c r="D9" s="33">
        <v>142130</v>
      </c>
      <c r="E9" s="33">
        <v>152143</v>
      </c>
      <c r="F9" s="10">
        <f t="shared" si="0"/>
        <v>7.0449588404981398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423759</v>
      </c>
      <c r="C11" s="33">
        <v>405234</v>
      </c>
      <c r="D11" s="33">
        <v>1639241</v>
      </c>
      <c r="E11" s="33">
        <v>1547783</v>
      </c>
      <c r="F11" s="10">
        <f t="shared" si="0"/>
        <v>-5.5792894394417942</v>
      </c>
      <c r="G11" s="1"/>
      <c r="H11" s="1"/>
      <c r="I11" s="1"/>
    </row>
    <row r="12" spans="1:12" x14ac:dyDescent="0.25">
      <c r="A12" s="11" t="s">
        <v>49</v>
      </c>
      <c r="B12" s="34">
        <v>96213</v>
      </c>
      <c r="C12" s="34">
        <v>112186</v>
      </c>
      <c r="D12" s="34">
        <v>395491</v>
      </c>
      <c r="E12" s="34">
        <v>438652</v>
      </c>
      <c r="F12" s="13">
        <f t="shared" si="0"/>
        <v>10.913269834206091</v>
      </c>
      <c r="G12" s="1"/>
      <c r="H12" s="1"/>
      <c r="I12" s="1"/>
    </row>
    <row r="13" spans="1:12" x14ac:dyDescent="0.25">
      <c r="A13" s="8" t="s">
        <v>50</v>
      </c>
      <c r="B13" s="33">
        <v>698465</v>
      </c>
      <c r="C13" s="33">
        <v>663295</v>
      </c>
      <c r="D13" s="33">
        <v>2444776</v>
      </c>
      <c r="E13" s="33">
        <v>2393926</v>
      </c>
      <c r="F13" s="10">
        <f t="shared" si="0"/>
        <v>-2.0799451565296749</v>
      </c>
      <c r="G13" s="1"/>
      <c r="H13" s="1"/>
      <c r="I13" s="1"/>
    </row>
    <row r="14" spans="1:12" x14ac:dyDescent="0.25">
      <c r="A14" s="11" t="s">
        <v>51</v>
      </c>
      <c r="B14" s="34">
        <v>720036</v>
      </c>
      <c r="C14" s="34">
        <v>729224</v>
      </c>
      <c r="D14" s="34">
        <v>2583593</v>
      </c>
      <c r="E14" s="34">
        <v>2745893</v>
      </c>
      <c r="F14" s="13">
        <f t="shared" si="0"/>
        <v>6.2819492079441375</v>
      </c>
      <c r="G14" s="1"/>
      <c r="H14" s="1"/>
      <c r="I14" s="1"/>
    </row>
    <row r="15" spans="1:12" x14ac:dyDescent="0.25">
      <c r="A15" s="8" t="s">
        <v>52</v>
      </c>
      <c r="B15" s="33">
        <v>71304</v>
      </c>
      <c r="C15" s="33">
        <v>117188</v>
      </c>
      <c r="D15" s="33">
        <v>213366</v>
      </c>
      <c r="E15" s="33">
        <v>368343</v>
      </c>
      <c r="F15" s="10">
        <f t="shared" si="0"/>
        <v>72.634346615674474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0</v>
      </c>
      <c r="E16" s="34">
        <v>1319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3">
        <v>23205</v>
      </c>
      <c r="C17" s="33">
        <v>12591</v>
      </c>
      <c r="D17" s="33">
        <v>95501</v>
      </c>
      <c r="E17" s="33">
        <v>55220</v>
      </c>
      <c r="F17" s="10">
        <f t="shared" si="0"/>
        <v>-42.17861593072324</v>
      </c>
      <c r="G17" s="1"/>
      <c r="H17" s="1"/>
      <c r="I17" s="1"/>
    </row>
    <row r="18" spans="1:9" x14ac:dyDescent="0.25">
      <c r="A18" s="11" t="s">
        <v>55</v>
      </c>
      <c r="B18" s="34">
        <v>75453</v>
      </c>
      <c r="C18" s="34">
        <v>73183</v>
      </c>
      <c r="D18" s="34">
        <v>296510</v>
      </c>
      <c r="E18" s="34">
        <v>289630</v>
      </c>
      <c r="F18" s="13">
        <f t="shared" si="0"/>
        <v>-2.3203264645374588</v>
      </c>
      <c r="G18" s="1"/>
      <c r="H18" s="1"/>
      <c r="I18" s="1"/>
    </row>
    <row r="19" spans="1:9" x14ac:dyDescent="0.25">
      <c r="A19" s="8" t="s">
        <v>56</v>
      </c>
      <c r="B19" s="33">
        <v>13029</v>
      </c>
      <c r="C19" s="33">
        <v>8894</v>
      </c>
      <c r="D19" s="33">
        <v>44758</v>
      </c>
      <c r="E19" s="33">
        <v>31977</v>
      </c>
      <c r="F19" s="10">
        <f t="shared" si="0"/>
        <v>-28.55578890924528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423</v>
      </c>
      <c r="D20" s="34">
        <v>0</v>
      </c>
      <c r="E20" s="34">
        <v>423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179174</v>
      </c>
      <c r="C22" s="34">
        <v>185036</v>
      </c>
      <c r="D22" s="34">
        <v>713529</v>
      </c>
      <c r="E22" s="34">
        <v>782033</v>
      </c>
      <c r="F22" s="13">
        <f t="shared" si="0"/>
        <v>9.6007310144366897</v>
      </c>
      <c r="G22" s="1"/>
      <c r="H22" s="1"/>
      <c r="I22" s="1"/>
    </row>
    <row r="23" spans="1:9" x14ac:dyDescent="0.25">
      <c r="A23" s="8" t="s">
        <v>60</v>
      </c>
      <c r="B23" s="33">
        <v>44079</v>
      </c>
      <c r="C23" s="33">
        <v>35809</v>
      </c>
      <c r="D23" s="33">
        <v>156774</v>
      </c>
      <c r="E23" s="33">
        <v>151710</v>
      </c>
      <c r="F23" s="10">
        <f t="shared" si="0"/>
        <v>-3.2301274446017771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5153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46156</v>
      </c>
      <c r="C25" s="33">
        <v>43952</v>
      </c>
      <c r="D25" s="33">
        <v>173305</v>
      </c>
      <c r="E25" s="33">
        <v>182252</v>
      </c>
      <c r="F25" s="10">
        <f t="shared" si="0"/>
        <v>5.1625746516257465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0</v>
      </c>
      <c r="D26" s="34">
        <v>6346</v>
      </c>
      <c r="E26" s="34">
        <v>6924</v>
      </c>
      <c r="F26" s="13">
        <f t="shared" si="0"/>
        <v>9.1080995902930937</v>
      </c>
      <c r="G26" s="1"/>
      <c r="H26" s="1"/>
      <c r="I26" s="1"/>
    </row>
    <row r="27" spans="1:9" x14ac:dyDescent="0.25">
      <c r="A27" s="8" t="s">
        <v>64</v>
      </c>
      <c r="B27" s="33">
        <v>35628</v>
      </c>
      <c r="C27" s="33">
        <v>35857</v>
      </c>
      <c r="D27" s="33">
        <v>137615</v>
      </c>
      <c r="E27" s="33">
        <v>147785</v>
      </c>
      <c r="F27" s="10">
        <f t="shared" si="0"/>
        <v>7.390182756240236</v>
      </c>
      <c r="G27" s="1"/>
      <c r="H27" s="1"/>
      <c r="I27" s="1"/>
    </row>
    <row r="28" spans="1:9" x14ac:dyDescent="0.25">
      <c r="A28" s="11" t="s">
        <v>65</v>
      </c>
      <c r="B28" s="34">
        <v>265863</v>
      </c>
      <c r="C28" s="34">
        <v>276883</v>
      </c>
      <c r="D28" s="34">
        <v>1065360</v>
      </c>
      <c r="E28" s="34">
        <v>1112366</v>
      </c>
      <c r="F28" s="13">
        <f t="shared" si="0"/>
        <v>4.412217466396342</v>
      </c>
      <c r="G28" s="1"/>
      <c r="H28" s="1"/>
      <c r="I28" s="1"/>
    </row>
    <row r="29" spans="1:9" x14ac:dyDescent="0.25">
      <c r="A29" s="8" t="s">
        <v>66</v>
      </c>
      <c r="B29" s="33">
        <v>65769</v>
      </c>
      <c r="C29" s="33">
        <v>124933</v>
      </c>
      <c r="D29" s="33">
        <v>211932</v>
      </c>
      <c r="E29" s="33">
        <v>346926</v>
      </c>
      <c r="F29" s="10">
        <f t="shared" si="0"/>
        <v>63.69684615820168</v>
      </c>
      <c r="G29" s="1"/>
      <c r="H29" s="1"/>
      <c r="I29" s="1"/>
    </row>
    <row r="30" spans="1:9" x14ac:dyDescent="0.25">
      <c r="A30" s="11" t="s">
        <v>67</v>
      </c>
      <c r="B30" s="34">
        <v>19211</v>
      </c>
      <c r="C30" s="34">
        <v>15429</v>
      </c>
      <c r="D30" s="34">
        <v>90917</v>
      </c>
      <c r="E30" s="34">
        <v>70388</v>
      </c>
      <c r="F30" s="13">
        <f t="shared" si="0"/>
        <v>-22.579935545607526</v>
      </c>
      <c r="G30" s="1"/>
      <c r="H30" s="1"/>
      <c r="I30" s="1"/>
    </row>
    <row r="31" spans="1:9" x14ac:dyDescent="0.25">
      <c r="A31" s="8" t="s">
        <v>68</v>
      </c>
      <c r="B31" s="33">
        <v>12194</v>
      </c>
      <c r="C31" s="33">
        <v>12120</v>
      </c>
      <c r="D31" s="33">
        <v>36279</v>
      </c>
      <c r="E31" s="33">
        <v>73972</v>
      </c>
      <c r="F31" s="10">
        <f t="shared" si="0"/>
        <v>103.89757159789409</v>
      </c>
      <c r="G31" s="1"/>
      <c r="H31" s="1"/>
      <c r="I31" s="1"/>
    </row>
    <row r="32" spans="1:9" x14ac:dyDescent="0.25">
      <c r="A32" s="11" t="s">
        <v>69</v>
      </c>
      <c r="B32" s="34">
        <v>378442</v>
      </c>
      <c r="C32" s="34">
        <v>435750</v>
      </c>
      <c r="D32" s="34">
        <v>1347200</v>
      </c>
      <c r="E32" s="34">
        <v>1550560</v>
      </c>
      <c r="F32" s="13">
        <f t="shared" si="0"/>
        <v>15.095011876484563</v>
      </c>
      <c r="G32" s="1"/>
      <c r="H32" s="1"/>
      <c r="I32" s="1"/>
    </row>
    <row r="33" spans="1:9" x14ac:dyDescent="0.25">
      <c r="A33" s="8" t="s">
        <v>70</v>
      </c>
      <c r="B33" s="33">
        <v>81128</v>
      </c>
      <c r="C33" s="33">
        <v>77914</v>
      </c>
      <c r="D33" s="33">
        <v>284165</v>
      </c>
      <c r="E33" s="33">
        <v>348985</v>
      </c>
      <c r="F33" s="10">
        <f t="shared" si="0"/>
        <v>22.810690971794557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3303415</v>
      </c>
      <c r="C35" s="15">
        <f t="shared" ref="C35:E35" si="1">SUM(C7:C34)</f>
        <v>3420971</v>
      </c>
      <c r="D35" s="15">
        <f t="shared" si="1"/>
        <v>12137181</v>
      </c>
      <c r="E35" s="15">
        <f t="shared" si="1"/>
        <v>12862404</v>
      </c>
      <c r="F35" s="16">
        <f t="shared" si="0"/>
        <v>5.9752178038706063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2745893</v>
      </c>
      <c r="G38" s="42">
        <f>LOOKUP(E38,$A$38:$A$65,$C$38:$C$65)</f>
        <v>2583593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58041</v>
      </c>
      <c r="C39" s="41">
        <f t="shared" ref="C39:C65" si="5">D8</f>
        <v>58393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2393926</v>
      </c>
      <c r="G39" s="42">
        <f t="shared" ref="G39:G65" si="8">LOOKUP(E39,$A$38:$A$65,$C$38:$C$65)</f>
        <v>2444776</v>
      </c>
    </row>
    <row r="40" spans="1:9" x14ac:dyDescent="0.25">
      <c r="A40" s="42" t="str">
        <f t="shared" si="3"/>
        <v>ALMERIA</v>
      </c>
      <c r="B40" s="41">
        <f t="shared" si="4"/>
        <v>152143</v>
      </c>
      <c r="C40" s="41">
        <f t="shared" si="5"/>
        <v>142130</v>
      </c>
      <c r="D40" s="41">
        <f t="shared" si="6"/>
        <v>13</v>
      </c>
      <c r="E40" s="42" t="str">
        <f t="shared" si="2"/>
        <v>VALENCIA</v>
      </c>
      <c r="F40" s="42">
        <f t="shared" si="7"/>
        <v>1550560</v>
      </c>
      <c r="G40" s="42">
        <f t="shared" si="8"/>
        <v>1347200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1547783</v>
      </c>
      <c r="G41" s="42">
        <f t="shared" si="8"/>
        <v>1639241</v>
      </c>
    </row>
    <row r="42" spans="1:9" x14ac:dyDescent="0.25">
      <c r="A42" s="42" t="str">
        <f t="shared" si="3"/>
        <v>BAHIA DE ALGECIRAS</v>
      </c>
      <c r="B42" s="41">
        <f t="shared" si="4"/>
        <v>1547783</v>
      </c>
      <c r="C42" s="41">
        <f t="shared" si="5"/>
        <v>1639241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1112366</v>
      </c>
      <c r="G42" s="42">
        <f t="shared" si="8"/>
        <v>1065360</v>
      </c>
    </row>
    <row r="43" spans="1:9" x14ac:dyDescent="0.25">
      <c r="A43" s="42" t="str">
        <f t="shared" si="3"/>
        <v>BAHIA DE CADIZ</v>
      </c>
      <c r="B43" s="41">
        <f t="shared" si="4"/>
        <v>438652</v>
      </c>
      <c r="C43" s="41">
        <f t="shared" si="5"/>
        <v>395491</v>
      </c>
      <c r="D43" s="41">
        <f t="shared" si="6"/>
        <v>7</v>
      </c>
      <c r="E43" s="42" t="str">
        <f t="shared" si="2"/>
        <v>LAS PALMAS</v>
      </c>
      <c r="F43" s="42">
        <f t="shared" si="7"/>
        <v>782033</v>
      </c>
      <c r="G43" s="42">
        <f t="shared" si="8"/>
        <v>713529</v>
      </c>
    </row>
    <row r="44" spans="1:9" x14ac:dyDescent="0.25">
      <c r="A44" s="42" t="str">
        <f t="shared" si="3"/>
        <v>BALEARES</v>
      </c>
      <c r="B44" s="41">
        <f t="shared" si="4"/>
        <v>2393926</v>
      </c>
      <c r="C44" s="41">
        <f t="shared" si="5"/>
        <v>2444776</v>
      </c>
      <c r="D44" s="41">
        <f t="shared" si="6"/>
        <v>2</v>
      </c>
      <c r="E44" s="42" t="str">
        <f t="shared" si="2"/>
        <v>BAHIA DE CADIZ</v>
      </c>
      <c r="F44" s="42">
        <f t="shared" si="7"/>
        <v>438652</v>
      </c>
      <c r="G44" s="42">
        <f t="shared" si="8"/>
        <v>395491</v>
      </c>
    </row>
    <row r="45" spans="1:9" x14ac:dyDescent="0.25">
      <c r="A45" s="42" t="str">
        <f t="shared" si="3"/>
        <v>BARCELONA</v>
      </c>
      <c r="B45" s="41">
        <f t="shared" si="4"/>
        <v>2745893</v>
      </c>
      <c r="C45" s="41">
        <f t="shared" si="5"/>
        <v>2583593</v>
      </c>
      <c r="D45" s="41">
        <f t="shared" si="6"/>
        <v>1</v>
      </c>
      <c r="E45" s="42" t="str">
        <f t="shared" si="2"/>
        <v>BILBAO</v>
      </c>
      <c r="F45" s="42">
        <f t="shared" si="7"/>
        <v>368343</v>
      </c>
      <c r="G45" s="42">
        <f t="shared" si="8"/>
        <v>213366</v>
      </c>
    </row>
    <row r="46" spans="1:9" x14ac:dyDescent="0.25">
      <c r="A46" s="42" t="str">
        <f t="shared" si="3"/>
        <v>BILBAO</v>
      </c>
      <c r="B46" s="41">
        <f t="shared" si="4"/>
        <v>368343</v>
      </c>
      <c r="C46" s="41">
        <f t="shared" si="5"/>
        <v>213366</v>
      </c>
      <c r="D46" s="41">
        <f t="shared" si="6"/>
        <v>8</v>
      </c>
      <c r="E46" s="42" t="str">
        <f t="shared" si="2"/>
        <v>VIGO</v>
      </c>
      <c r="F46" s="42">
        <f t="shared" si="7"/>
        <v>348985</v>
      </c>
      <c r="G46" s="42">
        <f t="shared" si="8"/>
        <v>284165</v>
      </c>
    </row>
    <row r="47" spans="1:9" x14ac:dyDescent="0.25">
      <c r="A47" s="42" t="str">
        <f t="shared" si="3"/>
        <v>CARTAGENA</v>
      </c>
      <c r="B47" s="41">
        <f t="shared" si="4"/>
        <v>1319</v>
      </c>
      <c r="C47" s="41">
        <f t="shared" si="5"/>
        <v>0</v>
      </c>
      <c r="D47" s="41">
        <f t="shared" si="6"/>
        <v>23</v>
      </c>
      <c r="E47" s="42" t="str">
        <f t="shared" si="2"/>
        <v>SANTANDER</v>
      </c>
      <c r="F47" s="42">
        <f t="shared" si="7"/>
        <v>346926</v>
      </c>
      <c r="G47" s="42">
        <f t="shared" si="8"/>
        <v>211932</v>
      </c>
    </row>
    <row r="48" spans="1:9" x14ac:dyDescent="0.25">
      <c r="A48" s="42" t="str">
        <f t="shared" si="3"/>
        <v>CASTELLON</v>
      </c>
      <c r="B48" s="41">
        <f t="shared" si="4"/>
        <v>55220</v>
      </c>
      <c r="C48" s="41">
        <f t="shared" si="5"/>
        <v>95501</v>
      </c>
      <c r="D48" s="41">
        <f t="shared" si="6"/>
        <v>19</v>
      </c>
      <c r="E48" s="42" t="str">
        <f t="shared" si="2"/>
        <v>CEUTA</v>
      </c>
      <c r="F48" s="42">
        <f t="shared" si="7"/>
        <v>289630</v>
      </c>
      <c r="G48" s="42">
        <f t="shared" si="8"/>
        <v>296510</v>
      </c>
    </row>
    <row r="49" spans="1:7" x14ac:dyDescent="0.25">
      <c r="A49" s="42" t="str">
        <f t="shared" si="3"/>
        <v>CEUTA</v>
      </c>
      <c r="B49" s="41">
        <f t="shared" si="4"/>
        <v>289630</v>
      </c>
      <c r="C49" s="41">
        <f t="shared" si="5"/>
        <v>296510</v>
      </c>
      <c r="D49" s="41">
        <f t="shared" si="6"/>
        <v>11</v>
      </c>
      <c r="E49" s="42" t="str">
        <f t="shared" si="2"/>
        <v>MELILLA</v>
      </c>
      <c r="F49" s="42">
        <f t="shared" si="7"/>
        <v>182252</v>
      </c>
      <c r="G49" s="42">
        <f t="shared" si="8"/>
        <v>173305</v>
      </c>
    </row>
    <row r="50" spans="1:7" x14ac:dyDescent="0.25">
      <c r="A50" s="42" t="str">
        <f t="shared" si="3"/>
        <v>FERROL-SAN CIBRAO</v>
      </c>
      <c r="B50" s="41">
        <f t="shared" si="4"/>
        <v>31977</v>
      </c>
      <c r="C50" s="41">
        <f t="shared" si="5"/>
        <v>44758</v>
      </c>
      <c r="D50" s="41">
        <f t="shared" si="6"/>
        <v>20</v>
      </c>
      <c r="E50" s="42" t="str">
        <f t="shared" si="2"/>
        <v>ALMERIA</v>
      </c>
      <c r="F50" s="42">
        <f t="shared" si="7"/>
        <v>152143</v>
      </c>
      <c r="G50" s="42">
        <f t="shared" si="8"/>
        <v>142130</v>
      </c>
    </row>
    <row r="51" spans="1:7" x14ac:dyDescent="0.25">
      <c r="A51" s="42" t="str">
        <f t="shared" si="3"/>
        <v>GIJON</v>
      </c>
      <c r="B51" s="41">
        <f t="shared" si="4"/>
        <v>423</v>
      </c>
      <c r="C51" s="41">
        <f t="shared" si="5"/>
        <v>0</v>
      </c>
      <c r="D51" s="41">
        <f t="shared" si="6"/>
        <v>24</v>
      </c>
      <c r="E51" s="42" t="str">
        <f t="shared" si="2"/>
        <v>MALAGA</v>
      </c>
      <c r="F51" s="42">
        <f t="shared" si="7"/>
        <v>151710</v>
      </c>
      <c r="G51" s="42">
        <f t="shared" si="8"/>
        <v>156774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147785</v>
      </c>
      <c r="G52" s="42">
        <f t="shared" si="8"/>
        <v>137615</v>
      </c>
    </row>
    <row r="53" spans="1:7" x14ac:dyDescent="0.25">
      <c r="A53" s="42" t="str">
        <f t="shared" si="3"/>
        <v>LAS PALMAS</v>
      </c>
      <c r="B53" s="41">
        <f t="shared" si="4"/>
        <v>782033</v>
      </c>
      <c r="C53" s="41">
        <f t="shared" si="5"/>
        <v>713529</v>
      </c>
      <c r="D53" s="41">
        <f t="shared" si="6"/>
        <v>6</v>
      </c>
      <c r="E53" s="42" t="str">
        <f t="shared" si="2"/>
        <v>TARRAGONA</v>
      </c>
      <c r="F53" s="42">
        <f t="shared" si="7"/>
        <v>73972</v>
      </c>
      <c r="G53" s="42">
        <f t="shared" si="8"/>
        <v>36279</v>
      </c>
    </row>
    <row r="54" spans="1:7" x14ac:dyDescent="0.25">
      <c r="A54" s="42" t="str">
        <f t="shared" si="3"/>
        <v>MALAGA</v>
      </c>
      <c r="B54" s="41">
        <f t="shared" si="4"/>
        <v>151710</v>
      </c>
      <c r="C54" s="41">
        <f t="shared" si="5"/>
        <v>156774</v>
      </c>
      <c r="D54" s="41">
        <f t="shared" si="6"/>
        <v>14</v>
      </c>
      <c r="E54" s="42" t="str">
        <f t="shared" si="2"/>
        <v>SEVILLA</v>
      </c>
      <c r="F54" s="42">
        <f t="shared" si="7"/>
        <v>70388</v>
      </c>
      <c r="G54" s="42">
        <f t="shared" si="8"/>
        <v>90917</v>
      </c>
    </row>
    <row r="55" spans="1:7" x14ac:dyDescent="0.25">
      <c r="A55" s="42" t="str">
        <f t="shared" si="3"/>
        <v>MARIN Y RIA DE PONTEVEDRA</v>
      </c>
      <c r="B55" s="41">
        <f t="shared" si="4"/>
        <v>5153</v>
      </c>
      <c r="C55" s="41">
        <f t="shared" si="5"/>
        <v>0</v>
      </c>
      <c r="D55" s="41">
        <f t="shared" si="6"/>
        <v>22</v>
      </c>
      <c r="E55" s="42" t="str">
        <f t="shared" si="2"/>
        <v>ALICANTE</v>
      </c>
      <c r="F55" s="42">
        <f t="shared" ref="F55:F65" si="9">LOOKUP(E55,$A$38:$A$65,$B$38:$B$65)</f>
        <v>58041</v>
      </c>
      <c r="G55" s="42">
        <f t="shared" si="8"/>
        <v>58393</v>
      </c>
    </row>
    <row r="56" spans="1:7" x14ac:dyDescent="0.25">
      <c r="A56" s="42" t="str">
        <f t="shared" si="3"/>
        <v>MELILLA</v>
      </c>
      <c r="B56" s="41">
        <f t="shared" si="4"/>
        <v>182252</v>
      </c>
      <c r="C56" s="41">
        <f t="shared" si="5"/>
        <v>173305</v>
      </c>
      <c r="D56" s="41">
        <f t="shared" si="6"/>
        <v>12</v>
      </c>
      <c r="E56" s="42" t="str">
        <f t="shared" si="2"/>
        <v>CASTELLON</v>
      </c>
      <c r="F56" s="42">
        <f t="shared" si="9"/>
        <v>55220</v>
      </c>
      <c r="G56" s="42">
        <f t="shared" si="8"/>
        <v>95501</v>
      </c>
    </row>
    <row r="57" spans="1:7" x14ac:dyDescent="0.25">
      <c r="A57" s="42" t="str">
        <f t="shared" si="3"/>
        <v>MOTRIL</v>
      </c>
      <c r="B57" s="41">
        <f t="shared" si="4"/>
        <v>6924</v>
      </c>
      <c r="C57" s="41">
        <f t="shared" si="5"/>
        <v>6346</v>
      </c>
      <c r="D57" s="41">
        <f t="shared" si="6"/>
        <v>21</v>
      </c>
      <c r="E57" s="42" t="str">
        <f t="shared" si="2"/>
        <v>FERROL-SAN CIBRAO</v>
      </c>
      <c r="F57" s="42">
        <f t="shared" si="9"/>
        <v>31977</v>
      </c>
      <c r="G57" s="42">
        <f t="shared" si="8"/>
        <v>44758</v>
      </c>
    </row>
    <row r="58" spans="1:7" x14ac:dyDescent="0.25">
      <c r="A58" s="42" t="str">
        <f t="shared" si="3"/>
        <v>PASAIA</v>
      </c>
      <c r="B58" s="41">
        <f t="shared" si="4"/>
        <v>147785</v>
      </c>
      <c r="C58" s="41">
        <f t="shared" si="5"/>
        <v>137615</v>
      </c>
      <c r="D58" s="41">
        <f t="shared" si="6"/>
        <v>15</v>
      </c>
      <c r="E58" s="42" t="str">
        <f t="shared" si="2"/>
        <v>MOTRIL</v>
      </c>
      <c r="F58" s="42">
        <f t="shared" si="9"/>
        <v>6924</v>
      </c>
      <c r="G58" s="42">
        <f t="shared" si="8"/>
        <v>6346</v>
      </c>
    </row>
    <row r="59" spans="1:7" x14ac:dyDescent="0.25">
      <c r="A59" s="42" t="str">
        <f t="shared" si="3"/>
        <v>SANTA CRUZ DE TENERIFE</v>
      </c>
      <c r="B59" s="41">
        <f t="shared" si="4"/>
        <v>1112366</v>
      </c>
      <c r="C59" s="41">
        <f t="shared" si="5"/>
        <v>1065360</v>
      </c>
      <c r="D59" s="41">
        <f t="shared" si="6"/>
        <v>5</v>
      </c>
      <c r="E59" s="42" t="str">
        <f t="shared" si="2"/>
        <v>MARIN Y RIA DE PONTEVEDRA</v>
      </c>
      <c r="F59" s="42">
        <f t="shared" si="9"/>
        <v>5153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346926</v>
      </c>
      <c r="C60" s="41">
        <f t="shared" si="5"/>
        <v>211932</v>
      </c>
      <c r="D60" s="41">
        <f t="shared" si="6"/>
        <v>10</v>
      </c>
      <c r="E60" s="42" t="str">
        <f t="shared" si="2"/>
        <v>CARTAGENA</v>
      </c>
      <c r="F60" s="42">
        <f t="shared" si="9"/>
        <v>1319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70388</v>
      </c>
      <c r="C61" s="41">
        <f t="shared" si="5"/>
        <v>90917</v>
      </c>
      <c r="D61" s="41">
        <f t="shared" si="6"/>
        <v>17</v>
      </c>
      <c r="E61" s="42" t="str">
        <f t="shared" si="2"/>
        <v>GIJON</v>
      </c>
      <c r="F61" s="42">
        <f t="shared" si="9"/>
        <v>423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73972</v>
      </c>
      <c r="C62" s="41">
        <f t="shared" si="5"/>
        <v>36279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1550560</v>
      </c>
      <c r="C63" s="41">
        <f t="shared" si="5"/>
        <v>1347200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348985</v>
      </c>
      <c r="C64" s="41">
        <f t="shared" si="5"/>
        <v>284165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5">
        <v>750</v>
      </c>
      <c r="C7" s="35">
        <v>227</v>
      </c>
      <c r="D7" s="35">
        <v>2687</v>
      </c>
      <c r="E7" s="35">
        <v>1660</v>
      </c>
      <c r="F7" s="10">
        <f>((E7*100)/D7)-100</f>
        <v>-38.221064384071454</v>
      </c>
      <c r="G7" s="1"/>
      <c r="H7" s="1"/>
      <c r="I7" s="1"/>
    </row>
    <row r="8" spans="1:12" x14ac:dyDescent="0.25">
      <c r="A8" s="11" t="s">
        <v>45</v>
      </c>
      <c r="B8" s="36">
        <v>9885</v>
      </c>
      <c r="C8" s="36">
        <v>11627</v>
      </c>
      <c r="D8" s="36">
        <v>38239</v>
      </c>
      <c r="E8" s="36">
        <v>46753</v>
      </c>
      <c r="F8" s="13">
        <f t="shared" ref="F8:F35" si="0">((E8*100)/D8)-100</f>
        <v>22.265226601114051</v>
      </c>
      <c r="G8" s="1"/>
      <c r="H8" s="1"/>
      <c r="I8" s="1"/>
    </row>
    <row r="9" spans="1:12" x14ac:dyDescent="0.25">
      <c r="A9" s="8" t="s">
        <v>46</v>
      </c>
      <c r="B9" s="35">
        <v>324.5</v>
      </c>
      <c r="C9" s="35">
        <v>223</v>
      </c>
      <c r="D9" s="35">
        <v>331.5</v>
      </c>
      <c r="E9" s="35">
        <v>793</v>
      </c>
      <c r="F9" s="10">
        <f t="shared" si="0"/>
        <v>139.21568627450981</v>
      </c>
      <c r="G9" s="1"/>
      <c r="H9" s="1"/>
      <c r="I9" s="1"/>
    </row>
    <row r="10" spans="1:12" x14ac:dyDescent="0.25">
      <c r="A10" s="11" t="s">
        <v>47</v>
      </c>
      <c r="B10" s="36">
        <v>335</v>
      </c>
      <c r="C10" s="36">
        <v>0</v>
      </c>
      <c r="D10" s="36">
        <v>1842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241750</v>
      </c>
      <c r="C11" s="35">
        <v>264284</v>
      </c>
      <c r="D11" s="35">
        <v>933002</v>
      </c>
      <c r="E11" s="35">
        <v>1003528</v>
      </c>
      <c r="F11" s="10">
        <f t="shared" si="0"/>
        <v>7.5590406022709544</v>
      </c>
      <c r="G11" s="1"/>
      <c r="H11" s="1"/>
      <c r="I11" s="1"/>
    </row>
    <row r="12" spans="1:12" x14ac:dyDescent="0.25">
      <c r="A12" s="11" t="s">
        <v>49</v>
      </c>
      <c r="B12" s="36">
        <v>8696</v>
      </c>
      <c r="C12" s="36">
        <v>9223.5</v>
      </c>
      <c r="D12" s="36">
        <v>32859</v>
      </c>
      <c r="E12" s="36">
        <v>39893.5</v>
      </c>
      <c r="F12" s="13">
        <f t="shared" si="0"/>
        <v>21.4081378009069</v>
      </c>
      <c r="G12" s="1"/>
      <c r="H12" s="1"/>
      <c r="I12" s="1"/>
    </row>
    <row r="13" spans="1:12" x14ac:dyDescent="0.25">
      <c r="A13" s="8" t="s">
        <v>50</v>
      </c>
      <c r="B13" s="35">
        <v>12179</v>
      </c>
      <c r="C13" s="35">
        <v>7020</v>
      </c>
      <c r="D13" s="35">
        <v>43710</v>
      </c>
      <c r="E13" s="35">
        <v>26214</v>
      </c>
      <c r="F13" s="10">
        <f t="shared" si="0"/>
        <v>-40.027453671928619</v>
      </c>
      <c r="G13" s="1"/>
      <c r="H13" s="1"/>
      <c r="I13" s="1"/>
    </row>
    <row r="14" spans="1:12" x14ac:dyDescent="0.25">
      <c r="A14" s="11" t="s">
        <v>51</v>
      </c>
      <c r="B14" s="36">
        <v>142117.5</v>
      </c>
      <c r="C14" s="36">
        <v>151714</v>
      </c>
      <c r="D14" s="36">
        <v>578898</v>
      </c>
      <c r="E14" s="36">
        <v>587762.5</v>
      </c>
      <c r="F14" s="13">
        <f t="shared" si="0"/>
        <v>1.5312714847866147</v>
      </c>
      <c r="G14" s="1"/>
      <c r="H14" s="1"/>
      <c r="I14" s="1"/>
    </row>
    <row r="15" spans="1:12" x14ac:dyDescent="0.25">
      <c r="A15" s="8" t="s">
        <v>52</v>
      </c>
      <c r="B15" s="35">
        <v>38451.25</v>
      </c>
      <c r="C15" s="35">
        <v>40801</v>
      </c>
      <c r="D15" s="35">
        <v>136276.5</v>
      </c>
      <c r="E15" s="35">
        <v>158790.5</v>
      </c>
      <c r="F15" s="10">
        <f t="shared" si="0"/>
        <v>16.520823472865828</v>
      </c>
      <c r="G15" s="1"/>
      <c r="H15" s="1"/>
      <c r="I15" s="1"/>
    </row>
    <row r="16" spans="1:12" x14ac:dyDescent="0.25">
      <c r="A16" s="11" t="s">
        <v>53</v>
      </c>
      <c r="B16" s="36">
        <v>4266</v>
      </c>
      <c r="C16" s="36">
        <v>5075</v>
      </c>
      <c r="D16" s="36">
        <v>12558</v>
      </c>
      <c r="E16" s="36">
        <v>18980</v>
      </c>
      <c r="F16" s="13">
        <f t="shared" si="0"/>
        <v>51.138716356107665</v>
      </c>
      <c r="G16" s="1"/>
      <c r="H16" s="1"/>
      <c r="I16" s="1"/>
    </row>
    <row r="17" spans="1:9" x14ac:dyDescent="0.25">
      <c r="A17" s="8" t="s">
        <v>54</v>
      </c>
      <c r="B17" s="35">
        <v>4401</v>
      </c>
      <c r="C17" s="35">
        <v>7908</v>
      </c>
      <c r="D17" s="35">
        <v>17400</v>
      </c>
      <c r="E17" s="35">
        <v>26444</v>
      </c>
      <c r="F17" s="10">
        <f t="shared" si="0"/>
        <v>51.977011494252878</v>
      </c>
      <c r="G17" s="1"/>
      <c r="H17" s="1"/>
      <c r="I17" s="1"/>
    </row>
    <row r="18" spans="1:9" x14ac:dyDescent="0.25">
      <c r="A18" s="11" t="s">
        <v>55</v>
      </c>
      <c r="B18" s="36">
        <v>1239</v>
      </c>
      <c r="C18" s="36">
        <v>612</v>
      </c>
      <c r="D18" s="36">
        <v>4364</v>
      </c>
      <c r="E18" s="36">
        <v>2987</v>
      </c>
      <c r="F18" s="13">
        <f t="shared" si="0"/>
        <v>-31.553620531622371</v>
      </c>
      <c r="G18" s="1"/>
      <c r="H18" s="1"/>
      <c r="I18" s="1"/>
    </row>
    <row r="19" spans="1:9" x14ac:dyDescent="0.25">
      <c r="A19" s="8" t="s">
        <v>56</v>
      </c>
      <c r="B19" s="35">
        <v>50</v>
      </c>
      <c r="C19" s="35">
        <v>27</v>
      </c>
      <c r="D19" s="35">
        <v>70</v>
      </c>
      <c r="E19" s="35">
        <v>136</v>
      </c>
      <c r="F19" s="10">
        <f t="shared" si="0"/>
        <v>94.285714285714278</v>
      </c>
      <c r="G19" s="1"/>
      <c r="H19" s="1"/>
      <c r="I19" s="1"/>
    </row>
    <row r="20" spans="1:9" x14ac:dyDescent="0.25">
      <c r="A20" s="11" t="s">
        <v>57</v>
      </c>
      <c r="B20" s="36">
        <v>2313</v>
      </c>
      <c r="C20" s="36">
        <v>2506</v>
      </c>
      <c r="D20" s="36">
        <v>8528</v>
      </c>
      <c r="E20" s="36">
        <v>10755</v>
      </c>
      <c r="F20" s="13">
        <f t="shared" si="0"/>
        <v>26.1139774859287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83237</v>
      </c>
      <c r="C22" s="36">
        <v>83732</v>
      </c>
      <c r="D22" s="36">
        <v>334393</v>
      </c>
      <c r="E22" s="36">
        <v>341103</v>
      </c>
      <c r="F22" s="13">
        <f t="shared" si="0"/>
        <v>2.0066209519936109</v>
      </c>
      <c r="G22" s="1"/>
      <c r="H22" s="1"/>
      <c r="I22" s="1"/>
    </row>
    <row r="23" spans="1:9" x14ac:dyDescent="0.25">
      <c r="A23" s="8" t="s">
        <v>60</v>
      </c>
      <c r="B23" s="35">
        <v>18490</v>
      </c>
      <c r="C23" s="35">
        <v>36996</v>
      </c>
      <c r="D23" s="35">
        <v>70943</v>
      </c>
      <c r="E23" s="35">
        <v>108513</v>
      </c>
      <c r="F23" s="10">
        <f t="shared" si="0"/>
        <v>52.958008542068995</v>
      </c>
      <c r="G23" s="1"/>
      <c r="H23" s="1"/>
      <c r="I23" s="1"/>
    </row>
    <row r="24" spans="1:9" x14ac:dyDescent="0.25">
      <c r="A24" s="11" t="s">
        <v>61</v>
      </c>
      <c r="B24" s="36">
        <v>2744</v>
      </c>
      <c r="C24" s="36">
        <v>4999</v>
      </c>
      <c r="D24" s="36">
        <v>5660</v>
      </c>
      <c r="E24" s="36">
        <v>16115</v>
      </c>
      <c r="F24" s="13">
        <f t="shared" si="0"/>
        <v>184.71731448763251</v>
      </c>
      <c r="G24" s="1"/>
      <c r="H24" s="1"/>
      <c r="I24" s="1"/>
    </row>
    <row r="25" spans="1:9" x14ac:dyDescent="0.25">
      <c r="A25" s="8" t="s">
        <v>62</v>
      </c>
      <c r="B25" s="35">
        <v>1821</v>
      </c>
      <c r="C25" s="35">
        <v>1602</v>
      </c>
      <c r="D25" s="35">
        <v>7886</v>
      </c>
      <c r="E25" s="35">
        <v>7296</v>
      </c>
      <c r="F25" s="10">
        <f t="shared" si="0"/>
        <v>-7.4816129850367759</v>
      </c>
      <c r="G25" s="1"/>
      <c r="H25" s="1"/>
      <c r="I25" s="1"/>
    </row>
    <row r="26" spans="1:9" x14ac:dyDescent="0.25">
      <c r="A26" s="11" t="s">
        <v>63</v>
      </c>
      <c r="B26" s="36">
        <v>0</v>
      </c>
      <c r="C26" s="36">
        <v>172</v>
      </c>
      <c r="D26" s="36">
        <v>0</v>
      </c>
      <c r="E26" s="36">
        <v>982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27707</v>
      </c>
      <c r="C28" s="36">
        <v>29250</v>
      </c>
      <c r="D28" s="36">
        <v>108476</v>
      </c>
      <c r="E28" s="36">
        <v>118059</v>
      </c>
      <c r="F28" s="13">
        <f t="shared" si="0"/>
        <v>8.8342121759651917</v>
      </c>
      <c r="G28" s="1"/>
      <c r="H28" s="1"/>
      <c r="I28" s="1"/>
    </row>
    <row r="29" spans="1:9" x14ac:dyDescent="0.25">
      <c r="A29" s="8" t="s">
        <v>66</v>
      </c>
      <c r="B29" s="35">
        <v>175</v>
      </c>
      <c r="C29" s="35">
        <v>48</v>
      </c>
      <c r="D29" s="35">
        <v>595</v>
      </c>
      <c r="E29" s="35">
        <v>373</v>
      </c>
      <c r="F29" s="10">
        <f t="shared" si="0"/>
        <v>-37.310924369747902</v>
      </c>
      <c r="G29" s="1"/>
      <c r="H29" s="1"/>
      <c r="I29" s="1"/>
    </row>
    <row r="30" spans="1:9" x14ac:dyDescent="0.25">
      <c r="A30" s="11" t="s">
        <v>67</v>
      </c>
      <c r="B30" s="36">
        <v>9509</v>
      </c>
      <c r="C30" s="36">
        <v>11683</v>
      </c>
      <c r="D30" s="36">
        <v>39372</v>
      </c>
      <c r="E30" s="36">
        <v>47318</v>
      </c>
      <c r="F30" s="13">
        <f t="shared" si="0"/>
        <v>20.18185512546988</v>
      </c>
      <c r="G30" s="1"/>
      <c r="H30" s="1"/>
      <c r="I30" s="1"/>
    </row>
    <row r="31" spans="1:9" x14ac:dyDescent="0.25">
      <c r="A31" s="8" t="s">
        <v>68</v>
      </c>
      <c r="B31" s="35">
        <v>19168</v>
      </c>
      <c r="C31" s="35">
        <v>20834</v>
      </c>
      <c r="D31" s="35">
        <v>46409</v>
      </c>
      <c r="E31" s="35">
        <v>87310</v>
      </c>
      <c r="F31" s="10">
        <f t="shared" si="0"/>
        <v>88.131612402766706</v>
      </c>
      <c r="G31" s="1"/>
      <c r="H31" s="1"/>
      <c r="I31" s="1"/>
    </row>
    <row r="32" spans="1:9" x14ac:dyDescent="0.25">
      <c r="A32" s="11" t="s">
        <v>69</v>
      </c>
      <c r="B32" s="36">
        <v>326596</v>
      </c>
      <c r="C32" s="36">
        <v>341049</v>
      </c>
      <c r="D32" s="36">
        <v>1184655</v>
      </c>
      <c r="E32" s="36">
        <v>1265298</v>
      </c>
      <c r="F32" s="13">
        <f t="shared" si="0"/>
        <v>6.8072983273611243</v>
      </c>
      <c r="G32" s="1"/>
      <c r="H32" s="1"/>
      <c r="I32" s="1"/>
    </row>
    <row r="33" spans="1:9" x14ac:dyDescent="0.25">
      <c r="A33" s="8" t="s">
        <v>70</v>
      </c>
      <c r="B33" s="35">
        <v>14848</v>
      </c>
      <c r="C33" s="35">
        <v>17725.5</v>
      </c>
      <c r="D33" s="35">
        <v>57698</v>
      </c>
      <c r="E33" s="35">
        <v>68570</v>
      </c>
      <c r="F33" s="10">
        <f t="shared" si="0"/>
        <v>18.842940829838128</v>
      </c>
      <c r="G33" s="1"/>
      <c r="H33" s="1"/>
      <c r="I33" s="1"/>
    </row>
    <row r="34" spans="1:9" x14ac:dyDescent="0.25">
      <c r="A34" s="11" t="s">
        <v>71</v>
      </c>
      <c r="B34" s="36">
        <v>1482</v>
      </c>
      <c r="C34" s="36">
        <v>0</v>
      </c>
      <c r="D34" s="36">
        <v>10789</v>
      </c>
      <c r="E34" s="36">
        <v>589</v>
      </c>
      <c r="F34" s="13">
        <f t="shared" si="0"/>
        <v>-94.540735934748355</v>
      </c>
      <c r="G34" s="1"/>
      <c r="H34" s="1"/>
      <c r="I34" s="1"/>
    </row>
    <row r="35" spans="1:9" x14ac:dyDescent="0.25">
      <c r="A35" s="14" t="s">
        <v>72</v>
      </c>
      <c r="B35" s="15">
        <f>SUM(B7:B34)</f>
        <v>972534.25</v>
      </c>
      <c r="C35" s="15">
        <f t="shared" ref="C35:E35" si="1">SUM(C7:C34)</f>
        <v>1049338</v>
      </c>
      <c r="D35" s="15">
        <f t="shared" si="1"/>
        <v>3677641</v>
      </c>
      <c r="E35" s="15">
        <f t="shared" si="1"/>
        <v>3986222.5</v>
      </c>
      <c r="F35" s="16">
        <f t="shared" si="0"/>
        <v>8.3907455893601366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1660</v>
      </c>
      <c r="C38" s="41">
        <f>D7</f>
        <v>2687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1265298</v>
      </c>
      <c r="G38" s="42">
        <f>LOOKUP(E38,$A$38:$A$65,$C$38:$C$65)</f>
        <v>1184655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46753</v>
      </c>
      <c r="C39" s="41">
        <f t="shared" ref="C39:C65" si="5">D8</f>
        <v>38239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1003528</v>
      </c>
      <c r="G39" s="42">
        <f t="shared" ref="G39:G65" si="8">LOOKUP(E39,$A$38:$A$65,$C$38:$C$65)</f>
        <v>933002</v>
      </c>
    </row>
    <row r="40" spans="1:9" x14ac:dyDescent="0.25">
      <c r="A40" s="42" t="str">
        <f t="shared" si="3"/>
        <v>ALMERIA</v>
      </c>
      <c r="B40" s="41">
        <f t="shared" si="4"/>
        <v>793</v>
      </c>
      <c r="C40" s="41">
        <f t="shared" si="5"/>
        <v>331.5</v>
      </c>
      <c r="D40" s="41">
        <f t="shared" si="6"/>
        <v>22</v>
      </c>
      <c r="E40" s="42" t="str">
        <f t="shared" si="2"/>
        <v>BARCELONA</v>
      </c>
      <c r="F40" s="42">
        <f t="shared" si="7"/>
        <v>587762.5</v>
      </c>
      <c r="G40" s="42">
        <f t="shared" si="8"/>
        <v>578898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1842</v>
      </c>
      <c r="D41" s="41">
        <f t="shared" si="6"/>
        <v>28</v>
      </c>
      <c r="E41" s="42" t="str">
        <f t="shared" si="2"/>
        <v>LAS PALMAS</v>
      </c>
      <c r="F41" s="42">
        <f t="shared" si="7"/>
        <v>341103</v>
      </c>
      <c r="G41" s="42">
        <f t="shared" si="8"/>
        <v>334393</v>
      </c>
    </row>
    <row r="42" spans="1:9" x14ac:dyDescent="0.25">
      <c r="A42" s="42" t="str">
        <f t="shared" si="3"/>
        <v>BAHIA DE ALGECIRAS</v>
      </c>
      <c r="B42" s="41">
        <f t="shared" si="4"/>
        <v>1003528</v>
      </c>
      <c r="C42" s="41">
        <f t="shared" si="5"/>
        <v>933002</v>
      </c>
      <c r="D42" s="41">
        <f t="shared" si="6"/>
        <v>2</v>
      </c>
      <c r="E42" s="42" t="str">
        <f t="shared" si="2"/>
        <v>BILBAO</v>
      </c>
      <c r="F42" s="42">
        <f t="shared" si="7"/>
        <v>158790.5</v>
      </c>
      <c r="G42" s="42">
        <f t="shared" si="8"/>
        <v>136276.5</v>
      </c>
    </row>
    <row r="43" spans="1:9" x14ac:dyDescent="0.25">
      <c r="A43" s="42" t="str">
        <f t="shared" si="3"/>
        <v>BAHIA DE CADIZ</v>
      </c>
      <c r="B43" s="41">
        <f t="shared" si="4"/>
        <v>39893.5</v>
      </c>
      <c r="C43" s="41">
        <f t="shared" si="5"/>
        <v>32859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118059</v>
      </c>
      <c r="G43" s="42">
        <f t="shared" si="8"/>
        <v>108476</v>
      </c>
    </row>
    <row r="44" spans="1:9" x14ac:dyDescent="0.25">
      <c r="A44" s="42" t="str">
        <f t="shared" si="3"/>
        <v>BALEARES</v>
      </c>
      <c r="B44" s="41">
        <f t="shared" si="4"/>
        <v>26214</v>
      </c>
      <c r="C44" s="41">
        <f t="shared" si="5"/>
        <v>43710</v>
      </c>
      <c r="D44" s="41">
        <f t="shared" si="6"/>
        <v>14</v>
      </c>
      <c r="E44" s="42" t="str">
        <f t="shared" si="2"/>
        <v>MALAGA</v>
      </c>
      <c r="F44" s="42">
        <f t="shared" si="7"/>
        <v>108513</v>
      </c>
      <c r="G44" s="42">
        <f t="shared" si="8"/>
        <v>70943</v>
      </c>
    </row>
    <row r="45" spans="1:9" x14ac:dyDescent="0.25">
      <c r="A45" s="42" t="str">
        <f t="shared" si="3"/>
        <v>BARCELONA</v>
      </c>
      <c r="B45" s="41">
        <f t="shared" si="4"/>
        <v>587762.5</v>
      </c>
      <c r="C45" s="41">
        <f t="shared" si="5"/>
        <v>578898</v>
      </c>
      <c r="D45" s="41">
        <f t="shared" si="6"/>
        <v>3</v>
      </c>
      <c r="E45" s="42" t="str">
        <f t="shared" si="2"/>
        <v>TARRAGONA</v>
      </c>
      <c r="F45" s="42">
        <f t="shared" si="7"/>
        <v>87310</v>
      </c>
      <c r="G45" s="42">
        <f t="shared" si="8"/>
        <v>46409</v>
      </c>
    </row>
    <row r="46" spans="1:9" x14ac:dyDescent="0.25">
      <c r="A46" s="42" t="str">
        <f t="shared" si="3"/>
        <v>BILBAO</v>
      </c>
      <c r="B46" s="41">
        <f t="shared" si="4"/>
        <v>158790.5</v>
      </c>
      <c r="C46" s="41">
        <f t="shared" si="5"/>
        <v>136276.5</v>
      </c>
      <c r="D46" s="41">
        <f t="shared" si="6"/>
        <v>5</v>
      </c>
      <c r="E46" s="42" t="str">
        <f t="shared" si="2"/>
        <v>VIGO</v>
      </c>
      <c r="F46" s="42">
        <f t="shared" si="7"/>
        <v>68570</v>
      </c>
      <c r="G46" s="42">
        <f t="shared" si="8"/>
        <v>57698</v>
      </c>
    </row>
    <row r="47" spans="1:9" x14ac:dyDescent="0.25">
      <c r="A47" s="42" t="str">
        <f t="shared" si="3"/>
        <v>CARTAGENA</v>
      </c>
      <c r="B47" s="41">
        <f t="shared" si="4"/>
        <v>18980</v>
      </c>
      <c r="C47" s="41">
        <f t="shared" si="5"/>
        <v>12558</v>
      </c>
      <c r="D47" s="41">
        <f t="shared" si="6"/>
        <v>15</v>
      </c>
      <c r="E47" s="42" t="str">
        <f t="shared" si="2"/>
        <v>SEVILLA</v>
      </c>
      <c r="F47" s="42">
        <f t="shared" si="7"/>
        <v>47318</v>
      </c>
      <c r="G47" s="42">
        <f t="shared" si="8"/>
        <v>39372</v>
      </c>
    </row>
    <row r="48" spans="1:9" x14ac:dyDescent="0.25">
      <c r="A48" s="42" t="str">
        <f t="shared" si="3"/>
        <v>CASTELLON</v>
      </c>
      <c r="B48" s="41">
        <f t="shared" si="4"/>
        <v>26444</v>
      </c>
      <c r="C48" s="41">
        <f t="shared" si="5"/>
        <v>17400</v>
      </c>
      <c r="D48" s="41">
        <f t="shared" si="6"/>
        <v>13</v>
      </c>
      <c r="E48" s="42" t="str">
        <f t="shared" si="2"/>
        <v>ALICANTE</v>
      </c>
      <c r="F48" s="42">
        <f t="shared" si="7"/>
        <v>46753</v>
      </c>
      <c r="G48" s="42">
        <f t="shared" si="8"/>
        <v>38239</v>
      </c>
    </row>
    <row r="49" spans="1:7" x14ac:dyDescent="0.25">
      <c r="A49" s="42" t="str">
        <f t="shared" si="3"/>
        <v>CEUTA</v>
      </c>
      <c r="B49" s="41">
        <f t="shared" si="4"/>
        <v>2987</v>
      </c>
      <c r="C49" s="41">
        <f t="shared" si="5"/>
        <v>4364</v>
      </c>
      <c r="D49" s="41">
        <f t="shared" si="6"/>
        <v>19</v>
      </c>
      <c r="E49" s="42" t="str">
        <f t="shared" si="2"/>
        <v>BAHIA DE CADIZ</v>
      </c>
      <c r="F49" s="42">
        <f t="shared" si="7"/>
        <v>39893.5</v>
      </c>
      <c r="G49" s="42">
        <f t="shared" si="8"/>
        <v>32859</v>
      </c>
    </row>
    <row r="50" spans="1:7" x14ac:dyDescent="0.25">
      <c r="A50" s="42" t="str">
        <f t="shared" si="3"/>
        <v>FERROL-SAN CIBRAO</v>
      </c>
      <c r="B50" s="41">
        <f t="shared" si="4"/>
        <v>136</v>
      </c>
      <c r="C50" s="41">
        <f t="shared" si="5"/>
        <v>70</v>
      </c>
      <c r="D50" s="41">
        <f t="shared" si="6"/>
        <v>25</v>
      </c>
      <c r="E50" s="42" t="str">
        <f t="shared" si="2"/>
        <v>CASTELLON</v>
      </c>
      <c r="F50" s="42">
        <f t="shared" si="7"/>
        <v>26444</v>
      </c>
      <c r="G50" s="42">
        <f t="shared" si="8"/>
        <v>17400</v>
      </c>
    </row>
    <row r="51" spans="1:7" x14ac:dyDescent="0.25">
      <c r="A51" s="42" t="str">
        <f t="shared" si="3"/>
        <v>GIJON</v>
      </c>
      <c r="B51" s="41">
        <f t="shared" si="4"/>
        <v>10755</v>
      </c>
      <c r="C51" s="41">
        <f t="shared" si="5"/>
        <v>8528</v>
      </c>
      <c r="D51" s="41">
        <f t="shared" si="6"/>
        <v>17</v>
      </c>
      <c r="E51" s="42" t="str">
        <f t="shared" si="2"/>
        <v>BALEARES</v>
      </c>
      <c r="F51" s="42">
        <f t="shared" si="7"/>
        <v>26214</v>
      </c>
      <c r="G51" s="42">
        <f t="shared" si="8"/>
        <v>43710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18980</v>
      </c>
      <c r="G52" s="42">
        <f t="shared" si="8"/>
        <v>12558</v>
      </c>
    </row>
    <row r="53" spans="1:7" x14ac:dyDescent="0.25">
      <c r="A53" s="42" t="str">
        <f t="shared" si="3"/>
        <v>LAS PALMAS</v>
      </c>
      <c r="B53" s="41">
        <f t="shared" si="4"/>
        <v>341103</v>
      </c>
      <c r="C53" s="41">
        <f t="shared" si="5"/>
        <v>334393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16115</v>
      </c>
      <c r="G53" s="42">
        <f t="shared" si="8"/>
        <v>5660</v>
      </c>
    </row>
    <row r="54" spans="1:7" x14ac:dyDescent="0.25">
      <c r="A54" s="42" t="str">
        <f t="shared" si="3"/>
        <v>MALAGA</v>
      </c>
      <c r="B54" s="41">
        <f t="shared" si="4"/>
        <v>108513</v>
      </c>
      <c r="C54" s="41">
        <f t="shared" si="5"/>
        <v>70943</v>
      </c>
      <c r="D54" s="41">
        <f t="shared" si="6"/>
        <v>7</v>
      </c>
      <c r="E54" s="42" t="str">
        <f t="shared" si="2"/>
        <v>GIJON</v>
      </c>
      <c r="F54" s="42">
        <f t="shared" si="7"/>
        <v>10755</v>
      </c>
      <c r="G54" s="42">
        <f t="shared" si="8"/>
        <v>8528</v>
      </c>
    </row>
    <row r="55" spans="1:7" x14ac:dyDescent="0.25">
      <c r="A55" s="42" t="str">
        <f t="shared" si="3"/>
        <v>MARIN Y RIA DE PONTEVEDRA</v>
      </c>
      <c r="B55" s="41">
        <f t="shared" si="4"/>
        <v>16115</v>
      </c>
      <c r="C55" s="41">
        <f t="shared" si="5"/>
        <v>5660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7296</v>
      </c>
      <c r="G55" s="42">
        <f t="shared" si="8"/>
        <v>7886</v>
      </c>
    </row>
    <row r="56" spans="1:7" x14ac:dyDescent="0.25">
      <c r="A56" s="42" t="str">
        <f t="shared" si="3"/>
        <v>MELILLA</v>
      </c>
      <c r="B56" s="41">
        <f t="shared" si="4"/>
        <v>7296</v>
      </c>
      <c r="C56" s="41">
        <f t="shared" si="5"/>
        <v>7886</v>
      </c>
      <c r="D56" s="41">
        <f t="shared" si="6"/>
        <v>18</v>
      </c>
      <c r="E56" s="42" t="str">
        <f t="shared" si="2"/>
        <v>CEUTA</v>
      </c>
      <c r="F56" s="42">
        <f t="shared" si="9"/>
        <v>2987</v>
      </c>
      <c r="G56" s="42">
        <f t="shared" si="8"/>
        <v>4364</v>
      </c>
    </row>
    <row r="57" spans="1:7" x14ac:dyDescent="0.25">
      <c r="A57" s="42" t="str">
        <f t="shared" si="3"/>
        <v>MOTRIL</v>
      </c>
      <c r="B57" s="41">
        <f t="shared" si="4"/>
        <v>982</v>
      </c>
      <c r="C57" s="41">
        <f t="shared" si="5"/>
        <v>0</v>
      </c>
      <c r="D57" s="41">
        <f t="shared" si="6"/>
        <v>21</v>
      </c>
      <c r="E57" s="42" t="str">
        <f t="shared" si="2"/>
        <v>A CORUÑA</v>
      </c>
      <c r="F57" s="42">
        <f t="shared" si="9"/>
        <v>1660</v>
      </c>
      <c r="G57" s="42">
        <f t="shared" si="8"/>
        <v>2687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982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118059</v>
      </c>
      <c r="C59" s="41">
        <f t="shared" si="5"/>
        <v>108476</v>
      </c>
      <c r="D59" s="41">
        <f t="shared" si="6"/>
        <v>6</v>
      </c>
      <c r="E59" s="42" t="str">
        <f t="shared" si="2"/>
        <v>ALMERIA</v>
      </c>
      <c r="F59" s="42">
        <f t="shared" si="9"/>
        <v>793</v>
      </c>
      <c r="G59" s="42">
        <f t="shared" si="8"/>
        <v>331.5</v>
      </c>
    </row>
    <row r="60" spans="1:7" x14ac:dyDescent="0.25">
      <c r="A60" s="42" t="str">
        <f t="shared" si="3"/>
        <v>SANTANDER</v>
      </c>
      <c r="B60" s="41">
        <f t="shared" si="4"/>
        <v>373</v>
      </c>
      <c r="C60" s="41">
        <f t="shared" si="5"/>
        <v>595</v>
      </c>
      <c r="D60" s="41">
        <f t="shared" si="6"/>
        <v>24</v>
      </c>
      <c r="E60" s="42" t="str">
        <f t="shared" si="2"/>
        <v>VILAGARCIA</v>
      </c>
      <c r="F60" s="42">
        <f t="shared" si="9"/>
        <v>589</v>
      </c>
      <c r="G60" s="42">
        <f t="shared" si="8"/>
        <v>10789</v>
      </c>
    </row>
    <row r="61" spans="1:7" x14ac:dyDescent="0.25">
      <c r="A61" s="42" t="str">
        <f t="shared" si="3"/>
        <v>SEVILLA</v>
      </c>
      <c r="B61" s="41">
        <f t="shared" si="4"/>
        <v>47318</v>
      </c>
      <c r="C61" s="41">
        <f t="shared" si="5"/>
        <v>39372</v>
      </c>
      <c r="D61" s="41">
        <f t="shared" si="6"/>
        <v>10</v>
      </c>
      <c r="E61" s="42" t="str">
        <f t="shared" si="2"/>
        <v>SANTANDER</v>
      </c>
      <c r="F61" s="42">
        <f t="shared" si="9"/>
        <v>373</v>
      </c>
      <c r="G61" s="42">
        <f t="shared" si="8"/>
        <v>595</v>
      </c>
    </row>
    <row r="62" spans="1:7" x14ac:dyDescent="0.25">
      <c r="A62" s="42" t="str">
        <f t="shared" si="3"/>
        <v>TARRAGONA</v>
      </c>
      <c r="B62" s="41">
        <f t="shared" si="4"/>
        <v>87310</v>
      </c>
      <c r="C62" s="41">
        <f t="shared" si="5"/>
        <v>46409</v>
      </c>
      <c r="D62" s="41">
        <f t="shared" si="6"/>
        <v>8</v>
      </c>
      <c r="E62" s="42" t="str">
        <f t="shared" si="2"/>
        <v>FERROL-SAN CIBRAO</v>
      </c>
      <c r="F62" s="42">
        <f t="shared" si="9"/>
        <v>136</v>
      </c>
      <c r="G62" s="42">
        <f t="shared" si="8"/>
        <v>70</v>
      </c>
    </row>
    <row r="63" spans="1:7" x14ac:dyDescent="0.25">
      <c r="A63" s="42" t="str">
        <f t="shared" si="3"/>
        <v>VALENCIA</v>
      </c>
      <c r="B63" s="41">
        <f t="shared" si="4"/>
        <v>1265298</v>
      </c>
      <c r="C63" s="41">
        <f t="shared" si="5"/>
        <v>1184655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68570</v>
      </c>
      <c r="C64" s="41">
        <f t="shared" si="5"/>
        <v>57698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10789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1842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0</v>
      </c>
      <c r="D8" s="38">
        <v>76</v>
      </c>
      <c r="E8" s="3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225991</v>
      </c>
      <c r="C11" s="37">
        <v>251143</v>
      </c>
      <c r="D11" s="37">
        <v>887898</v>
      </c>
      <c r="E11" s="37">
        <v>949154</v>
      </c>
      <c r="F11" s="10">
        <f t="shared" si="0"/>
        <v>6.8989906498268994</v>
      </c>
      <c r="G11" s="1"/>
      <c r="H11" s="1"/>
      <c r="I11" s="1"/>
    </row>
    <row r="12" spans="1:12" x14ac:dyDescent="0.25">
      <c r="A12" s="11" t="s">
        <v>49</v>
      </c>
      <c r="B12" s="38">
        <v>101</v>
      </c>
      <c r="C12" s="38">
        <v>5</v>
      </c>
      <c r="D12" s="38">
        <v>648</v>
      </c>
      <c r="E12" s="38">
        <v>5</v>
      </c>
      <c r="F12" s="13">
        <f t="shared" si="0"/>
        <v>-99.228395061728392</v>
      </c>
      <c r="G12" s="1"/>
      <c r="H12" s="1"/>
      <c r="I12" s="1"/>
    </row>
    <row r="13" spans="1:12" x14ac:dyDescent="0.25">
      <c r="A13" s="8" t="s">
        <v>50</v>
      </c>
      <c r="B13" s="37">
        <v>44</v>
      </c>
      <c r="C13" s="37">
        <v>0</v>
      </c>
      <c r="D13" s="37">
        <v>127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8">
        <v>46206</v>
      </c>
      <c r="C14" s="38">
        <v>49850</v>
      </c>
      <c r="D14" s="38">
        <v>197340.5</v>
      </c>
      <c r="E14" s="38">
        <v>193577</v>
      </c>
      <c r="F14" s="13">
        <f t="shared" si="0"/>
        <v>-1.907109792465306</v>
      </c>
      <c r="G14" s="1"/>
      <c r="H14" s="1"/>
      <c r="I14" s="1"/>
    </row>
    <row r="15" spans="1:12" x14ac:dyDescent="0.25">
      <c r="A15" s="8" t="s">
        <v>52</v>
      </c>
      <c r="B15" s="37">
        <v>652</v>
      </c>
      <c r="C15" s="37">
        <v>475.5</v>
      </c>
      <c r="D15" s="37">
        <v>1990.25</v>
      </c>
      <c r="E15" s="37">
        <v>1960</v>
      </c>
      <c r="F15" s="10">
        <f t="shared" si="0"/>
        <v>-1.5199095591006113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84</v>
      </c>
      <c r="D17" s="37">
        <v>0</v>
      </c>
      <c r="E17" s="37">
        <v>142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16</v>
      </c>
      <c r="D18" s="38">
        <v>0</v>
      </c>
      <c r="E18" s="38">
        <v>16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48275</v>
      </c>
      <c r="C22" s="38">
        <v>47214</v>
      </c>
      <c r="D22" s="38">
        <v>197347</v>
      </c>
      <c r="E22" s="38">
        <v>194985</v>
      </c>
      <c r="F22" s="13">
        <f t="shared" si="0"/>
        <v>-1.1968765676701452</v>
      </c>
      <c r="G22" s="1"/>
      <c r="H22" s="1"/>
      <c r="I22" s="1"/>
    </row>
    <row r="23" spans="1:9" x14ac:dyDescent="0.25">
      <c r="A23" s="8" t="s">
        <v>60</v>
      </c>
      <c r="B23" s="37">
        <v>16712</v>
      </c>
      <c r="C23" s="37">
        <v>35266</v>
      </c>
      <c r="D23" s="37">
        <v>65662</v>
      </c>
      <c r="E23" s="37">
        <v>103027</v>
      </c>
      <c r="F23" s="10">
        <f t="shared" si="0"/>
        <v>56.905059242788838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17</v>
      </c>
      <c r="E24" s="38">
        <v>4</v>
      </c>
      <c r="F24" s="13">
        <f t="shared" si="0"/>
        <v>-76.470588235294116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1135</v>
      </c>
      <c r="C28" s="38">
        <v>803</v>
      </c>
      <c r="D28" s="38">
        <v>4326</v>
      </c>
      <c r="E28" s="38">
        <v>4813</v>
      </c>
      <c r="F28" s="13">
        <f t="shared" si="0"/>
        <v>11.257512713823388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2</v>
      </c>
      <c r="D29" s="37">
        <v>0</v>
      </c>
      <c r="E29" s="37">
        <v>2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4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37">
        <v>12448</v>
      </c>
      <c r="C31" s="37">
        <v>16057</v>
      </c>
      <c r="D31" s="37">
        <v>27941</v>
      </c>
      <c r="E31" s="37">
        <v>64418</v>
      </c>
      <c r="F31" s="10">
        <f t="shared" si="0"/>
        <v>130.55008768476432</v>
      </c>
      <c r="G31" s="1"/>
      <c r="H31" s="1"/>
      <c r="I31" s="1"/>
    </row>
    <row r="32" spans="1:9" x14ac:dyDescent="0.25">
      <c r="A32" s="11" t="s">
        <v>69</v>
      </c>
      <c r="B32" s="38">
        <v>167134</v>
      </c>
      <c r="C32" s="38">
        <v>173682</v>
      </c>
      <c r="D32" s="38">
        <v>584690</v>
      </c>
      <c r="E32" s="38">
        <v>610051</v>
      </c>
      <c r="F32" s="13">
        <f t="shared" si="0"/>
        <v>4.3375121859446892</v>
      </c>
      <c r="G32" s="1"/>
      <c r="H32" s="1"/>
      <c r="I32" s="1"/>
    </row>
    <row r="33" spans="1:9" x14ac:dyDescent="0.25">
      <c r="A33" s="8" t="s">
        <v>70</v>
      </c>
      <c r="B33" s="37">
        <v>388</v>
      </c>
      <c r="C33" s="37">
        <v>997</v>
      </c>
      <c r="D33" s="37">
        <v>1601</v>
      </c>
      <c r="E33" s="37">
        <v>3812</v>
      </c>
      <c r="F33" s="10">
        <f t="shared" si="0"/>
        <v>138.10118675827607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328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519086</v>
      </c>
      <c r="C35" s="15">
        <f t="shared" ref="C35:E35" si="1">SUM(C7:C34)</f>
        <v>575594.5</v>
      </c>
      <c r="D35" s="15">
        <f t="shared" si="1"/>
        <v>1969995.75</v>
      </c>
      <c r="E35" s="15">
        <f t="shared" si="1"/>
        <v>2125970</v>
      </c>
      <c r="F35" s="16">
        <f t="shared" si="0"/>
        <v>7.9174917001724481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949154</v>
      </c>
      <c r="G38" s="42">
        <f>LOOKUP(E38,$A$38:$A$65,$C$38:$C$65)</f>
        <v>887898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76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610051</v>
      </c>
      <c r="G39" s="42">
        <f t="shared" ref="G39:G65" si="8">LOOKUP(E39,$A$38:$A$65,$C$38:$C$65)</f>
        <v>584690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194985</v>
      </c>
      <c r="G40" s="42">
        <f t="shared" si="8"/>
        <v>197347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193577</v>
      </c>
      <c r="G41" s="42">
        <f t="shared" si="8"/>
        <v>197340.5</v>
      </c>
    </row>
    <row r="42" spans="1:9" x14ac:dyDescent="0.25">
      <c r="A42" s="42" t="str">
        <f t="shared" si="3"/>
        <v>BAHIA DE ALGECIRAS</v>
      </c>
      <c r="B42" s="41">
        <f t="shared" si="4"/>
        <v>949154</v>
      </c>
      <c r="C42" s="41">
        <f t="shared" si="5"/>
        <v>887898</v>
      </c>
      <c r="D42" s="41">
        <f t="shared" si="6"/>
        <v>1</v>
      </c>
      <c r="E42" s="42" t="str">
        <f t="shared" si="2"/>
        <v>MALAGA</v>
      </c>
      <c r="F42" s="42">
        <f t="shared" si="7"/>
        <v>103027</v>
      </c>
      <c r="G42" s="42">
        <f t="shared" si="8"/>
        <v>65662</v>
      </c>
    </row>
    <row r="43" spans="1:9" x14ac:dyDescent="0.25">
      <c r="A43" s="42" t="str">
        <f t="shared" si="3"/>
        <v>BAHIA DE CADIZ</v>
      </c>
      <c r="B43" s="41">
        <f t="shared" si="4"/>
        <v>5</v>
      </c>
      <c r="C43" s="41">
        <f t="shared" si="5"/>
        <v>648</v>
      </c>
      <c r="D43" s="41">
        <f t="shared" si="6"/>
        <v>12</v>
      </c>
      <c r="E43" s="42" t="str">
        <f t="shared" si="2"/>
        <v>TARRAGONA</v>
      </c>
      <c r="F43" s="42">
        <f t="shared" si="7"/>
        <v>64418</v>
      </c>
      <c r="G43" s="42">
        <f t="shared" si="8"/>
        <v>27941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127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4813</v>
      </c>
      <c r="G44" s="42">
        <f t="shared" si="8"/>
        <v>4326</v>
      </c>
    </row>
    <row r="45" spans="1:9" x14ac:dyDescent="0.25">
      <c r="A45" s="42" t="str">
        <f t="shared" si="3"/>
        <v>BARCELONA</v>
      </c>
      <c r="B45" s="41">
        <f t="shared" si="4"/>
        <v>193577</v>
      </c>
      <c r="C45" s="41">
        <f t="shared" si="5"/>
        <v>197340.5</v>
      </c>
      <c r="D45" s="41">
        <f t="shared" si="6"/>
        <v>4</v>
      </c>
      <c r="E45" s="42" t="str">
        <f t="shared" si="2"/>
        <v>VIGO</v>
      </c>
      <c r="F45" s="42">
        <f t="shared" si="7"/>
        <v>3812</v>
      </c>
      <c r="G45" s="42">
        <f t="shared" si="8"/>
        <v>1601</v>
      </c>
    </row>
    <row r="46" spans="1:9" x14ac:dyDescent="0.25">
      <c r="A46" s="42" t="str">
        <f t="shared" si="3"/>
        <v>BILBAO</v>
      </c>
      <c r="B46" s="41">
        <f t="shared" si="4"/>
        <v>1960</v>
      </c>
      <c r="C46" s="41">
        <f t="shared" si="5"/>
        <v>1990.25</v>
      </c>
      <c r="D46" s="41">
        <f t="shared" si="6"/>
        <v>9</v>
      </c>
      <c r="E46" s="42" t="str">
        <f t="shared" si="2"/>
        <v>BILBAO</v>
      </c>
      <c r="F46" s="42">
        <f t="shared" si="7"/>
        <v>1960</v>
      </c>
      <c r="G46" s="42">
        <f t="shared" si="8"/>
        <v>1990.25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142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142</v>
      </c>
      <c r="C48" s="41">
        <f t="shared" si="5"/>
        <v>0</v>
      </c>
      <c r="D48" s="41">
        <f t="shared" si="6"/>
        <v>10</v>
      </c>
      <c r="E48" s="42" t="str">
        <f t="shared" si="2"/>
        <v>CEUTA</v>
      </c>
      <c r="F48" s="42">
        <f t="shared" si="7"/>
        <v>16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16</v>
      </c>
      <c r="C49" s="41">
        <f t="shared" si="5"/>
        <v>0</v>
      </c>
      <c r="D49" s="41">
        <f t="shared" si="6"/>
        <v>11</v>
      </c>
      <c r="E49" s="42" t="str">
        <f t="shared" si="2"/>
        <v>BAHIA DE CADIZ</v>
      </c>
      <c r="F49" s="42">
        <f t="shared" si="7"/>
        <v>5</v>
      </c>
      <c r="G49" s="42">
        <f t="shared" si="8"/>
        <v>648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MARIN Y RIA DE PONTEVEDRA</v>
      </c>
      <c r="F51" s="42">
        <f t="shared" si="7"/>
        <v>4</v>
      </c>
      <c r="G51" s="42">
        <f t="shared" si="8"/>
        <v>17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194985</v>
      </c>
      <c r="C53" s="41">
        <f t="shared" si="5"/>
        <v>197347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103027</v>
      </c>
      <c r="C54" s="41">
        <f t="shared" si="5"/>
        <v>65662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4</v>
      </c>
      <c r="C55" s="41">
        <f t="shared" si="5"/>
        <v>17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4813</v>
      </c>
      <c r="C59" s="41">
        <f t="shared" si="5"/>
        <v>4326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64418</v>
      </c>
      <c r="C62" s="41">
        <f t="shared" si="5"/>
        <v>27941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610051</v>
      </c>
      <c r="C63" s="41">
        <f t="shared" si="5"/>
        <v>584690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3812</v>
      </c>
      <c r="C64" s="41">
        <f t="shared" si="5"/>
        <v>1601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328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">
        <v>40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50</v>
      </c>
      <c r="C7" s="9">
        <v>0</v>
      </c>
      <c r="D7" s="9">
        <v>155</v>
      </c>
      <c r="E7" s="9">
        <v>32</v>
      </c>
      <c r="F7" s="10">
        <f>((E7*100)/D7)-100</f>
        <v>-79.354838709677423</v>
      </c>
      <c r="G7" s="1"/>
      <c r="H7" s="1"/>
      <c r="I7" s="1"/>
    </row>
    <row r="8" spans="1:12" x14ac:dyDescent="0.25">
      <c r="A8" s="11" t="s">
        <v>45</v>
      </c>
      <c r="B8" s="12">
        <v>9092</v>
      </c>
      <c r="C8" s="12">
        <v>10392</v>
      </c>
      <c r="D8" s="12">
        <v>35445</v>
      </c>
      <c r="E8" s="12">
        <v>41522</v>
      </c>
      <c r="F8" s="13">
        <f t="shared" ref="F8:F35" si="0">((E8*100)/D8)-100</f>
        <v>17.144872337424175</v>
      </c>
      <c r="G8" s="1"/>
      <c r="H8" s="1"/>
      <c r="I8" s="1"/>
    </row>
    <row r="9" spans="1:12" x14ac:dyDescent="0.25">
      <c r="A9" s="8" t="s">
        <v>46</v>
      </c>
      <c r="B9" s="9">
        <v>7</v>
      </c>
      <c r="C9" s="9">
        <v>145</v>
      </c>
      <c r="D9" s="9">
        <v>14</v>
      </c>
      <c r="E9" s="9">
        <v>715</v>
      </c>
      <c r="F9" s="10">
        <f t="shared" si="0"/>
        <v>5007.1428571428569</v>
      </c>
      <c r="G9" s="1"/>
      <c r="H9" s="1"/>
      <c r="I9" s="1"/>
    </row>
    <row r="10" spans="1:12" x14ac:dyDescent="0.25">
      <c r="A10" s="11" t="s">
        <v>47</v>
      </c>
      <c r="B10" s="12">
        <v>325</v>
      </c>
      <c r="C10" s="12">
        <v>0</v>
      </c>
      <c r="D10" s="12">
        <v>1733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794</v>
      </c>
      <c r="C11" s="9">
        <v>460</v>
      </c>
      <c r="D11" s="9">
        <v>3174</v>
      </c>
      <c r="E11" s="9">
        <v>2465</v>
      </c>
      <c r="F11" s="10">
        <f t="shared" si="0"/>
        <v>-22.337744171392558</v>
      </c>
      <c r="G11" s="1"/>
      <c r="H11" s="1"/>
      <c r="I11" s="1"/>
    </row>
    <row r="12" spans="1:12" x14ac:dyDescent="0.25">
      <c r="A12" s="11" t="s">
        <v>49</v>
      </c>
      <c r="B12" s="12">
        <v>4845</v>
      </c>
      <c r="C12" s="12">
        <v>5183.5</v>
      </c>
      <c r="D12" s="12">
        <v>16871</v>
      </c>
      <c r="E12" s="12">
        <v>23190.5</v>
      </c>
      <c r="F12" s="13">
        <f t="shared" si="0"/>
        <v>37.457767767174431</v>
      </c>
      <c r="G12" s="1"/>
      <c r="H12" s="1"/>
      <c r="I12" s="1"/>
    </row>
    <row r="13" spans="1:12" x14ac:dyDescent="0.25">
      <c r="A13" s="8" t="s">
        <v>50</v>
      </c>
      <c r="B13" s="9">
        <v>12135</v>
      </c>
      <c r="C13" s="9">
        <v>7020</v>
      </c>
      <c r="D13" s="9">
        <v>43581</v>
      </c>
      <c r="E13" s="9">
        <v>26214</v>
      </c>
      <c r="F13" s="10">
        <f t="shared" si="0"/>
        <v>-39.849934604529494</v>
      </c>
      <c r="G13" s="1"/>
      <c r="H13" s="1"/>
      <c r="I13" s="1"/>
    </row>
    <row r="14" spans="1:12" x14ac:dyDescent="0.25">
      <c r="A14" s="11" t="s">
        <v>51</v>
      </c>
      <c r="B14" s="12">
        <v>21634</v>
      </c>
      <c r="C14" s="12">
        <v>17329.5</v>
      </c>
      <c r="D14" s="12">
        <v>75082</v>
      </c>
      <c r="E14" s="12">
        <v>64056.5</v>
      </c>
      <c r="F14" s="13">
        <f t="shared" si="0"/>
        <v>-14.68461149143603</v>
      </c>
      <c r="G14" s="1"/>
      <c r="H14" s="1"/>
      <c r="I14" s="1"/>
    </row>
    <row r="15" spans="1:12" x14ac:dyDescent="0.25">
      <c r="A15" s="8" t="s">
        <v>52</v>
      </c>
      <c r="B15" s="9">
        <v>4726.5</v>
      </c>
      <c r="C15" s="9">
        <v>3484</v>
      </c>
      <c r="D15" s="9">
        <v>19443.75</v>
      </c>
      <c r="E15" s="9">
        <v>16394.5</v>
      </c>
      <c r="F15" s="10">
        <f t="shared" si="0"/>
        <v>-15.682417229186754</v>
      </c>
      <c r="G15" s="1"/>
      <c r="H15" s="1"/>
      <c r="I15" s="1"/>
    </row>
    <row r="16" spans="1:12" x14ac:dyDescent="0.25">
      <c r="A16" s="11" t="s">
        <v>53</v>
      </c>
      <c r="B16" s="12">
        <v>2075</v>
      </c>
      <c r="C16" s="12">
        <v>3048</v>
      </c>
      <c r="D16" s="12">
        <v>5438</v>
      </c>
      <c r="E16" s="12">
        <v>11078</v>
      </c>
      <c r="F16" s="13">
        <f t="shared" si="0"/>
        <v>103.71460095623391</v>
      </c>
      <c r="G16" s="1"/>
      <c r="H16" s="1"/>
      <c r="I16" s="1"/>
    </row>
    <row r="17" spans="1:9" x14ac:dyDescent="0.25">
      <c r="A17" s="8" t="s">
        <v>54</v>
      </c>
      <c r="B17" s="9">
        <v>9</v>
      </c>
      <c r="C17" s="9">
        <v>157</v>
      </c>
      <c r="D17" s="9">
        <v>132</v>
      </c>
      <c r="E17" s="9">
        <v>520</v>
      </c>
      <c r="F17" s="10">
        <f t="shared" si="0"/>
        <v>293.93939393939394</v>
      </c>
      <c r="G17" s="1"/>
      <c r="H17" s="1"/>
      <c r="I17" s="1"/>
    </row>
    <row r="18" spans="1:9" x14ac:dyDescent="0.25">
      <c r="A18" s="11" t="s">
        <v>55</v>
      </c>
      <c r="B18" s="12">
        <v>1183</v>
      </c>
      <c r="C18" s="12">
        <v>549</v>
      </c>
      <c r="D18" s="12">
        <v>4141</v>
      </c>
      <c r="E18" s="12">
        <v>2751</v>
      </c>
      <c r="F18" s="13">
        <f t="shared" si="0"/>
        <v>-33.566771311277463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1060</v>
      </c>
      <c r="C20" s="12">
        <v>787</v>
      </c>
      <c r="D20" s="12">
        <v>3616</v>
      </c>
      <c r="E20" s="12">
        <v>3393</v>
      </c>
      <c r="F20" s="13">
        <f t="shared" si="0"/>
        <v>-6.1670353982300838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27427</v>
      </c>
      <c r="C22" s="12">
        <v>29180</v>
      </c>
      <c r="D22" s="12">
        <v>105766</v>
      </c>
      <c r="E22" s="12">
        <v>114358</v>
      </c>
      <c r="F22" s="13">
        <f t="shared" si="0"/>
        <v>8.1235935934043084</v>
      </c>
      <c r="G22" s="1"/>
      <c r="H22" s="1"/>
      <c r="I22" s="1"/>
    </row>
    <row r="23" spans="1:9" x14ac:dyDescent="0.25">
      <c r="A23" s="8" t="s">
        <v>60</v>
      </c>
      <c r="B23" s="9">
        <v>1259</v>
      </c>
      <c r="C23" s="9">
        <v>1197</v>
      </c>
      <c r="D23" s="9">
        <v>3933</v>
      </c>
      <c r="E23" s="9">
        <v>3483</v>
      </c>
      <c r="F23" s="10">
        <f t="shared" si="0"/>
        <v>-11.441647597254004</v>
      </c>
      <c r="G23" s="1"/>
      <c r="H23" s="1"/>
      <c r="I23" s="1"/>
    </row>
    <row r="24" spans="1:9" x14ac:dyDescent="0.25">
      <c r="A24" s="11" t="s">
        <v>61</v>
      </c>
      <c r="B24" s="12">
        <v>1339</v>
      </c>
      <c r="C24" s="12">
        <v>3195</v>
      </c>
      <c r="D24" s="12">
        <v>1796</v>
      </c>
      <c r="E24" s="12">
        <v>10147</v>
      </c>
      <c r="F24" s="13">
        <f t="shared" si="0"/>
        <v>464.977728285078</v>
      </c>
      <c r="G24" s="1"/>
      <c r="H24" s="1"/>
      <c r="I24" s="1"/>
    </row>
    <row r="25" spans="1:9" x14ac:dyDescent="0.25">
      <c r="A25" s="8" t="s">
        <v>62</v>
      </c>
      <c r="B25" s="9">
        <v>799</v>
      </c>
      <c r="C25" s="9">
        <v>975</v>
      </c>
      <c r="D25" s="9">
        <v>4161</v>
      </c>
      <c r="E25" s="9">
        <v>4492</v>
      </c>
      <c r="F25" s="10">
        <f t="shared" si="0"/>
        <v>7.9548185532323998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65</v>
      </c>
      <c r="D26" s="12">
        <v>0</v>
      </c>
      <c r="E26" s="12">
        <v>377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22914</v>
      </c>
      <c r="C28" s="12">
        <v>24700</v>
      </c>
      <c r="D28" s="12">
        <v>91231</v>
      </c>
      <c r="E28" s="12">
        <v>98712</v>
      </c>
      <c r="F28" s="13">
        <f t="shared" si="0"/>
        <v>8.2000635748813409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7921</v>
      </c>
      <c r="C30" s="12">
        <v>9654</v>
      </c>
      <c r="D30" s="12">
        <v>34560</v>
      </c>
      <c r="E30" s="12">
        <v>39910</v>
      </c>
      <c r="F30" s="13">
        <f t="shared" si="0"/>
        <v>15.480324074074076</v>
      </c>
      <c r="G30" s="1"/>
      <c r="H30" s="1"/>
      <c r="I30" s="1"/>
    </row>
    <row r="31" spans="1:9" x14ac:dyDescent="0.25">
      <c r="A31" s="8" t="s">
        <v>68</v>
      </c>
      <c r="B31" s="9">
        <v>1407</v>
      </c>
      <c r="C31" s="9">
        <v>869</v>
      </c>
      <c r="D31" s="9">
        <v>4426</v>
      </c>
      <c r="E31" s="9">
        <v>3331</v>
      </c>
      <c r="F31" s="10">
        <f t="shared" si="0"/>
        <v>-24.740171712607321</v>
      </c>
      <c r="G31" s="1"/>
      <c r="H31" s="1"/>
      <c r="I31" s="1"/>
    </row>
    <row r="32" spans="1:9" x14ac:dyDescent="0.25">
      <c r="A32" s="11" t="s">
        <v>69</v>
      </c>
      <c r="B32" s="12">
        <v>13191</v>
      </c>
      <c r="C32" s="12">
        <v>10555</v>
      </c>
      <c r="D32" s="12">
        <v>50133</v>
      </c>
      <c r="E32" s="12">
        <v>41844</v>
      </c>
      <c r="F32" s="13">
        <f t="shared" si="0"/>
        <v>-16.534019508108429</v>
      </c>
      <c r="G32" s="1"/>
      <c r="H32" s="1"/>
      <c r="I32" s="1"/>
    </row>
    <row r="33" spans="1:9" x14ac:dyDescent="0.25">
      <c r="A33" s="8" t="s">
        <v>70</v>
      </c>
      <c r="B33" s="9">
        <v>3633</v>
      </c>
      <c r="C33" s="9">
        <v>4477</v>
      </c>
      <c r="D33" s="9">
        <v>11240</v>
      </c>
      <c r="E33" s="9">
        <v>14684</v>
      </c>
      <c r="F33" s="10">
        <f t="shared" si="0"/>
        <v>30.640569395017792</v>
      </c>
      <c r="G33" s="1"/>
      <c r="H33" s="1"/>
      <c r="I33" s="1"/>
    </row>
    <row r="34" spans="1:9" x14ac:dyDescent="0.25">
      <c r="A34" s="11" t="s">
        <v>71</v>
      </c>
      <c r="B34" s="12">
        <v>1085</v>
      </c>
      <c r="C34" s="12">
        <v>0</v>
      </c>
      <c r="D34" s="12">
        <v>8640</v>
      </c>
      <c r="E34" s="12">
        <v>34</v>
      </c>
      <c r="F34" s="13">
        <f t="shared" si="0"/>
        <v>-99.606481481481481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138910.5</v>
      </c>
      <c r="C35" s="15">
        <f t="shared" ref="C35:E35" si="1">SUM(C7:C34)</f>
        <v>133422</v>
      </c>
      <c r="D35" s="15">
        <f t="shared" si="1"/>
        <v>524711.75</v>
      </c>
      <c r="E35" s="15">
        <f t="shared" si="1"/>
        <v>523703.5</v>
      </c>
      <c r="F35" s="16">
        <f t="shared" si="0"/>
        <v>-0.19215312026078379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32</v>
      </c>
      <c r="C38" s="41">
        <f>D7</f>
        <v>155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114358</v>
      </c>
      <c r="G38" s="42">
        <f>LOOKUP(E38,$A$38:$A$65,$C$38:$C$65)</f>
        <v>105766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41522</v>
      </c>
      <c r="C39" s="41">
        <f t="shared" ref="C39:C65" si="5">D8</f>
        <v>35445</v>
      </c>
      <c r="D39" s="41">
        <f t="shared" ref="D39:D65" si="6">_xlfn.RANK.EQ(B39,$B$38:$B$65)+COUNTIF($B$38:$B$65,B39)-1</f>
        <v>5</v>
      </c>
      <c r="E39" s="42" t="str">
        <f t="shared" si="2"/>
        <v>SANTA CRUZ DE TENERIFE</v>
      </c>
      <c r="F39" s="42">
        <f t="shared" ref="F39:F65" si="7">LOOKUP(E39,$A$38:$A$65,$B$38:$B$65)</f>
        <v>98712</v>
      </c>
      <c r="G39" s="42">
        <f t="shared" ref="G39:G65" si="8">LOOKUP(E39,$A$38:$A$65,$C$38:$C$65)</f>
        <v>91231</v>
      </c>
    </row>
    <row r="40" spans="1:9" x14ac:dyDescent="0.25">
      <c r="A40" s="42" t="str">
        <f t="shared" si="3"/>
        <v>ALMERIA</v>
      </c>
      <c r="B40" s="41">
        <f t="shared" si="4"/>
        <v>715</v>
      </c>
      <c r="C40" s="41">
        <f t="shared" si="5"/>
        <v>14</v>
      </c>
      <c r="D40" s="41">
        <f t="shared" si="6"/>
        <v>19</v>
      </c>
      <c r="E40" s="42" t="str">
        <f t="shared" si="2"/>
        <v>BARCELONA</v>
      </c>
      <c r="F40" s="42">
        <f t="shared" si="7"/>
        <v>64056.5</v>
      </c>
      <c r="G40" s="42">
        <f t="shared" si="8"/>
        <v>75082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1733</v>
      </c>
      <c r="D41" s="41">
        <f t="shared" si="6"/>
        <v>28</v>
      </c>
      <c r="E41" s="42" t="str">
        <f t="shared" si="2"/>
        <v>VALENCIA</v>
      </c>
      <c r="F41" s="42">
        <f t="shared" si="7"/>
        <v>41844</v>
      </c>
      <c r="G41" s="42">
        <f t="shared" si="8"/>
        <v>50133</v>
      </c>
    </row>
    <row r="42" spans="1:9" x14ac:dyDescent="0.25">
      <c r="A42" s="42" t="str">
        <f t="shared" si="3"/>
        <v>BAHIA DE ALGECIRAS</v>
      </c>
      <c r="B42" s="41">
        <f t="shared" si="4"/>
        <v>2465</v>
      </c>
      <c r="C42" s="41">
        <f t="shared" si="5"/>
        <v>3174</v>
      </c>
      <c r="D42" s="41">
        <f t="shared" si="6"/>
        <v>18</v>
      </c>
      <c r="E42" s="42" t="str">
        <f t="shared" si="2"/>
        <v>ALICANTE</v>
      </c>
      <c r="F42" s="42">
        <f t="shared" si="7"/>
        <v>41522</v>
      </c>
      <c r="G42" s="42">
        <f t="shared" si="8"/>
        <v>35445</v>
      </c>
    </row>
    <row r="43" spans="1:9" x14ac:dyDescent="0.25">
      <c r="A43" s="42" t="str">
        <f t="shared" si="3"/>
        <v>BAHIA DE CADIZ</v>
      </c>
      <c r="B43" s="41">
        <f t="shared" si="4"/>
        <v>23190.5</v>
      </c>
      <c r="C43" s="41">
        <f t="shared" si="5"/>
        <v>16871</v>
      </c>
      <c r="D43" s="41">
        <f t="shared" si="6"/>
        <v>8</v>
      </c>
      <c r="E43" s="42" t="str">
        <f t="shared" si="2"/>
        <v>SEVILLA</v>
      </c>
      <c r="F43" s="42">
        <f t="shared" si="7"/>
        <v>39910</v>
      </c>
      <c r="G43" s="42">
        <f t="shared" si="8"/>
        <v>34560</v>
      </c>
    </row>
    <row r="44" spans="1:9" x14ac:dyDescent="0.25">
      <c r="A44" s="42" t="str">
        <f t="shared" si="3"/>
        <v>BALEARES</v>
      </c>
      <c r="B44" s="41">
        <f t="shared" si="4"/>
        <v>26214</v>
      </c>
      <c r="C44" s="41">
        <f t="shared" si="5"/>
        <v>43581</v>
      </c>
      <c r="D44" s="41">
        <f t="shared" si="6"/>
        <v>7</v>
      </c>
      <c r="E44" s="42" t="str">
        <f t="shared" si="2"/>
        <v>BALEARES</v>
      </c>
      <c r="F44" s="42">
        <f t="shared" si="7"/>
        <v>26214</v>
      </c>
      <c r="G44" s="42">
        <f t="shared" si="8"/>
        <v>43581</v>
      </c>
    </row>
    <row r="45" spans="1:9" x14ac:dyDescent="0.25">
      <c r="A45" s="42" t="str">
        <f t="shared" si="3"/>
        <v>BARCELONA</v>
      </c>
      <c r="B45" s="41">
        <f t="shared" si="4"/>
        <v>64056.5</v>
      </c>
      <c r="C45" s="41">
        <f t="shared" si="5"/>
        <v>75082</v>
      </c>
      <c r="D45" s="41">
        <f t="shared" si="6"/>
        <v>3</v>
      </c>
      <c r="E45" s="42" t="str">
        <f t="shared" si="2"/>
        <v>BAHIA DE CADIZ</v>
      </c>
      <c r="F45" s="42">
        <f t="shared" si="7"/>
        <v>23190.5</v>
      </c>
      <c r="G45" s="42">
        <f t="shared" si="8"/>
        <v>16871</v>
      </c>
    </row>
    <row r="46" spans="1:9" x14ac:dyDescent="0.25">
      <c r="A46" s="42" t="str">
        <f t="shared" si="3"/>
        <v>BILBAO</v>
      </c>
      <c r="B46" s="41">
        <f t="shared" si="4"/>
        <v>16394.5</v>
      </c>
      <c r="C46" s="41">
        <f t="shared" si="5"/>
        <v>19443.75</v>
      </c>
      <c r="D46" s="41">
        <f t="shared" si="6"/>
        <v>9</v>
      </c>
      <c r="E46" s="42" t="str">
        <f t="shared" si="2"/>
        <v>BILBAO</v>
      </c>
      <c r="F46" s="42">
        <f t="shared" si="7"/>
        <v>16394.5</v>
      </c>
      <c r="G46" s="42">
        <f t="shared" si="8"/>
        <v>19443.75</v>
      </c>
    </row>
    <row r="47" spans="1:9" x14ac:dyDescent="0.25">
      <c r="A47" s="42" t="str">
        <f t="shared" si="3"/>
        <v>CARTAGENA</v>
      </c>
      <c r="B47" s="41">
        <f t="shared" si="4"/>
        <v>11078</v>
      </c>
      <c r="C47" s="41">
        <f t="shared" si="5"/>
        <v>5438</v>
      </c>
      <c r="D47" s="41">
        <f t="shared" si="6"/>
        <v>11</v>
      </c>
      <c r="E47" s="42" t="str">
        <f t="shared" si="2"/>
        <v>VIGO</v>
      </c>
      <c r="F47" s="42">
        <f t="shared" si="7"/>
        <v>14684</v>
      </c>
      <c r="G47" s="42">
        <f t="shared" si="8"/>
        <v>11240</v>
      </c>
    </row>
    <row r="48" spans="1:9" x14ac:dyDescent="0.25">
      <c r="A48" s="42" t="str">
        <f t="shared" si="3"/>
        <v>CASTELLON</v>
      </c>
      <c r="B48" s="41">
        <f t="shared" si="4"/>
        <v>520</v>
      </c>
      <c r="C48" s="41">
        <f t="shared" si="5"/>
        <v>132</v>
      </c>
      <c r="D48" s="41">
        <f t="shared" si="6"/>
        <v>20</v>
      </c>
      <c r="E48" s="42" t="str">
        <f t="shared" si="2"/>
        <v>CARTAGENA</v>
      </c>
      <c r="F48" s="42">
        <f t="shared" si="7"/>
        <v>11078</v>
      </c>
      <c r="G48" s="42">
        <f t="shared" si="8"/>
        <v>5438</v>
      </c>
    </row>
    <row r="49" spans="1:7" x14ac:dyDescent="0.25">
      <c r="A49" s="42" t="str">
        <f t="shared" si="3"/>
        <v>CEUTA</v>
      </c>
      <c r="B49" s="41">
        <f t="shared" si="4"/>
        <v>2751</v>
      </c>
      <c r="C49" s="41">
        <f t="shared" si="5"/>
        <v>4141</v>
      </c>
      <c r="D49" s="41">
        <f t="shared" si="6"/>
        <v>17</v>
      </c>
      <c r="E49" s="42" t="str">
        <f t="shared" si="2"/>
        <v>MARIN Y RIA DE PONTEVEDRA</v>
      </c>
      <c r="F49" s="42">
        <f t="shared" si="7"/>
        <v>10147</v>
      </c>
      <c r="G49" s="42">
        <f t="shared" si="8"/>
        <v>1796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MELILLA</v>
      </c>
      <c r="F50" s="42">
        <f t="shared" si="7"/>
        <v>4492</v>
      </c>
      <c r="G50" s="42">
        <f t="shared" si="8"/>
        <v>4161</v>
      </c>
    </row>
    <row r="51" spans="1:7" x14ac:dyDescent="0.25">
      <c r="A51" s="42" t="str">
        <f t="shared" si="3"/>
        <v>GIJON</v>
      </c>
      <c r="B51" s="41">
        <f t="shared" si="4"/>
        <v>3393</v>
      </c>
      <c r="C51" s="41">
        <f t="shared" si="5"/>
        <v>3616</v>
      </c>
      <c r="D51" s="41">
        <f t="shared" si="6"/>
        <v>15</v>
      </c>
      <c r="E51" s="42" t="str">
        <f t="shared" si="2"/>
        <v>MALAGA</v>
      </c>
      <c r="F51" s="42">
        <f t="shared" si="7"/>
        <v>3483</v>
      </c>
      <c r="G51" s="42">
        <f t="shared" si="8"/>
        <v>3933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3393</v>
      </c>
      <c r="G52" s="42">
        <f t="shared" si="8"/>
        <v>3616</v>
      </c>
    </row>
    <row r="53" spans="1:7" x14ac:dyDescent="0.25">
      <c r="A53" s="42" t="str">
        <f t="shared" si="3"/>
        <v>LAS PALMAS</v>
      </c>
      <c r="B53" s="41">
        <f t="shared" si="4"/>
        <v>114358</v>
      </c>
      <c r="C53" s="41">
        <f t="shared" si="5"/>
        <v>105766</v>
      </c>
      <c r="D53" s="41">
        <f t="shared" si="6"/>
        <v>1</v>
      </c>
      <c r="E53" s="42" t="str">
        <f t="shared" si="2"/>
        <v>TARRAGONA</v>
      </c>
      <c r="F53" s="42">
        <f t="shared" si="7"/>
        <v>3331</v>
      </c>
      <c r="G53" s="42">
        <f t="shared" si="8"/>
        <v>4426</v>
      </c>
    </row>
    <row r="54" spans="1:7" x14ac:dyDescent="0.25">
      <c r="A54" s="42" t="str">
        <f t="shared" si="3"/>
        <v>MALAGA</v>
      </c>
      <c r="B54" s="41">
        <f t="shared" si="4"/>
        <v>3483</v>
      </c>
      <c r="C54" s="41">
        <f t="shared" si="5"/>
        <v>3933</v>
      </c>
      <c r="D54" s="41">
        <f t="shared" si="6"/>
        <v>14</v>
      </c>
      <c r="E54" s="42" t="str">
        <f t="shared" si="2"/>
        <v>CEUTA</v>
      </c>
      <c r="F54" s="42">
        <f t="shared" si="7"/>
        <v>2751</v>
      </c>
      <c r="G54" s="42">
        <f t="shared" si="8"/>
        <v>4141</v>
      </c>
    </row>
    <row r="55" spans="1:7" x14ac:dyDescent="0.25">
      <c r="A55" s="42" t="str">
        <f t="shared" si="3"/>
        <v>MARIN Y RIA DE PONTEVEDRA</v>
      </c>
      <c r="B55" s="41">
        <f t="shared" si="4"/>
        <v>10147</v>
      </c>
      <c r="C55" s="41">
        <f t="shared" si="5"/>
        <v>1796</v>
      </c>
      <c r="D55" s="41">
        <f t="shared" si="6"/>
        <v>12</v>
      </c>
      <c r="E55" s="42" t="str">
        <f t="shared" si="2"/>
        <v>BAHIA DE ALGECIRAS</v>
      </c>
      <c r="F55" s="42">
        <f t="shared" si="7"/>
        <v>2465</v>
      </c>
      <c r="G55" s="42">
        <f t="shared" si="8"/>
        <v>3174</v>
      </c>
    </row>
    <row r="56" spans="1:7" x14ac:dyDescent="0.25">
      <c r="A56" s="42" t="str">
        <f t="shared" si="3"/>
        <v>MELILLA</v>
      </c>
      <c r="B56" s="41">
        <f t="shared" si="4"/>
        <v>4492</v>
      </c>
      <c r="C56" s="41">
        <f t="shared" si="5"/>
        <v>4161</v>
      </c>
      <c r="D56" s="41">
        <f t="shared" si="6"/>
        <v>13</v>
      </c>
      <c r="E56" s="42" t="str">
        <f t="shared" si="2"/>
        <v>ALMERIA</v>
      </c>
      <c r="F56" s="42">
        <f t="shared" si="7"/>
        <v>715</v>
      </c>
      <c r="G56" s="42">
        <f t="shared" si="8"/>
        <v>14</v>
      </c>
    </row>
    <row r="57" spans="1:7" x14ac:dyDescent="0.25">
      <c r="A57" s="42" t="str">
        <f t="shared" si="3"/>
        <v>MOTRIL</v>
      </c>
      <c r="B57" s="41">
        <f t="shared" si="4"/>
        <v>377</v>
      </c>
      <c r="C57" s="41">
        <f t="shared" si="5"/>
        <v>0</v>
      </c>
      <c r="D57" s="41">
        <f t="shared" si="6"/>
        <v>21</v>
      </c>
      <c r="E57" s="42" t="str">
        <f t="shared" si="2"/>
        <v>CASTELLON</v>
      </c>
      <c r="F57" s="42">
        <f t="shared" si="7"/>
        <v>520</v>
      </c>
      <c r="G57" s="42">
        <f t="shared" si="8"/>
        <v>132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377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98712</v>
      </c>
      <c r="C59" s="41">
        <f t="shared" si="5"/>
        <v>91231</v>
      </c>
      <c r="D59" s="41">
        <f t="shared" si="6"/>
        <v>2</v>
      </c>
      <c r="E59" s="42" t="str">
        <f t="shared" si="2"/>
        <v>VILAGARCIA</v>
      </c>
      <c r="F59" s="42">
        <f t="shared" si="7"/>
        <v>34</v>
      </c>
      <c r="G59" s="42">
        <f t="shared" si="8"/>
        <v>8640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32</v>
      </c>
      <c r="G60" s="42">
        <f t="shared" si="8"/>
        <v>155</v>
      </c>
    </row>
    <row r="61" spans="1:7" x14ac:dyDescent="0.25">
      <c r="A61" s="42" t="str">
        <f t="shared" si="3"/>
        <v>SEVILLA</v>
      </c>
      <c r="B61" s="41">
        <f t="shared" si="4"/>
        <v>39910</v>
      </c>
      <c r="C61" s="41">
        <f t="shared" si="5"/>
        <v>34560</v>
      </c>
      <c r="D61" s="41">
        <f t="shared" si="6"/>
        <v>6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3331</v>
      </c>
      <c r="C62" s="41">
        <f t="shared" si="5"/>
        <v>4426</v>
      </c>
      <c r="D62" s="41">
        <f t="shared" si="6"/>
        <v>16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41844</v>
      </c>
      <c r="C63" s="41">
        <f t="shared" si="5"/>
        <v>50133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14684</v>
      </c>
      <c r="C64" s="41">
        <f t="shared" si="5"/>
        <v>11240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8640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1733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">
        <v>40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700</v>
      </c>
      <c r="C7" s="9">
        <v>227</v>
      </c>
      <c r="D7" s="9">
        <v>2532</v>
      </c>
      <c r="E7" s="9">
        <v>1628</v>
      </c>
      <c r="F7" s="10">
        <f>((E7*100)/D7)-100</f>
        <v>-35.703001579778828</v>
      </c>
      <c r="G7" s="1"/>
      <c r="H7" s="1"/>
      <c r="I7" s="1"/>
    </row>
    <row r="8" spans="1:12" x14ac:dyDescent="0.25">
      <c r="A8" s="11" t="s">
        <v>45</v>
      </c>
      <c r="B8" s="12">
        <v>793</v>
      </c>
      <c r="C8" s="12">
        <v>1235</v>
      </c>
      <c r="D8" s="12">
        <v>2718</v>
      </c>
      <c r="E8" s="12">
        <v>5231</v>
      </c>
      <c r="F8" s="13">
        <f t="shared" ref="F8:F35" si="0">((E8*100)/D8)-100</f>
        <v>92.457689477557039</v>
      </c>
      <c r="G8" s="1"/>
      <c r="H8" s="1"/>
      <c r="I8" s="1"/>
    </row>
    <row r="9" spans="1:12" x14ac:dyDescent="0.25">
      <c r="A9" s="8" t="s">
        <v>46</v>
      </c>
      <c r="B9" s="9">
        <v>317.5</v>
      </c>
      <c r="C9" s="9">
        <v>78</v>
      </c>
      <c r="D9" s="9">
        <v>317.5</v>
      </c>
      <c r="E9" s="9">
        <v>78</v>
      </c>
      <c r="F9" s="10">
        <f t="shared" si="0"/>
        <v>-75.433070866141733</v>
      </c>
      <c r="G9" s="1"/>
      <c r="H9" s="1"/>
      <c r="I9" s="1"/>
    </row>
    <row r="10" spans="1:12" x14ac:dyDescent="0.25">
      <c r="A10" s="11" t="s">
        <v>47</v>
      </c>
      <c r="B10" s="12">
        <v>10</v>
      </c>
      <c r="C10" s="12">
        <v>0</v>
      </c>
      <c r="D10" s="12">
        <v>109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14965</v>
      </c>
      <c r="C11" s="9">
        <v>12681</v>
      </c>
      <c r="D11" s="9">
        <v>41930</v>
      </c>
      <c r="E11" s="9">
        <v>51909</v>
      </c>
      <c r="F11" s="10">
        <f t="shared" si="0"/>
        <v>23.799189124731697</v>
      </c>
      <c r="G11" s="1"/>
      <c r="H11" s="1"/>
      <c r="I11" s="1"/>
    </row>
    <row r="12" spans="1:12" x14ac:dyDescent="0.25">
      <c r="A12" s="11" t="s">
        <v>49</v>
      </c>
      <c r="B12" s="12">
        <v>3750</v>
      </c>
      <c r="C12" s="12">
        <v>4035</v>
      </c>
      <c r="D12" s="12">
        <v>15340</v>
      </c>
      <c r="E12" s="12">
        <v>16698</v>
      </c>
      <c r="F12" s="13">
        <f t="shared" si="0"/>
        <v>8.8526727509778311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12">
        <v>74277.5</v>
      </c>
      <c r="C14" s="12">
        <v>84534.5</v>
      </c>
      <c r="D14" s="12">
        <v>306475.5</v>
      </c>
      <c r="E14" s="12">
        <v>330129</v>
      </c>
      <c r="F14" s="13">
        <f t="shared" si="0"/>
        <v>7.7179089356245498</v>
      </c>
      <c r="G14" s="1"/>
      <c r="H14" s="1"/>
      <c r="I14" s="1"/>
    </row>
    <row r="15" spans="1:12" x14ac:dyDescent="0.25">
      <c r="A15" s="8" t="s">
        <v>52</v>
      </c>
      <c r="B15" s="9">
        <v>33072.75</v>
      </c>
      <c r="C15" s="9">
        <v>36841.5</v>
      </c>
      <c r="D15" s="9">
        <v>114842.5</v>
      </c>
      <c r="E15" s="9">
        <v>140436</v>
      </c>
      <c r="F15" s="10">
        <f t="shared" si="0"/>
        <v>22.285739164507916</v>
      </c>
      <c r="G15" s="1"/>
      <c r="H15" s="1"/>
      <c r="I15" s="1"/>
    </row>
    <row r="16" spans="1:12" x14ac:dyDescent="0.25">
      <c r="A16" s="11" t="s">
        <v>53</v>
      </c>
      <c r="B16" s="12">
        <v>2191</v>
      </c>
      <c r="C16" s="12">
        <v>2027</v>
      </c>
      <c r="D16" s="12">
        <v>7120</v>
      </c>
      <c r="E16" s="12">
        <v>7902</v>
      </c>
      <c r="F16" s="13">
        <f t="shared" si="0"/>
        <v>10.983146067415731</v>
      </c>
      <c r="G16" s="1"/>
      <c r="H16" s="1"/>
      <c r="I16" s="1"/>
    </row>
    <row r="17" spans="1:9" x14ac:dyDescent="0.25">
      <c r="A17" s="8" t="s">
        <v>54</v>
      </c>
      <c r="B17" s="9">
        <v>4392</v>
      </c>
      <c r="C17" s="9">
        <v>7667</v>
      </c>
      <c r="D17" s="9">
        <v>17268</v>
      </c>
      <c r="E17" s="9">
        <v>25782</v>
      </c>
      <c r="F17" s="10">
        <f t="shared" si="0"/>
        <v>49.305072967338418</v>
      </c>
      <c r="G17" s="1"/>
      <c r="H17" s="1"/>
      <c r="I17" s="1"/>
    </row>
    <row r="18" spans="1:9" x14ac:dyDescent="0.25">
      <c r="A18" s="11" t="s">
        <v>55</v>
      </c>
      <c r="B18" s="12">
        <v>56</v>
      </c>
      <c r="C18" s="12">
        <v>47</v>
      </c>
      <c r="D18" s="12">
        <v>223</v>
      </c>
      <c r="E18" s="12">
        <v>220</v>
      </c>
      <c r="F18" s="13">
        <f t="shared" si="0"/>
        <v>-1.3452914798206308</v>
      </c>
      <c r="G18" s="1"/>
      <c r="H18" s="1"/>
      <c r="I18" s="1"/>
    </row>
    <row r="19" spans="1:9" x14ac:dyDescent="0.25">
      <c r="A19" s="8" t="s">
        <v>56</v>
      </c>
      <c r="B19" s="9">
        <v>50</v>
      </c>
      <c r="C19" s="9">
        <v>27</v>
      </c>
      <c r="D19" s="9">
        <v>70</v>
      </c>
      <c r="E19" s="9">
        <v>136</v>
      </c>
      <c r="F19" s="10">
        <f t="shared" si="0"/>
        <v>94.285714285714278</v>
      </c>
      <c r="G19" s="1"/>
      <c r="H19" s="1"/>
      <c r="I19" s="1"/>
    </row>
    <row r="20" spans="1:9" x14ac:dyDescent="0.25">
      <c r="A20" s="11" t="s">
        <v>57</v>
      </c>
      <c r="B20" s="12">
        <v>1253</v>
      </c>
      <c r="C20" s="12">
        <v>1719</v>
      </c>
      <c r="D20" s="12">
        <v>4912</v>
      </c>
      <c r="E20" s="12">
        <v>7362</v>
      </c>
      <c r="F20" s="13">
        <f t="shared" si="0"/>
        <v>49.877850162866451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7535</v>
      </c>
      <c r="C22" s="12">
        <v>7338</v>
      </c>
      <c r="D22" s="12">
        <v>31280</v>
      </c>
      <c r="E22" s="12">
        <v>31742</v>
      </c>
      <c r="F22" s="13">
        <f t="shared" si="0"/>
        <v>1.4769820971867063</v>
      </c>
      <c r="G22" s="1"/>
      <c r="H22" s="1"/>
      <c r="I22" s="1"/>
    </row>
    <row r="23" spans="1:9" x14ac:dyDescent="0.25">
      <c r="A23" s="8" t="s">
        <v>60</v>
      </c>
      <c r="B23" s="9">
        <v>519</v>
      </c>
      <c r="C23" s="9">
        <v>533</v>
      </c>
      <c r="D23" s="9">
        <v>1348</v>
      </c>
      <c r="E23" s="9">
        <v>2003</v>
      </c>
      <c r="F23" s="10">
        <f t="shared" si="0"/>
        <v>48.590504451038584</v>
      </c>
      <c r="G23" s="1"/>
      <c r="H23" s="1"/>
      <c r="I23" s="1"/>
    </row>
    <row r="24" spans="1:9" x14ac:dyDescent="0.25">
      <c r="A24" s="11" t="s">
        <v>61</v>
      </c>
      <c r="B24" s="12">
        <v>1405</v>
      </c>
      <c r="C24" s="12">
        <v>1798</v>
      </c>
      <c r="D24" s="12">
        <v>3847</v>
      </c>
      <c r="E24" s="12">
        <v>5958</v>
      </c>
      <c r="F24" s="13">
        <f t="shared" si="0"/>
        <v>54.873927735898093</v>
      </c>
      <c r="G24" s="1"/>
      <c r="H24" s="1"/>
      <c r="I24" s="1"/>
    </row>
    <row r="25" spans="1:9" x14ac:dyDescent="0.25">
      <c r="A25" s="8" t="s">
        <v>62</v>
      </c>
      <c r="B25" s="9">
        <v>1022</v>
      </c>
      <c r="C25" s="9">
        <v>627</v>
      </c>
      <c r="D25" s="9">
        <v>3725</v>
      </c>
      <c r="E25" s="9">
        <v>2804</v>
      </c>
      <c r="F25" s="10">
        <f t="shared" si="0"/>
        <v>-24.724832214765101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107</v>
      </c>
      <c r="D26" s="12">
        <v>0</v>
      </c>
      <c r="E26" s="12">
        <v>601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3658</v>
      </c>
      <c r="C28" s="12">
        <v>3747</v>
      </c>
      <c r="D28" s="12">
        <v>12919</v>
      </c>
      <c r="E28" s="12">
        <v>14534</v>
      </c>
      <c r="F28" s="13">
        <f t="shared" si="0"/>
        <v>12.500967567149161</v>
      </c>
      <c r="G28" s="1"/>
      <c r="H28" s="1"/>
      <c r="I28" s="1"/>
    </row>
    <row r="29" spans="1:9" x14ac:dyDescent="0.25">
      <c r="A29" s="8" t="s">
        <v>66</v>
      </c>
      <c r="B29" s="9">
        <v>175</v>
      </c>
      <c r="C29" s="9">
        <v>46</v>
      </c>
      <c r="D29" s="9">
        <v>595</v>
      </c>
      <c r="E29" s="9">
        <v>371</v>
      </c>
      <c r="F29" s="10">
        <f t="shared" si="0"/>
        <v>-37.647058823529413</v>
      </c>
      <c r="G29" s="1"/>
      <c r="H29" s="1"/>
      <c r="I29" s="1"/>
    </row>
    <row r="30" spans="1:9" x14ac:dyDescent="0.25">
      <c r="A30" s="11" t="s">
        <v>67</v>
      </c>
      <c r="B30" s="12">
        <v>1588</v>
      </c>
      <c r="C30" s="12">
        <v>2029</v>
      </c>
      <c r="D30" s="12">
        <v>4808</v>
      </c>
      <c r="E30" s="12">
        <v>7408</v>
      </c>
      <c r="F30" s="13">
        <f t="shared" si="0"/>
        <v>54.076539101497502</v>
      </c>
      <c r="G30" s="1"/>
      <c r="H30" s="1"/>
      <c r="I30" s="1"/>
    </row>
    <row r="31" spans="1:9" x14ac:dyDescent="0.25">
      <c r="A31" s="8" t="s">
        <v>68</v>
      </c>
      <c r="B31" s="9">
        <v>5313</v>
      </c>
      <c r="C31" s="9">
        <v>3908</v>
      </c>
      <c r="D31" s="9">
        <v>14042</v>
      </c>
      <c r="E31" s="9">
        <v>19561</v>
      </c>
      <c r="F31" s="10">
        <f t="shared" si="0"/>
        <v>39.303518017376433</v>
      </c>
      <c r="G31" s="1"/>
      <c r="H31" s="1"/>
      <c r="I31" s="1"/>
    </row>
    <row r="32" spans="1:9" x14ac:dyDescent="0.25">
      <c r="A32" s="11" t="s">
        <v>69</v>
      </c>
      <c r="B32" s="12">
        <v>146271</v>
      </c>
      <c r="C32" s="12">
        <v>156812</v>
      </c>
      <c r="D32" s="12">
        <v>549832</v>
      </c>
      <c r="E32" s="12">
        <v>613403</v>
      </c>
      <c r="F32" s="13">
        <f t="shared" si="0"/>
        <v>11.561895269827872</v>
      </c>
      <c r="G32" s="1"/>
      <c r="H32" s="1"/>
      <c r="I32" s="1"/>
    </row>
    <row r="33" spans="1:9" x14ac:dyDescent="0.25">
      <c r="A33" s="8" t="s">
        <v>70</v>
      </c>
      <c r="B33" s="9">
        <v>10827</v>
      </c>
      <c r="C33" s="9">
        <v>12251.5</v>
      </c>
      <c r="D33" s="9">
        <v>44857</v>
      </c>
      <c r="E33" s="9">
        <v>50074</v>
      </c>
      <c r="F33" s="10">
        <f t="shared" si="0"/>
        <v>11.630291816215973</v>
      </c>
      <c r="G33" s="1"/>
      <c r="H33" s="1"/>
      <c r="I33" s="1"/>
    </row>
    <row r="34" spans="1:9" x14ac:dyDescent="0.25">
      <c r="A34" s="11" t="s">
        <v>71</v>
      </c>
      <c r="B34" s="12">
        <v>397</v>
      </c>
      <c r="C34" s="12">
        <v>0</v>
      </c>
      <c r="D34" s="12">
        <v>1821</v>
      </c>
      <c r="E34" s="12">
        <v>555</v>
      </c>
      <c r="F34" s="13">
        <f t="shared" si="0"/>
        <v>-69.522240527182873</v>
      </c>
      <c r="G34" s="1"/>
      <c r="H34" s="1"/>
      <c r="I34" s="1"/>
    </row>
    <row r="35" spans="1:9" x14ac:dyDescent="0.25">
      <c r="A35" s="14" t="s">
        <v>72</v>
      </c>
      <c r="B35" s="15">
        <f>SUM(B7:B34)</f>
        <v>314537.75</v>
      </c>
      <c r="C35" s="15">
        <f t="shared" ref="C35:E35" si="1">SUM(C7:C34)</f>
        <v>340315.5</v>
      </c>
      <c r="D35" s="15">
        <f t="shared" si="1"/>
        <v>1182933.5</v>
      </c>
      <c r="E35" s="15">
        <f t="shared" si="1"/>
        <v>1336525</v>
      </c>
      <c r="F35" s="16">
        <f t="shared" si="0"/>
        <v>12.983950492567843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1628</v>
      </c>
      <c r="C38" s="41">
        <f>D7</f>
        <v>2532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613403</v>
      </c>
      <c r="G38" s="42">
        <f>LOOKUP(E38,$A$38:$A$65,$C$38:$C$65)</f>
        <v>549832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5231</v>
      </c>
      <c r="C39" s="41">
        <f t="shared" ref="C39:C65" si="5">D8</f>
        <v>2718</v>
      </c>
      <c r="D39" s="41">
        <f t="shared" ref="D39:D65" si="6">_xlfn.RANK.EQ(B39,$B$38:$B$65)+COUNTIF($B$38:$B$65,B39)-1</f>
        <v>15</v>
      </c>
      <c r="E39" s="42" t="str">
        <f t="shared" si="2"/>
        <v>BARCELONA</v>
      </c>
      <c r="F39" s="42">
        <f t="shared" ref="F39:F65" si="7">LOOKUP(E39,$A$38:$A$65,$B$38:$B$65)</f>
        <v>330129</v>
      </c>
      <c r="G39" s="42">
        <f t="shared" ref="G39:G65" si="8">LOOKUP(E39,$A$38:$A$65,$C$38:$C$65)</f>
        <v>306475.5</v>
      </c>
    </row>
    <row r="40" spans="1:9" x14ac:dyDescent="0.25">
      <c r="A40" s="42" t="str">
        <f t="shared" si="3"/>
        <v>ALMERIA</v>
      </c>
      <c r="B40" s="41">
        <f t="shared" si="4"/>
        <v>78</v>
      </c>
      <c r="C40" s="41">
        <f t="shared" si="5"/>
        <v>317.5</v>
      </c>
      <c r="D40" s="41">
        <f t="shared" si="6"/>
        <v>24</v>
      </c>
      <c r="E40" s="42" t="str">
        <f t="shared" si="2"/>
        <v>BILBAO</v>
      </c>
      <c r="F40" s="42">
        <f t="shared" si="7"/>
        <v>140436</v>
      </c>
      <c r="G40" s="42">
        <f t="shared" si="8"/>
        <v>114842.5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109</v>
      </c>
      <c r="D41" s="41">
        <f t="shared" si="6"/>
        <v>28</v>
      </c>
      <c r="E41" s="42" t="str">
        <f t="shared" si="2"/>
        <v>BAHIA DE ALGECIRAS</v>
      </c>
      <c r="F41" s="42">
        <f t="shared" si="7"/>
        <v>51909</v>
      </c>
      <c r="G41" s="42">
        <f t="shared" si="8"/>
        <v>41930</v>
      </c>
    </row>
    <row r="42" spans="1:9" x14ac:dyDescent="0.25">
      <c r="A42" s="42" t="str">
        <f t="shared" si="3"/>
        <v>BAHIA DE ALGECIRAS</v>
      </c>
      <c r="B42" s="41">
        <f t="shared" si="4"/>
        <v>51909</v>
      </c>
      <c r="C42" s="41">
        <f t="shared" si="5"/>
        <v>41930</v>
      </c>
      <c r="D42" s="41">
        <f t="shared" si="6"/>
        <v>4</v>
      </c>
      <c r="E42" s="42" t="str">
        <f t="shared" si="2"/>
        <v>VIGO</v>
      </c>
      <c r="F42" s="42">
        <f t="shared" si="7"/>
        <v>50074</v>
      </c>
      <c r="G42" s="42">
        <f t="shared" si="8"/>
        <v>44857</v>
      </c>
    </row>
    <row r="43" spans="1:9" x14ac:dyDescent="0.25">
      <c r="A43" s="42" t="str">
        <f t="shared" si="3"/>
        <v>BAHIA DE CADIZ</v>
      </c>
      <c r="B43" s="41">
        <f t="shared" si="4"/>
        <v>16698</v>
      </c>
      <c r="C43" s="41">
        <f t="shared" si="5"/>
        <v>15340</v>
      </c>
      <c r="D43" s="41">
        <f t="shared" si="6"/>
        <v>9</v>
      </c>
      <c r="E43" s="42" t="str">
        <f t="shared" si="2"/>
        <v>LAS PALMAS</v>
      </c>
      <c r="F43" s="42">
        <f t="shared" si="7"/>
        <v>31742</v>
      </c>
      <c r="G43" s="42">
        <f t="shared" si="8"/>
        <v>31280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2</v>
      </c>
      <c r="D44" s="41">
        <f t="shared" si="6"/>
        <v>28</v>
      </c>
      <c r="E44" s="42" t="str">
        <f t="shared" si="2"/>
        <v>CASTELLON</v>
      </c>
      <c r="F44" s="42">
        <f t="shared" si="7"/>
        <v>25782</v>
      </c>
      <c r="G44" s="42">
        <f t="shared" si="8"/>
        <v>17268</v>
      </c>
    </row>
    <row r="45" spans="1:9" x14ac:dyDescent="0.25">
      <c r="A45" s="42" t="str">
        <f t="shared" si="3"/>
        <v>BARCELONA</v>
      </c>
      <c r="B45" s="41">
        <f t="shared" si="4"/>
        <v>330129</v>
      </c>
      <c r="C45" s="41">
        <f t="shared" si="5"/>
        <v>306475.5</v>
      </c>
      <c r="D45" s="41">
        <f t="shared" si="6"/>
        <v>2</v>
      </c>
      <c r="E45" s="42" t="str">
        <f t="shared" si="2"/>
        <v>TARRAGONA</v>
      </c>
      <c r="F45" s="42">
        <f t="shared" si="7"/>
        <v>19561</v>
      </c>
      <c r="G45" s="42">
        <f t="shared" si="8"/>
        <v>14042</v>
      </c>
    </row>
    <row r="46" spans="1:9" x14ac:dyDescent="0.25">
      <c r="A46" s="42" t="str">
        <f t="shared" si="3"/>
        <v>BILBAO</v>
      </c>
      <c r="B46" s="41">
        <f t="shared" si="4"/>
        <v>140436</v>
      </c>
      <c r="C46" s="41">
        <f t="shared" si="5"/>
        <v>114842.5</v>
      </c>
      <c r="D46" s="41">
        <f t="shared" si="6"/>
        <v>3</v>
      </c>
      <c r="E46" s="42" t="str">
        <f t="shared" si="2"/>
        <v>BAHIA DE CADIZ</v>
      </c>
      <c r="F46" s="42">
        <f t="shared" si="7"/>
        <v>16698</v>
      </c>
      <c r="G46" s="42">
        <f t="shared" si="8"/>
        <v>15340</v>
      </c>
    </row>
    <row r="47" spans="1:9" x14ac:dyDescent="0.25">
      <c r="A47" s="42" t="str">
        <f t="shared" si="3"/>
        <v>CARTAGENA</v>
      </c>
      <c r="B47" s="41">
        <f t="shared" si="4"/>
        <v>7902</v>
      </c>
      <c r="C47" s="41">
        <f t="shared" si="5"/>
        <v>7120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14534</v>
      </c>
      <c r="G47" s="42">
        <f t="shared" si="8"/>
        <v>12919</v>
      </c>
    </row>
    <row r="48" spans="1:9" x14ac:dyDescent="0.25">
      <c r="A48" s="42" t="str">
        <f t="shared" si="3"/>
        <v>CASTELLON</v>
      </c>
      <c r="B48" s="41">
        <f t="shared" si="4"/>
        <v>25782</v>
      </c>
      <c r="C48" s="41">
        <f t="shared" si="5"/>
        <v>17268</v>
      </c>
      <c r="D48" s="41">
        <f t="shared" si="6"/>
        <v>7</v>
      </c>
      <c r="E48" s="42" t="str">
        <f t="shared" si="2"/>
        <v>CARTAGENA</v>
      </c>
      <c r="F48" s="42">
        <f t="shared" si="7"/>
        <v>7902</v>
      </c>
      <c r="G48" s="42">
        <f t="shared" si="8"/>
        <v>7120</v>
      </c>
    </row>
    <row r="49" spans="1:7" x14ac:dyDescent="0.25">
      <c r="A49" s="42" t="str">
        <f t="shared" si="3"/>
        <v>CEUTA</v>
      </c>
      <c r="B49" s="41">
        <f t="shared" si="4"/>
        <v>220</v>
      </c>
      <c r="C49" s="41">
        <f t="shared" si="5"/>
        <v>223</v>
      </c>
      <c r="D49" s="41">
        <f t="shared" si="6"/>
        <v>22</v>
      </c>
      <c r="E49" s="42" t="str">
        <f t="shared" si="2"/>
        <v>SEVILLA</v>
      </c>
      <c r="F49" s="42">
        <f t="shared" si="7"/>
        <v>7408</v>
      </c>
      <c r="G49" s="42">
        <f t="shared" si="8"/>
        <v>4808</v>
      </c>
    </row>
    <row r="50" spans="1:7" x14ac:dyDescent="0.25">
      <c r="A50" s="42" t="str">
        <f t="shared" si="3"/>
        <v>FERROL-SAN CIBRAO</v>
      </c>
      <c r="B50" s="41">
        <f t="shared" si="4"/>
        <v>136</v>
      </c>
      <c r="C50" s="41">
        <f t="shared" si="5"/>
        <v>70</v>
      </c>
      <c r="D50" s="41">
        <f t="shared" si="6"/>
        <v>23</v>
      </c>
      <c r="E50" s="42" t="str">
        <f t="shared" si="2"/>
        <v>GIJON</v>
      </c>
      <c r="F50" s="42">
        <f t="shared" si="7"/>
        <v>7362</v>
      </c>
      <c r="G50" s="42">
        <f t="shared" si="8"/>
        <v>4912</v>
      </c>
    </row>
    <row r="51" spans="1:7" x14ac:dyDescent="0.25">
      <c r="A51" s="42" t="str">
        <f t="shared" si="3"/>
        <v>GIJON</v>
      </c>
      <c r="B51" s="41">
        <f t="shared" si="4"/>
        <v>7362</v>
      </c>
      <c r="C51" s="41">
        <f t="shared" si="5"/>
        <v>4912</v>
      </c>
      <c r="D51" s="41">
        <f t="shared" si="6"/>
        <v>13</v>
      </c>
      <c r="E51" s="42" t="str">
        <f t="shared" si="2"/>
        <v>MARIN Y RIA DE PONTEVEDRA</v>
      </c>
      <c r="F51" s="42">
        <f t="shared" si="7"/>
        <v>5958</v>
      </c>
      <c r="G51" s="42">
        <f t="shared" si="8"/>
        <v>3847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ALICANTE</v>
      </c>
      <c r="F52" s="42">
        <f t="shared" si="7"/>
        <v>5231</v>
      </c>
      <c r="G52" s="42">
        <f t="shared" si="8"/>
        <v>2718</v>
      </c>
    </row>
    <row r="53" spans="1:7" x14ac:dyDescent="0.25">
      <c r="A53" s="42" t="str">
        <f t="shared" si="3"/>
        <v>LAS PALMAS</v>
      </c>
      <c r="B53" s="41">
        <f t="shared" si="4"/>
        <v>31742</v>
      </c>
      <c r="C53" s="41">
        <f t="shared" si="5"/>
        <v>31280</v>
      </c>
      <c r="D53" s="41">
        <f t="shared" si="6"/>
        <v>6</v>
      </c>
      <c r="E53" s="42" t="str">
        <f t="shared" si="2"/>
        <v>MELILLA</v>
      </c>
      <c r="F53" s="42">
        <f t="shared" si="7"/>
        <v>2804</v>
      </c>
      <c r="G53" s="42">
        <f t="shared" si="8"/>
        <v>3725</v>
      </c>
    </row>
    <row r="54" spans="1:7" x14ac:dyDescent="0.25">
      <c r="A54" s="42" t="str">
        <f t="shared" si="3"/>
        <v>MALAGA</v>
      </c>
      <c r="B54" s="41">
        <f t="shared" si="4"/>
        <v>2003</v>
      </c>
      <c r="C54" s="41">
        <f t="shared" si="5"/>
        <v>1348</v>
      </c>
      <c r="D54" s="41">
        <f t="shared" si="6"/>
        <v>17</v>
      </c>
      <c r="E54" s="42" t="str">
        <f t="shared" si="2"/>
        <v>MALAGA</v>
      </c>
      <c r="F54" s="42">
        <f t="shared" si="7"/>
        <v>2003</v>
      </c>
      <c r="G54" s="42">
        <f t="shared" si="8"/>
        <v>1348</v>
      </c>
    </row>
    <row r="55" spans="1:7" x14ac:dyDescent="0.25">
      <c r="A55" s="42" t="str">
        <f t="shared" si="3"/>
        <v>MARIN Y RIA DE PONTEVEDRA</v>
      </c>
      <c r="B55" s="41">
        <f t="shared" si="4"/>
        <v>5958</v>
      </c>
      <c r="C55" s="41">
        <f t="shared" si="5"/>
        <v>3847</v>
      </c>
      <c r="D55" s="41">
        <f t="shared" si="6"/>
        <v>14</v>
      </c>
      <c r="E55" s="42" t="str">
        <f t="shared" si="2"/>
        <v>A CORUÑA</v>
      </c>
      <c r="F55" s="42">
        <f t="shared" si="7"/>
        <v>1628</v>
      </c>
      <c r="G55" s="42">
        <f t="shared" si="8"/>
        <v>2532</v>
      </c>
    </row>
    <row r="56" spans="1:7" x14ac:dyDescent="0.25">
      <c r="A56" s="42" t="str">
        <f t="shared" si="3"/>
        <v>MELILLA</v>
      </c>
      <c r="B56" s="41">
        <f t="shared" si="4"/>
        <v>2804</v>
      </c>
      <c r="C56" s="41">
        <f t="shared" si="5"/>
        <v>3725</v>
      </c>
      <c r="D56" s="41">
        <f t="shared" si="6"/>
        <v>16</v>
      </c>
      <c r="E56" s="42" t="str">
        <f t="shared" si="2"/>
        <v>MOTRIL</v>
      </c>
      <c r="F56" s="42">
        <f t="shared" si="7"/>
        <v>601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601</v>
      </c>
      <c r="C57" s="41">
        <f t="shared" si="5"/>
        <v>0</v>
      </c>
      <c r="D57" s="41">
        <f t="shared" si="6"/>
        <v>19</v>
      </c>
      <c r="E57" s="42" t="str">
        <f t="shared" si="2"/>
        <v>VILAGARCIA</v>
      </c>
      <c r="F57" s="42">
        <f t="shared" si="7"/>
        <v>555</v>
      </c>
      <c r="G57" s="42">
        <f t="shared" si="8"/>
        <v>1821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371</v>
      </c>
      <c r="G58" s="42">
        <f t="shared" si="8"/>
        <v>595</v>
      </c>
    </row>
    <row r="59" spans="1:7" x14ac:dyDescent="0.25">
      <c r="A59" s="42" t="str">
        <f t="shared" si="3"/>
        <v>SANTA CRUZ DE TENERIFE</v>
      </c>
      <c r="B59" s="41">
        <f t="shared" si="4"/>
        <v>14534</v>
      </c>
      <c r="C59" s="41">
        <f t="shared" si="5"/>
        <v>12919</v>
      </c>
      <c r="D59" s="41">
        <f t="shared" si="6"/>
        <v>10</v>
      </c>
      <c r="E59" s="42" t="str">
        <f t="shared" si="2"/>
        <v>CEUTA</v>
      </c>
      <c r="F59" s="42">
        <f t="shared" si="7"/>
        <v>220</v>
      </c>
      <c r="G59" s="42">
        <f t="shared" si="8"/>
        <v>223</v>
      </c>
    </row>
    <row r="60" spans="1:7" x14ac:dyDescent="0.25">
      <c r="A60" s="42" t="str">
        <f t="shared" si="3"/>
        <v>SANTANDER</v>
      </c>
      <c r="B60" s="41">
        <f t="shared" si="4"/>
        <v>371</v>
      </c>
      <c r="C60" s="41">
        <f t="shared" si="5"/>
        <v>595</v>
      </c>
      <c r="D60" s="41">
        <f t="shared" si="6"/>
        <v>21</v>
      </c>
      <c r="E60" s="42" t="str">
        <f t="shared" si="2"/>
        <v>FERROL-SAN CIBRAO</v>
      </c>
      <c r="F60" s="42">
        <f t="shared" si="7"/>
        <v>136</v>
      </c>
      <c r="G60" s="42">
        <f t="shared" si="8"/>
        <v>70</v>
      </c>
    </row>
    <row r="61" spans="1:7" x14ac:dyDescent="0.25">
      <c r="A61" s="42" t="str">
        <f t="shared" si="3"/>
        <v>SEVILLA</v>
      </c>
      <c r="B61" s="41">
        <f t="shared" si="4"/>
        <v>7408</v>
      </c>
      <c r="C61" s="41">
        <f t="shared" si="5"/>
        <v>4808</v>
      </c>
      <c r="D61" s="41">
        <f t="shared" si="6"/>
        <v>12</v>
      </c>
      <c r="E61" s="42" t="str">
        <f t="shared" si="2"/>
        <v>ALMERIA</v>
      </c>
      <c r="F61" s="42">
        <f t="shared" si="7"/>
        <v>78</v>
      </c>
      <c r="G61" s="42">
        <f t="shared" si="8"/>
        <v>317.5</v>
      </c>
    </row>
    <row r="62" spans="1:7" x14ac:dyDescent="0.25">
      <c r="A62" s="42" t="str">
        <f t="shared" si="3"/>
        <v>TARRAGONA</v>
      </c>
      <c r="B62" s="41">
        <f t="shared" si="4"/>
        <v>19561</v>
      </c>
      <c r="C62" s="41">
        <f t="shared" si="5"/>
        <v>14042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613403</v>
      </c>
      <c r="C63" s="41">
        <f t="shared" si="5"/>
        <v>549832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50074</v>
      </c>
      <c r="C64" s="41">
        <f t="shared" si="5"/>
        <v>44857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555</v>
      </c>
      <c r="C65" s="41">
        <f t="shared" si="5"/>
        <v>1821</v>
      </c>
      <c r="D65" s="41">
        <f t="shared" si="6"/>
        <v>20</v>
      </c>
      <c r="E65" s="42" t="str">
        <f t="shared" si="2"/>
        <v>AVILES</v>
      </c>
      <c r="F65" s="42">
        <f t="shared" si="7"/>
        <v>0</v>
      </c>
      <c r="G65" s="42">
        <f t="shared" si="8"/>
        <v>109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76" t="s">
        <v>73</v>
      </c>
      <c r="B5" s="74" t="str">
        <f>'Resumen general'!D6</f>
        <v>Mes Abril</v>
      </c>
      <c r="C5" s="75"/>
      <c r="D5" s="74" t="s">
        <v>40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750</v>
      </c>
      <c r="C7" s="9">
        <v>227</v>
      </c>
      <c r="D7" s="9">
        <v>2687</v>
      </c>
      <c r="E7" s="9">
        <v>1660</v>
      </c>
      <c r="F7" s="10">
        <f>((E7*100)/D7)-100</f>
        <v>-38.221064384071454</v>
      </c>
      <c r="G7" s="1"/>
      <c r="H7" s="1"/>
      <c r="I7" s="1"/>
    </row>
    <row r="8" spans="1:12" x14ac:dyDescent="0.25">
      <c r="A8" s="11" t="s">
        <v>45</v>
      </c>
      <c r="B8" s="12">
        <v>9885</v>
      </c>
      <c r="C8" s="12">
        <v>11627</v>
      </c>
      <c r="D8" s="12">
        <v>38163</v>
      </c>
      <c r="E8" s="12">
        <v>46753</v>
      </c>
      <c r="F8" s="13">
        <f t="shared" ref="F8:F35" si="0">((E8*100)/D8)-100</f>
        <v>22.508712627413985</v>
      </c>
      <c r="G8" s="1"/>
      <c r="H8" s="1"/>
      <c r="I8" s="1"/>
    </row>
    <row r="9" spans="1:12" x14ac:dyDescent="0.25">
      <c r="A9" s="8" t="s">
        <v>46</v>
      </c>
      <c r="B9" s="9">
        <v>324.5</v>
      </c>
      <c r="C9" s="9">
        <v>223</v>
      </c>
      <c r="D9" s="9">
        <v>331.5</v>
      </c>
      <c r="E9" s="9">
        <v>793</v>
      </c>
      <c r="F9" s="10">
        <f t="shared" si="0"/>
        <v>139.21568627450981</v>
      </c>
      <c r="G9" s="1"/>
      <c r="H9" s="1"/>
      <c r="I9" s="1"/>
    </row>
    <row r="10" spans="1:12" x14ac:dyDescent="0.25">
      <c r="A10" s="11" t="s">
        <v>47</v>
      </c>
      <c r="B10" s="12">
        <v>335</v>
      </c>
      <c r="C10" s="12">
        <v>0</v>
      </c>
      <c r="D10" s="12">
        <v>1842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15759</v>
      </c>
      <c r="C11" s="9">
        <v>13141</v>
      </c>
      <c r="D11" s="9">
        <v>45104</v>
      </c>
      <c r="E11" s="9">
        <v>54374</v>
      </c>
      <c r="F11" s="10">
        <f t="shared" si="0"/>
        <v>20.552500886839312</v>
      </c>
      <c r="G11" s="1"/>
      <c r="H11" s="1"/>
      <c r="I11" s="1"/>
    </row>
    <row r="12" spans="1:12" x14ac:dyDescent="0.25">
      <c r="A12" s="11" t="s">
        <v>49</v>
      </c>
      <c r="B12" s="12">
        <v>8595</v>
      </c>
      <c r="C12" s="12">
        <v>9218.5</v>
      </c>
      <c r="D12" s="12">
        <v>32211</v>
      </c>
      <c r="E12" s="12">
        <v>39888.5</v>
      </c>
      <c r="F12" s="13">
        <f t="shared" si="0"/>
        <v>23.835025301915493</v>
      </c>
      <c r="G12" s="1"/>
      <c r="H12" s="1"/>
      <c r="I12" s="1"/>
    </row>
    <row r="13" spans="1:12" x14ac:dyDescent="0.25">
      <c r="A13" s="8" t="s">
        <v>50</v>
      </c>
      <c r="B13" s="9">
        <v>12135</v>
      </c>
      <c r="C13" s="9">
        <v>7020</v>
      </c>
      <c r="D13" s="9">
        <v>43583</v>
      </c>
      <c r="E13" s="9">
        <v>26214</v>
      </c>
      <c r="F13" s="10">
        <f t="shared" si="0"/>
        <v>-39.852694858086871</v>
      </c>
      <c r="G13" s="1"/>
      <c r="H13" s="1"/>
      <c r="I13" s="1"/>
    </row>
    <row r="14" spans="1:12" x14ac:dyDescent="0.25">
      <c r="A14" s="11" t="s">
        <v>51</v>
      </c>
      <c r="B14" s="12">
        <v>95911.5</v>
      </c>
      <c r="C14" s="12">
        <v>101864</v>
      </c>
      <c r="D14" s="12">
        <v>381557.5</v>
      </c>
      <c r="E14" s="12">
        <v>394185.5</v>
      </c>
      <c r="F14" s="13">
        <f t="shared" si="0"/>
        <v>3.3095929184985238</v>
      </c>
      <c r="G14" s="1"/>
      <c r="H14" s="1"/>
      <c r="I14" s="1"/>
    </row>
    <row r="15" spans="1:12" x14ac:dyDescent="0.25">
      <c r="A15" s="8" t="s">
        <v>52</v>
      </c>
      <c r="B15" s="9">
        <v>37799.25</v>
      </c>
      <c r="C15" s="9">
        <v>40325.5</v>
      </c>
      <c r="D15" s="9">
        <v>134286.25</v>
      </c>
      <c r="E15" s="9">
        <v>156830.5</v>
      </c>
      <c r="F15" s="10">
        <f t="shared" si="0"/>
        <v>16.788204302376457</v>
      </c>
      <c r="G15" s="1"/>
      <c r="H15" s="1"/>
      <c r="I15" s="1"/>
    </row>
    <row r="16" spans="1:12" x14ac:dyDescent="0.25">
      <c r="A16" s="11" t="s">
        <v>53</v>
      </c>
      <c r="B16" s="12">
        <v>4266</v>
      </c>
      <c r="C16" s="12">
        <v>5075</v>
      </c>
      <c r="D16" s="12">
        <v>12558</v>
      </c>
      <c r="E16" s="12">
        <v>18980</v>
      </c>
      <c r="F16" s="13">
        <f t="shared" si="0"/>
        <v>51.138716356107665</v>
      </c>
      <c r="G16" s="1"/>
      <c r="H16" s="1"/>
      <c r="I16" s="1"/>
    </row>
    <row r="17" spans="1:9" x14ac:dyDescent="0.25">
      <c r="A17" s="8" t="s">
        <v>54</v>
      </c>
      <c r="B17" s="9">
        <v>4401</v>
      </c>
      <c r="C17" s="9">
        <v>7824</v>
      </c>
      <c r="D17" s="9">
        <v>17400</v>
      </c>
      <c r="E17" s="9">
        <v>26302</v>
      </c>
      <c r="F17" s="10">
        <f t="shared" si="0"/>
        <v>51.160919540229884</v>
      </c>
      <c r="G17" s="1"/>
      <c r="H17" s="1"/>
      <c r="I17" s="1"/>
    </row>
    <row r="18" spans="1:9" x14ac:dyDescent="0.25">
      <c r="A18" s="11" t="s">
        <v>55</v>
      </c>
      <c r="B18" s="12">
        <v>1239</v>
      </c>
      <c r="C18" s="12">
        <v>596</v>
      </c>
      <c r="D18" s="12">
        <v>4364</v>
      </c>
      <c r="E18" s="12">
        <v>2971</v>
      </c>
      <c r="F18" s="13">
        <f t="shared" si="0"/>
        <v>-31.920256645279565</v>
      </c>
      <c r="G18" s="1"/>
      <c r="H18" s="1"/>
      <c r="I18" s="1"/>
    </row>
    <row r="19" spans="1:9" x14ac:dyDescent="0.25">
      <c r="A19" s="8" t="s">
        <v>56</v>
      </c>
      <c r="B19" s="9">
        <v>50</v>
      </c>
      <c r="C19" s="9">
        <v>27</v>
      </c>
      <c r="D19" s="9">
        <v>70</v>
      </c>
      <c r="E19" s="9">
        <v>136</v>
      </c>
      <c r="F19" s="10">
        <f t="shared" si="0"/>
        <v>94.285714285714278</v>
      </c>
      <c r="G19" s="1"/>
      <c r="H19" s="1"/>
      <c r="I19" s="1"/>
    </row>
    <row r="20" spans="1:9" x14ac:dyDescent="0.25">
      <c r="A20" s="11" t="s">
        <v>57</v>
      </c>
      <c r="B20" s="12">
        <v>2313</v>
      </c>
      <c r="C20" s="12">
        <v>2506</v>
      </c>
      <c r="D20" s="12">
        <v>8528</v>
      </c>
      <c r="E20" s="12">
        <v>10755</v>
      </c>
      <c r="F20" s="13">
        <f t="shared" si="0"/>
        <v>26.1139774859287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34962</v>
      </c>
      <c r="C22" s="12">
        <v>36518</v>
      </c>
      <c r="D22" s="12">
        <v>137046</v>
      </c>
      <c r="E22" s="12">
        <v>146118</v>
      </c>
      <c r="F22" s="13">
        <f t="shared" si="0"/>
        <v>6.6196751455715628</v>
      </c>
      <c r="G22" s="1"/>
      <c r="H22" s="1"/>
      <c r="I22" s="1"/>
    </row>
    <row r="23" spans="1:9" x14ac:dyDescent="0.25">
      <c r="A23" s="8" t="s">
        <v>60</v>
      </c>
      <c r="B23" s="9">
        <v>1778</v>
      </c>
      <c r="C23" s="9">
        <v>1730</v>
      </c>
      <c r="D23" s="9">
        <v>5281</v>
      </c>
      <c r="E23" s="9">
        <v>5486</v>
      </c>
      <c r="F23" s="10">
        <f t="shared" si="0"/>
        <v>3.88184056049991</v>
      </c>
      <c r="G23" s="1"/>
      <c r="H23" s="1"/>
      <c r="I23" s="1"/>
    </row>
    <row r="24" spans="1:9" x14ac:dyDescent="0.25">
      <c r="A24" s="11" t="s">
        <v>61</v>
      </c>
      <c r="B24" s="12">
        <v>2744</v>
      </c>
      <c r="C24" s="12">
        <v>4999</v>
      </c>
      <c r="D24" s="12">
        <v>5643</v>
      </c>
      <c r="E24" s="12">
        <v>16111</v>
      </c>
      <c r="F24" s="13">
        <f t="shared" si="0"/>
        <v>185.50416445153286</v>
      </c>
      <c r="G24" s="1"/>
      <c r="H24" s="1"/>
      <c r="I24" s="1"/>
    </row>
    <row r="25" spans="1:9" x14ac:dyDescent="0.25">
      <c r="A25" s="8" t="s">
        <v>62</v>
      </c>
      <c r="B25" s="9">
        <v>1821</v>
      </c>
      <c r="C25" s="9">
        <v>1602</v>
      </c>
      <c r="D25" s="9">
        <v>7886</v>
      </c>
      <c r="E25" s="9">
        <v>7296</v>
      </c>
      <c r="F25" s="10">
        <f t="shared" si="0"/>
        <v>-7.4816129850367759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172</v>
      </c>
      <c r="D26" s="12">
        <v>0</v>
      </c>
      <c r="E26" s="12">
        <v>978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26572</v>
      </c>
      <c r="C28" s="12">
        <v>28447</v>
      </c>
      <c r="D28" s="12">
        <v>104150</v>
      </c>
      <c r="E28" s="12">
        <v>113246</v>
      </c>
      <c r="F28" s="13">
        <f t="shared" si="0"/>
        <v>8.7335573691790671</v>
      </c>
      <c r="G28" s="1"/>
      <c r="H28" s="1"/>
      <c r="I28" s="1"/>
    </row>
    <row r="29" spans="1:9" x14ac:dyDescent="0.25">
      <c r="A29" s="8" t="s">
        <v>66</v>
      </c>
      <c r="B29" s="9">
        <v>175</v>
      </c>
      <c r="C29" s="9">
        <v>46</v>
      </c>
      <c r="D29" s="9">
        <v>595</v>
      </c>
      <c r="E29" s="9">
        <v>371</v>
      </c>
      <c r="F29" s="10">
        <f t="shared" si="0"/>
        <v>-37.647058823529413</v>
      </c>
      <c r="G29" s="1"/>
      <c r="H29" s="1"/>
      <c r="I29" s="1"/>
    </row>
    <row r="30" spans="1:9" x14ac:dyDescent="0.25">
      <c r="A30" s="11" t="s">
        <v>67</v>
      </c>
      <c r="B30" s="12">
        <v>9509</v>
      </c>
      <c r="C30" s="12">
        <v>11683</v>
      </c>
      <c r="D30" s="12">
        <v>39368</v>
      </c>
      <c r="E30" s="12">
        <v>47318</v>
      </c>
      <c r="F30" s="13">
        <f t="shared" si="0"/>
        <v>20.19406624669783</v>
      </c>
      <c r="G30" s="1"/>
      <c r="H30" s="1"/>
      <c r="I30" s="1"/>
    </row>
    <row r="31" spans="1:9" x14ac:dyDescent="0.25">
      <c r="A31" s="8" t="s">
        <v>68</v>
      </c>
      <c r="B31" s="9">
        <v>6720</v>
      </c>
      <c r="C31" s="9">
        <v>4777</v>
      </c>
      <c r="D31" s="9">
        <v>18468</v>
      </c>
      <c r="E31" s="9">
        <v>22892</v>
      </c>
      <c r="F31" s="10">
        <f t="shared" si="0"/>
        <v>23.954949101147932</v>
      </c>
      <c r="G31" s="1"/>
      <c r="H31" s="1"/>
      <c r="I31" s="1"/>
    </row>
    <row r="32" spans="1:9" x14ac:dyDescent="0.25">
      <c r="A32" s="11" t="s">
        <v>69</v>
      </c>
      <c r="B32" s="12">
        <v>159462</v>
      </c>
      <c r="C32" s="12">
        <v>167367</v>
      </c>
      <c r="D32" s="12">
        <v>599965</v>
      </c>
      <c r="E32" s="12">
        <v>655247</v>
      </c>
      <c r="F32" s="13">
        <f t="shared" si="0"/>
        <v>9.2142041619094499</v>
      </c>
      <c r="G32" s="1"/>
      <c r="H32" s="1"/>
      <c r="I32" s="1"/>
    </row>
    <row r="33" spans="1:9" x14ac:dyDescent="0.25">
      <c r="A33" s="8" t="s">
        <v>70</v>
      </c>
      <c r="B33" s="9">
        <v>14460</v>
      </c>
      <c r="C33" s="9">
        <v>16728.5</v>
      </c>
      <c r="D33" s="9">
        <v>56097</v>
      </c>
      <c r="E33" s="9">
        <v>64758</v>
      </c>
      <c r="F33" s="10">
        <f t="shared" si="0"/>
        <v>15.439328306326544</v>
      </c>
      <c r="G33" s="1"/>
      <c r="H33" s="1"/>
      <c r="I33" s="1"/>
    </row>
    <row r="34" spans="1:9" x14ac:dyDescent="0.25">
      <c r="A34" s="11" t="s">
        <v>71</v>
      </c>
      <c r="B34" s="12">
        <v>1482</v>
      </c>
      <c r="C34" s="12">
        <v>0</v>
      </c>
      <c r="D34" s="12">
        <v>10461</v>
      </c>
      <c r="E34" s="12">
        <v>589</v>
      </c>
      <c r="F34" s="13">
        <f t="shared" si="0"/>
        <v>-94.369563139279222</v>
      </c>
      <c r="G34" s="1"/>
      <c r="H34" s="1"/>
      <c r="I34" s="1"/>
    </row>
    <row r="35" spans="1:9" x14ac:dyDescent="0.25">
      <c r="A35" s="14" t="s">
        <v>72</v>
      </c>
      <c r="B35" s="15">
        <f>SUM(B7:B34)</f>
        <v>453448.25</v>
      </c>
      <c r="C35" s="15">
        <f t="shared" ref="C35:E35" si="1">SUM(C7:C34)</f>
        <v>473743.5</v>
      </c>
      <c r="D35" s="15">
        <f t="shared" si="1"/>
        <v>1707645.25</v>
      </c>
      <c r="E35" s="15">
        <f t="shared" si="1"/>
        <v>1860252.5</v>
      </c>
      <c r="F35" s="16">
        <f t="shared" si="0"/>
        <v>8.9367068482168577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1660</v>
      </c>
      <c r="C38" s="41">
        <f>D7</f>
        <v>2687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655247</v>
      </c>
      <c r="G38" s="42">
        <f>LOOKUP(E38,$A$38:$A$65,$C$38:$C$65)</f>
        <v>599965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46753</v>
      </c>
      <c r="C39" s="41">
        <f t="shared" ref="C39:C65" si="5">D8</f>
        <v>38163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394185.5</v>
      </c>
      <c r="G39" s="42">
        <f t="shared" ref="G39:G65" si="8">LOOKUP(E39,$A$38:$A$65,$C$38:$C$65)</f>
        <v>381557.5</v>
      </c>
    </row>
    <row r="40" spans="1:9" x14ac:dyDescent="0.25">
      <c r="A40" s="42" t="str">
        <f t="shared" si="3"/>
        <v>ALMERIA</v>
      </c>
      <c r="B40" s="41">
        <f t="shared" si="4"/>
        <v>793</v>
      </c>
      <c r="C40" s="41">
        <f t="shared" si="5"/>
        <v>331.5</v>
      </c>
      <c r="D40" s="41">
        <f t="shared" si="6"/>
        <v>22</v>
      </c>
      <c r="E40" s="42" t="str">
        <f t="shared" si="2"/>
        <v>BILBAO</v>
      </c>
      <c r="F40" s="42">
        <f t="shared" si="7"/>
        <v>156830.5</v>
      </c>
      <c r="G40" s="42">
        <f t="shared" si="8"/>
        <v>134286.25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1842</v>
      </c>
      <c r="D41" s="41">
        <f t="shared" si="6"/>
        <v>28</v>
      </c>
      <c r="E41" s="42" t="str">
        <f t="shared" si="2"/>
        <v>LAS PALMAS</v>
      </c>
      <c r="F41" s="42">
        <f t="shared" si="7"/>
        <v>146118</v>
      </c>
      <c r="G41" s="42">
        <f t="shared" si="8"/>
        <v>137046</v>
      </c>
    </row>
    <row r="42" spans="1:9" x14ac:dyDescent="0.25">
      <c r="A42" s="42" t="str">
        <f t="shared" si="3"/>
        <v>BAHIA DE ALGECIRAS</v>
      </c>
      <c r="B42" s="41">
        <f t="shared" si="4"/>
        <v>54374</v>
      </c>
      <c r="C42" s="41">
        <f t="shared" si="5"/>
        <v>45104</v>
      </c>
      <c r="D42" s="41">
        <f t="shared" si="6"/>
        <v>7</v>
      </c>
      <c r="E42" s="42" t="str">
        <f t="shared" si="2"/>
        <v>SANTA CRUZ DE TENERIFE</v>
      </c>
      <c r="F42" s="42">
        <f t="shared" si="7"/>
        <v>113246</v>
      </c>
      <c r="G42" s="42">
        <f t="shared" si="8"/>
        <v>104150</v>
      </c>
    </row>
    <row r="43" spans="1:9" x14ac:dyDescent="0.25">
      <c r="A43" s="42" t="str">
        <f t="shared" si="3"/>
        <v>BAHIA DE CADIZ</v>
      </c>
      <c r="B43" s="41">
        <f t="shared" si="4"/>
        <v>39888.5</v>
      </c>
      <c r="C43" s="41">
        <f t="shared" si="5"/>
        <v>32211</v>
      </c>
      <c r="D43" s="41">
        <f t="shared" si="6"/>
        <v>10</v>
      </c>
      <c r="E43" s="42" t="str">
        <f t="shared" si="2"/>
        <v>VIGO</v>
      </c>
      <c r="F43" s="42">
        <f t="shared" si="7"/>
        <v>64758</v>
      </c>
      <c r="G43" s="42">
        <f t="shared" si="8"/>
        <v>56097</v>
      </c>
    </row>
    <row r="44" spans="1:9" x14ac:dyDescent="0.25">
      <c r="A44" s="42" t="str">
        <f t="shared" si="3"/>
        <v>BALEARES</v>
      </c>
      <c r="B44" s="41">
        <f t="shared" si="4"/>
        <v>26214</v>
      </c>
      <c r="C44" s="41">
        <f t="shared" si="5"/>
        <v>43583</v>
      </c>
      <c r="D44" s="41">
        <f t="shared" si="6"/>
        <v>12</v>
      </c>
      <c r="E44" s="42" t="str">
        <f t="shared" si="2"/>
        <v>BAHIA DE ALGECIRAS</v>
      </c>
      <c r="F44" s="42">
        <f t="shared" si="7"/>
        <v>54374</v>
      </c>
      <c r="G44" s="42">
        <f t="shared" si="8"/>
        <v>45104</v>
      </c>
    </row>
    <row r="45" spans="1:9" x14ac:dyDescent="0.25">
      <c r="A45" s="42" t="str">
        <f t="shared" si="3"/>
        <v>BARCELONA</v>
      </c>
      <c r="B45" s="41">
        <f t="shared" si="4"/>
        <v>394185.5</v>
      </c>
      <c r="C45" s="41">
        <f t="shared" si="5"/>
        <v>381557.5</v>
      </c>
      <c r="D45" s="41">
        <f t="shared" si="6"/>
        <v>2</v>
      </c>
      <c r="E45" s="42" t="str">
        <f t="shared" si="2"/>
        <v>SEVILLA</v>
      </c>
      <c r="F45" s="42">
        <f t="shared" si="7"/>
        <v>47318</v>
      </c>
      <c r="G45" s="42">
        <f t="shared" si="8"/>
        <v>39368</v>
      </c>
    </row>
    <row r="46" spans="1:9" x14ac:dyDescent="0.25">
      <c r="A46" s="42" t="str">
        <f t="shared" si="3"/>
        <v>BILBAO</v>
      </c>
      <c r="B46" s="41">
        <f t="shared" si="4"/>
        <v>156830.5</v>
      </c>
      <c r="C46" s="41">
        <f t="shared" si="5"/>
        <v>134286.25</v>
      </c>
      <c r="D46" s="41">
        <f t="shared" si="6"/>
        <v>3</v>
      </c>
      <c r="E46" s="42" t="str">
        <f t="shared" si="2"/>
        <v>ALICANTE</v>
      </c>
      <c r="F46" s="42">
        <f t="shared" si="7"/>
        <v>46753</v>
      </c>
      <c r="G46" s="42">
        <f t="shared" si="8"/>
        <v>38163</v>
      </c>
    </row>
    <row r="47" spans="1:9" x14ac:dyDescent="0.25">
      <c r="A47" s="42" t="str">
        <f t="shared" si="3"/>
        <v>CARTAGENA</v>
      </c>
      <c r="B47" s="41">
        <f t="shared" si="4"/>
        <v>18980</v>
      </c>
      <c r="C47" s="41">
        <f t="shared" si="5"/>
        <v>12558</v>
      </c>
      <c r="D47" s="41">
        <f t="shared" si="6"/>
        <v>14</v>
      </c>
      <c r="E47" s="42" t="str">
        <f t="shared" si="2"/>
        <v>BAHIA DE CADIZ</v>
      </c>
      <c r="F47" s="42">
        <f t="shared" si="7"/>
        <v>39888.5</v>
      </c>
      <c r="G47" s="42">
        <f t="shared" si="8"/>
        <v>32211</v>
      </c>
    </row>
    <row r="48" spans="1:9" x14ac:dyDescent="0.25">
      <c r="A48" s="42" t="str">
        <f t="shared" si="3"/>
        <v>CASTELLON</v>
      </c>
      <c r="B48" s="41">
        <f t="shared" si="4"/>
        <v>26302</v>
      </c>
      <c r="C48" s="41">
        <f t="shared" si="5"/>
        <v>17400</v>
      </c>
      <c r="D48" s="41">
        <f t="shared" si="6"/>
        <v>11</v>
      </c>
      <c r="E48" s="42" t="str">
        <f t="shared" si="2"/>
        <v>CASTELLON</v>
      </c>
      <c r="F48" s="42">
        <f t="shared" si="7"/>
        <v>26302</v>
      </c>
      <c r="G48" s="42">
        <f t="shared" si="8"/>
        <v>17400</v>
      </c>
    </row>
    <row r="49" spans="1:7" x14ac:dyDescent="0.25">
      <c r="A49" s="42" t="str">
        <f t="shared" si="3"/>
        <v>CEUTA</v>
      </c>
      <c r="B49" s="41">
        <f t="shared" si="4"/>
        <v>2971</v>
      </c>
      <c r="C49" s="41">
        <f t="shared" si="5"/>
        <v>4364</v>
      </c>
      <c r="D49" s="41">
        <f t="shared" si="6"/>
        <v>19</v>
      </c>
      <c r="E49" s="42" t="str">
        <f t="shared" si="2"/>
        <v>BALEARES</v>
      </c>
      <c r="F49" s="42">
        <f t="shared" si="7"/>
        <v>26214</v>
      </c>
      <c r="G49" s="42">
        <f t="shared" si="8"/>
        <v>43583</v>
      </c>
    </row>
    <row r="50" spans="1:7" x14ac:dyDescent="0.25">
      <c r="A50" s="42" t="str">
        <f t="shared" si="3"/>
        <v>FERROL-SAN CIBRAO</v>
      </c>
      <c r="B50" s="41">
        <f t="shared" si="4"/>
        <v>136</v>
      </c>
      <c r="C50" s="41">
        <f t="shared" si="5"/>
        <v>70</v>
      </c>
      <c r="D50" s="41">
        <f t="shared" si="6"/>
        <v>25</v>
      </c>
      <c r="E50" s="42" t="str">
        <f t="shared" si="2"/>
        <v>TARRAGONA</v>
      </c>
      <c r="F50" s="42">
        <f t="shared" si="7"/>
        <v>22892</v>
      </c>
      <c r="G50" s="42">
        <f t="shared" si="8"/>
        <v>18468</v>
      </c>
    </row>
    <row r="51" spans="1:7" x14ac:dyDescent="0.25">
      <c r="A51" s="42" t="str">
        <f t="shared" si="3"/>
        <v>GIJON</v>
      </c>
      <c r="B51" s="41">
        <f t="shared" si="4"/>
        <v>10755</v>
      </c>
      <c r="C51" s="41">
        <f t="shared" si="5"/>
        <v>8528</v>
      </c>
      <c r="D51" s="41">
        <f t="shared" si="6"/>
        <v>16</v>
      </c>
      <c r="E51" s="42" t="str">
        <f t="shared" si="2"/>
        <v>CARTAGENA</v>
      </c>
      <c r="F51" s="42">
        <f t="shared" si="7"/>
        <v>18980</v>
      </c>
      <c r="G51" s="42">
        <f t="shared" si="8"/>
        <v>12558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16111</v>
      </c>
      <c r="G52" s="42">
        <f t="shared" si="8"/>
        <v>5643</v>
      </c>
    </row>
    <row r="53" spans="1:7" x14ac:dyDescent="0.25">
      <c r="A53" s="42" t="str">
        <f t="shared" si="3"/>
        <v>LAS PALMAS</v>
      </c>
      <c r="B53" s="41">
        <f t="shared" si="4"/>
        <v>146118</v>
      </c>
      <c r="C53" s="41">
        <f t="shared" si="5"/>
        <v>137046</v>
      </c>
      <c r="D53" s="41">
        <f t="shared" si="6"/>
        <v>4</v>
      </c>
      <c r="E53" s="42" t="str">
        <f t="shared" si="2"/>
        <v>GIJON</v>
      </c>
      <c r="F53" s="42">
        <f t="shared" si="7"/>
        <v>10755</v>
      </c>
      <c r="G53" s="42">
        <f t="shared" si="8"/>
        <v>8528</v>
      </c>
    </row>
    <row r="54" spans="1:7" x14ac:dyDescent="0.25">
      <c r="A54" s="42" t="str">
        <f t="shared" si="3"/>
        <v>MALAGA</v>
      </c>
      <c r="B54" s="41">
        <f t="shared" si="4"/>
        <v>5486</v>
      </c>
      <c r="C54" s="41">
        <f t="shared" si="5"/>
        <v>5281</v>
      </c>
      <c r="D54" s="41">
        <f t="shared" si="6"/>
        <v>18</v>
      </c>
      <c r="E54" s="42" t="str">
        <f t="shared" si="2"/>
        <v>MELILLA</v>
      </c>
      <c r="F54" s="42">
        <f t="shared" si="7"/>
        <v>7296</v>
      </c>
      <c r="G54" s="42">
        <f t="shared" si="8"/>
        <v>7886</v>
      </c>
    </row>
    <row r="55" spans="1:7" x14ac:dyDescent="0.25">
      <c r="A55" s="42" t="str">
        <f t="shared" si="3"/>
        <v>MARIN Y RIA DE PONTEVEDRA</v>
      </c>
      <c r="B55" s="41">
        <f t="shared" si="4"/>
        <v>16111</v>
      </c>
      <c r="C55" s="41">
        <f t="shared" si="5"/>
        <v>5643</v>
      </c>
      <c r="D55" s="41">
        <f t="shared" si="6"/>
        <v>15</v>
      </c>
      <c r="E55" s="42" t="str">
        <f t="shared" si="2"/>
        <v>MALAGA</v>
      </c>
      <c r="F55" s="42">
        <f t="shared" si="7"/>
        <v>5486</v>
      </c>
      <c r="G55" s="42">
        <f t="shared" si="8"/>
        <v>5281</v>
      </c>
    </row>
    <row r="56" spans="1:7" x14ac:dyDescent="0.25">
      <c r="A56" s="42" t="str">
        <f t="shared" si="3"/>
        <v>MELILLA</v>
      </c>
      <c r="B56" s="41">
        <f t="shared" si="4"/>
        <v>7296</v>
      </c>
      <c r="C56" s="41">
        <f t="shared" si="5"/>
        <v>7886</v>
      </c>
      <c r="D56" s="41">
        <f t="shared" si="6"/>
        <v>17</v>
      </c>
      <c r="E56" s="42" t="str">
        <f t="shared" si="2"/>
        <v>CEUTA</v>
      </c>
      <c r="F56" s="42">
        <f t="shared" si="7"/>
        <v>2971</v>
      </c>
      <c r="G56" s="42">
        <f t="shared" si="8"/>
        <v>4364</v>
      </c>
    </row>
    <row r="57" spans="1:7" x14ac:dyDescent="0.25">
      <c r="A57" s="42" t="str">
        <f t="shared" si="3"/>
        <v>MOTRIL</v>
      </c>
      <c r="B57" s="41">
        <f t="shared" si="4"/>
        <v>978</v>
      </c>
      <c r="C57" s="41">
        <f t="shared" si="5"/>
        <v>0</v>
      </c>
      <c r="D57" s="41">
        <f t="shared" si="6"/>
        <v>21</v>
      </c>
      <c r="E57" s="42" t="str">
        <f t="shared" si="2"/>
        <v>A CORUÑA</v>
      </c>
      <c r="F57" s="42">
        <f t="shared" si="7"/>
        <v>1660</v>
      </c>
      <c r="G57" s="42">
        <f t="shared" si="8"/>
        <v>2687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978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113246</v>
      </c>
      <c r="C59" s="41">
        <f t="shared" si="5"/>
        <v>104150</v>
      </c>
      <c r="D59" s="41">
        <f t="shared" si="6"/>
        <v>5</v>
      </c>
      <c r="E59" s="42" t="str">
        <f t="shared" si="2"/>
        <v>ALMERIA</v>
      </c>
      <c r="F59" s="42">
        <f t="shared" si="7"/>
        <v>793</v>
      </c>
      <c r="G59" s="42">
        <f t="shared" si="8"/>
        <v>331.5</v>
      </c>
    </row>
    <row r="60" spans="1:7" x14ac:dyDescent="0.25">
      <c r="A60" s="42" t="str">
        <f t="shared" si="3"/>
        <v>SANTANDER</v>
      </c>
      <c r="B60" s="41">
        <f t="shared" si="4"/>
        <v>371</v>
      </c>
      <c r="C60" s="41">
        <f t="shared" si="5"/>
        <v>595</v>
      </c>
      <c r="D60" s="41">
        <f t="shared" si="6"/>
        <v>24</v>
      </c>
      <c r="E60" s="42" t="str">
        <f t="shared" si="2"/>
        <v>VILAGARCIA</v>
      </c>
      <c r="F60" s="42">
        <f t="shared" si="7"/>
        <v>589</v>
      </c>
      <c r="G60" s="42">
        <f t="shared" si="8"/>
        <v>10461</v>
      </c>
    </row>
    <row r="61" spans="1:7" x14ac:dyDescent="0.25">
      <c r="A61" s="42" t="str">
        <f t="shared" si="3"/>
        <v>SEVILLA</v>
      </c>
      <c r="B61" s="41">
        <f t="shared" si="4"/>
        <v>47318</v>
      </c>
      <c r="C61" s="41">
        <f t="shared" si="5"/>
        <v>39368</v>
      </c>
      <c r="D61" s="41">
        <f t="shared" si="6"/>
        <v>8</v>
      </c>
      <c r="E61" s="42" t="str">
        <f t="shared" si="2"/>
        <v>SANTANDER</v>
      </c>
      <c r="F61" s="42">
        <f t="shared" si="7"/>
        <v>371</v>
      </c>
      <c r="G61" s="42">
        <f t="shared" si="8"/>
        <v>595</v>
      </c>
    </row>
    <row r="62" spans="1:7" x14ac:dyDescent="0.25">
      <c r="A62" s="42" t="str">
        <f t="shared" si="3"/>
        <v>TARRAGONA</v>
      </c>
      <c r="B62" s="41">
        <f t="shared" si="4"/>
        <v>22892</v>
      </c>
      <c r="C62" s="41">
        <f t="shared" si="5"/>
        <v>18468</v>
      </c>
      <c r="D62" s="41">
        <f t="shared" si="6"/>
        <v>13</v>
      </c>
      <c r="E62" s="42" t="str">
        <f t="shared" si="2"/>
        <v>FERROL-SAN CIBRAO</v>
      </c>
      <c r="F62" s="42">
        <f t="shared" si="7"/>
        <v>136</v>
      </c>
      <c r="G62" s="42">
        <f t="shared" si="8"/>
        <v>70</v>
      </c>
    </row>
    <row r="63" spans="1:7" x14ac:dyDescent="0.25">
      <c r="A63" s="42" t="str">
        <f t="shared" si="3"/>
        <v>VALENCIA</v>
      </c>
      <c r="B63" s="41">
        <f t="shared" si="4"/>
        <v>655247</v>
      </c>
      <c r="C63" s="41">
        <f t="shared" si="5"/>
        <v>599965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64758</v>
      </c>
      <c r="C64" s="41">
        <f t="shared" si="5"/>
        <v>56097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10461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1842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5941</v>
      </c>
      <c r="C7" s="9">
        <v>9386</v>
      </c>
      <c r="D7" s="9">
        <v>10526</v>
      </c>
      <c r="E7" s="9">
        <v>13561</v>
      </c>
      <c r="F7" s="10">
        <f>((E7*100)/D7)-100</f>
        <v>28.833365000950039</v>
      </c>
      <c r="G7" s="1"/>
      <c r="H7" s="1"/>
      <c r="I7" s="1"/>
    </row>
    <row r="8" spans="1:12" x14ac:dyDescent="0.25">
      <c r="A8" s="11" t="s">
        <v>45</v>
      </c>
      <c r="B8" s="12">
        <v>19114</v>
      </c>
      <c r="C8" s="12">
        <v>19185</v>
      </c>
      <c r="D8" s="12">
        <v>52872</v>
      </c>
      <c r="E8" s="12">
        <v>60274</v>
      </c>
      <c r="F8" s="13">
        <f t="shared" ref="F8:F35" si="0">((E8*100)/D8)-100</f>
        <v>13.999848691178698</v>
      </c>
      <c r="G8" s="1"/>
      <c r="H8" s="1"/>
      <c r="I8" s="1"/>
    </row>
    <row r="9" spans="1:12" x14ac:dyDescent="0.25">
      <c r="A9" s="8" t="s">
        <v>46</v>
      </c>
      <c r="B9" s="9">
        <v>56175</v>
      </c>
      <c r="C9" s="9">
        <v>51604</v>
      </c>
      <c r="D9" s="9">
        <v>183588</v>
      </c>
      <c r="E9" s="9">
        <v>162346</v>
      </c>
      <c r="F9" s="10">
        <f t="shared" si="0"/>
        <v>-11.570473015665513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386476</v>
      </c>
      <c r="C11" s="9">
        <v>345494</v>
      </c>
      <c r="D11" s="9">
        <v>1221890</v>
      </c>
      <c r="E11" s="9">
        <v>1192693</v>
      </c>
      <c r="F11" s="10">
        <f t="shared" si="0"/>
        <v>-2.3894949627216846</v>
      </c>
      <c r="G11" s="1"/>
      <c r="H11" s="1"/>
      <c r="I11" s="1"/>
    </row>
    <row r="12" spans="1:12" x14ac:dyDescent="0.25">
      <c r="A12" s="11" t="s">
        <v>49</v>
      </c>
      <c r="B12" s="12">
        <v>38868</v>
      </c>
      <c r="C12" s="12">
        <v>38813</v>
      </c>
      <c r="D12" s="12">
        <v>58885</v>
      </c>
      <c r="E12" s="12">
        <v>58367</v>
      </c>
      <c r="F12" s="13">
        <f t="shared" si="0"/>
        <v>-0.87968073363335009</v>
      </c>
      <c r="G12" s="1"/>
      <c r="H12" s="1"/>
      <c r="I12" s="1"/>
    </row>
    <row r="13" spans="1:12" x14ac:dyDescent="0.25">
      <c r="A13" s="8" t="s">
        <v>50</v>
      </c>
      <c r="B13" s="9">
        <v>398979</v>
      </c>
      <c r="C13" s="9">
        <v>373573</v>
      </c>
      <c r="D13" s="9">
        <v>814469</v>
      </c>
      <c r="E13" s="9">
        <v>812791</v>
      </c>
      <c r="F13" s="10">
        <f t="shared" si="0"/>
        <v>-0.20602380201087556</v>
      </c>
      <c r="G13" s="1"/>
      <c r="H13" s="1"/>
      <c r="I13" s="1"/>
    </row>
    <row r="14" spans="1:12" x14ac:dyDescent="0.25">
      <c r="A14" s="11" t="s">
        <v>51</v>
      </c>
      <c r="B14" s="12">
        <v>273254</v>
      </c>
      <c r="C14" s="12">
        <v>288875</v>
      </c>
      <c r="D14" s="12">
        <v>586699</v>
      </c>
      <c r="E14" s="12">
        <v>583168</v>
      </c>
      <c r="F14" s="13">
        <f t="shared" si="0"/>
        <v>-0.60184183030821714</v>
      </c>
      <c r="G14" s="1"/>
      <c r="H14" s="1"/>
      <c r="I14" s="1"/>
    </row>
    <row r="15" spans="1:12" x14ac:dyDescent="0.25">
      <c r="A15" s="8" t="s">
        <v>52</v>
      </c>
      <c r="B15" s="9">
        <v>19416</v>
      </c>
      <c r="C15" s="9">
        <v>24398</v>
      </c>
      <c r="D15" s="9">
        <v>36800</v>
      </c>
      <c r="E15" s="9">
        <v>42113</v>
      </c>
      <c r="F15" s="10">
        <f t="shared" si="0"/>
        <v>14.4375</v>
      </c>
      <c r="G15" s="1"/>
      <c r="H15" s="1"/>
      <c r="I15" s="1"/>
    </row>
    <row r="16" spans="1:12" x14ac:dyDescent="0.25">
      <c r="A16" s="11" t="s">
        <v>53</v>
      </c>
      <c r="B16" s="12">
        <v>4634</v>
      </c>
      <c r="C16" s="12">
        <v>7196</v>
      </c>
      <c r="D16" s="12">
        <v>8546</v>
      </c>
      <c r="E16" s="12">
        <v>20177</v>
      </c>
      <c r="F16" s="13">
        <f t="shared" si="0"/>
        <v>136.09875965363912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191827</v>
      </c>
      <c r="C18" s="12">
        <v>163054</v>
      </c>
      <c r="D18" s="12">
        <v>623023</v>
      </c>
      <c r="E18" s="12">
        <v>559571</v>
      </c>
      <c r="F18" s="13">
        <f t="shared" si="0"/>
        <v>-10.184535723400259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1890</v>
      </c>
      <c r="C20" s="12">
        <v>1619</v>
      </c>
      <c r="D20" s="12">
        <v>1890</v>
      </c>
      <c r="E20" s="12">
        <v>1619</v>
      </c>
      <c r="F20" s="13">
        <f t="shared" si="0"/>
        <v>-14.338624338624342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140990</v>
      </c>
      <c r="C22" s="12">
        <v>111703</v>
      </c>
      <c r="D22" s="12">
        <v>483192</v>
      </c>
      <c r="E22" s="12">
        <v>474804</v>
      </c>
      <c r="F22" s="13">
        <f t="shared" si="0"/>
        <v>-1.7359558933094945</v>
      </c>
      <c r="G22" s="1"/>
      <c r="H22" s="1"/>
      <c r="I22" s="1"/>
    </row>
    <row r="23" spans="1:9" x14ac:dyDescent="0.25">
      <c r="A23" s="8" t="s">
        <v>60</v>
      </c>
      <c r="B23" s="9">
        <v>65100</v>
      </c>
      <c r="C23" s="9">
        <v>64633</v>
      </c>
      <c r="D23" s="9">
        <v>186434</v>
      </c>
      <c r="E23" s="9">
        <v>200435</v>
      </c>
      <c r="F23" s="10">
        <f t="shared" si="0"/>
        <v>7.5098962635570814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42794</v>
      </c>
      <c r="C25" s="9">
        <v>48753</v>
      </c>
      <c r="D25" s="9">
        <v>130639</v>
      </c>
      <c r="E25" s="9">
        <v>163737</v>
      </c>
      <c r="F25" s="10">
        <f t="shared" si="0"/>
        <v>25.335466438046836</v>
      </c>
      <c r="G25" s="1"/>
      <c r="H25" s="1"/>
      <c r="I25" s="1"/>
    </row>
    <row r="26" spans="1:9" x14ac:dyDescent="0.25">
      <c r="A26" s="11" t="s">
        <v>63</v>
      </c>
      <c r="B26" s="12">
        <v>604</v>
      </c>
      <c r="C26" s="12">
        <v>727</v>
      </c>
      <c r="D26" s="12">
        <v>604</v>
      </c>
      <c r="E26" s="12">
        <v>727</v>
      </c>
      <c r="F26" s="13">
        <f t="shared" si="0"/>
        <v>20.36423841059603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385179</v>
      </c>
      <c r="C28" s="12">
        <v>370502</v>
      </c>
      <c r="D28" s="12">
        <v>1338311</v>
      </c>
      <c r="E28" s="12">
        <v>1463571</v>
      </c>
      <c r="F28" s="13">
        <f t="shared" si="0"/>
        <v>9.3595584284968112</v>
      </c>
      <c r="G28" s="1"/>
      <c r="H28" s="1"/>
      <c r="I28" s="1"/>
    </row>
    <row r="29" spans="1:9" x14ac:dyDescent="0.25">
      <c r="A29" s="8" t="s">
        <v>66</v>
      </c>
      <c r="B29" s="9">
        <v>17995</v>
      </c>
      <c r="C29" s="9">
        <v>24353</v>
      </c>
      <c r="D29" s="9">
        <v>28450</v>
      </c>
      <c r="E29" s="9">
        <v>41173</v>
      </c>
      <c r="F29" s="10">
        <f t="shared" si="0"/>
        <v>44.720562390158165</v>
      </c>
      <c r="G29" s="1"/>
      <c r="H29" s="1"/>
      <c r="I29" s="1"/>
    </row>
    <row r="30" spans="1:9" x14ac:dyDescent="0.25">
      <c r="A30" s="11" t="s">
        <v>67</v>
      </c>
      <c r="B30" s="12">
        <v>3551</v>
      </c>
      <c r="C30" s="12">
        <v>1996</v>
      </c>
      <c r="D30" s="12">
        <v>35599</v>
      </c>
      <c r="E30" s="12">
        <v>3308</v>
      </c>
      <c r="F30" s="13">
        <f t="shared" si="0"/>
        <v>-90.707604146183883</v>
      </c>
      <c r="G30" s="1"/>
      <c r="H30" s="1"/>
      <c r="I30" s="1"/>
    </row>
    <row r="31" spans="1:9" x14ac:dyDescent="0.25">
      <c r="A31" s="8" t="s">
        <v>68</v>
      </c>
      <c r="B31" s="9">
        <v>597</v>
      </c>
      <c r="C31" s="9">
        <v>0</v>
      </c>
      <c r="D31" s="9">
        <v>597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40285</v>
      </c>
      <c r="C32" s="12">
        <v>42534</v>
      </c>
      <c r="D32" s="12">
        <v>70797</v>
      </c>
      <c r="E32" s="12">
        <v>100451</v>
      </c>
      <c r="F32" s="13">
        <f t="shared" si="0"/>
        <v>41.885955619588401</v>
      </c>
      <c r="G32" s="1"/>
      <c r="H32" s="1"/>
      <c r="I32" s="1"/>
    </row>
    <row r="33" spans="1:9" x14ac:dyDescent="0.25">
      <c r="A33" s="8" t="s">
        <v>70</v>
      </c>
      <c r="B33" s="9">
        <v>89384</v>
      </c>
      <c r="C33" s="9">
        <v>68280</v>
      </c>
      <c r="D33" s="9">
        <v>245311</v>
      </c>
      <c r="E33" s="9">
        <v>210877</v>
      </c>
      <c r="F33" s="10">
        <f t="shared" si="0"/>
        <v>-14.036875639494355</v>
      </c>
      <c r="G33" s="1"/>
      <c r="H33" s="1"/>
      <c r="I33" s="1"/>
    </row>
    <row r="34" spans="1:9" x14ac:dyDescent="0.25">
      <c r="A34" s="11" t="s">
        <v>71</v>
      </c>
      <c r="B34" s="12">
        <v>719</v>
      </c>
      <c r="C34" s="12">
        <v>564</v>
      </c>
      <c r="D34" s="12">
        <v>719</v>
      </c>
      <c r="E34" s="12">
        <v>564</v>
      </c>
      <c r="F34" s="13">
        <f t="shared" si="0"/>
        <v>-21.557719054242</v>
      </c>
      <c r="G34" s="1"/>
      <c r="H34" s="1"/>
      <c r="I34" s="1"/>
    </row>
    <row r="35" spans="1:9" x14ac:dyDescent="0.25">
      <c r="A35" s="14" t="s">
        <v>72</v>
      </c>
      <c r="B35" s="15">
        <f>SUM(B7:B34)</f>
        <v>2183772</v>
      </c>
      <c r="C35" s="15">
        <f t="shared" ref="C35:E35" si="1">SUM(C7:C34)</f>
        <v>2057242</v>
      </c>
      <c r="D35" s="15">
        <f t="shared" si="1"/>
        <v>6119841</v>
      </c>
      <c r="E35" s="15">
        <f t="shared" si="1"/>
        <v>6166327</v>
      </c>
      <c r="F35" s="16">
        <f t="shared" si="0"/>
        <v>0.75959489797202195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13561</v>
      </c>
      <c r="C38" s="41">
        <f>D7</f>
        <v>10526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1463571</v>
      </c>
      <c r="G38" s="42">
        <f>LOOKUP(E38,$A$38:$A$65,$C$38:$C$65)</f>
        <v>1338311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60274</v>
      </c>
      <c r="C39" s="41">
        <f t="shared" ref="C39:C65" si="5">D8</f>
        <v>52872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1192693</v>
      </c>
      <c r="G39" s="42">
        <f t="shared" ref="G39:G65" si="8">LOOKUP(E39,$A$38:$A$65,$C$38:$C$65)</f>
        <v>1221890</v>
      </c>
    </row>
    <row r="40" spans="1:9" x14ac:dyDescent="0.25">
      <c r="A40" s="42" t="str">
        <f t="shared" si="3"/>
        <v>ALMERIA</v>
      </c>
      <c r="B40" s="41">
        <f t="shared" si="4"/>
        <v>162346</v>
      </c>
      <c r="C40" s="41">
        <f t="shared" si="5"/>
        <v>183588</v>
      </c>
      <c r="D40" s="41">
        <f t="shared" si="6"/>
        <v>10</v>
      </c>
      <c r="E40" s="42" t="str">
        <f t="shared" si="2"/>
        <v>BALEARES</v>
      </c>
      <c r="F40" s="42">
        <f t="shared" si="7"/>
        <v>812791</v>
      </c>
      <c r="G40" s="42">
        <f t="shared" si="8"/>
        <v>814469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583168</v>
      </c>
      <c r="G41" s="42">
        <f t="shared" si="8"/>
        <v>586699</v>
      </c>
    </row>
    <row r="42" spans="1:9" x14ac:dyDescent="0.25">
      <c r="A42" s="42" t="str">
        <f t="shared" si="3"/>
        <v>BAHIA DE ALGECIRAS</v>
      </c>
      <c r="B42" s="41">
        <f t="shared" si="4"/>
        <v>1192693</v>
      </c>
      <c r="C42" s="41">
        <f t="shared" si="5"/>
        <v>1221890</v>
      </c>
      <c r="D42" s="41">
        <f t="shared" si="6"/>
        <v>2</v>
      </c>
      <c r="E42" s="42" t="str">
        <f t="shared" si="2"/>
        <v>CEUTA</v>
      </c>
      <c r="F42" s="42">
        <f t="shared" si="7"/>
        <v>559571</v>
      </c>
      <c r="G42" s="42">
        <f t="shared" si="8"/>
        <v>623023</v>
      </c>
    </row>
    <row r="43" spans="1:9" x14ac:dyDescent="0.25">
      <c r="A43" s="42" t="str">
        <f t="shared" si="3"/>
        <v>BAHIA DE CADIZ</v>
      </c>
      <c r="B43" s="41">
        <f t="shared" si="4"/>
        <v>58367</v>
      </c>
      <c r="C43" s="41">
        <f t="shared" si="5"/>
        <v>58885</v>
      </c>
      <c r="D43" s="41">
        <f t="shared" si="6"/>
        <v>13</v>
      </c>
      <c r="E43" s="42" t="str">
        <f t="shared" si="2"/>
        <v>LAS PALMAS</v>
      </c>
      <c r="F43" s="42">
        <f t="shared" si="7"/>
        <v>474804</v>
      </c>
      <c r="G43" s="42">
        <f t="shared" si="8"/>
        <v>483192</v>
      </c>
    </row>
    <row r="44" spans="1:9" x14ac:dyDescent="0.25">
      <c r="A44" s="42" t="str">
        <f t="shared" si="3"/>
        <v>BALEARES</v>
      </c>
      <c r="B44" s="41">
        <f t="shared" si="4"/>
        <v>812791</v>
      </c>
      <c r="C44" s="41">
        <f t="shared" si="5"/>
        <v>814469</v>
      </c>
      <c r="D44" s="41">
        <f t="shared" si="6"/>
        <v>3</v>
      </c>
      <c r="E44" s="42" t="str">
        <f t="shared" si="2"/>
        <v>VIGO</v>
      </c>
      <c r="F44" s="42">
        <f t="shared" si="7"/>
        <v>210877</v>
      </c>
      <c r="G44" s="42">
        <f t="shared" si="8"/>
        <v>245311</v>
      </c>
    </row>
    <row r="45" spans="1:9" x14ac:dyDescent="0.25">
      <c r="A45" s="42" t="str">
        <f t="shared" si="3"/>
        <v>BARCELONA</v>
      </c>
      <c r="B45" s="41">
        <f t="shared" si="4"/>
        <v>583168</v>
      </c>
      <c r="C45" s="41">
        <f t="shared" si="5"/>
        <v>586699</v>
      </c>
      <c r="D45" s="41">
        <f t="shared" si="6"/>
        <v>4</v>
      </c>
      <c r="E45" s="42" t="str">
        <f t="shared" si="2"/>
        <v>MALAGA</v>
      </c>
      <c r="F45" s="42">
        <f t="shared" si="7"/>
        <v>200435</v>
      </c>
      <c r="G45" s="42">
        <f t="shared" si="8"/>
        <v>186434</v>
      </c>
    </row>
    <row r="46" spans="1:9" x14ac:dyDescent="0.25">
      <c r="A46" s="42" t="str">
        <f t="shared" si="3"/>
        <v>BILBAO</v>
      </c>
      <c r="B46" s="41">
        <f t="shared" si="4"/>
        <v>42113</v>
      </c>
      <c r="C46" s="41">
        <f t="shared" si="5"/>
        <v>36800</v>
      </c>
      <c r="D46" s="41">
        <f t="shared" si="6"/>
        <v>14</v>
      </c>
      <c r="E46" s="42" t="str">
        <f t="shared" si="2"/>
        <v>MELILLA</v>
      </c>
      <c r="F46" s="42">
        <f t="shared" si="7"/>
        <v>163737</v>
      </c>
      <c r="G46" s="42">
        <f t="shared" si="8"/>
        <v>130639</v>
      </c>
    </row>
    <row r="47" spans="1:9" x14ac:dyDescent="0.25">
      <c r="A47" s="42" t="str">
        <f t="shared" si="3"/>
        <v>CARTAGENA</v>
      </c>
      <c r="B47" s="41">
        <f t="shared" si="4"/>
        <v>20177</v>
      </c>
      <c r="C47" s="41">
        <f t="shared" si="5"/>
        <v>8546</v>
      </c>
      <c r="D47" s="41">
        <f t="shared" si="6"/>
        <v>16</v>
      </c>
      <c r="E47" s="42" t="str">
        <f t="shared" si="2"/>
        <v>ALMERIA</v>
      </c>
      <c r="F47" s="42">
        <f t="shared" si="7"/>
        <v>162346</v>
      </c>
      <c r="G47" s="42">
        <f t="shared" si="8"/>
        <v>183588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100451</v>
      </c>
      <c r="G48" s="42">
        <f t="shared" si="8"/>
        <v>70797</v>
      </c>
    </row>
    <row r="49" spans="1:7" x14ac:dyDescent="0.25">
      <c r="A49" s="42" t="str">
        <f t="shared" si="3"/>
        <v>CEUTA</v>
      </c>
      <c r="B49" s="41">
        <f t="shared" si="4"/>
        <v>559571</v>
      </c>
      <c r="C49" s="41">
        <f t="shared" si="5"/>
        <v>623023</v>
      </c>
      <c r="D49" s="41">
        <f t="shared" si="6"/>
        <v>5</v>
      </c>
      <c r="E49" s="42" t="str">
        <f t="shared" si="2"/>
        <v>ALICANTE</v>
      </c>
      <c r="F49" s="42">
        <f t="shared" si="7"/>
        <v>60274</v>
      </c>
      <c r="G49" s="42">
        <f t="shared" si="8"/>
        <v>52872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58367</v>
      </c>
      <c r="G50" s="42">
        <f t="shared" si="8"/>
        <v>58885</v>
      </c>
    </row>
    <row r="51" spans="1:7" x14ac:dyDescent="0.25">
      <c r="A51" s="42" t="str">
        <f t="shared" si="3"/>
        <v>GIJON</v>
      </c>
      <c r="B51" s="41">
        <f t="shared" si="4"/>
        <v>1619</v>
      </c>
      <c r="C51" s="41">
        <f t="shared" si="5"/>
        <v>1890</v>
      </c>
      <c r="D51" s="41">
        <f t="shared" si="6"/>
        <v>19</v>
      </c>
      <c r="E51" s="42" t="str">
        <f t="shared" si="2"/>
        <v>BILBAO</v>
      </c>
      <c r="F51" s="42">
        <f t="shared" si="7"/>
        <v>42113</v>
      </c>
      <c r="G51" s="42">
        <f t="shared" si="8"/>
        <v>36800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41173</v>
      </c>
      <c r="G52" s="42">
        <f t="shared" si="8"/>
        <v>28450</v>
      </c>
    </row>
    <row r="53" spans="1:7" x14ac:dyDescent="0.25">
      <c r="A53" s="42" t="str">
        <f t="shared" si="3"/>
        <v>LAS PALMAS</v>
      </c>
      <c r="B53" s="41">
        <f t="shared" si="4"/>
        <v>474804</v>
      </c>
      <c r="C53" s="41">
        <f t="shared" si="5"/>
        <v>483192</v>
      </c>
      <c r="D53" s="41">
        <f t="shared" si="6"/>
        <v>6</v>
      </c>
      <c r="E53" s="42" t="str">
        <f t="shared" si="2"/>
        <v>CARTAGENA</v>
      </c>
      <c r="F53" s="42">
        <f t="shared" si="7"/>
        <v>20177</v>
      </c>
      <c r="G53" s="42">
        <f t="shared" si="8"/>
        <v>8546</v>
      </c>
    </row>
    <row r="54" spans="1:7" x14ac:dyDescent="0.25">
      <c r="A54" s="42" t="str">
        <f t="shared" si="3"/>
        <v>MALAGA</v>
      </c>
      <c r="B54" s="41">
        <f t="shared" si="4"/>
        <v>200435</v>
      </c>
      <c r="C54" s="41">
        <f t="shared" si="5"/>
        <v>186434</v>
      </c>
      <c r="D54" s="41">
        <f t="shared" si="6"/>
        <v>8</v>
      </c>
      <c r="E54" s="42" t="str">
        <f t="shared" si="2"/>
        <v>A CORUÑA</v>
      </c>
      <c r="F54" s="42">
        <f t="shared" si="7"/>
        <v>13561</v>
      </c>
      <c r="G54" s="42">
        <f t="shared" si="8"/>
        <v>10526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3308</v>
      </c>
      <c r="G55" s="42">
        <f t="shared" si="8"/>
        <v>35599</v>
      </c>
    </row>
    <row r="56" spans="1:7" x14ac:dyDescent="0.25">
      <c r="A56" s="42" t="str">
        <f t="shared" si="3"/>
        <v>MELILLA</v>
      </c>
      <c r="B56" s="41">
        <f t="shared" si="4"/>
        <v>163737</v>
      </c>
      <c r="C56" s="41">
        <f t="shared" si="5"/>
        <v>130639</v>
      </c>
      <c r="D56" s="41">
        <f t="shared" si="6"/>
        <v>9</v>
      </c>
      <c r="E56" s="42" t="str">
        <f t="shared" si="2"/>
        <v>GIJON</v>
      </c>
      <c r="F56" s="42">
        <f t="shared" si="9"/>
        <v>1619</v>
      </c>
      <c r="G56" s="42">
        <f t="shared" si="8"/>
        <v>1890</v>
      </c>
    </row>
    <row r="57" spans="1:7" x14ac:dyDescent="0.25">
      <c r="A57" s="42" t="str">
        <f t="shared" si="3"/>
        <v>MOTRIL</v>
      </c>
      <c r="B57" s="41">
        <f t="shared" si="4"/>
        <v>727</v>
      </c>
      <c r="C57" s="41">
        <f t="shared" si="5"/>
        <v>604</v>
      </c>
      <c r="D57" s="41">
        <f t="shared" si="6"/>
        <v>20</v>
      </c>
      <c r="E57" s="42" t="str">
        <f t="shared" si="2"/>
        <v>MOTRIL</v>
      </c>
      <c r="F57" s="42">
        <f t="shared" si="9"/>
        <v>727</v>
      </c>
      <c r="G57" s="42">
        <f t="shared" si="8"/>
        <v>604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564</v>
      </c>
      <c r="G58" s="42">
        <f t="shared" si="8"/>
        <v>719</v>
      </c>
    </row>
    <row r="59" spans="1:7" x14ac:dyDescent="0.25">
      <c r="A59" s="42" t="str">
        <f t="shared" si="3"/>
        <v>SANTA CRUZ DE TENERIFE</v>
      </c>
      <c r="B59" s="41">
        <f t="shared" si="4"/>
        <v>1463571</v>
      </c>
      <c r="C59" s="41">
        <f t="shared" si="5"/>
        <v>1338311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41173</v>
      </c>
      <c r="C60" s="41">
        <f t="shared" si="5"/>
        <v>28450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3308</v>
      </c>
      <c r="C61" s="41">
        <f t="shared" si="5"/>
        <v>35599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597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100451</v>
      </c>
      <c r="C63" s="41">
        <f t="shared" si="5"/>
        <v>70797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210877</v>
      </c>
      <c r="C64" s="41">
        <f t="shared" si="5"/>
        <v>245311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564</v>
      </c>
      <c r="C65" s="41">
        <f t="shared" si="5"/>
        <v>719</v>
      </c>
      <c r="D65" s="41">
        <f t="shared" si="6"/>
        <v>21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5941</v>
      </c>
      <c r="C7" s="9">
        <v>9386</v>
      </c>
      <c r="D7" s="9">
        <v>10526</v>
      </c>
      <c r="E7" s="9">
        <v>13561</v>
      </c>
      <c r="F7" s="10">
        <f>((E7*100)/D7)-100</f>
        <v>28.833365000950039</v>
      </c>
      <c r="G7" s="1"/>
      <c r="H7" s="1"/>
      <c r="I7" s="1"/>
    </row>
    <row r="8" spans="1:12" x14ac:dyDescent="0.25">
      <c r="A8" s="11" t="s">
        <v>45</v>
      </c>
      <c r="B8" s="12">
        <v>6808</v>
      </c>
      <c r="C8" s="12">
        <v>7693</v>
      </c>
      <c r="D8" s="12">
        <v>7469</v>
      </c>
      <c r="E8" s="12">
        <v>15360</v>
      </c>
      <c r="F8" s="13">
        <f t="shared" ref="F8:F35" si="0">((E8*100)/D8)-100</f>
        <v>105.65002008300976</v>
      </c>
      <c r="G8" s="1"/>
      <c r="H8" s="1"/>
      <c r="I8" s="1"/>
    </row>
    <row r="9" spans="1:12" x14ac:dyDescent="0.25">
      <c r="A9" s="8" t="s">
        <v>46</v>
      </c>
      <c r="B9" s="9">
        <v>3660</v>
      </c>
      <c r="C9" s="9">
        <v>10594</v>
      </c>
      <c r="D9" s="9">
        <v>4306</v>
      </c>
      <c r="E9" s="9">
        <v>12104</v>
      </c>
      <c r="F9" s="10">
        <f t="shared" si="0"/>
        <v>181.09614491407336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37459</v>
      </c>
      <c r="C12" s="12">
        <v>37164</v>
      </c>
      <c r="D12" s="12">
        <v>53579</v>
      </c>
      <c r="E12" s="12">
        <v>53044</v>
      </c>
      <c r="F12" s="13">
        <f t="shared" si="0"/>
        <v>-0.99852554172343844</v>
      </c>
      <c r="G12" s="1"/>
      <c r="H12" s="1"/>
      <c r="I12" s="1"/>
    </row>
    <row r="13" spans="1:12" x14ac:dyDescent="0.25">
      <c r="A13" s="8" t="s">
        <v>50</v>
      </c>
      <c r="B13" s="9">
        <v>85614</v>
      </c>
      <c r="C13" s="9">
        <v>132223</v>
      </c>
      <c r="D13" s="9">
        <v>130762</v>
      </c>
      <c r="E13" s="9">
        <v>191084</v>
      </c>
      <c r="F13" s="10">
        <f t="shared" si="0"/>
        <v>46.131139015922059</v>
      </c>
      <c r="G13" s="1"/>
      <c r="H13" s="1"/>
      <c r="I13" s="1"/>
    </row>
    <row r="14" spans="1:12" x14ac:dyDescent="0.25">
      <c r="A14" s="11" t="s">
        <v>51</v>
      </c>
      <c r="B14" s="12">
        <v>154557</v>
      </c>
      <c r="C14" s="12">
        <v>180873</v>
      </c>
      <c r="D14" s="12">
        <v>332809</v>
      </c>
      <c r="E14" s="12">
        <v>343495</v>
      </c>
      <c r="F14" s="13">
        <f t="shared" si="0"/>
        <v>3.2108506681009175</v>
      </c>
      <c r="G14" s="1"/>
      <c r="H14" s="1"/>
      <c r="I14" s="1"/>
    </row>
    <row r="15" spans="1:12" x14ac:dyDescent="0.25">
      <c r="A15" s="8" t="s">
        <v>52</v>
      </c>
      <c r="B15" s="9">
        <v>5882</v>
      </c>
      <c r="C15" s="9">
        <v>6266</v>
      </c>
      <c r="D15" s="9">
        <v>7199</v>
      </c>
      <c r="E15" s="9">
        <v>6266</v>
      </c>
      <c r="F15" s="10">
        <f t="shared" si="0"/>
        <v>-12.960133351854424</v>
      </c>
      <c r="G15" s="1"/>
      <c r="H15" s="1"/>
      <c r="I15" s="1"/>
    </row>
    <row r="16" spans="1:12" x14ac:dyDescent="0.25">
      <c r="A16" s="11" t="s">
        <v>53</v>
      </c>
      <c r="B16" s="12">
        <v>4634</v>
      </c>
      <c r="C16" s="12">
        <v>7196</v>
      </c>
      <c r="D16" s="12">
        <v>8546</v>
      </c>
      <c r="E16" s="12">
        <v>20177</v>
      </c>
      <c r="F16" s="13">
        <f t="shared" si="0"/>
        <v>136.09875965363912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342</v>
      </c>
      <c r="D18" s="12">
        <v>938</v>
      </c>
      <c r="E18" s="12">
        <v>2010</v>
      </c>
      <c r="F18" s="13">
        <f t="shared" si="0"/>
        <v>114.28571428571428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1890</v>
      </c>
      <c r="C20" s="12">
        <v>1619</v>
      </c>
      <c r="D20" s="12">
        <v>1890</v>
      </c>
      <c r="E20" s="12">
        <v>1619</v>
      </c>
      <c r="F20" s="13">
        <f t="shared" si="0"/>
        <v>-14.338624338624342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69259</v>
      </c>
      <c r="C22" s="12">
        <v>49352</v>
      </c>
      <c r="D22" s="12">
        <v>288270</v>
      </c>
      <c r="E22" s="12">
        <v>247817</v>
      </c>
      <c r="F22" s="13">
        <f t="shared" si="0"/>
        <v>-14.033024594997741</v>
      </c>
      <c r="G22" s="1"/>
      <c r="H22" s="1"/>
      <c r="I22" s="1"/>
    </row>
    <row r="23" spans="1:9" x14ac:dyDescent="0.25">
      <c r="A23" s="8" t="s">
        <v>60</v>
      </c>
      <c r="B23" s="9">
        <v>44505</v>
      </c>
      <c r="C23" s="9">
        <v>41325</v>
      </c>
      <c r="D23" s="9">
        <v>122553</v>
      </c>
      <c r="E23" s="9">
        <v>119244</v>
      </c>
      <c r="F23" s="10">
        <f t="shared" si="0"/>
        <v>-2.7000563021713049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604</v>
      </c>
      <c r="C26" s="12">
        <v>727</v>
      </c>
      <c r="D26" s="12">
        <v>604</v>
      </c>
      <c r="E26" s="12">
        <v>727</v>
      </c>
      <c r="F26" s="13">
        <f t="shared" si="0"/>
        <v>20.36423841059603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59938</v>
      </c>
      <c r="C28" s="12">
        <v>58373</v>
      </c>
      <c r="D28" s="12">
        <v>246889</v>
      </c>
      <c r="E28" s="12">
        <v>286660</v>
      </c>
      <c r="F28" s="13">
        <f t="shared" si="0"/>
        <v>16.108858636877301</v>
      </c>
      <c r="G28" s="1"/>
      <c r="H28" s="1"/>
      <c r="I28" s="1"/>
    </row>
    <row r="29" spans="1:9" x14ac:dyDescent="0.25">
      <c r="A29" s="8" t="s">
        <v>66</v>
      </c>
      <c r="B29" s="9">
        <v>2429</v>
      </c>
      <c r="C29" s="9">
        <v>260</v>
      </c>
      <c r="D29" s="9">
        <v>5123</v>
      </c>
      <c r="E29" s="9">
        <v>2368</v>
      </c>
      <c r="F29" s="10">
        <f t="shared" si="0"/>
        <v>-53.777083739996094</v>
      </c>
      <c r="G29" s="1"/>
      <c r="H29" s="1"/>
      <c r="I29" s="1"/>
    </row>
    <row r="30" spans="1:9" x14ac:dyDescent="0.25">
      <c r="A30" s="11" t="s">
        <v>67</v>
      </c>
      <c r="B30" s="12">
        <v>3551</v>
      </c>
      <c r="C30" s="12">
        <v>1996</v>
      </c>
      <c r="D30" s="12">
        <v>5962</v>
      </c>
      <c r="E30" s="12">
        <v>3308</v>
      </c>
      <c r="F30" s="13">
        <f t="shared" si="0"/>
        <v>-44.515263334451525</v>
      </c>
      <c r="G30" s="1"/>
      <c r="H30" s="1"/>
      <c r="I30" s="1"/>
    </row>
    <row r="31" spans="1:9" x14ac:dyDescent="0.25">
      <c r="A31" s="8" t="s">
        <v>68</v>
      </c>
      <c r="B31" s="9">
        <v>597</v>
      </c>
      <c r="C31" s="9">
        <v>0</v>
      </c>
      <c r="D31" s="9">
        <v>597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19461</v>
      </c>
      <c r="C32" s="12">
        <v>22345</v>
      </c>
      <c r="D32" s="12">
        <v>24532</v>
      </c>
      <c r="E32" s="12">
        <v>46019</v>
      </c>
      <c r="F32" s="13">
        <f t="shared" si="0"/>
        <v>87.587640632643087</v>
      </c>
      <c r="G32" s="1"/>
      <c r="H32" s="1"/>
      <c r="I32" s="1"/>
    </row>
    <row r="33" spans="1:9" x14ac:dyDescent="0.25">
      <c r="A33" s="8" t="s">
        <v>70</v>
      </c>
      <c r="B33" s="9">
        <v>31787</v>
      </c>
      <c r="C33" s="9">
        <v>17468</v>
      </c>
      <c r="D33" s="9">
        <v>37514</v>
      </c>
      <c r="E33" s="9">
        <v>22971</v>
      </c>
      <c r="F33" s="10">
        <f t="shared" si="0"/>
        <v>-38.766860372127738</v>
      </c>
      <c r="G33" s="1"/>
      <c r="H33" s="1"/>
      <c r="I33" s="1"/>
    </row>
    <row r="34" spans="1:9" x14ac:dyDescent="0.25">
      <c r="A34" s="11" t="s">
        <v>71</v>
      </c>
      <c r="B34" s="12">
        <v>719</v>
      </c>
      <c r="C34" s="12">
        <v>564</v>
      </c>
      <c r="D34" s="12">
        <v>719</v>
      </c>
      <c r="E34" s="12">
        <v>564</v>
      </c>
      <c r="F34" s="13">
        <f t="shared" si="0"/>
        <v>-21.557719054242</v>
      </c>
      <c r="G34" s="1"/>
      <c r="H34" s="1"/>
      <c r="I34" s="1"/>
    </row>
    <row r="35" spans="1:9" x14ac:dyDescent="0.25">
      <c r="A35" s="14" t="s">
        <v>72</v>
      </c>
      <c r="B35" s="15">
        <f>SUM(B7:B34)</f>
        <v>539295</v>
      </c>
      <c r="C35" s="15">
        <f t="shared" ref="C35:E35" si="1">SUM(C7:C34)</f>
        <v>585766</v>
      </c>
      <c r="D35" s="15">
        <f t="shared" si="1"/>
        <v>1290787</v>
      </c>
      <c r="E35" s="15">
        <f t="shared" si="1"/>
        <v>1388398</v>
      </c>
      <c r="F35" s="16">
        <f t="shared" si="0"/>
        <v>7.5621307001077582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13561</v>
      </c>
      <c r="C38" s="41">
        <f>D7</f>
        <v>10526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343495</v>
      </c>
      <c r="G38" s="42">
        <f>LOOKUP(E38,$A$38:$A$65,$C$38:$C$65)</f>
        <v>332809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15360</v>
      </c>
      <c r="C39" s="41">
        <f t="shared" ref="C39:C65" si="5">D8</f>
        <v>7469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286660</v>
      </c>
      <c r="G39" s="42">
        <f t="shared" ref="G39:G65" si="8">LOOKUP(E39,$A$38:$A$65,$C$38:$C$65)</f>
        <v>246889</v>
      </c>
    </row>
    <row r="40" spans="1:9" x14ac:dyDescent="0.25">
      <c r="A40" s="42" t="str">
        <f t="shared" si="3"/>
        <v>ALMERIA</v>
      </c>
      <c r="B40" s="41">
        <f t="shared" si="4"/>
        <v>12104</v>
      </c>
      <c r="C40" s="41">
        <f t="shared" si="5"/>
        <v>4306</v>
      </c>
      <c r="D40" s="41">
        <f t="shared" si="6"/>
        <v>12</v>
      </c>
      <c r="E40" s="42" t="str">
        <f t="shared" si="2"/>
        <v>LAS PALMAS</v>
      </c>
      <c r="F40" s="42">
        <f t="shared" si="7"/>
        <v>247817</v>
      </c>
      <c r="G40" s="42">
        <f t="shared" si="8"/>
        <v>288270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191084</v>
      </c>
      <c r="G41" s="42">
        <f t="shared" si="8"/>
        <v>130762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119244</v>
      </c>
      <c r="G42" s="42">
        <f t="shared" si="8"/>
        <v>122553</v>
      </c>
    </row>
    <row r="43" spans="1:9" x14ac:dyDescent="0.25">
      <c r="A43" s="42" t="str">
        <f t="shared" si="3"/>
        <v>BAHIA DE CADIZ</v>
      </c>
      <c r="B43" s="41">
        <f t="shared" si="4"/>
        <v>53044</v>
      </c>
      <c r="C43" s="41">
        <f t="shared" si="5"/>
        <v>53579</v>
      </c>
      <c r="D43" s="41">
        <f t="shared" si="6"/>
        <v>6</v>
      </c>
      <c r="E43" s="42" t="str">
        <f t="shared" si="2"/>
        <v>BAHIA DE CADIZ</v>
      </c>
      <c r="F43" s="42">
        <f t="shared" si="7"/>
        <v>53044</v>
      </c>
      <c r="G43" s="42">
        <f t="shared" si="8"/>
        <v>53579</v>
      </c>
    </row>
    <row r="44" spans="1:9" x14ac:dyDescent="0.25">
      <c r="A44" s="42" t="str">
        <f t="shared" si="3"/>
        <v>BALEARES</v>
      </c>
      <c r="B44" s="41">
        <f t="shared" si="4"/>
        <v>191084</v>
      </c>
      <c r="C44" s="41">
        <f t="shared" si="5"/>
        <v>130762</v>
      </c>
      <c r="D44" s="41">
        <f t="shared" si="6"/>
        <v>4</v>
      </c>
      <c r="E44" s="42" t="str">
        <f t="shared" si="2"/>
        <v>VALENCIA</v>
      </c>
      <c r="F44" s="42">
        <f t="shared" si="7"/>
        <v>46019</v>
      </c>
      <c r="G44" s="42">
        <f t="shared" si="8"/>
        <v>24532</v>
      </c>
    </row>
    <row r="45" spans="1:9" x14ac:dyDescent="0.25">
      <c r="A45" s="42" t="str">
        <f t="shared" si="3"/>
        <v>BARCELONA</v>
      </c>
      <c r="B45" s="41">
        <f t="shared" si="4"/>
        <v>343495</v>
      </c>
      <c r="C45" s="41">
        <f t="shared" si="5"/>
        <v>332809</v>
      </c>
      <c r="D45" s="41">
        <f t="shared" si="6"/>
        <v>1</v>
      </c>
      <c r="E45" s="42" t="str">
        <f t="shared" si="2"/>
        <v>VIGO</v>
      </c>
      <c r="F45" s="42">
        <f t="shared" si="7"/>
        <v>22971</v>
      </c>
      <c r="G45" s="42">
        <f t="shared" si="8"/>
        <v>37514</v>
      </c>
    </row>
    <row r="46" spans="1:9" x14ac:dyDescent="0.25">
      <c r="A46" s="42" t="str">
        <f t="shared" si="3"/>
        <v>BILBAO</v>
      </c>
      <c r="B46" s="41">
        <f t="shared" si="4"/>
        <v>6266</v>
      </c>
      <c r="C46" s="41">
        <f t="shared" si="5"/>
        <v>7199</v>
      </c>
      <c r="D46" s="41">
        <f t="shared" si="6"/>
        <v>13</v>
      </c>
      <c r="E46" s="42" t="str">
        <f t="shared" si="2"/>
        <v>CARTAGENA</v>
      </c>
      <c r="F46" s="42">
        <f t="shared" si="7"/>
        <v>20177</v>
      </c>
      <c r="G46" s="42">
        <f t="shared" si="8"/>
        <v>8546</v>
      </c>
    </row>
    <row r="47" spans="1:9" x14ac:dyDescent="0.25">
      <c r="A47" s="42" t="str">
        <f t="shared" si="3"/>
        <v>CARTAGENA</v>
      </c>
      <c r="B47" s="41">
        <f t="shared" si="4"/>
        <v>20177</v>
      </c>
      <c r="C47" s="41">
        <f t="shared" si="5"/>
        <v>8546</v>
      </c>
      <c r="D47" s="41">
        <f t="shared" si="6"/>
        <v>9</v>
      </c>
      <c r="E47" s="42" t="str">
        <f t="shared" si="2"/>
        <v>ALICANTE</v>
      </c>
      <c r="F47" s="42">
        <f t="shared" si="7"/>
        <v>15360</v>
      </c>
      <c r="G47" s="42">
        <f t="shared" si="8"/>
        <v>7469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13561</v>
      </c>
      <c r="G48" s="42">
        <f t="shared" si="8"/>
        <v>10526</v>
      </c>
    </row>
    <row r="49" spans="1:7" x14ac:dyDescent="0.25">
      <c r="A49" s="42" t="str">
        <f t="shared" si="3"/>
        <v>CEUTA</v>
      </c>
      <c r="B49" s="41">
        <f t="shared" si="4"/>
        <v>2010</v>
      </c>
      <c r="C49" s="41">
        <f t="shared" si="5"/>
        <v>938</v>
      </c>
      <c r="D49" s="41">
        <f t="shared" si="6"/>
        <v>16</v>
      </c>
      <c r="E49" s="42" t="str">
        <f t="shared" si="2"/>
        <v>ALMERIA</v>
      </c>
      <c r="F49" s="42">
        <f t="shared" si="7"/>
        <v>12104</v>
      </c>
      <c r="G49" s="42">
        <f t="shared" si="8"/>
        <v>4306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6266</v>
      </c>
      <c r="G50" s="42">
        <f t="shared" si="8"/>
        <v>7199</v>
      </c>
    </row>
    <row r="51" spans="1:7" x14ac:dyDescent="0.25">
      <c r="A51" s="42" t="str">
        <f t="shared" si="3"/>
        <v>GIJON</v>
      </c>
      <c r="B51" s="41">
        <f t="shared" si="4"/>
        <v>1619</v>
      </c>
      <c r="C51" s="41">
        <f t="shared" si="5"/>
        <v>1890</v>
      </c>
      <c r="D51" s="41">
        <f t="shared" si="6"/>
        <v>17</v>
      </c>
      <c r="E51" s="42" t="str">
        <f t="shared" si="2"/>
        <v>SEVILLA</v>
      </c>
      <c r="F51" s="42">
        <f t="shared" si="7"/>
        <v>3308</v>
      </c>
      <c r="G51" s="42">
        <f t="shared" si="8"/>
        <v>5962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2368</v>
      </c>
      <c r="G52" s="42">
        <f t="shared" si="8"/>
        <v>5123</v>
      </c>
    </row>
    <row r="53" spans="1:7" x14ac:dyDescent="0.25">
      <c r="A53" s="42" t="str">
        <f t="shared" si="3"/>
        <v>LAS PALMAS</v>
      </c>
      <c r="B53" s="41">
        <f t="shared" si="4"/>
        <v>247817</v>
      </c>
      <c r="C53" s="41">
        <f t="shared" si="5"/>
        <v>288270</v>
      </c>
      <c r="D53" s="41">
        <f t="shared" si="6"/>
        <v>3</v>
      </c>
      <c r="E53" s="42" t="str">
        <f t="shared" si="2"/>
        <v>CEUTA</v>
      </c>
      <c r="F53" s="42">
        <f t="shared" si="7"/>
        <v>2010</v>
      </c>
      <c r="G53" s="42">
        <f t="shared" si="8"/>
        <v>938</v>
      </c>
    </row>
    <row r="54" spans="1:7" x14ac:dyDescent="0.25">
      <c r="A54" s="42" t="str">
        <f t="shared" si="3"/>
        <v>MALAGA</v>
      </c>
      <c r="B54" s="41">
        <f t="shared" si="4"/>
        <v>119244</v>
      </c>
      <c r="C54" s="41">
        <f t="shared" si="5"/>
        <v>122553</v>
      </c>
      <c r="D54" s="41">
        <f t="shared" si="6"/>
        <v>5</v>
      </c>
      <c r="E54" s="42" t="str">
        <f t="shared" si="2"/>
        <v>GIJON</v>
      </c>
      <c r="F54" s="42">
        <f t="shared" si="7"/>
        <v>1619</v>
      </c>
      <c r="G54" s="42">
        <f t="shared" si="8"/>
        <v>1890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727</v>
      </c>
      <c r="G55" s="42">
        <f t="shared" si="8"/>
        <v>604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VILAGARCIA</v>
      </c>
      <c r="F56" s="42">
        <f t="shared" si="9"/>
        <v>564</v>
      </c>
      <c r="G56" s="42">
        <f t="shared" si="8"/>
        <v>719</v>
      </c>
    </row>
    <row r="57" spans="1:7" x14ac:dyDescent="0.25">
      <c r="A57" s="42" t="str">
        <f t="shared" si="3"/>
        <v>MOTRIL</v>
      </c>
      <c r="B57" s="41">
        <f t="shared" si="4"/>
        <v>727</v>
      </c>
      <c r="C57" s="41">
        <f t="shared" si="5"/>
        <v>604</v>
      </c>
      <c r="D57" s="41">
        <f t="shared" si="6"/>
        <v>18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286660</v>
      </c>
      <c r="C59" s="41">
        <f t="shared" si="5"/>
        <v>246889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2368</v>
      </c>
      <c r="C60" s="41">
        <f t="shared" si="5"/>
        <v>5123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3308</v>
      </c>
      <c r="C61" s="41">
        <f t="shared" si="5"/>
        <v>5962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597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46019</v>
      </c>
      <c r="C63" s="41">
        <f t="shared" si="5"/>
        <v>24532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22971</v>
      </c>
      <c r="C64" s="41">
        <f t="shared" si="5"/>
        <v>37514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564</v>
      </c>
      <c r="C65" s="41">
        <f t="shared" si="5"/>
        <v>719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2625</v>
      </c>
      <c r="C8" s="12">
        <v>2566</v>
      </c>
      <c r="D8" s="12">
        <v>9644</v>
      </c>
      <c r="E8" s="12">
        <v>10163</v>
      </c>
      <c r="F8" s="13">
        <f t="shared" ref="F8:F35" si="0">((E8*100)/D8)-100</f>
        <v>5.381584404811278</v>
      </c>
      <c r="G8" s="1"/>
      <c r="H8" s="1"/>
      <c r="I8" s="1"/>
    </row>
    <row r="9" spans="1:12" x14ac:dyDescent="0.25">
      <c r="A9" s="8" t="s">
        <v>46</v>
      </c>
      <c r="B9" s="9">
        <v>12033</v>
      </c>
      <c r="C9" s="9">
        <v>7145</v>
      </c>
      <c r="D9" s="9">
        <v>38719</v>
      </c>
      <c r="E9" s="9">
        <v>24853</v>
      </c>
      <c r="F9" s="10">
        <f t="shared" si="0"/>
        <v>-35.811875306696976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84696</v>
      </c>
      <c r="C11" s="9">
        <v>79621</v>
      </c>
      <c r="D11" s="9">
        <v>287818</v>
      </c>
      <c r="E11" s="9">
        <v>293601</v>
      </c>
      <c r="F11" s="10">
        <f t="shared" si="0"/>
        <v>2.0092558491824661</v>
      </c>
      <c r="G11" s="1"/>
      <c r="H11" s="1"/>
      <c r="I11" s="1"/>
    </row>
    <row r="12" spans="1:12" x14ac:dyDescent="0.25">
      <c r="A12" s="11" t="s">
        <v>49</v>
      </c>
      <c r="B12" s="12">
        <v>869</v>
      </c>
      <c r="C12" s="12">
        <v>763</v>
      </c>
      <c r="D12" s="12">
        <v>3295</v>
      </c>
      <c r="E12" s="12">
        <v>2652</v>
      </c>
      <c r="F12" s="13">
        <f t="shared" si="0"/>
        <v>-19.514415781487102</v>
      </c>
      <c r="G12" s="1"/>
      <c r="H12" s="1"/>
      <c r="I12" s="1"/>
    </row>
    <row r="13" spans="1:12" x14ac:dyDescent="0.25">
      <c r="A13" s="8" t="s">
        <v>50</v>
      </c>
      <c r="B13" s="9">
        <v>31820</v>
      </c>
      <c r="C13" s="9">
        <v>30052</v>
      </c>
      <c r="D13" s="9">
        <v>84752</v>
      </c>
      <c r="E13" s="9">
        <v>81117</v>
      </c>
      <c r="F13" s="10">
        <f t="shared" si="0"/>
        <v>-4.2889843307532516</v>
      </c>
      <c r="G13" s="1"/>
      <c r="H13" s="1"/>
      <c r="I13" s="1"/>
    </row>
    <row r="14" spans="1:12" x14ac:dyDescent="0.25">
      <c r="A14" s="11" t="s">
        <v>51</v>
      </c>
      <c r="B14" s="12">
        <v>19766</v>
      </c>
      <c r="C14" s="12">
        <v>120557</v>
      </c>
      <c r="D14" s="12">
        <v>47500</v>
      </c>
      <c r="E14" s="12">
        <v>152111</v>
      </c>
      <c r="F14" s="13">
        <f t="shared" si="0"/>
        <v>220.23368421052629</v>
      </c>
      <c r="G14" s="1"/>
      <c r="H14" s="1"/>
      <c r="I14" s="1"/>
    </row>
    <row r="15" spans="1:12" x14ac:dyDescent="0.25">
      <c r="A15" s="8" t="s">
        <v>52</v>
      </c>
      <c r="B15" s="9">
        <v>3664</v>
      </c>
      <c r="C15" s="9">
        <v>3411</v>
      </c>
      <c r="D15" s="9">
        <v>7742</v>
      </c>
      <c r="E15" s="9">
        <v>8515</v>
      </c>
      <c r="F15" s="10">
        <f t="shared" si="0"/>
        <v>9.9845001291655961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40513</v>
      </c>
      <c r="C18" s="12">
        <v>35022</v>
      </c>
      <c r="D18" s="12">
        <v>139394</v>
      </c>
      <c r="E18" s="12">
        <v>119715</v>
      </c>
      <c r="F18" s="13">
        <f t="shared" si="0"/>
        <v>-14.117537340201153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19251</v>
      </c>
      <c r="C22" s="12">
        <v>15897</v>
      </c>
      <c r="D22" s="12">
        <v>54022</v>
      </c>
      <c r="E22" s="12">
        <v>56071</v>
      </c>
      <c r="F22" s="13">
        <f t="shared" si="0"/>
        <v>3.792899189219213</v>
      </c>
      <c r="G22" s="1"/>
      <c r="H22" s="1"/>
      <c r="I22" s="1"/>
    </row>
    <row r="23" spans="1:9" x14ac:dyDescent="0.25">
      <c r="A23" s="8" t="s">
        <v>60</v>
      </c>
      <c r="B23" s="9">
        <v>2485</v>
      </c>
      <c r="C23" s="9">
        <v>2266</v>
      </c>
      <c r="D23" s="9">
        <v>7659</v>
      </c>
      <c r="E23" s="9">
        <v>7964</v>
      </c>
      <c r="F23" s="10">
        <f t="shared" si="0"/>
        <v>3.9822431126778923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7124</v>
      </c>
      <c r="C25" s="9">
        <v>5989</v>
      </c>
      <c r="D25" s="9">
        <v>20874</v>
      </c>
      <c r="E25" s="9">
        <v>19993</v>
      </c>
      <c r="F25" s="10">
        <f t="shared" si="0"/>
        <v>-4.2205614640222251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59723</v>
      </c>
      <c r="C28" s="12">
        <v>63195</v>
      </c>
      <c r="D28" s="12">
        <v>183623</v>
      </c>
      <c r="E28" s="12">
        <v>217627</v>
      </c>
      <c r="F28" s="13">
        <f t="shared" si="0"/>
        <v>18.518377327458978</v>
      </c>
      <c r="G28" s="1"/>
      <c r="H28" s="1"/>
      <c r="I28" s="1"/>
    </row>
    <row r="29" spans="1:9" x14ac:dyDescent="0.25">
      <c r="A29" s="8" t="s">
        <v>66</v>
      </c>
      <c r="B29" s="9">
        <v>6308</v>
      </c>
      <c r="C29" s="9">
        <v>7553</v>
      </c>
      <c r="D29" s="9">
        <v>9026</v>
      </c>
      <c r="E29" s="9">
        <v>13278</v>
      </c>
      <c r="F29" s="10">
        <f t="shared" si="0"/>
        <v>47.108353645025488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36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5433</v>
      </c>
      <c r="C32" s="12">
        <v>4838</v>
      </c>
      <c r="D32" s="12">
        <v>14498</v>
      </c>
      <c r="E32" s="12">
        <v>16730</v>
      </c>
      <c r="F32" s="13">
        <f t="shared" si="0"/>
        <v>15.395226927852121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296310</v>
      </c>
      <c r="C35" s="15">
        <f t="shared" ref="C35:E35" si="1">SUM(C7:C34)</f>
        <v>378875</v>
      </c>
      <c r="D35" s="15">
        <f t="shared" si="1"/>
        <v>908602</v>
      </c>
      <c r="E35" s="15">
        <f t="shared" si="1"/>
        <v>1024390</v>
      </c>
      <c r="F35" s="16">
        <f t="shared" si="0"/>
        <v>12.743533472301408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293601</v>
      </c>
      <c r="G38" s="42">
        <f>LOOKUP(E38,$A$38:$A$65,$C$38:$C$65)</f>
        <v>287818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10163</v>
      </c>
      <c r="C39" s="41">
        <f t="shared" ref="C39:C65" si="5">D8</f>
        <v>9644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217627</v>
      </c>
      <c r="G39" s="42">
        <f t="shared" ref="G39:G65" si="8">LOOKUP(E39,$A$38:$A$65,$C$38:$C$65)</f>
        <v>183623</v>
      </c>
    </row>
    <row r="40" spans="1:9" x14ac:dyDescent="0.25">
      <c r="A40" s="42" t="str">
        <f t="shared" si="3"/>
        <v>ALMERIA</v>
      </c>
      <c r="B40" s="41">
        <f t="shared" si="4"/>
        <v>24853</v>
      </c>
      <c r="C40" s="41">
        <f t="shared" si="5"/>
        <v>38719</v>
      </c>
      <c r="D40" s="41">
        <f t="shared" si="6"/>
        <v>7</v>
      </c>
      <c r="E40" s="42" t="str">
        <f t="shared" si="2"/>
        <v>BARCELONA</v>
      </c>
      <c r="F40" s="42">
        <f t="shared" si="7"/>
        <v>152111</v>
      </c>
      <c r="G40" s="42">
        <f t="shared" si="8"/>
        <v>47500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119715</v>
      </c>
      <c r="G41" s="42">
        <f t="shared" si="8"/>
        <v>139394</v>
      </c>
    </row>
    <row r="42" spans="1:9" x14ac:dyDescent="0.25">
      <c r="A42" s="42" t="str">
        <f t="shared" si="3"/>
        <v>BAHIA DE ALGECIRAS</v>
      </c>
      <c r="B42" s="41">
        <f t="shared" si="4"/>
        <v>293601</v>
      </c>
      <c r="C42" s="41">
        <f t="shared" si="5"/>
        <v>287818</v>
      </c>
      <c r="D42" s="41">
        <f t="shared" si="6"/>
        <v>1</v>
      </c>
      <c r="E42" s="42" t="str">
        <f t="shared" si="2"/>
        <v>BALEARES</v>
      </c>
      <c r="F42" s="42">
        <f t="shared" si="7"/>
        <v>81117</v>
      </c>
      <c r="G42" s="42">
        <f t="shared" si="8"/>
        <v>84752</v>
      </c>
    </row>
    <row r="43" spans="1:9" x14ac:dyDescent="0.25">
      <c r="A43" s="42" t="str">
        <f t="shared" si="3"/>
        <v>BAHIA DE CADIZ</v>
      </c>
      <c r="B43" s="41">
        <f t="shared" si="4"/>
        <v>2652</v>
      </c>
      <c r="C43" s="41">
        <f t="shared" si="5"/>
        <v>3295</v>
      </c>
      <c r="D43" s="41">
        <f t="shared" si="6"/>
        <v>14</v>
      </c>
      <c r="E43" s="42" t="str">
        <f t="shared" si="2"/>
        <v>LAS PALMAS</v>
      </c>
      <c r="F43" s="42">
        <f t="shared" si="7"/>
        <v>56071</v>
      </c>
      <c r="G43" s="42">
        <f t="shared" si="8"/>
        <v>54022</v>
      </c>
    </row>
    <row r="44" spans="1:9" x14ac:dyDescent="0.25">
      <c r="A44" s="42" t="str">
        <f t="shared" si="3"/>
        <v>BALEARES</v>
      </c>
      <c r="B44" s="41">
        <f t="shared" si="4"/>
        <v>81117</v>
      </c>
      <c r="C44" s="41">
        <f t="shared" si="5"/>
        <v>84752</v>
      </c>
      <c r="D44" s="41">
        <f t="shared" si="6"/>
        <v>5</v>
      </c>
      <c r="E44" s="42" t="str">
        <f t="shared" si="2"/>
        <v>ALMERIA</v>
      </c>
      <c r="F44" s="42">
        <f t="shared" si="7"/>
        <v>24853</v>
      </c>
      <c r="G44" s="42">
        <f t="shared" si="8"/>
        <v>38719</v>
      </c>
    </row>
    <row r="45" spans="1:9" x14ac:dyDescent="0.25">
      <c r="A45" s="42" t="str">
        <f t="shared" si="3"/>
        <v>BARCELONA</v>
      </c>
      <c r="B45" s="41">
        <f t="shared" si="4"/>
        <v>152111</v>
      </c>
      <c r="C45" s="41">
        <f t="shared" si="5"/>
        <v>47500</v>
      </c>
      <c r="D45" s="41">
        <f t="shared" si="6"/>
        <v>3</v>
      </c>
      <c r="E45" s="42" t="str">
        <f t="shared" si="2"/>
        <v>MELILLA</v>
      </c>
      <c r="F45" s="42">
        <f t="shared" si="7"/>
        <v>19993</v>
      </c>
      <c r="G45" s="42">
        <f t="shared" si="8"/>
        <v>20874</v>
      </c>
    </row>
    <row r="46" spans="1:9" x14ac:dyDescent="0.25">
      <c r="A46" s="42" t="str">
        <f t="shared" si="3"/>
        <v>BILBAO</v>
      </c>
      <c r="B46" s="41">
        <f t="shared" si="4"/>
        <v>8515</v>
      </c>
      <c r="C46" s="41">
        <f t="shared" si="5"/>
        <v>7742</v>
      </c>
      <c r="D46" s="41">
        <f t="shared" si="6"/>
        <v>12</v>
      </c>
      <c r="E46" s="42" t="str">
        <f t="shared" si="2"/>
        <v>VALENCIA</v>
      </c>
      <c r="F46" s="42">
        <f t="shared" si="7"/>
        <v>16730</v>
      </c>
      <c r="G46" s="42">
        <f t="shared" si="8"/>
        <v>14498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13278</v>
      </c>
      <c r="G47" s="42">
        <f t="shared" si="8"/>
        <v>9026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10163</v>
      </c>
      <c r="G48" s="42">
        <f t="shared" si="8"/>
        <v>9644</v>
      </c>
    </row>
    <row r="49" spans="1:7" x14ac:dyDescent="0.25">
      <c r="A49" s="42" t="str">
        <f t="shared" si="3"/>
        <v>CEUTA</v>
      </c>
      <c r="B49" s="41">
        <f t="shared" si="4"/>
        <v>119715</v>
      </c>
      <c r="C49" s="41">
        <f t="shared" si="5"/>
        <v>139394</v>
      </c>
      <c r="D49" s="41">
        <f t="shared" si="6"/>
        <v>4</v>
      </c>
      <c r="E49" s="42" t="str">
        <f t="shared" si="2"/>
        <v>BILBAO</v>
      </c>
      <c r="F49" s="42">
        <f t="shared" si="7"/>
        <v>8515</v>
      </c>
      <c r="G49" s="42">
        <f t="shared" si="8"/>
        <v>7742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7964</v>
      </c>
      <c r="G50" s="42">
        <f t="shared" si="8"/>
        <v>7659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2652</v>
      </c>
      <c r="G51" s="42">
        <f t="shared" si="8"/>
        <v>3295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56071</v>
      </c>
      <c r="C53" s="41">
        <f t="shared" si="5"/>
        <v>54022</v>
      </c>
      <c r="D53" s="41">
        <f t="shared" si="6"/>
        <v>6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7964</v>
      </c>
      <c r="C54" s="41">
        <f t="shared" si="5"/>
        <v>7659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19993</v>
      </c>
      <c r="C56" s="41">
        <f t="shared" si="5"/>
        <v>20874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217627</v>
      </c>
      <c r="C59" s="41">
        <f t="shared" si="5"/>
        <v>183623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13278</v>
      </c>
      <c r="C60" s="41">
        <f t="shared" si="5"/>
        <v>9026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36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16730</v>
      </c>
      <c r="C63" s="41">
        <f t="shared" si="5"/>
        <v>14498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111</v>
      </c>
      <c r="C7" s="9">
        <v>126</v>
      </c>
      <c r="D7" s="9">
        <v>447</v>
      </c>
      <c r="E7" s="9">
        <v>470</v>
      </c>
      <c r="F7" s="10">
        <f>((E7*100)/D7)-100</f>
        <v>5.1454138702460881</v>
      </c>
      <c r="G7" s="1"/>
      <c r="H7" s="1"/>
      <c r="I7" s="1"/>
    </row>
    <row r="8" spans="1:12" x14ac:dyDescent="0.25">
      <c r="A8" s="11" t="s">
        <v>45</v>
      </c>
      <c r="B8" s="12">
        <v>72</v>
      </c>
      <c r="C8" s="12">
        <v>66</v>
      </c>
      <c r="D8" s="12">
        <v>348</v>
      </c>
      <c r="E8" s="12">
        <v>269</v>
      </c>
      <c r="F8" s="13">
        <f t="shared" ref="F8:F35" si="0">((E8*100)/D8)-100</f>
        <v>-22.701149425287355</v>
      </c>
      <c r="G8" s="1"/>
      <c r="H8" s="1"/>
      <c r="I8" s="1"/>
    </row>
    <row r="9" spans="1:12" x14ac:dyDescent="0.25">
      <c r="A9" s="8" t="s">
        <v>46</v>
      </c>
      <c r="B9" s="9">
        <v>126</v>
      </c>
      <c r="C9" s="9">
        <v>123</v>
      </c>
      <c r="D9" s="9">
        <v>503</v>
      </c>
      <c r="E9" s="9">
        <v>460</v>
      </c>
      <c r="F9" s="10">
        <f t="shared" si="0"/>
        <v>-8.5487077534791212</v>
      </c>
      <c r="G9" s="1"/>
      <c r="H9" s="1"/>
      <c r="I9" s="1"/>
    </row>
    <row r="10" spans="1:12" x14ac:dyDescent="0.25">
      <c r="A10" s="11" t="s">
        <v>47</v>
      </c>
      <c r="B10" s="12">
        <v>46</v>
      </c>
      <c r="C10" s="12">
        <v>64</v>
      </c>
      <c r="D10" s="12">
        <v>224</v>
      </c>
      <c r="E10" s="12">
        <v>301</v>
      </c>
      <c r="F10" s="13">
        <f t="shared" si="0"/>
        <v>34.375</v>
      </c>
      <c r="G10" s="1"/>
      <c r="H10" s="1"/>
      <c r="I10" s="1"/>
    </row>
    <row r="11" spans="1:12" x14ac:dyDescent="0.25">
      <c r="A11" s="8" t="s">
        <v>48</v>
      </c>
      <c r="B11" s="9">
        <v>2043</v>
      </c>
      <c r="C11" s="9">
        <v>2042</v>
      </c>
      <c r="D11" s="9">
        <v>7750</v>
      </c>
      <c r="E11" s="9">
        <v>8092</v>
      </c>
      <c r="F11" s="10">
        <f t="shared" si="0"/>
        <v>4.4129032258064456</v>
      </c>
      <c r="G11" s="1"/>
      <c r="H11" s="1"/>
      <c r="I11" s="1"/>
    </row>
    <row r="12" spans="1:12" x14ac:dyDescent="0.25">
      <c r="A12" s="11" t="s">
        <v>49</v>
      </c>
      <c r="B12" s="12">
        <v>164</v>
      </c>
      <c r="C12" s="12">
        <v>147</v>
      </c>
      <c r="D12" s="12">
        <v>554</v>
      </c>
      <c r="E12" s="12">
        <v>480</v>
      </c>
      <c r="F12" s="13">
        <f t="shared" si="0"/>
        <v>-13.357400722021666</v>
      </c>
      <c r="G12" s="1"/>
      <c r="H12" s="1"/>
      <c r="I12" s="1"/>
    </row>
    <row r="13" spans="1:12" x14ac:dyDescent="0.25">
      <c r="A13" s="8" t="s">
        <v>50</v>
      </c>
      <c r="B13" s="9">
        <v>686</v>
      </c>
      <c r="C13" s="9">
        <v>741</v>
      </c>
      <c r="D13" s="9">
        <v>2217</v>
      </c>
      <c r="E13" s="9">
        <v>2314</v>
      </c>
      <c r="F13" s="10">
        <f t="shared" si="0"/>
        <v>4.3752819124943585</v>
      </c>
      <c r="G13" s="1"/>
      <c r="H13" s="1"/>
      <c r="I13" s="1"/>
    </row>
    <row r="14" spans="1:12" x14ac:dyDescent="0.25">
      <c r="A14" s="11" t="s">
        <v>51</v>
      </c>
      <c r="B14" s="12">
        <v>736</v>
      </c>
      <c r="C14" s="12">
        <v>670</v>
      </c>
      <c r="D14" s="12">
        <v>2527</v>
      </c>
      <c r="E14" s="12">
        <v>2409</v>
      </c>
      <c r="F14" s="13">
        <f t="shared" si="0"/>
        <v>-4.6695686584883305</v>
      </c>
      <c r="G14" s="1"/>
      <c r="H14" s="1"/>
      <c r="I14" s="1"/>
    </row>
    <row r="15" spans="1:12" x14ac:dyDescent="0.25">
      <c r="A15" s="8" t="s">
        <v>52</v>
      </c>
      <c r="B15" s="9">
        <v>271</v>
      </c>
      <c r="C15" s="9">
        <v>313</v>
      </c>
      <c r="D15" s="9">
        <v>969</v>
      </c>
      <c r="E15" s="9">
        <v>1057</v>
      </c>
      <c r="F15" s="10">
        <f t="shared" si="0"/>
        <v>9.0815273477812184</v>
      </c>
      <c r="G15" s="1"/>
      <c r="H15" s="1"/>
      <c r="I15" s="1"/>
    </row>
    <row r="16" spans="1:12" x14ac:dyDescent="0.25">
      <c r="A16" s="11" t="s">
        <v>53</v>
      </c>
      <c r="B16" s="12">
        <v>106</v>
      </c>
      <c r="C16" s="12">
        <v>122</v>
      </c>
      <c r="D16" s="12">
        <v>425</v>
      </c>
      <c r="E16" s="12">
        <v>465</v>
      </c>
      <c r="F16" s="13">
        <f t="shared" si="0"/>
        <v>9.4117647058823479</v>
      </c>
      <c r="G16" s="1"/>
      <c r="H16" s="1"/>
      <c r="I16" s="1"/>
    </row>
    <row r="17" spans="1:9" x14ac:dyDescent="0.25">
      <c r="A17" s="8" t="s">
        <v>54</v>
      </c>
      <c r="B17" s="9">
        <v>90</v>
      </c>
      <c r="C17" s="9">
        <v>119</v>
      </c>
      <c r="D17" s="9">
        <v>361</v>
      </c>
      <c r="E17" s="9">
        <v>437</v>
      </c>
      <c r="F17" s="10">
        <f t="shared" si="0"/>
        <v>21.05263157894737</v>
      </c>
      <c r="G17" s="1"/>
      <c r="H17" s="1"/>
      <c r="I17" s="1"/>
    </row>
    <row r="18" spans="1:9" x14ac:dyDescent="0.25">
      <c r="A18" s="11" t="s">
        <v>55</v>
      </c>
      <c r="B18" s="12">
        <v>1021</v>
      </c>
      <c r="C18" s="12">
        <v>961</v>
      </c>
      <c r="D18" s="12">
        <v>4019</v>
      </c>
      <c r="E18" s="12">
        <v>4005</v>
      </c>
      <c r="F18" s="13">
        <f t="shared" si="0"/>
        <v>-0.34834535954217927</v>
      </c>
      <c r="G18" s="1"/>
      <c r="H18" s="1"/>
      <c r="I18" s="1"/>
    </row>
    <row r="19" spans="1:9" x14ac:dyDescent="0.25">
      <c r="A19" s="8" t="s">
        <v>56</v>
      </c>
      <c r="B19" s="9">
        <v>86</v>
      </c>
      <c r="C19" s="9">
        <v>133</v>
      </c>
      <c r="D19" s="9">
        <v>345</v>
      </c>
      <c r="E19" s="9">
        <v>399</v>
      </c>
      <c r="F19" s="10">
        <f t="shared" si="0"/>
        <v>15.652173913043484</v>
      </c>
      <c r="G19" s="1"/>
      <c r="H19" s="1"/>
      <c r="I19" s="1"/>
    </row>
    <row r="20" spans="1:9" x14ac:dyDescent="0.25">
      <c r="A20" s="11" t="s">
        <v>57</v>
      </c>
      <c r="B20" s="12">
        <v>85</v>
      </c>
      <c r="C20" s="12">
        <v>82</v>
      </c>
      <c r="D20" s="12">
        <v>305</v>
      </c>
      <c r="E20" s="12">
        <v>346</v>
      </c>
      <c r="F20" s="13">
        <f t="shared" si="0"/>
        <v>13.442622950819668</v>
      </c>
      <c r="G20" s="1"/>
      <c r="H20" s="1"/>
      <c r="I20" s="1"/>
    </row>
    <row r="21" spans="1:9" x14ac:dyDescent="0.25">
      <c r="A21" s="8" t="s">
        <v>58</v>
      </c>
      <c r="B21" s="9">
        <v>134</v>
      </c>
      <c r="C21" s="9">
        <v>145</v>
      </c>
      <c r="D21" s="9">
        <v>456</v>
      </c>
      <c r="E21" s="9">
        <v>501</v>
      </c>
      <c r="F21" s="10">
        <f t="shared" si="0"/>
        <v>9.8684210526315752</v>
      </c>
      <c r="G21" s="1"/>
      <c r="H21" s="1"/>
      <c r="I21" s="1"/>
    </row>
    <row r="22" spans="1:9" x14ac:dyDescent="0.25">
      <c r="A22" s="11" t="s">
        <v>59</v>
      </c>
      <c r="B22" s="12">
        <v>868</v>
      </c>
      <c r="C22" s="12">
        <v>891</v>
      </c>
      <c r="D22" s="12">
        <v>3412</v>
      </c>
      <c r="E22" s="12">
        <v>3582</v>
      </c>
      <c r="F22" s="13">
        <f t="shared" si="0"/>
        <v>4.9824150058616681</v>
      </c>
      <c r="G22" s="1"/>
      <c r="H22" s="1"/>
      <c r="I22" s="1"/>
    </row>
    <row r="23" spans="1:9" x14ac:dyDescent="0.25">
      <c r="A23" s="8" t="s">
        <v>60</v>
      </c>
      <c r="B23" s="9">
        <v>152</v>
      </c>
      <c r="C23" s="9">
        <v>156</v>
      </c>
      <c r="D23" s="9">
        <v>484</v>
      </c>
      <c r="E23" s="9">
        <v>505</v>
      </c>
      <c r="F23" s="10">
        <f t="shared" si="0"/>
        <v>4.3388429752066173</v>
      </c>
      <c r="G23" s="1"/>
      <c r="H23" s="1"/>
      <c r="I23" s="1"/>
    </row>
    <row r="24" spans="1:9" x14ac:dyDescent="0.25">
      <c r="A24" s="11" t="s">
        <v>61</v>
      </c>
      <c r="B24" s="12">
        <v>80</v>
      </c>
      <c r="C24" s="12">
        <v>88</v>
      </c>
      <c r="D24" s="12">
        <v>258</v>
      </c>
      <c r="E24" s="12">
        <v>311</v>
      </c>
      <c r="F24" s="13">
        <f t="shared" si="0"/>
        <v>20.542635658914733</v>
      </c>
      <c r="G24" s="1"/>
      <c r="H24" s="1"/>
      <c r="I24" s="1"/>
    </row>
    <row r="25" spans="1:9" x14ac:dyDescent="0.25">
      <c r="A25" s="8" t="s">
        <v>62</v>
      </c>
      <c r="B25" s="9">
        <v>86</v>
      </c>
      <c r="C25" s="9">
        <v>82</v>
      </c>
      <c r="D25" s="9">
        <v>339</v>
      </c>
      <c r="E25" s="9">
        <v>326</v>
      </c>
      <c r="F25" s="10">
        <f t="shared" si="0"/>
        <v>-3.834808259587021</v>
      </c>
      <c r="G25" s="1"/>
      <c r="H25" s="1"/>
      <c r="I25" s="1"/>
    </row>
    <row r="26" spans="1:9" x14ac:dyDescent="0.25">
      <c r="A26" s="11" t="s">
        <v>63</v>
      </c>
      <c r="B26" s="12">
        <v>29</v>
      </c>
      <c r="C26" s="12">
        <v>38</v>
      </c>
      <c r="D26" s="12">
        <v>103</v>
      </c>
      <c r="E26" s="12">
        <v>125</v>
      </c>
      <c r="F26" s="13">
        <f t="shared" si="0"/>
        <v>21.359223300970868</v>
      </c>
      <c r="G26" s="1"/>
      <c r="H26" s="1"/>
      <c r="I26" s="1"/>
    </row>
    <row r="27" spans="1:9" x14ac:dyDescent="0.25">
      <c r="A27" s="8" t="s">
        <v>64</v>
      </c>
      <c r="B27" s="9">
        <v>76</v>
      </c>
      <c r="C27" s="9">
        <v>102</v>
      </c>
      <c r="D27" s="9">
        <v>266</v>
      </c>
      <c r="E27" s="9">
        <v>355</v>
      </c>
      <c r="F27" s="10">
        <f t="shared" si="0"/>
        <v>33.458646616541358</v>
      </c>
      <c r="G27" s="1"/>
      <c r="H27" s="1"/>
      <c r="I27" s="1"/>
    </row>
    <row r="28" spans="1:9" x14ac:dyDescent="0.25">
      <c r="A28" s="11" t="s">
        <v>65</v>
      </c>
      <c r="B28" s="12">
        <v>1363</v>
      </c>
      <c r="C28" s="12">
        <v>1416</v>
      </c>
      <c r="D28" s="12">
        <v>4600</v>
      </c>
      <c r="E28" s="12">
        <v>5623</v>
      </c>
      <c r="F28" s="13">
        <f t="shared" si="0"/>
        <v>22.239130434782609</v>
      </c>
      <c r="G28" s="1"/>
      <c r="H28" s="1"/>
      <c r="I28" s="1"/>
    </row>
    <row r="29" spans="1:9" x14ac:dyDescent="0.25">
      <c r="A29" s="8" t="s">
        <v>66</v>
      </c>
      <c r="B29" s="9">
        <v>103</v>
      </c>
      <c r="C29" s="9">
        <v>127</v>
      </c>
      <c r="D29" s="9">
        <v>366</v>
      </c>
      <c r="E29" s="9">
        <v>440</v>
      </c>
      <c r="F29" s="10">
        <f t="shared" si="0"/>
        <v>20.21857923497268</v>
      </c>
      <c r="G29" s="1"/>
      <c r="H29" s="1"/>
      <c r="I29" s="1"/>
    </row>
    <row r="30" spans="1:9" x14ac:dyDescent="0.25">
      <c r="A30" s="11" t="s">
        <v>67</v>
      </c>
      <c r="B30" s="12">
        <v>111</v>
      </c>
      <c r="C30" s="12">
        <v>103</v>
      </c>
      <c r="D30" s="12">
        <v>406</v>
      </c>
      <c r="E30" s="12">
        <v>413</v>
      </c>
      <c r="F30" s="13">
        <f t="shared" si="0"/>
        <v>1.7241379310344769</v>
      </c>
      <c r="G30" s="1"/>
      <c r="H30" s="1"/>
      <c r="I30" s="1"/>
    </row>
    <row r="31" spans="1:9" x14ac:dyDescent="0.25">
      <c r="A31" s="8" t="s">
        <v>68</v>
      </c>
      <c r="B31" s="9">
        <v>245</v>
      </c>
      <c r="C31" s="9">
        <v>254</v>
      </c>
      <c r="D31" s="9">
        <v>885</v>
      </c>
      <c r="E31" s="9">
        <v>1051</v>
      </c>
      <c r="F31" s="10">
        <f t="shared" si="0"/>
        <v>18.75706214689265</v>
      </c>
      <c r="G31" s="1"/>
      <c r="H31" s="1"/>
      <c r="I31" s="1"/>
    </row>
    <row r="32" spans="1:9" x14ac:dyDescent="0.25">
      <c r="A32" s="11" t="s">
        <v>69</v>
      </c>
      <c r="B32" s="12">
        <v>582</v>
      </c>
      <c r="C32" s="12">
        <v>640</v>
      </c>
      <c r="D32" s="12">
        <v>2143</v>
      </c>
      <c r="E32" s="12">
        <v>2211</v>
      </c>
      <c r="F32" s="13">
        <f t="shared" si="0"/>
        <v>3.173121791880547</v>
      </c>
      <c r="G32" s="1"/>
      <c r="H32" s="1"/>
      <c r="I32" s="1"/>
    </row>
    <row r="33" spans="1:9" x14ac:dyDescent="0.25">
      <c r="A33" s="8" t="s">
        <v>70</v>
      </c>
      <c r="B33" s="9">
        <v>193</v>
      </c>
      <c r="C33" s="9">
        <v>176</v>
      </c>
      <c r="D33" s="9">
        <v>699</v>
      </c>
      <c r="E33" s="9">
        <v>676</v>
      </c>
      <c r="F33" s="10">
        <f t="shared" si="0"/>
        <v>-3.2904148783977121</v>
      </c>
      <c r="G33" s="1"/>
      <c r="H33" s="1"/>
      <c r="I33" s="1"/>
    </row>
    <row r="34" spans="1:9" x14ac:dyDescent="0.25">
      <c r="A34" s="11" t="s">
        <v>71</v>
      </c>
      <c r="B34" s="12">
        <v>23</v>
      </c>
      <c r="C34" s="12">
        <v>22</v>
      </c>
      <c r="D34" s="12">
        <v>91</v>
      </c>
      <c r="E34" s="12">
        <v>75</v>
      </c>
      <c r="F34" s="13">
        <f t="shared" si="0"/>
        <v>-17.582417582417577</v>
      </c>
      <c r="G34" s="1"/>
      <c r="H34" s="1"/>
      <c r="I34" s="1"/>
    </row>
    <row r="35" spans="1:9" x14ac:dyDescent="0.25">
      <c r="A35" s="14" t="s">
        <v>72</v>
      </c>
      <c r="B35" s="15">
        <f>SUM(B7:B34)</f>
        <v>9688</v>
      </c>
      <c r="C35" s="15">
        <f t="shared" ref="C35:E35" si="1">SUM(C7:C34)</f>
        <v>9949</v>
      </c>
      <c r="D35" s="15">
        <f t="shared" si="1"/>
        <v>35502</v>
      </c>
      <c r="E35" s="15">
        <f t="shared" si="1"/>
        <v>37698</v>
      </c>
      <c r="F35" s="16">
        <f t="shared" si="0"/>
        <v>6.1855670103092848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470</v>
      </c>
      <c r="C38" s="41">
        <f>D7</f>
        <v>447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8092</v>
      </c>
      <c r="G38" s="42">
        <f>LOOKUP(E38,$A$38:$A$65,$C$38:$C$65)</f>
        <v>7750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269</v>
      </c>
      <c r="C39" s="41">
        <f t="shared" ref="C39:C65" si="5">D8</f>
        <v>348</v>
      </c>
      <c r="D39" s="41">
        <f t="shared" ref="D39:D65" si="6">_xlfn.RANK.EQ(B39,$B$38:$B$65)+COUNTIF($B$38:$B$65,B39)-1</f>
        <v>26</v>
      </c>
      <c r="E39" s="42" t="str">
        <f t="shared" si="2"/>
        <v>SANTA CRUZ DE TENERIFE</v>
      </c>
      <c r="F39" s="42">
        <f t="shared" ref="F39:F54" si="7">LOOKUP(E39,$A$38:$A$65,$B$38:$B$65)</f>
        <v>5623</v>
      </c>
      <c r="G39" s="42">
        <f t="shared" ref="G39:G65" si="8">LOOKUP(E39,$A$38:$A$65,$C$38:$C$65)</f>
        <v>4600</v>
      </c>
    </row>
    <row r="40" spans="1:9" x14ac:dyDescent="0.25">
      <c r="A40" s="42" t="str">
        <f t="shared" si="3"/>
        <v>ALMERIA</v>
      </c>
      <c r="B40" s="41">
        <f t="shared" si="4"/>
        <v>460</v>
      </c>
      <c r="C40" s="41">
        <f t="shared" si="5"/>
        <v>503</v>
      </c>
      <c r="D40" s="41">
        <f t="shared" si="6"/>
        <v>16</v>
      </c>
      <c r="E40" s="42" t="str">
        <f t="shared" si="2"/>
        <v>CEUTA</v>
      </c>
      <c r="F40" s="42">
        <f t="shared" si="7"/>
        <v>4005</v>
      </c>
      <c r="G40" s="42">
        <f t="shared" si="8"/>
        <v>4019</v>
      </c>
    </row>
    <row r="41" spans="1:9" x14ac:dyDescent="0.25">
      <c r="A41" s="42" t="str">
        <f t="shared" si="3"/>
        <v>AVILES</v>
      </c>
      <c r="B41" s="41">
        <f t="shared" si="4"/>
        <v>301</v>
      </c>
      <c r="C41" s="41">
        <f t="shared" si="5"/>
        <v>224</v>
      </c>
      <c r="D41" s="41">
        <f t="shared" si="6"/>
        <v>25</v>
      </c>
      <c r="E41" s="42" t="str">
        <f t="shared" si="2"/>
        <v>LAS PALMAS</v>
      </c>
      <c r="F41" s="42">
        <f t="shared" si="7"/>
        <v>3582</v>
      </c>
      <c r="G41" s="42">
        <f t="shared" si="8"/>
        <v>3412</v>
      </c>
    </row>
    <row r="42" spans="1:9" x14ac:dyDescent="0.25">
      <c r="A42" s="42" t="str">
        <f t="shared" si="3"/>
        <v>BAHIA DE ALGECIRAS</v>
      </c>
      <c r="B42" s="41">
        <f t="shared" si="4"/>
        <v>8092</v>
      </c>
      <c r="C42" s="41">
        <f t="shared" si="5"/>
        <v>7750</v>
      </c>
      <c r="D42" s="41">
        <f t="shared" si="6"/>
        <v>1</v>
      </c>
      <c r="E42" s="42" t="str">
        <f t="shared" si="2"/>
        <v>BARCELONA</v>
      </c>
      <c r="F42" s="42">
        <f t="shared" si="7"/>
        <v>2409</v>
      </c>
      <c r="G42" s="42">
        <f t="shared" si="8"/>
        <v>2527</v>
      </c>
    </row>
    <row r="43" spans="1:9" x14ac:dyDescent="0.25">
      <c r="A43" s="42" t="str">
        <f t="shared" si="3"/>
        <v>BAHIA DE CADIZ</v>
      </c>
      <c r="B43" s="41">
        <f t="shared" si="4"/>
        <v>480</v>
      </c>
      <c r="C43" s="41">
        <f t="shared" si="5"/>
        <v>554</v>
      </c>
      <c r="D43" s="41">
        <f t="shared" si="6"/>
        <v>13</v>
      </c>
      <c r="E43" s="42" t="str">
        <f t="shared" si="2"/>
        <v>BALEARES</v>
      </c>
      <c r="F43" s="42">
        <f t="shared" si="7"/>
        <v>2314</v>
      </c>
      <c r="G43" s="42">
        <f t="shared" si="8"/>
        <v>2217</v>
      </c>
    </row>
    <row r="44" spans="1:9" x14ac:dyDescent="0.25">
      <c r="A44" s="42" t="str">
        <f t="shared" si="3"/>
        <v>BALEARES</v>
      </c>
      <c r="B44" s="41">
        <f t="shared" si="4"/>
        <v>2314</v>
      </c>
      <c r="C44" s="41">
        <f t="shared" si="5"/>
        <v>2217</v>
      </c>
      <c r="D44" s="41">
        <f t="shared" si="6"/>
        <v>6</v>
      </c>
      <c r="E44" s="42" t="str">
        <f t="shared" si="2"/>
        <v>VALENCIA</v>
      </c>
      <c r="F44" s="42">
        <f t="shared" si="7"/>
        <v>2211</v>
      </c>
      <c r="G44" s="42">
        <f t="shared" si="8"/>
        <v>2143</v>
      </c>
    </row>
    <row r="45" spans="1:9" x14ac:dyDescent="0.25">
      <c r="A45" s="42" t="str">
        <f t="shared" si="3"/>
        <v>BARCELONA</v>
      </c>
      <c r="B45" s="41">
        <f t="shared" si="4"/>
        <v>2409</v>
      </c>
      <c r="C45" s="41">
        <f t="shared" si="5"/>
        <v>2527</v>
      </c>
      <c r="D45" s="41">
        <f t="shared" si="6"/>
        <v>5</v>
      </c>
      <c r="E45" s="42" t="str">
        <f t="shared" si="2"/>
        <v>BILBAO</v>
      </c>
      <c r="F45" s="42">
        <f t="shared" si="7"/>
        <v>1057</v>
      </c>
      <c r="G45" s="42">
        <f t="shared" si="8"/>
        <v>969</v>
      </c>
    </row>
    <row r="46" spans="1:9" x14ac:dyDescent="0.25">
      <c r="A46" s="42" t="str">
        <f t="shared" si="3"/>
        <v>BILBAO</v>
      </c>
      <c r="B46" s="41">
        <f t="shared" si="4"/>
        <v>1057</v>
      </c>
      <c r="C46" s="41">
        <f t="shared" si="5"/>
        <v>969</v>
      </c>
      <c r="D46" s="41">
        <f t="shared" si="6"/>
        <v>8</v>
      </c>
      <c r="E46" s="42" t="str">
        <f t="shared" si="2"/>
        <v>TARRAGONA</v>
      </c>
      <c r="F46" s="42">
        <f t="shared" si="7"/>
        <v>1051</v>
      </c>
      <c r="G46" s="42">
        <f t="shared" si="8"/>
        <v>885</v>
      </c>
    </row>
    <row r="47" spans="1:9" x14ac:dyDescent="0.25">
      <c r="A47" s="42" t="str">
        <f t="shared" si="3"/>
        <v>CARTAGENA</v>
      </c>
      <c r="B47" s="41">
        <f t="shared" si="4"/>
        <v>465</v>
      </c>
      <c r="C47" s="41">
        <f t="shared" si="5"/>
        <v>425</v>
      </c>
      <c r="D47" s="41">
        <f t="shared" si="6"/>
        <v>15</v>
      </c>
      <c r="E47" s="42" t="str">
        <f t="shared" si="2"/>
        <v>VIGO</v>
      </c>
      <c r="F47" s="42">
        <f t="shared" si="7"/>
        <v>676</v>
      </c>
      <c r="G47" s="42">
        <f t="shared" si="8"/>
        <v>699</v>
      </c>
    </row>
    <row r="48" spans="1:9" x14ac:dyDescent="0.25">
      <c r="A48" s="42" t="str">
        <f t="shared" si="3"/>
        <v>CASTELLON</v>
      </c>
      <c r="B48" s="41">
        <f t="shared" si="4"/>
        <v>437</v>
      </c>
      <c r="C48" s="41">
        <f t="shared" si="5"/>
        <v>361</v>
      </c>
      <c r="D48" s="41">
        <f t="shared" si="6"/>
        <v>18</v>
      </c>
      <c r="E48" s="42" t="str">
        <f t="shared" si="2"/>
        <v>MALAGA</v>
      </c>
      <c r="F48" s="42">
        <f t="shared" si="7"/>
        <v>505</v>
      </c>
      <c r="G48" s="42">
        <f t="shared" si="8"/>
        <v>484</v>
      </c>
    </row>
    <row r="49" spans="1:7" x14ac:dyDescent="0.25">
      <c r="A49" s="42" t="str">
        <f t="shared" si="3"/>
        <v>CEUTA</v>
      </c>
      <c r="B49" s="41">
        <f t="shared" si="4"/>
        <v>4005</v>
      </c>
      <c r="C49" s="41">
        <f t="shared" si="5"/>
        <v>4019</v>
      </c>
      <c r="D49" s="41">
        <f t="shared" si="6"/>
        <v>3</v>
      </c>
      <c r="E49" s="42" t="str">
        <f t="shared" si="2"/>
        <v>HUELVA</v>
      </c>
      <c r="F49" s="42">
        <f t="shared" si="7"/>
        <v>501</v>
      </c>
      <c r="G49" s="42">
        <f t="shared" si="8"/>
        <v>456</v>
      </c>
    </row>
    <row r="50" spans="1:7" x14ac:dyDescent="0.25">
      <c r="A50" s="42" t="str">
        <f t="shared" si="3"/>
        <v>FERROL-SAN CIBRAO</v>
      </c>
      <c r="B50" s="41">
        <f t="shared" si="4"/>
        <v>399</v>
      </c>
      <c r="C50" s="41">
        <f t="shared" si="5"/>
        <v>345</v>
      </c>
      <c r="D50" s="41">
        <f t="shared" si="6"/>
        <v>20</v>
      </c>
      <c r="E50" s="42" t="str">
        <f t="shared" si="2"/>
        <v>BAHIA DE CADIZ</v>
      </c>
      <c r="F50" s="42">
        <f t="shared" si="7"/>
        <v>480</v>
      </c>
      <c r="G50" s="42">
        <f t="shared" si="8"/>
        <v>554</v>
      </c>
    </row>
    <row r="51" spans="1:7" x14ac:dyDescent="0.25">
      <c r="A51" s="42" t="str">
        <f t="shared" si="3"/>
        <v>GIJON</v>
      </c>
      <c r="B51" s="41">
        <f t="shared" si="4"/>
        <v>346</v>
      </c>
      <c r="C51" s="41">
        <f t="shared" si="5"/>
        <v>305</v>
      </c>
      <c r="D51" s="41">
        <f t="shared" si="6"/>
        <v>22</v>
      </c>
      <c r="E51" s="42" t="str">
        <f t="shared" si="2"/>
        <v>A CORUÑA</v>
      </c>
      <c r="F51" s="42">
        <f t="shared" si="7"/>
        <v>470</v>
      </c>
      <c r="G51" s="42">
        <f t="shared" si="8"/>
        <v>447</v>
      </c>
    </row>
    <row r="52" spans="1:7" x14ac:dyDescent="0.25">
      <c r="A52" s="42" t="str">
        <f t="shared" si="3"/>
        <v>HUELVA</v>
      </c>
      <c r="B52" s="41">
        <f t="shared" si="4"/>
        <v>501</v>
      </c>
      <c r="C52" s="41">
        <f t="shared" si="5"/>
        <v>456</v>
      </c>
      <c r="D52" s="41">
        <f t="shared" si="6"/>
        <v>12</v>
      </c>
      <c r="E52" s="42" t="str">
        <f t="shared" si="2"/>
        <v>CARTAGENA</v>
      </c>
      <c r="F52" s="42">
        <f t="shared" si="7"/>
        <v>465</v>
      </c>
      <c r="G52" s="42">
        <f t="shared" si="8"/>
        <v>425</v>
      </c>
    </row>
    <row r="53" spans="1:7" x14ac:dyDescent="0.25">
      <c r="A53" s="42" t="str">
        <f t="shared" si="3"/>
        <v>LAS PALMAS</v>
      </c>
      <c r="B53" s="41">
        <f t="shared" si="4"/>
        <v>3582</v>
      </c>
      <c r="C53" s="41">
        <f t="shared" si="5"/>
        <v>3412</v>
      </c>
      <c r="D53" s="41">
        <f t="shared" si="6"/>
        <v>4</v>
      </c>
      <c r="E53" s="42" t="str">
        <f t="shared" si="2"/>
        <v>ALMERIA</v>
      </c>
      <c r="F53" s="42">
        <f t="shared" si="7"/>
        <v>460</v>
      </c>
      <c r="G53" s="42">
        <f t="shared" si="8"/>
        <v>503</v>
      </c>
    </row>
    <row r="54" spans="1:7" x14ac:dyDescent="0.25">
      <c r="A54" s="42" t="str">
        <f t="shared" si="3"/>
        <v>MALAGA</v>
      </c>
      <c r="B54" s="41">
        <f t="shared" si="4"/>
        <v>505</v>
      </c>
      <c r="C54" s="41">
        <f t="shared" si="5"/>
        <v>484</v>
      </c>
      <c r="D54" s="41">
        <f t="shared" si="6"/>
        <v>11</v>
      </c>
      <c r="E54" s="42" t="str">
        <f t="shared" si="2"/>
        <v>SANTANDER</v>
      </c>
      <c r="F54" s="42">
        <f t="shared" si="7"/>
        <v>440</v>
      </c>
      <c r="G54" s="42">
        <f t="shared" si="8"/>
        <v>366</v>
      </c>
    </row>
    <row r="55" spans="1:7" x14ac:dyDescent="0.25">
      <c r="A55" s="42" t="str">
        <f t="shared" si="3"/>
        <v>MARIN Y RIA DE PONTEVEDRA</v>
      </c>
      <c r="B55" s="41">
        <f t="shared" si="4"/>
        <v>311</v>
      </c>
      <c r="C55" s="41">
        <f t="shared" si="5"/>
        <v>258</v>
      </c>
      <c r="D55" s="41">
        <f t="shared" si="6"/>
        <v>24</v>
      </c>
      <c r="E55" s="42" t="str">
        <f t="shared" si="2"/>
        <v>CASTELLON</v>
      </c>
      <c r="F55" s="42">
        <f t="shared" ref="F55:F65" si="9">LOOKUP(E55,$A$38:$A$65,$B$38:$B$65)</f>
        <v>437</v>
      </c>
      <c r="G55" s="42">
        <f t="shared" si="8"/>
        <v>361</v>
      </c>
    </row>
    <row r="56" spans="1:7" x14ac:dyDescent="0.25">
      <c r="A56" s="42" t="str">
        <f t="shared" si="3"/>
        <v>MELILLA</v>
      </c>
      <c r="B56" s="41">
        <f t="shared" si="4"/>
        <v>326</v>
      </c>
      <c r="C56" s="41">
        <f t="shared" si="5"/>
        <v>339</v>
      </c>
      <c r="D56" s="41">
        <f t="shared" si="6"/>
        <v>23</v>
      </c>
      <c r="E56" s="42" t="str">
        <f t="shared" si="2"/>
        <v>SEVILLA</v>
      </c>
      <c r="F56" s="42">
        <f t="shared" si="9"/>
        <v>413</v>
      </c>
      <c r="G56" s="42">
        <f t="shared" si="8"/>
        <v>406</v>
      </c>
    </row>
    <row r="57" spans="1:7" x14ac:dyDescent="0.25">
      <c r="A57" s="42" t="str">
        <f t="shared" si="3"/>
        <v>MOTRIL</v>
      </c>
      <c r="B57" s="41">
        <f t="shared" si="4"/>
        <v>125</v>
      </c>
      <c r="C57" s="41">
        <f t="shared" si="5"/>
        <v>103</v>
      </c>
      <c r="D57" s="41">
        <f t="shared" si="6"/>
        <v>27</v>
      </c>
      <c r="E57" s="42" t="str">
        <f t="shared" si="2"/>
        <v>FERROL-SAN CIBRAO</v>
      </c>
      <c r="F57" s="42">
        <f t="shared" si="9"/>
        <v>399</v>
      </c>
      <c r="G57" s="42">
        <f t="shared" si="8"/>
        <v>345</v>
      </c>
    </row>
    <row r="58" spans="1:7" x14ac:dyDescent="0.25">
      <c r="A58" s="42" t="str">
        <f t="shared" si="3"/>
        <v>PASAIA</v>
      </c>
      <c r="B58" s="41">
        <f t="shared" si="4"/>
        <v>355</v>
      </c>
      <c r="C58" s="41">
        <f t="shared" si="5"/>
        <v>266</v>
      </c>
      <c r="D58" s="41">
        <f t="shared" si="6"/>
        <v>21</v>
      </c>
      <c r="E58" s="42" t="str">
        <f t="shared" si="2"/>
        <v>PASAIA</v>
      </c>
      <c r="F58" s="42">
        <f t="shared" si="9"/>
        <v>355</v>
      </c>
      <c r="G58" s="42">
        <f t="shared" si="8"/>
        <v>266</v>
      </c>
    </row>
    <row r="59" spans="1:7" x14ac:dyDescent="0.25">
      <c r="A59" s="42" t="str">
        <f t="shared" si="3"/>
        <v>SANTA CRUZ DE TENERIFE</v>
      </c>
      <c r="B59" s="41">
        <f t="shared" si="4"/>
        <v>5623</v>
      </c>
      <c r="C59" s="41">
        <f t="shared" si="5"/>
        <v>4600</v>
      </c>
      <c r="D59" s="41">
        <f t="shared" si="6"/>
        <v>2</v>
      </c>
      <c r="E59" s="42" t="str">
        <f t="shared" si="2"/>
        <v>GIJON</v>
      </c>
      <c r="F59" s="42">
        <f t="shared" si="9"/>
        <v>346</v>
      </c>
      <c r="G59" s="42">
        <f t="shared" si="8"/>
        <v>305</v>
      </c>
    </row>
    <row r="60" spans="1:7" x14ac:dyDescent="0.25">
      <c r="A60" s="42" t="str">
        <f t="shared" si="3"/>
        <v>SANTANDER</v>
      </c>
      <c r="B60" s="41">
        <f t="shared" si="4"/>
        <v>440</v>
      </c>
      <c r="C60" s="41">
        <f t="shared" si="5"/>
        <v>366</v>
      </c>
      <c r="D60" s="41">
        <f t="shared" si="6"/>
        <v>17</v>
      </c>
      <c r="E60" s="42" t="str">
        <f t="shared" si="2"/>
        <v>MELILLA</v>
      </c>
      <c r="F60" s="42">
        <f t="shared" si="9"/>
        <v>326</v>
      </c>
      <c r="G60" s="42">
        <f t="shared" si="8"/>
        <v>339</v>
      </c>
    </row>
    <row r="61" spans="1:7" x14ac:dyDescent="0.25">
      <c r="A61" s="42" t="str">
        <f t="shared" si="3"/>
        <v>SEVILLA</v>
      </c>
      <c r="B61" s="41">
        <f t="shared" si="4"/>
        <v>413</v>
      </c>
      <c r="C61" s="41">
        <f t="shared" si="5"/>
        <v>406</v>
      </c>
      <c r="D61" s="41">
        <f t="shared" si="6"/>
        <v>19</v>
      </c>
      <c r="E61" s="42" t="str">
        <f t="shared" si="2"/>
        <v>MARIN Y RIA DE PONTEVEDRA</v>
      </c>
      <c r="F61" s="42">
        <f t="shared" si="9"/>
        <v>311</v>
      </c>
      <c r="G61" s="42">
        <f t="shared" si="8"/>
        <v>258</v>
      </c>
    </row>
    <row r="62" spans="1:7" x14ac:dyDescent="0.25">
      <c r="A62" s="42" t="str">
        <f t="shared" si="3"/>
        <v>TARRAGONA</v>
      </c>
      <c r="B62" s="41">
        <f t="shared" si="4"/>
        <v>1051</v>
      </c>
      <c r="C62" s="41">
        <f t="shared" si="5"/>
        <v>885</v>
      </c>
      <c r="D62" s="41">
        <f t="shared" si="6"/>
        <v>9</v>
      </c>
      <c r="E62" s="42" t="str">
        <f t="shared" si="2"/>
        <v>AVILES</v>
      </c>
      <c r="F62" s="42">
        <f t="shared" si="9"/>
        <v>301</v>
      </c>
      <c r="G62" s="42">
        <f t="shared" si="8"/>
        <v>224</v>
      </c>
    </row>
    <row r="63" spans="1:7" x14ac:dyDescent="0.25">
      <c r="A63" s="42" t="str">
        <f t="shared" si="3"/>
        <v>VALENCIA</v>
      </c>
      <c r="B63" s="41">
        <f t="shared" si="4"/>
        <v>2211</v>
      </c>
      <c r="C63" s="41">
        <f t="shared" si="5"/>
        <v>2143</v>
      </c>
      <c r="D63" s="41">
        <f t="shared" si="6"/>
        <v>7</v>
      </c>
      <c r="E63" s="42" t="str">
        <f t="shared" si="2"/>
        <v>ALICANTE</v>
      </c>
      <c r="F63" s="42">
        <f t="shared" si="9"/>
        <v>269</v>
      </c>
      <c r="G63" s="42">
        <f t="shared" si="8"/>
        <v>348</v>
      </c>
    </row>
    <row r="64" spans="1:7" x14ac:dyDescent="0.25">
      <c r="A64" s="42" t="str">
        <f t="shared" si="3"/>
        <v>VIGO</v>
      </c>
      <c r="B64" s="41">
        <f t="shared" si="4"/>
        <v>676</v>
      </c>
      <c r="C64" s="41">
        <f t="shared" si="5"/>
        <v>699</v>
      </c>
      <c r="D64" s="41">
        <f t="shared" si="6"/>
        <v>10</v>
      </c>
      <c r="E64" s="42" t="str">
        <f t="shared" si="2"/>
        <v>MOTRIL</v>
      </c>
      <c r="F64" s="42">
        <f t="shared" si="9"/>
        <v>125</v>
      </c>
      <c r="G64" s="42">
        <f t="shared" si="8"/>
        <v>103</v>
      </c>
    </row>
    <row r="65" spans="1:7" x14ac:dyDescent="0.25">
      <c r="A65" s="42" t="str">
        <f t="shared" si="3"/>
        <v>VILAGARCIA</v>
      </c>
      <c r="B65" s="41">
        <f t="shared" si="4"/>
        <v>75</v>
      </c>
      <c r="C65" s="41">
        <f t="shared" si="5"/>
        <v>91</v>
      </c>
      <c r="D65" s="41">
        <f t="shared" si="6"/>
        <v>28</v>
      </c>
      <c r="E65" s="42" t="str">
        <f t="shared" si="2"/>
        <v>VILAGARCIA</v>
      </c>
      <c r="F65" s="42">
        <f t="shared" si="9"/>
        <v>75</v>
      </c>
      <c r="G65" s="42">
        <f t="shared" si="8"/>
        <v>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1026118</v>
      </c>
      <c r="C7" s="9">
        <v>1428545</v>
      </c>
      <c r="D7" s="9">
        <v>3880686</v>
      </c>
      <c r="E7" s="9">
        <v>4065167</v>
      </c>
      <c r="F7" s="10">
        <f>((E7*100)/D7)-100</f>
        <v>4.7538244526869704</v>
      </c>
      <c r="G7" s="1"/>
      <c r="H7" s="1"/>
      <c r="I7" s="1"/>
    </row>
    <row r="8" spans="1:12" x14ac:dyDescent="0.25">
      <c r="A8" s="11" t="s">
        <v>45</v>
      </c>
      <c r="B8" s="12">
        <v>1092988</v>
      </c>
      <c r="C8" s="12">
        <v>866906</v>
      </c>
      <c r="D8" s="12">
        <v>3772234</v>
      </c>
      <c r="E8" s="12">
        <v>3092955</v>
      </c>
      <c r="F8" s="13">
        <f t="shared" ref="F8:F35" si="0">((E8*100)/D8)-100</f>
        <v>-18.007339947627855</v>
      </c>
      <c r="G8" s="1"/>
      <c r="H8" s="1"/>
      <c r="I8" s="1"/>
    </row>
    <row r="9" spans="1:12" x14ac:dyDescent="0.25">
      <c r="A9" s="8" t="s">
        <v>46</v>
      </c>
      <c r="B9" s="9">
        <v>1632571</v>
      </c>
      <c r="C9" s="9">
        <v>1810516</v>
      </c>
      <c r="D9" s="9">
        <v>6940952</v>
      </c>
      <c r="E9" s="9">
        <v>5830380</v>
      </c>
      <c r="F9" s="10">
        <f t="shared" si="0"/>
        <v>-16.000283534592953</v>
      </c>
      <c r="G9" s="1"/>
      <c r="H9" s="1"/>
      <c r="I9" s="1"/>
    </row>
    <row r="10" spans="1:12" x14ac:dyDescent="0.25">
      <c r="A10" s="11" t="s">
        <v>47</v>
      </c>
      <c r="B10" s="12">
        <v>317393</v>
      </c>
      <c r="C10" s="12">
        <v>319496</v>
      </c>
      <c r="D10" s="12">
        <v>1393223</v>
      </c>
      <c r="E10" s="12">
        <v>1526376</v>
      </c>
      <c r="F10" s="13">
        <f t="shared" si="0"/>
        <v>9.5571922082825154</v>
      </c>
      <c r="G10" s="1"/>
      <c r="H10" s="1"/>
      <c r="I10" s="1"/>
    </row>
    <row r="11" spans="1:12" x14ac:dyDescent="0.25">
      <c r="A11" s="8" t="s">
        <v>48</v>
      </c>
      <c r="B11" s="9">
        <v>22139966</v>
      </c>
      <c r="C11" s="9">
        <v>20241605</v>
      </c>
      <c r="D11" s="9">
        <v>88554353</v>
      </c>
      <c r="E11" s="9">
        <v>85154459</v>
      </c>
      <c r="F11" s="10">
        <f t="shared" si="0"/>
        <v>-3.8393301795113359</v>
      </c>
      <c r="G11" s="1"/>
      <c r="H11" s="1"/>
      <c r="I11" s="1"/>
    </row>
    <row r="12" spans="1:12" x14ac:dyDescent="0.25">
      <c r="A12" s="11" t="s">
        <v>49</v>
      </c>
      <c r="B12" s="12">
        <v>2822738</v>
      </c>
      <c r="C12" s="12">
        <v>2819229</v>
      </c>
      <c r="D12" s="12">
        <v>7406919</v>
      </c>
      <c r="E12" s="12">
        <v>7028477</v>
      </c>
      <c r="F12" s="13">
        <f t="shared" si="0"/>
        <v>-5.1093038819514618</v>
      </c>
      <c r="G12" s="1"/>
      <c r="H12" s="1"/>
      <c r="I12" s="1"/>
    </row>
    <row r="13" spans="1:12" x14ac:dyDescent="0.25">
      <c r="A13" s="8" t="s">
        <v>50</v>
      </c>
      <c r="B13" s="9">
        <v>11508051</v>
      </c>
      <c r="C13" s="9">
        <v>12974103</v>
      </c>
      <c r="D13" s="9">
        <v>36528717</v>
      </c>
      <c r="E13" s="9">
        <v>36124105</v>
      </c>
      <c r="F13" s="10">
        <f t="shared" si="0"/>
        <v>-1.1076545612045408</v>
      </c>
      <c r="G13" s="1"/>
      <c r="H13" s="1"/>
      <c r="I13" s="1"/>
    </row>
    <row r="14" spans="1:12" x14ac:dyDescent="0.25">
      <c r="A14" s="11" t="s">
        <v>51</v>
      </c>
      <c r="B14" s="12">
        <v>20688321</v>
      </c>
      <c r="C14" s="12">
        <v>20933444</v>
      </c>
      <c r="D14" s="12">
        <v>70280019</v>
      </c>
      <c r="E14" s="12">
        <v>68980363</v>
      </c>
      <c r="F14" s="13">
        <f t="shared" si="0"/>
        <v>-1.8492539109871302</v>
      </c>
      <c r="G14" s="1"/>
      <c r="H14" s="1"/>
      <c r="I14" s="1"/>
    </row>
    <row r="15" spans="1:12" x14ac:dyDescent="0.25">
      <c r="A15" s="8" t="s">
        <v>52</v>
      </c>
      <c r="B15" s="9">
        <v>3959002</v>
      </c>
      <c r="C15" s="9">
        <v>4040131</v>
      </c>
      <c r="D15" s="9">
        <v>14249999</v>
      </c>
      <c r="E15" s="9">
        <v>13425967</v>
      </c>
      <c r="F15" s="10">
        <f t="shared" si="0"/>
        <v>-5.7826811075565701</v>
      </c>
      <c r="G15" s="1"/>
      <c r="H15" s="1"/>
      <c r="I15" s="1"/>
    </row>
    <row r="16" spans="1:12" x14ac:dyDescent="0.25">
      <c r="A16" s="11" t="s">
        <v>53</v>
      </c>
      <c r="B16" s="12">
        <v>2197372</v>
      </c>
      <c r="C16" s="12">
        <v>2206833</v>
      </c>
      <c r="D16" s="12">
        <v>8626044</v>
      </c>
      <c r="E16" s="12">
        <v>8147260</v>
      </c>
      <c r="F16" s="13">
        <f t="shared" si="0"/>
        <v>-5.5504469951695086</v>
      </c>
      <c r="G16" s="1"/>
      <c r="H16" s="1"/>
      <c r="I16" s="1"/>
    </row>
    <row r="17" spans="1:9" x14ac:dyDescent="0.25">
      <c r="A17" s="8" t="s">
        <v>54</v>
      </c>
      <c r="B17" s="9">
        <v>1020352</v>
      </c>
      <c r="C17" s="9">
        <v>1346186</v>
      </c>
      <c r="D17" s="9">
        <v>4280037</v>
      </c>
      <c r="E17" s="9">
        <v>4923248</v>
      </c>
      <c r="F17" s="10">
        <f t="shared" si="0"/>
        <v>15.02816447614822</v>
      </c>
      <c r="G17" s="1"/>
      <c r="H17" s="1"/>
      <c r="I17" s="1"/>
    </row>
    <row r="18" spans="1:9" x14ac:dyDescent="0.25">
      <c r="A18" s="11" t="s">
        <v>55</v>
      </c>
      <c r="B18" s="12">
        <v>5035203</v>
      </c>
      <c r="C18" s="12">
        <v>4757974</v>
      </c>
      <c r="D18" s="12">
        <v>20329232</v>
      </c>
      <c r="E18" s="12">
        <v>20835161</v>
      </c>
      <c r="F18" s="13">
        <f t="shared" si="0"/>
        <v>2.48867738830468</v>
      </c>
      <c r="G18" s="1"/>
      <c r="H18" s="1"/>
      <c r="I18" s="1"/>
    </row>
    <row r="19" spans="1:9" x14ac:dyDescent="0.25">
      <c r="A19" s="8" t="s">
        <v>56</v>
      </c>
      <c r="B19" s="9">
        <v>1222040</v>
      </c>
      <c r="C19" s="9">
        <v>1740081</v>
      </c>
      <c r="D19" s="9">
        <v>4415779</v>
      </c>
      <c r="E19" s="9">
        <v>5017051</v>
      </c>
      <c r="F19" s="10">
        <f t="shared" si="0"/>
        <v>13.61644230836734</v>
      </c>
      <c r="G19" s="1"/>
      <c r="H19" s="1"/>
      <c r="I19" s="1"/>
    </row>
    <row r="20" spans="1:9" x14ac:dyDescent="0.25">
      <c r="A20" s="11" t="s">
        <v>57</v>
      </c>
      <c r="B20" s="12">
        <v>1274062</v>
      </c>
      <c r="C20" s="12">
        <v>839119</v>
      </c>
      <c r="D20" s="12">
        <v>4345277</v>
      </c>
      <c r="E20" s="12">
        <v>4280600</v>
      </c>
      <c r="F20" s="13">
        <f t="shared" si="0"/>
        <v>-1.4884436596332051</v>
      </c>
      <c r="G20" s="1"/>
      <c r="H20" s="1"/>
      <c r="I20" s="1"/>
    </row>
    <row r="21" spans="1:9" x14ac:dyDescent="0.25">
      <c r="A21" s="8" t="s">
        <v>58</v>
      </c>
      <c r="B21" s="9">
        <v>1716533</v>
      </c>
      <c r="C21" s="9">
        <v>2067449</v>
      </c>
      <c r="D21" s="9">
        <v>6213003</v>
      </c>
      <c r="E21" s="9">
        <v>6567769</v>
      </c>
      <c r="F21" s="10">
        <f t="shared" si="0"/>
        <v>5.7100567954015133</v>
      </c>
      <c r="G21" s="1"/>
      <c r="H21" s="1"/>
      <c r="I21" s="1"/>
    </row>
    <row r="22" spans="1:9" x14ac:dyDescent="0.25">
      <c r="A22" s="11" t="s">
        <v>59</v>
      </c>
      <c r="B22" s="12">
        <v>14142479</v>
      </c>
      <c r="C22" s="12">
        <v>14569351</v>
      </c>
      <c r="D22" s="12">
        <v>58472379</v>
      </c>
      <c r="E22" s="12">
        <v>60805034</v>
      </c>
      <c r="F22" s="13">
        <f t="shared" si="0"/>
        <v>3.9893280210131365</v>
      </c>
      <c r="G22" s="1"/>
      <c r="H22" s="1"/>
      <c r="I22" s="1"/>
    </row>
    <row r="23" spans="1:9" x14ac:dyDescent="0.25">
      <c r="A23" s="8" t="s">
        <v>60</v>
      </c>
      <c r="B23" s="9">
        <v>3156496</v>
      </c>
      <c r="C23" s="9">
        <v>3726333</v>
      </c>
      <c r="D23" s="9">
        <v>10578449</v>
      </c>
      <c r="E23" s="9">
        <v>11451954</v>
      </c>
      <c r="F23" s="10">
        <f t="shared" si="0"/>
        <v>8.2574014394737816</v>
      </c>
      <c r="G23" s="1"/>
      <c r="H23" s="1"/>
      <c r="I23" s="1"/>
    </row>
    <row r="24" spans="1:9" x14ac:dyDescent="0.25">
      <c r="A24" s="11" t="s">
        <v>61</v>
      </c>
      <c r="B24" s="12">
        <v>313495</v>
      </c>
      <c r="C24" s="12">
        <v>310845</v>
      </c>
      <c r="D24" s="12">
        <v>974629</v>
      </c>
      <c r="E24" s="12">
        <v>1265271</v>
      </c>
      <c r="F24" s="13">
        <f t="shared" si="0"/>
        <v>29.820783087718496</v>
      </c>
      <c r="G24" s="1"/>
      <c r="H24" s="1"/>
      <c r="I24" s="1"/>
    </row>
    <row r="25" spans="1:9" x14ac:dyDescent="0.25">
      <c r="A25" s="8" t="s">
        <v>62</v>
      </c>
      <c r="B25" s="9">
        <v>1127327</v>
      </c>
      <c r="C25" s="9">
        <v>1096093</v>
      </c>
      <c r="D25" s="9">
        <v>4477619</v>
      </c>
      <c r="E25" s="9">
        <v>4363407</v>
      </c>
      <c r="F25" s="10">
        <f t="shared" si="0"/>
        <v>-2.5507306450146814</v>
      </c>
      <c r="G25" s="1"/>
      <c r="H25" s="1"/>
      <c r="I25" s="1"/>
    </row>
    <row r="26" spans="1:9" x14ac:dyDescent="0.25">
      <c r="A26" s="11" t="s">
        <v>63</v>
      </c>
      <c r="B26" s="12">
        <v>199783</v>
      </c>
      <c r="C26" s="12">
        <v>329999</v>
      </c>
      <c r="D26" s="12">
        <v>936789</v>
      </c>
      <c r="E26" s="12">
        <v>989581</v>
      </c>
      <c r="F26" s="13">
        <f t="shared" si="0"/>
        <v>5.6354205696266746</v>
      </c>
      <c r="G26" s="1"/>
      <c r="H26" s="1"/>
      <c r="I26" s="1"/>
    </row>
    <row r="27" spans="1:9" x14ac:dyDescent="0.25">
      <c r="A27" s="8" t="s">
        <v>64</v>
      </c>
      <c r="B27" s="9">
        <v>478944</v>
      </c>
      <c r="C27" s="9">
        <v>552840</v>
      </c>
      <c r="D27" s="9">
        <v>1837272</v>
      </c>
      <c r="E27" s="9">
        <v>2063370</v>
      </c>
      <c r="F27" s="10">
        <f t="shared" si="0"/>
        <v>12.306180032134606</v>
      </c>
      <c r="G27" s="1"/>
      <c r="H27" s="1"/>
      <c r="I27" s="1"/>
    </row>
    <row r="28" spans="1:9" x14ac:dyDescent="0.25">
      <c r="A28" s="11" t="s">
        <v>65</v>
      </c>
      <c r="B28" s="12">
        <v>14915434</v>
      </c>
      <c r="C28" s="12">
        <v>15834209</v>
      </c>
      <c r="D28" s="12">
        <v>59842050</v>
      </c>
      <c r="E28" s="12">
        <v>66475401</v>
      </c>
      <c r="F28" s="13">
        <f t="shared" si="0"/>
        <v>11.084765645561944</v>
      </c>
      <c r="G28" s="1"/>
      <c r="H28" s="1"/>
      <c r="I28" s="1"/>
    </row>
    <row r="29" spans="1:9" x14ac:dyDescent="0.25">
      <c r="A29" s="8" t="s">
        <v>66</v>
      </c>
      <c r="B29" s="9">
        <v>1578720</v>
      </c>
      <c r="C29" s="9">
        <v>1975302</v>
      </c>
      <c r="D29" s="9">
        <v>4779262</v>
      </c>
      <c r="E29" s="9">
        <v>5956871</v>
      </c>
      <c r="F29" s="10">
        <f t="shared" si="0"/>
        <v>24.639975795426153</v>
      </c>
      <c r="G29" s="1"/>
      <c r="H29" s="1"/>
      <c r="I29" s="1"/>
    </row>
    <row r="30" spans="1:9" x14ac:dyDescent="0.25">
      <c r="A30" s="11" t="s">
        <v>67</v>
      </c>
      <c r="B30" s="12">
        <v>526285</v>
      </c>
      <c r="C30" s="12">
        <v>455142</v>
      </c>
      <c r="D30" s="12">
        <v>1811062</v>
      </c>
      <c r="E30" s="12">
        <v>1807531</v>
      </c>
      <c r="F30" s="13">
        <f t="shared" si="0"/>
        <v>-0.19496847705931941</v>
      </c>
      <c r="G30" s="1"/>
      <c r="H30" s="1"/>
      <c r="I30" s="1"/>
    </row>
    <row r="31" spans="1:9" x14ac:dyDescent="0.25">
      <c r="A31" s="8" t="s">
        <v>68</v>
      </c>
      <c r="B31" s="9">
        <v>3878417</v>
      </c>
      <c r="C31" s="9">
        <v>3928996</v>
      </c>
      <c r="D31" s="9">
        <v>12906480</v>
      </c>
      <c r="E31" s="9">
        <v>15519278</v>
      </c>
      <c r="F31" s="10">
        <f t="shared" si="0"/>
        <v>20.244078943290504</v>
      </c>
      <c r="G31" s="1"/>
      <c r="H31" s="1"/>
      <c r="I31" s="1"/>
    </row>
    <row r="32" spans="1:9" x14ac:dyDescent="0.25">
      <c r="A32" s="11" t="s">
        <v>69</v>
      </c>
      <c r="B32" s="12">
        <v>15631132</v>
      </c>
      <c r="C32" s="12">
        <v>16320624</v>
      </c>
      <c r="D32" s="12">
        <v>55817415</v>
      </c>
      <c r="E32" s="12">
        <v>59240727</v>
      </c>
      <c r="F32" s="13">
        <f t="shared" si="0"/>
        <v>6.1330536356798291</v>
      </c>
      <c r="G32" s="1"/>
      <c r="H32" s="1"/>
      <c r="I32" s="1"/>
    </row>
    <row r="33" spans="1:9" x14ac:dyDescent="0.25">
      <c r="A33" s="8" t="s">
        <v>70</v>
      </c>
      <c r="B33" s="9">
        <v>3334107</v>
      </c>
      <c r="C33" s="9">
        <v>2839576</v>
      </c>
      <c r="D33" s="9">
        <v>9501902</v>
      </c>
      <c r="E33" s="9">
        <v>9325036</v>
      </c>
      <c r="F33" s="10">
        <f t="shared" si="0"/>
        <v>-1.8613747016123767</v>
      </c>
      <c r="G33" s="1"/>
      <c r="H33" s="1"/>
      <c r="I33" s="1"/>
    </row>
    <row r="34" spans="1:9" x14ac:dyDescent="0.25">
      <c r="A34" s="11" t="s">
        <v>71</v>
      </c>
      <c r="B34" s="12">
        <v>118260</v>
      </c>
      <c r="C34" s="12">
        <v>133986</v>
      </c>
      <c r="D34" s="12">
        <v>652405</v>
      </c>
      <c r="E34" s="12">
        <v>376274</v>
      </c>
      <c r="F34" s="13">
        <f t="shared" si="0"/>
        <v>-42.325089476628783</v>
      </c>
      <c r="G34" s="1"/>
      <c r="H34" s="1"/>
      <c r="I34" s="1"/>
    </row>
    <row r="35" spans="1:9" x14ac:dyDescent="0.25">
      <c r="A35" s="14" t="s">
        <v>72</v>
      </c>
      <c r="B35" s="15">
        <f>SUM(B7:B34)</f>
        <v>137053589</v>
      </c>
      <c r="C35" s="15">
        <f t="shared" ref="C35:E35" si="1">SUM(C7:C34)</f>
        <v>140464913</v>
      </c>
      <c r="D35" s="15">
        <f t="shared" si="1"/>
        <v>503804187</v>
      </c>
      <c r="E35" s="15">
        <f t="shared" si="1"/>
        <v>514639073</v>
      </c>
      <c r="F35" s="16">
        <f t="shared" si="0"/>
        <v>2.1506145203989746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4065167</v>
      </c>
      <c r="C38" s="41">
        <f>D7</f>
        <v>3880686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85154459</v>
      </c>
      <c r="G38" s="42">
        <f>LOOKUP(E38,$A$38:$A$65,$C$38:$C$65)</f>
        <v>88554353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3092955</v>
      </c>
      <c r="C39" s="41">
        <f t="shared" ref="C39:C65" si="5">D8</f>
        <v>3772234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68980363</v>
      </c>
      <c r="G39" s="42">
        <f t="shared" ref="G39:G65" si="8">LOOKUP(E39,$A$38:$A$65,$C$38:$C$65)</f>
        <v>70280019</v>
      </c>
    </row>
    <row r="40" spans="1:9" x14ac:dyDescent="0.25">
      <c r="A40" s="42" t="str">
        <f t="shared" si="3"/>
        <v>ALMERIA</v>
      </c>
      <c r="B40" s="41">
        <f t="shared" si="4"/>
        <v>5830380</v>
      </c>
      <c r="C40" s="41">
        <f t="shared" si="5"/>
        <v>6940952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66475401</v>
      </c>
      <c r="G40" s="42">
        <f t="shared" si="8"/>
        <v>59842050</v>
      </c>
    </row>
    <row r="41" spans="1:9" x14ac:dyDescent="0.25">
      <c r="A41" s="42" t="str">
        <f t="shared" si="3"/>
        <v>AVILES</v>
      </c>
      <c r="B41" s="41">
        <f t="shared" si="4"/>
        <v>1526376</v>
      </c>
      <c r="C41" s="41">
        <f t="shared" si="5"/>
        <v>1393223</v>
      </c>
      <c r="D41" s="41">
        <f t="shared" si="6"/>
        <v>25</v>
      </c>
      <c r="E41" s="42" t="str">
        <f t="shared" si="2"/>
        <v>LAS PALMAS</v>
      </c>
      <c r="F41" s="42">
        <f t="shared" si="7"/>
        <v>60805034</v>
      </c>
      <c r="G41" s="42">
        <f t="shared" si="8"/>
        <v>58472379</v>
      </c>
    </row>
    <row r="42" spans="1:9" x14ac:dyDescent="0.25">
      <c r="A42" s="42" t="str">
        <f t="shared" si="3"/>
        <v>BAHIA DE ALGECIRAS</v>
      </c>
      <c r="B42" s="41">
        <f t="shared" si="4"/>
        <v>85154459</v>
      </c>
      <c r="C42" s="41">
        <f t="shared" si="5"/>
        <v>88554353</v>
      </c>
      <c r="D42" s="41">
        <f t="shared" si="6"/>
        <v>1</v>
      </c>
      <c r="E42" s="42" t="str">
        <f t="shared" si="2"/>
        <v>VALENCIA</v>
      </c>
      <c r="F42" s="42">
        <f t="shared" si="7"/>
        <v>59240727</v>
      </c>
      <c r="G42" s="42">
        <f t="shared" si="8"/>
        <v>55817415</v>
      </c>
    </row>
    <row r="43" spans="1:9" x14ac:dyDescent="0.25">
      <c r="A43" s="42" t="str">
        <f t="shared" si="3"/>
        <v>BAHIA DE CADIZ</v>
      </c>
      <c r="B43" s="41">
        <f t="shared" si="4"/>
        <v>7028477</v>
      </c>
      <c r="C43" s="41">
        <f t="shared" si="5"/>
        <v>7406919</v>
      </c>
      <c r="D43" s="41">
        <f t="shared" si="6"/>
        <v>13</v>
      </c>
      <c r="E43" s="42" t="str">
        <f t="shared" si="2"/>
        <v>BALEARES</v>
      </c>
      <c r="F43" s="42">
        <f t="shared" si="7"/>
        <v>36124105</v>
      </c>
      <c r="G43" s="42">
        <f t="shared" si="8"/>
        <v>36528717</v>
      </c>
    </row>
    <row r="44" spans="1:9" x14ac:dyDescent="0.25">
      <c r="A44" s="42" t="str">
        <f t="shared" si="3"/>
        <v>BALEARES</v>
      </c>
      <c r="B44" s="41">
        <f t="shared" si="4"/>
        <v>36124105</v>
      </c>
      <c r="C44" s="41">
        <f t="shared" si="5"/>
        <v>36528717</v>
      </c>
      <c r="D44" s="41">
        <f t="shared" si="6"/>
        <v>6</v>
      </c>
      <c r="E44" s="42" t="str">
        <f t="shared" si="2"/>
        <v>CEUTA</v>
      </c>
      <c r="F44" s="42">
        <f t="shared" si="7"/>
        <v>20835161</v>
      </c>
      <c r="G44" s="42">
        <f t="shared" si="8"/>
        <v>20329232</v>
      </c>
    </row>
    <row r="45" spans="1:9" x14ac:dyDescent="0.25">
      <c r="A45" s="42" t="str">
        <f t="shared" si="3"/>
        <v>BARCELONA</v>
      </c>
      <c r="B45" s="41">
        <f t="shared" si="4"/>
        <v>68980363</v>
      </c>
      <c r="C45" s="41">
        <f t="shared" si="5"/>
        <v>70280019</v>
      </c>
      <c r="D45" s="41">
        <f t="shared" si="6"/>
        <v>2</v>
      </c>
      <c r="E45" s="42" t="str">
        <f t="shared" si="2"/>
        <v>TARRAGONA</v>
      </c>
      <c r="F45" s="42">
        <f t="shared" si="7"/>
        <v>15519278</v>
      </c>
      <c r="G45" s="42">
        <f t="shared" si="8"/>
        <v>12906480</v>
      </c>
    </row>
    <row r="46" spans="1:9" x14ac:dyDescent="0.25">
      <c r="A46" s="42" t="str">
        <f t="shared" si="3"/>
        <v>BILBAO</v>
      </c>
      <c r="B46" s="41">
        <f t="shared" si="4"/>
        <v>13425967</v>
      </c>
      <c r="C46" s="41">
        <f t="shared" si="5"/>
        <v>14249999</v>
      </c>
      <c r="D46" s="41">
        <f t="shared" si="6"/>
        <v>9</v>
      </c>
      <c r="E46" s="42" t="str">
        <f t="shared" si="2"/>
        <v>BILBAO</v>
      </c>
      <c r="F46" s="42">
        <f t="shared" si="7"/>
        <v>13425967</v>
      </c>
      <c r="G46" s="42">
        <f t="shared" si="8"/>
        <v>14249999</v>
      </c>
    </row>
    <row r="47" spans="1:9" x14ac:dyDescent="0.25">
      <c r="A47" s="42" t="str">
        <f t="shared" si="3"/>
        <v>CARTAGENA</v>
      </c>
      <c r="B47" s="41">
        <f t="shared" si="4"/>
        <v>8147260</v>
      </c>
      <c r="C47" s="41">
        <f t="shared" si="5"/>
        <v>8626044</v>
      </c>
      <c r="D47" s="41">
        <f t="shared" si="6"/>
        <v>12</v>
      </c>
      <c r="E47" s="42" t="str">
        <f t="shared" si="2"/>
        <v>MALAGA</v>
      </c>
      <c r="F47" s="42">
        <f t="shared" si="7"/>
        <v>11451954</v>
      </c>
      <c r="G47" s="42">
        <f t="shared" si="8"/>
        <v>10578449</v>
      </c>
    </row>
    <row r="48" spans="1:9" x14ac:dyDescent="0.25">
      <c r="A48" s="42" t="str">
        <f t="shared" si="3"/>
        <v>CASTELLON</v>
      </c>
      <c r="B48" s="41">
        <f t="shared" si="4"/>
        <v>4923248</v>
      </c>
      <c r="C48" s="41">
        <f t="shared" si="5"/>
        <v>4280037</v>
      </c>
      <c r="D48" s="41">
        <f t="shared" si="6"/>
        <v>18</v>
      </c>
      <c r="E48" s="42" t="str">
        <f t="shared" si="2"/>
        <v>VIGO</v>
      </c>
      <c r="F48" s="42">
        <f t="shared" si="7"/>
        <v>9325036</v>
      </c>
      <c r="G48" s="42">
        <f t="shared" si="8"/>
        <v>9501902</v>
      </c>
    </row>
    <row r="49" spans="1:7" x14ac:dyDescent="0.25">
      <c r="A49" s="42" t="str">
        <f t="shared" si="3"/>
        <v>CEUTA</v>
      </c>
      <c r="B49" s="41">
        <f t="shared" si="4"/>
        <v>20835161</v>
      </c>
      <c r="C49" s="41">
        <f t="shared" si="5"/>
        <v>20329232</v>
      </c>
      <c r="D49" s="41">
        <f t="shared" si="6"/>
        <v>7</v>
      </c>
      <c r="E49" s="42" t="str">
        <f t="shared" si="2"/>
        <v>CARTAGENA</v>
      </c>
      <c r="F49" s="42">
        <f t="shared" si="7"/>
        <v>8147260</v>
      </c>
      <c r="G49" s="42">
        <f t="shared" si="8"/>
        <v>8626044</v>
      </c>
    </row>
    <row r="50" spans="1:7" x14ac:dyDescent="0.25">
      <c r="A50" s="42" t="str">
        <f t="shared" si="3"/>
        <v>FERROL-SAN CIBRAO</v>
      </c>
      <c r="B50" s="41">
        <f t="shared" si="4"/>
        <v>5017051</v>
      </c>
      <c r="C50" s="41">
        <f t="shared" si="5"/>
        <v>4415779</v>
      </c>
      <c r="D50" s="41">
        <f t="shared" si="6"/>
        <v>17</v>
      </c>
      <c r="E50" s="42" t="str">
        <f t="shared" si="2"/>
        <v>BAHIA DE CADIZ</v>
      </c>
      <c r="F50" s="42">
        <f t="shared" si="7"/>
        <v>7028477</v>
      </c>
      <c r="G50" s="42">
        <f t="shared" si="8"/>
        <v>7406919</v>
      </c>
    </row>
    <row r="51" spans="1:7" x14ac:dyDescent="0.25">
      <c r="A51" s="42" t="str">
        <f t="shared" si="3"/>
        <v>GIJON</v>
      </c>
      <c r="B51" s="41">
        <f t="shared" si="4"/>
        <v>4280600</v>
      </c>
      <c r="C51" s="41">
        <f t="shared" si="5"/>
        <v>4345277</v>
      </c>
      <c r="D51" s="41">
        <f t="shared" si="6"/>
        <v>20</v>
      </c>
      <c r="E51" s="42" t="str">
        <f t="shared" si="2"/>
        <v>HUELVA</v>
      </c>
      <c r="F51" s="42">
        <f t="shared" si="7"/>
        <v>6567769</v>
      </c>
      <c r="G51" s="42">
        <f t="shared" si="8"/>
        <v>6213003</v>
      </c>
    </row>
    <row r="52" spans="1:7" x14ac:dyDescent="0.25">
      <c r="A52" s="42" t="str">
        <f t="shared" si="3"/>
        <v>HUELVA</v>
      </c>
      <c r="B52" s="41">
        <f t="shared" si="4"/>
        <v>6567769</v>
      </c>
      <c r="C52" s="41">
        <f t="shared" si="5"/>
        <v>6213003</v>
      </c>
      <c r="D52" s="41">
        <f t="shared" si="6"/>
        <v>14</v>
      </c>
      <c r="E52" s="42" t="str">
        <f t="shared" si="2"/>
        <v>SANTANDER</v>
      </c>
      <c r="F52" s="42">
        <f t="shared" si="7"/>
        <v>5956871</v>
      </c>
      <c r="G52" s="42">
        <f t="shared" si="8"/>
        <v>4779262</v>
      </c>
    </row>
    <row r="53" spans="1:7" x14ac:dyDescent="0.25">
      <c r="A53" s="42" t="str">
        <f t="shared" si="3"/>
        <v>LAS PALMAS</v>
      </c>
      <c r="B53" s="41">
        <f t="shared" si="4"/>
        <v>60805034</v>
      </c>
      <c r="C53" s="41">
        <f t="shared" si="5"/>
        <v>58472379</v>
      </c>
      <c r="D53" s="41">
        <f t="shared" si="6"/>
        <v>4</v>
      </c>
      <c r="E53" s="42" t="str">
        <f t="shared" si="2"/>
        <v>ALMERIA</v>
      </c>
      <c r="F53" s="42">
        <f t="shared" si="7"/>
        <v>5830380</v>
      </c>
      <c r="G53" s="42">
        <f t="shared" si="8"/>
        <v>6940952</v>
      </c>
    </row>
    <row r="54" spans="1:7" x14ac:dyDescent="0.25">
      <c r="A54" s="42" t="str">
        <f t="shared" si="3"/>
        <v>MALAGA</v>
      </c>
      <c r="B54" s="41">
        <f t="shared" si="4"/>
        <v>11451954</v>
      </c>
      <c r="C54" s="41">
        <f t="shared" si="5"/>
        <v>10578449</v>
      </c>
      <c r="D54" s="41">
        <f t="shared" si="6"/>
        <v>10</v>
      </c>
      <c r="E54" s="42" t="str">
        <f t="shared" si="2"/>
        <v>FERROL-SAN CIBRAO</v>
      </c>
      <c r="F54" s="42">
        <f t="shared" si="7"/>
        <v>5017051</v>
      </c>
      <c r="G54" s="42">
        <f t="shared" si="8"/>
        <v>4415779</v>
      </c>
    </row>
    <row r="55" spans="1:7" x14ac:dyDescent="0.25">
      <c r="A55" s="42" t="str">
        <f t="shared" si="3"/>
        <v>MARIN Y RIA DE PONTEVEDRA</v>
      </c>
      <c r="B55" s="41">
        <f t="shared" si="4"/>
        <v>1265271</v>
      </c>
      <c r="C55" s="41">
        <f t="shared" si="5"/>
        <v>974629</v>
      </c>
      <c r="D55" s="41">
        <f t="shared" si="6"/>
        <v>26</v>
      </c>
      <c r="E55" s="42" t="str">
        <f t="shared" si="2"/>
        <v>CASTELLON</v>
      </c>
      <c r="F55" s="42">
        <f t="shared" ref="F55:F65" si="9">LOOKUP(E55,$A$38:$A$65,$B$38:$B$65)</f>
        <v>4923248</v>
      </c>
      <c r="G55" s="42">
        <f t="shared" si="8"/>
        <v>4280037</v>
      </c>
    </row>
    <row r="56" spans="1:7" x14ac:dyDescent="0.25">
      <c r="A56" s="42" t="str">
        <f t="shared" si="3"/>
        <v>MELILLA</v>
      </c>
      <c r="B56" s="41">
        <f t="shared" si="4"/>
        <v>4363407</v>
      </c>
      <c r="C56" s="41">
        <f t="shared" si="5"/>
        <v>4477619</v>
      </c>
      <c r="D56" s="41">
        <f t="shared" si="6"/>
        <v>19</v>
      </c>
      <c r="E56" s="42" t="str">
        <f t="shared" si="2"/>
        <v>MELILLA</v>
      </c>
      <c r="F56" s="42">
        <f t="shared" si="9"/>
        <v>4363407</v>
      </c>
      <c r="G56" s="42">
        <f t="shared" si="8"/>
        <v>4477619</v>
      </c>
    </row>
    <row r="57" spans="1:7" x14ac:dyDescent="0.25">
      <c r="A57" s="42" t="str">
        <f t="shared" si="3"/>
        <v>MOTRIL</v>
      </c>
      <c r="B57" s="41">
        <f t="shared" si="4"/>
        <v>989581</v>
      </c>
      <c r="C57" s="41">
        <f t="shared" si="5"/>
        <v>936789</v>
      </c>
      <c r="D57" s="41">
        <f t="shared" si="6"/>
        <v>27</v>
      </c>
      <c r="E57" s="42" t="str">
        <f t="shared" si="2"/>
        <v>GIJON</v>
      </c>
      <c r="F57" s="42">
        <f t="shared" si="9"/>
        <v>4280600</v>
      </c>
      <c r="G57" s="42">
        <f t="shared" si="8"/>
        <v>4345277</v>
      </c>
    </row>
    <row r="58" spans="1:7" x14ac:dyDescent="0.25">
      <c r="A58" s="42" t="str">
        <f t="shared" si="3"/>
        <v>PASAIA</v>
      </c>
      <c r="B58" s="41">
        <f t="shared" si="4"/>
        <v>2063370</v>
      </c>
      <c r="C58" s="41">
        <f t="shared" si="5"/>
        <v>1837272</v>
      </c>
      <c r="D58" s="41">
        <f t="shared" si="6"/>
        <v>23</v>
      </c>
      <c r="E58" s="42" t="str">
        <f t="shared" si="2"/>
        <v>A CORUÑA</v>
      </c>
      <c r="F58" s="42">
        <f t="shared" si="9"/>
        <v>4065167</v>
      </c>
      <c r="G58" s="42">
        <f t="shared" si="8"/>
        <v>3880686</v>
      </c>
    </row>
    <row r="59" spans="1:7" x14ac:dyDescent="0.25">
      <c r="A59" s="42" t="str">
        <f t="shared" si="3"/>
        <v>SANTA CRUZ DE TENERIFE</v>
      </c>
      <c r="B59" s="41">
        <f t="shared" si="4"/>
        <v>66475401</v>
      </c>
      <c r="C59" s="41">
        <f t="shared" si="5"/>
        <v>59842050</v>
      </c>
      <c r="D59" s="41">
        <f t="shared" si="6"/>
        <v>3</v>
      </c>
      <c r="E59" s="42" t="str">
        <f t="shared" si="2"/>
        <v>ALICANTE</v>
      </c>
      <c r="F59" s="42">
        <f t="shared" si="9"/>
        <v>3092955</v>
      </c>
      <c r="G59" s="42">
        <f t="shared" si="8"/>
        <v>3772234</v>
      </c>
    </row>
    <row r="60" spans="1:7" x14ac:dyDescent="0.25">
      <c r="A60" s="42" t="str">
        <f t="shared" si="3"/>
        <v>SANTANDER</v>
      </c>
      <c r="B60" s="41">
        <f t="shared" si="4"/>
        <v>5956871</v>
      </c>
      <c r="C60" s="41">
        <f t="shared" si="5"/>
        <v>4779262</v>
      </c>
      <c r="D60" s="41">
        <f t="shared" si="6"/>
        <v>15</v>
      </c>
      <c r="E60" s="42" t="str">
        <f t="shared" si="2"/>
        <v>PASAIA</v>
      </c>
      <c r="F60" s="42">
        <f t="shared" si="9"/>
        <v>2063370</v>
      </c>
      <c r="G60" s="42">
        <f t="shared" si="8"/>
        <v>1837272</v>
      </c>
    </row>
    <row r="61" spans="1:7" x14ac:dyDescent="0.25">
      <c r="A61" s="42" t="str">
        <f t="shared" si="3"/>
        <v>SEVILLA</v>
      </c>
      <c r="B61" s="41">
        <f t="shared" si="4"/>
        <v>1807531</v>
      </c>
      <c r="C61" s="41">
        <f t="shared" si="5"/>
        <v>1811062</v>
      </c>
      <c r="D61" s="41">
        <f t="shared" si="6"/>
        <v>24</v>
      </c>
      <c r="E61" s="42" t="str">
        <f t="shared" si="2"/>
        <v>SEVILLA</v>
      </c>
      <c r="F61" s="42">
        <f t="shared" si="9"/>
        <v>1807531</v>
      </c>
      <c r="G61" s="42">
        <f t="shared" si="8"/>
        <v>1811062</v>
      </c>
    </row>
    <row r="62" spans="1:7" x14ac:dyDescent="0.25">
      <c r="A62" s="42" t="str">
        <f t="shared" si="3"/>
        <v>TARRAGONA</v>
      </c>
      <c r="B62" s="41">
        <f t="shared" si="4"/>
        <v>15519278</v>
      </c>
      <c r="C62" s="41">
        <f t="shared" si="5"/>
        <v>12906480</v>
      </c>
      <c r="D62" s="41">
        <f t="shared" si="6"/>
        <v>8</v>
      </c>
      <c r="E62" s="42" t="str">
        <f t="shared" si="2"/>
        <v>AVILES</v>
      </c>
      <c r="F62" s="42">
        <f t="shared" si="9"/>
        <v>1526376</v>
      </c>
      <c r="G62" s="42">
        <f t="shared" si="8"/>
        <v>1393223</v>
      </c>
    </row>
    <row r="63" spans="1:7" x14ac:dyDescent="0.25">
      <c r="A63" s="42" t="str">
        <f t="shared" si="3"/>
        <v>VALENCIA</v>
      </c>
      <c r="B63" s="41">
        <f t="shared" si="4"/>
        <v>59240727</v>
      </c>
      <c r="C63" s="41">
        <f t="shared" si="5"/>
        <v>55817415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1265271</v>
      </c>
      <c r="G63" s="42">
        <f t="shared" si="8"/>
        <v>974629</v>
      </c>
    </row>
    <row r="64" spans="1:7" x14ac:dyDescent="0.25">
      <c r="A64" s="42" t="str">
        <f t="shared" si="3"/>
        <v>VIGO</v>
      </c>
      <c r="B64" s="41">
        <f t="shared" si="4"/>
        <v>9325036</v>
      </c>
      <c r="C64" s="41">
        <f t="shared" si="5"/>
        <v>9501902</v>
      </c>
      <c r="D64" s="41">
        <f t="shared" si="6"/>
        <v>11</v>
      </c>
      <c r="E64" s="42" t="str">
        <f t="shared" si="2"/>
        <v>MOTRIL</v>
      </c>
      <c r="F64" s="42">
        <f t="shared" si="9"/>
        <v>989581</v>
      </c>
      <c r="G64" s="42">
        <f t="shared" si="8"/>
        <v>936789</v>
      </c>
    </row>
    <row r="65" spans="1:7" x14ac:dyDescent="0.25">
      <c r="A65" s="42" t="str">
        <f t="shared" si="3"/>
        <v>VILAGARCIA</v>
      </c>
      <c r="B65" s="41">
        <f t="shared" si="4"/>
        <v>376274</v>
      </c>
      <c r="C65" s="41">
        <f t="shared" si="5"/>
        <v>652405</v>
      </c>
      <c r="D65" s="41">
        <f t="shared" si="6"/>
        <v>28</v>
      </c>
      <c r="E65" s="42" t="str">
        <f t="shared" si="2"/>
        <v>VILAGARCIA</v>
      </c>
      <c r="F65" s="42">
        <f t="shared" si="9"/>
        <v>376274</v>
      </c>
      <c r="G65" s="42">
        <f t="shared" si="8"/>
        <v>652405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76" t="s">
        <v>73</v>
      </c>
      <c r="B5" s="74" t="str">
        <f>'Resumen general'!D6</f>
        <v>Mes Abril</v>
      </c>
      <c r="C5" s="75"/>
      <c r="D5" s="74" t="str">
        <f>'Resumen general'!F6</f>
        <v>Acumulado desde Enero</v>
      </c>
      <c r="E5" s="75"/>
      <c r="F5" s="75"/>
      <c r="L5" s="39">
        <f>'Resumen general'!I4</f>
        <v>40331</v>
      </c>
    </row>
    <row r="6" spans="1:12" x14ac:dyDescent="0.25">
      <c r="A6" s="77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8</v>
      </c>
      <c r="C7" s="9">
        <v>8</v>
      </c>
      <c r="D7" s="9">
        <v>13</v>
      </c>
      <c r="E7" s="9">
        <v>10</v>
      </c>
      <c r="F7" s="10">
        <f>((E7*100)/D7)-100</f>
        <v>-23.07692307692308</v>
      </c>
      <c r="G7" s="1"/>
      <c r="H7" s="1"/>
      <c r="I7" s="1"/>
    </row>
    <row r="8" spans="1:12" x14ac:dyDescent="0.25">
      <c r="A8" s="11" t="s">
        <v>45</v>
      </c>
      <c r="B8" s="12">
        <v>9</v>
      </c>
      <c r="C8" s="12">
        <v>7</v>
      </c>
      <c r="D8" s="12">
        <v>10</v>
      </c>
      <c r="E8" s="12">
        <v>11</v>
      </c>
      <c r="F8" s="13">
        <f t="shared" ref="F8:F35" si="0">((E8*100)/D8)-100</f>
        <v>10</v>
      </c>
      <c r="G8" s="1"/>
      <c r="H8" s="1"/>
      <c r="I8" s="1"/>
    </row>
    <row r="9" spans="1:12" x14ac:dyDescent="0.25">
      <c r="A9" s="8" t="s">
        <v>46</v>
      </c>
      <c r="B9" s="9">
        <v>6</v>
      </c>
      <c r="C9" s="9">
        <v>10</v>
      </c>
      <c r="D9" s="9">
        <v>7</v>
      </c>
      <c r="E9" s="9">
        <v>11</v>
      </c>
      <c r="F9" s="10">
        <f t="shared" si="0"/>
        <v>57.142857142857139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36</v>
      </c>
      <c r="C12" s="12">
        <v>43</v>
      </c>
      <c r="D12" s="12">
        <v>54</v>
      </c>
      <c r="E12" s="12">
        <v>61</v>
      </c>
      <c r="F12" s="13">
        <f t="shared" si="0"/>
        <v>12.962962962962962</v>
      </c>
      <c r="G12" s="1"/>
      <c r="H12" s="1"/>
      <c r="I12" s="1"/>
    </row>
    <row r="13" spans="1:12" x14ac:dyDescent="0.25">
      <c r="A13" s="8" t="s">
        <v>50</v>
      </c>
      <c r="B13" s="9">
        <v>56</v>
      </c>
      <c r="C13" s="9">
        <v>70</v>
      </c>
      <c r="D13" s="9">
        <v>75</v>
      </c>
      <c r="E13" s="9">
        <v>87</v>
      </c>
      <c r="F13" s="10">
        <f t="shared" si="0"/>
        <v>16</v>
      </c>
      <c r="G13" s="1"/>
      <c r="H13" s="1"/>
      <c r="I13" s="1"/>
    </row>
    <row r="14" spans="1:12" x14ac:dyDescent="0.25">
      <c r="A14" s="11" t="s">
        <v>51</v>
      </c>
      <c r="B14" s="12">
        <v>76</v>
      </c>
      <c r="C14" s="12">
        <v>77</v>
      </c>
      <c r="D14" s="12">
        <v>141</v>
      </c>
      <c r="E14" s="12">
        <v>144</v>
      </c>
      <c r="F14" s="13">
        <f t="shared" si="0"/>
        <v>2.1276595744680833</v>
      </c>
      <c r="G14" s="1"/>
      <c r="H14" s="1"/>
      <c r="I14" s="1"/>
    </row>
    <row r="15" spans="1:12" x14ac:dyDescent="0.25">
      <c r="A15" s="8" t="s">
        <v>52</v>
      </c>
      <c r="B15" s="9">
        <v>3</v>
      </c>
      <c r="C15" s="9">
        <v>5</v>
      </c>
      <c r="D15" s="9">
        <v>4</v>
      </c>
      <c r="E15" s="9">
        <v>5</v>
      </c>
      <c r="F15" s="10">
        <f t="shared" si="0"/>
        <v>25</v>
      </c>
      <c r="G15" s="1"/>
      <c r="H15" s="1"/>
      <c r="I15" s="1"/>
    </row>
    <row r="16" spans="1:12" x14ac:dyDescent="0.25">
      <c r="A16" s="11" t="s">
        <v>53</v>
      </c>
      <c r="B16" s="12">
        <v>5</v>
      </c>
      <c r="C16" s="12">
        <v>9</v>
      </c>
      <c r="D16" s="12">
        <v>9</v>
      </c>
      <c r="E16" s="12">
        <v>17</v>
      </c>
      <c r="F16" s="13">
        <f t="shared" si="0"/>
        <v>88.888888888888886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1</v>
      </c>
      <c r="D18" s="12">
        <v>1</v>
      </c>
      <c r="E18" s="12">
        <v>2</v>
      </c>
      <c r="F18" s="13">
        <f t="shared" si="0"/>
        <v>100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1</v>
      </c>
      <c r="D19" s="9">
        <v>0</v>
      </c>
      <c r="E19" s="9">
        <v>1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</v>
      </c>
      <c r="C20" s="12">
        <v>2</v>
      </c>
      <c r="D20" s="12">
        <v>1</v>
      </c>
      <c r="E20" s="12">
        <v>2</v>
      </c>
      <c r="F20" s="13">
        <f t="shared" si="0"/>
        <v>100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48</v>
      </c>
      <c r="C22" s="12">
        <v>36</v>
      </c>
      <c r="D22" s="12">
        <v>171</v>
      </c>
      <c r="E22" s="12">
        <v>152</v>
      </c>
      <c r="F22" s="13">
        <f t="shared" si="0"/>
        <v>-11.111111111111114</v>
      </c>
      <c r="G22" s="1"/>
      <c r="H22" s="1"/>
      <c r="I22" s="1"/>
    </row>
    <row r="23" spans="1:9" x14ac:dyDescent="0.25">
      <c r="A23" s="8" t="s">
        <v>60</v>
      </c>
      <c r="B23" s="9">
        <v>35</v>
      </c>
      <c r="C23" s="9">
        <v>37</v>
      </c>
      <c r="D23" s="9">
        <v>74</v>
      </c>
      <c r="E23" s="9">
        <v>73</v>
      </c>
      <c r="F23" s="10">
        <f t="shared" si="0"/>
        <v>-1.3513513513513544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3</v>
      </c>
      <c r="C26" s="12">
        <v>6</v>
      </c>
      <c r="D26" s="12">
        <v>3</v>
      </c>
      <c r="E26" s="12">
        <v>6</v>
      </c>
      <c r="F26" s="13">
        <f t="shared" si="0"/>
        <v>100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48</v>
      </c>
      <c r="C28" s="12">
        <v>41</v>
      </c>
      <c r="D28" s="12">
        <v>156</v>
      </c>
      <c r="E28" s="12">
        <v>146</v>
      </c>
      <c r="F28" s="13">
        <f t="shared" si="0"/>
        <v>-6.4102564102564088</v>
      </c>
      <c r="G28" s="1"/>
      <c r="H28" s="1"/>
      <c r="I28" s="1"/>
    </row>
    <row r="29" spans="1:9" x14ac:dyDescent="0.25">
      <c r="A29" s="8" t="s">
        <v>66</v>
      </c>
      <c r="B29" s="9">
        <v>1</v>
      </c>
      <c r="C29" s="9">
        <v>0</v>
      </c>
      <c r="D29" s="9">
        <v>2</v>
      </c>
      <c r="E29" s="9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12">
        <v>12</v>
      </c>
      <c r="C30" s="12">
        <v>7</v>
      </c>
      <c r="D30" s="12">
        <v>25</v>
      </c>
      <c r="E30" s="12">
        <v>15</v>
      </c>
      <c r="F30" s="13">
        <f t="shared" si="0"/>
        <v>-40</v>
      </c>
      <c r="G30" s="1"/>
      <c r="H30" s="1"/>
      <c r="I30" s="1"/>
    </row>
    <row r="31" spans="1:9" x14ac:dyDescent="0.25">
      <c r="A31" s="8" t="s">
        <v>68</v>
      </c>
      <c r="B31" s="9">
        <v>3</v>
      </c>
      <c r="C31" s="9">
        <v>0</v>
      </c>
      <c r="D31" s="9">
        <v>3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16</v>
      </c>
      <c r="C32" s="12">
        <v>18</v>
      </c>
      <c r="D32" s="12">
        <v>22</v>
      </c>
      <c r="E32" s="12">
        <v>30</v>
      </c>
      <c r="F32" s="13">
        <f t="shared" si="0"/>
        <v>36.363636363636374</v>
      </c>
      <c r="G32" s="1"/>
      <c r="H32" s="1"/>
      <c r="I32" s="1"/>
    </row>
    <row r="33" spans="1:9" x14ac:dyDescent="0.25">
      <c r="A33" s="8" t="s">
        <v>70</v>
      </c>
      <c r="B33" s="9">
        <v>13</v>
      </c>
      <c r="C33" s="9">
        <v>13</v>
      </c>
      <c r="D33" s="9">
        <v>17</v>
      </c>
      <c r="E33" s="9">
        <v>16</v>
      </c>
      <c r="F33" s="10">
        <f t="shared" si="0"/>
        <v>-5.8823529411764639</v>
      </c>
      <c r="G33" s="1"/>
      <c r="H33" s="1"/>
      <c r="I33" s="1"/>
    </row>
    <row r="34" spans="1:9" x14ac:dyDescent="0.25">
      <c r="A34" s="11" t="s">
        <v>71</v>
      </c>
      <c r="B34" s="12">
        <v>3</v>
      </c>
      <c r="C34" s="12">
        <v>2</v>
      </c>
      <c r="D34" s="12">
        <v>3</v>
      </c>
      <c r="E34" s="12">
        <v>2</v>
      </c>
      <c r="F34" s="13">
        <f t="shared" si="0"/>
        <v>-33.333333333333329</v>
      </c>
      <c r="G34" s="1"/>
      <c r="H34" s="1"/>
      <c r="I34" s="1"/>
    </row>
    <row r="35" spans="1:9" x14ac:dyDescent="0.25">
      <c r="A35" s="14" t="s">
        <v>72</v>
      </c>
      <c r="B35" s="15">
        <f>SUM(B7:B34)</f>
        <v>382</v>
      </c>
      <c r="C35" s="15">
        <f t="shared" ref="C35:E35" si="1">SUM(C7:C34)</f>
        <v>393</v>
      </c>
      <c r="D35" s="15">
        <f t="shared" si="1"/>
        <v>791</v>
      </c>
      <c r="E35" s="15">
        <f t="shared" si="1"/>
        <v>791</v>
      </c>
      <c r="F35" s="16">
        <f t="shared" si="0"/>
        <v>0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10</v>
      </c>
      <c r="C38" s="41">
        <f>D7</f>
        <v>13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LAS PALMAS</v>
      </c>
      <c r="F38" s="42">
        <f>LOOKUP(E38,$A$38:$A$65,$B$38:$B$65)</f>
        <v>152</v>
      </c>
      <c r="G38" s="42">
        <f>LOOKUP(E38,$A$38:$A$65,$C$38:$C$65)</f>
        <v>171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</v>
      </c>
      <c r="C39" s="41">
        <f t="shared" ref="C39:C65" si="5">D8</f>
        <v>10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146</v>
      </c>
      <c r="G39" s="42">
        <f t="shared" ref="G39:G65" si="8">LOOKUP(E39,$A$38:$A$65,$C$38:$C$65)</f>
        <v>156</v>
      </c>
    </row>
    <row r="40" spans="1:9" x14ac:dyDescent="0.25">
      <c r="A40" s="42" t="str">
        <f t="shared" si="3"/>
        <v>ALMERIA</v>
      </c>
      <c r="B40" s="41">
        <f t="shared" si="4"/>
        <v>11</v>
      </c>
      <c r="C40" s="41">
        <f t="shared" si="5"/>
        <v>7</v>
      </c>
      <c r="D40" s="41">
        <f t="shared" si="6"/>
        <v>12</v>
      </c>
      <c r="E40" s="42" t="str">
        <f t="shared" si="2"/>
        <v>BARCELONA</v>
      </c>
      <c r="F40" s="42">
        <f t="shared" si="7"/>
        <v>144</v>
      </c>
      <c r="G40" s="42">
        <f t="shared" si="8"/>
        <v>141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87</v>
      </c>
      <c r="G41" s="42">
        <f t="shared" si="8"/>
        <v>75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73</v>
      </c>
      <c r="G42" s="42">
        <f t="shared" si="8"/>
        <v>74</v>
      </c>
    </row>
    <row r="43" spans="1:9" x14ac:dyDescent="0.25">
      <c r="A43" s="42" t="str">
        <f t="shared" si="3"/>
        <v>BAHIA DE CADIZ</v>
      </c>
      <c r="B43" s="41">
        <f t="shared" si="4"/>
        <v>61</v>
      </c>
      <c r="C43" s="41">
        <f t="shared" si="5"/>
        <v>54</v>
      </c>
      <c r="D43" s="41">
        <f t="shared" si="6"/>
        <v>6</v>
      </c>
      <c r="E43" s="42" t="str">
        <f t="shared" si="2"/>
        <v>BAHIA DE CADIZ</v>
      </c>
      <c r="F43" s="42">
        <f t="shared" si="7"/>
        <v>61</v>
      </c>
      <c r="G43" s="42">
        <f t="shared" si="8"/>
        <v>54</v>
      </c>
    </row>
    <row r="44" spans="1:9" x14ac:dyDescent="0.25">
      <c r="A44" s="42" t="str">
        <f t="shared" si="3"/>
        <v>BALEARES</v>
      </c>
      <c r="B44" s="41">
        <f t="shared" si="4"/>
        <v>87</v>
      </c>
      <c r="C44" s="41">
        <f t="shared" si="5"/>
        <v>75</v>
      </c>
      <c r="D44" s="41">
        <f t="shared" si="6"/>
        <v>4</v>
      </c>
      <c r="E44" s="42" t="str">
        <f t="shared" si="2"/>
        <v>VALENCIA</v>
      </c>
      <c r="F44" s="42">
        <f t="shared" si="7"/>
        <v>30</v>
      </c>
      <c r="G44" s="42">
        <f t="shared" si="8"/>
        <v>22</v>
      </c>
    </row>
    <row r="45" spans="1:9" x14ac:dyDescent="0.25">
      <c r="A45" s="42" t="str">
        <f t="shared" si="3"/>
        <v>BARCELONA</v>
      </c>
      <c r="B45" s="41">
        <f t="shared" si="4"/>
        <v>144</v>
      </c>
      <c r="C45" s="41">
        <f t="shared" si="5"/>
        <v>141</v>
      </c>
      <c r="D45" s="41">
        <f t="shared" si="6"/>
        <v>3</v>
      </c>
      <c r="E45" s="42" t="str">
        <f t="shared" si="2"/>
        <v>CARTAGENA</v>
      </c>
      <c r="F45" s="42">
        <f t="shared" si="7"/>
        <v>17</v>
      </c>
      <c r="G45" s="42">
        <f t="shared" si="8"/>
        <v>9</v>
      </c>
    </row>
    <row r="46" spans="1:9" x14ac:dyDescent="0.25">
      <c r="A46" s="42" t="str">
        <f t="shared" si="3"/>
        <v>BILBAO</v>
      </c>
      <c r="B46" s="41">
        <f t="shared" si="4"/>
        <v>5</v>
      </c>
      <c r="C46" s="41">
        <f t="shared" si="5"/>
        <v>4</v>
      </c>
      <c r="D46" s="41">
        <f t="shared" si="6"/>
        <v>15</v>
      </c>
      <c r="E46" s="42" t="str">
        <f t="shared" si="2"/>
        <v>VIGO</v>
      </c>
      <c r="F46" s="42">
        <f t="shared" si="7"/>
        <v>16</v>
      </c>
      <c r="G46" s="42">
        <f t="shared" si="8"/>
        <v>17</v>
      </c>
    </row>
    <row r="47" spans="1:9" x14ac:dyDescent="0.25">
      <c r="A47" s="42" t="str">
        <f t="shared" si="3"/>
        <v>CARTAGENA</v>
      </c>
      <c r="B47" s="41">
        <f t="shared" si="4"/>
        <v>17</v>
      </c>
      <c r="C47" s="41">
        <f t="shared" si="5"/>
        <v>9</v>
      </c>
      <c r="D47" s="41">
        <f t="shared" si="6"/>
        <v>8</v>
      </c>
      <c r="E47" s="42" t="str">
        <f t="shared" si="2"/>
        <v>SEVILLA</v>
      </c>
      <c r="F47" s="42">
        <f t="shared" si="7"/>
        <v>15</v>
      </c>
      <c r="G47" s="42">
        <f t="shared" si="8"/>
        <v>25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2</v>
      </c>
      <c r="C49" s="41">
        <f t="shared" si="5"/>
        <v>1</v>
      </c>
      <c r="D49" s="41">
        <f t="shared" si="6"/>
        <v>18</v>
      </c>
      <c r="E49" s="42" t="str">
        <f t="shared" si="2"/>
        <v>ALICANTE</v>
      </c>
      <c r="F49" s="42">
        <f t="shared" si="7"/>
        <v>11</v>
      </c>
      <c r="G49" s="42">
        <f t="shared" si="8"/>
        <v>10</v>
      </c>
    </row>
    <row r="50" spans="1:7" x14ac:dyDescent="0.25">
      <c r="A50" s="42" t="str">
        <f t="shared" si="3"/>
        <v>FERROL-SAN CIBRAO</v>
      </c>
      <c r="B50" s="41">
        <f t="shared" si="4"/>
        <v>1</v>
      </c>
      <c r="C50" s="41">
        <f t="shared" si="5"/>
        <v>0</v>
      </c>
      <c r="D50" s="41">
        <f t="shared" si="6"/>
        <v>19</v>
      </c>
      <c r="E50" s="42" t="str">
        <f t="shared" si="2"/>
        <v>A CORUÑA</v>
      </c>
      <c r="F50" s="42">
        <f t="shared" si="7"/>
        <v>10</v>
      </c>
      <c r="G50" s="42">
        <f t="shared" si="8"/>
        <v>13</v>
      </c>
    </row>
    <row r="51" spans="1:7" x14ac:dyDescent="0.25">
      <c r="A51" s="42" t="str">
        <f t="shared" si="3"/>
        <v>GIJON</v>
      </c>
      <c r="B51" s="41">
        <f t="shared" si="4"/>
        <v>2</v>
      </c>
      <c r="C51" s="41">
        <f t="shared" si="5"/>
        <v>1</v>
      </c>
      <c r="D51" s="41">
        <f t="shared" si="6"/>
        <v>18</v>
      </c>
      <c r="E51" s="42" t="str">
        <f t="shared" si="2"/>
        <v>MOTRIL</v>
      </c>
      <c r="F51" s="42">
        <f t="shared" si="7"/>
        <v>6</v>
      </c>
      <c r="G51" s="42">
        <f t="shared" si="8"/>
        <v>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BILBAO</v>
      </c>
      <c r="F52" s="42">
        <f t="shared" si="7"/>
        <v>5</v>
      </c>
      <c r="G52" s="42">
        <f t="shared" si="8"/>
        <v>4</v>
      </c>
    </row>
    <row r="53" spans="1:7" x14ac:dyDescent="0.25">
      <c r="A53" s="42" t="str">
        <f t="shared" si="3"/>
        <v>LAS PALMAS</v>
      </c>
      <c r="B53" s="41">
        <f t="shared" si="4"/>
        <v>152</v>
      </c>
      <c r="C53" s="41">
        <f t="shared" si="5"/>
        <v>171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73</v>
      </c>
      <c r="C54" s="41">
        <f t="shared" si="5"/>
        <v>74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2</v>
      </c>
      <c r="G55" s="42">
        <f t="shared" si="8"/>
        <v>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FERROL-SAN CIBRAO</v>
      </c>
      <c r="F56" s="42">
        <f t="shared" si="9"/>
        <v>1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6</v>
      </c>
      <c r="C57" s="41">
        <f t="shared" si="5"/>
        <v>3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146</v>
      </c>
      <c r="C59" s="41">
        <f t="shared" si="5"/>
        <v>156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15</v>
      </c>
      <c r="C61" s="41">
        <f t="shared" si="5"/>
        <v>25</v>
      </c>
      <c r="D61" s="41">
        <f t="shared" si="6"/>
        <v>10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</v>
      </c>
      <c r="C63" s="41">
        <f t="shared" si="5"/>
        <v>22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</v>
      </c>
      <c r="C64" s="41">
        <f t="shared" si="5"/>
        <v>17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</v>
      </c>
      <c r="C65" s="41">
        <f t="shared" si="5"/>
        <v>3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5</A_x00f1_o>
  </documentManagement>
</p:properties>
</file>

<file path=customXml/itemProps1.xml><?xml version="1.0" encoding="utf-8"?>
<ds:datastoreItem xmlns:ds="http://schemas.openxmlformats.org/officeDocument/2006/customXml" ds:itemID="{4B9A0734-DD22-4A6E-AB26-C0213D78A46B}"/>
</file>

<file path=customXml/itemProps2.xml><?xml version="1.0" encoding="utf-8"?>
<ds:datastoreItem xmlns:ds="http://schemas.openxmlformats.org/officeDocument/2006/customXml" ds:itemID="{3BF67F4A-7BBA-45CA-9014-64970585AF1D}"/>
</file>

<file path=customXml/itemProps3.xml><?xml version="1.0" encoding="utf-8"?>
<ds:datastoreItem xmlns:ds="http://schemas.openxmlformats.org/officeDocument/2006/customXml" ds:itemID="{BBE67FAF-4A4B-4DDA-A163-BB3A04AC12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2017-09-29T09:17:19Z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