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E46" i="29"/>
  <c r="G46" i="29" s="1"/>
  <c r="E61" i="29"/>
  <c r="F61" i="29" s="1"/>
  <c r="E53" i="29"/>
  <c r="F53" i="29" s="1"/>
  <c r="F46" i="29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F65" i="29"/>
  <c r="E63" i="29"/>
  <c r="E54" i="29"/>
  <c r="E59" i="29"/>
  <c r="E40" i="29"/>
  <c r="G53" i="29" l="1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55" i="27" l="1"/>
  <c r="F63" i="28"/>
  <c r="G65" i="27"/>
  <c r="F46" i="27"/>
  <c r="F63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<sst xmlns="http://schemas.openxmlformats.org/spreadsheetml/2006/main" count="755" uniqueCount="98">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</sst>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44815146</c:v>
                </c:pt>
                <c:pt idx="1">
                  <c:v>41475720</c:v>
                </c:pt>
                <c:pt idx="2">
                  <c:v>28516768</c:v>
                </c:pt>
                <c:pt idx="3">
                  <c:v>22126720</c:v>
                </c:pt>
                <c:pt idx="4">
                  <c:v>21834040</c:v>
                </c:pt>
                <c:pt idx="5">
                  <c:v>14896735</c:v>
                </c:pt>
                <c:pt idx="6">
                  <c:v>13581262</c:v>
                </c:pt>
                <c:pt idx="7">
                  <c:v>12733163</c:v>
                </c:pt>
                <c:pt idx="8">
                  <c:v>10605830</c:v>
                </c:pt>
                <c:pt idx="9">
                  <c:v>10298986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45774633</c:v>
                </c:pt>
                <c:pt idx="1">
                  <c:v>38295322</c:v>
                </c:pt>
                <c:pt idx="2">
                  <c:v>28564757</c:v>
                </c:pt>
                <c:pt idx="3">
                  <c:v>21403884</c:v>
                </c:pt>
                <c:pt idx="4">
                  <c:v>20483815</c:v>
                </c:pt>
                <c:pt idx="5">
                  <c:v>14057942</c:v>
                </c:pt>
                <c:pt idx="6">
                  <c:v>11505872</c:v>
                </c:pt>
                <c:pt idx="7">
                  <c:v>14609994</c:v>
                </c:pt>
                <c:pt idx="8">
                  <c:v>10663527</c:v>
                </c:pt>
                <c:pt idx="9">
                  <c:v>9117219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41911784</c:v>
                </c:pt>
                <c:pt idx="1">
                  <c:v>41297399</c:v>
                </c:pt>
                <c:pt idx="2">
                  <c:v>27892744</c:v>
                </c:pt>
                <c:pt idx="3">
                  <c:v>21742277</c:v>
                </c:pt>
                <c:pt idx="4">
                  <c:v>21463440</c:v>
                </c:pt>
                <c:pt idx="5">
                  <c:v>13480202</c:v>
                </c:pt>
                <c:pt idx="6">
                  <c:v>13438550</c:v>
                </c:pt>
                <c:pt idx="7">
                  <c:v>12696474</c:v>
                </c:pt>
                <c:pt idx="8">
                  <c:v>10211265</c:v>
                </c:pt>
                <c:pt idx="9">
                  <c:v>9847388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41986166</c:v>
                </c:pt>
                <c:pt idx="1">
                  <c:v>38100256</c:v>
                </c:pt>
                <c:pt idx="2">
                  <c:v>27746961</c:v>
                </c:pt>
                <c:pt idx="3">
                  <c:v>20343021</c:v>
                </c:pt>
                <c:pt idx="4">
                  <c:v>21087455</c:v>
                </c:pt>
                <c:pt idx="5">
                  <c:v>12618285</c:v>
                </c:pt>
                <c:pt idx="6">
                  <c:v>11477054</c:v>
                </c:pt>
                <c:pt idx="7">
                  <c:v>14560486</c:v>
                </c:pt>
                <c:pt idx="8">
                  <c:v>9035070</c:v>
                </c:pt>
                <c:pt idx="9">
                  <c:v>10001285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BAHIA DE ALGECIRAS</c:v>
                </c:pt>
                <c:pt idx="2">
                  <c:v>BILBAO</c:v>
                </c:pt>
                <c:pt idx="3">
                  <c:v>HUELVA</c:v>
                </c:pt>
                <c:pt idx="4">
                  <c:v>CARTAGENA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13219674</c:v>
                </c:pt>
                <c:pt idx="1">
                  <c:v>12721069</c:v>
                </c:pt>
                <c:pt idx="2">
                  <c:v>12621672</c:v>
                </c:pt>
                <c:pt idx="3">
                  <c:v>10260936</c:v>
                </c:pt>
                <c:pt idx="4">
                  <c:v>10191989</c:v>
                </c:pt>
                <c:pt idx="5">
                  <c:v>7459245</c:v>
                </c:pt>
                <c:pt idx="6">
                  <c:v>5446104</c:v>
                </c:pt>
                <c:pt idx="7">
                  <c:v>5090671</c:v>
                </c:pt>
                <c:pt idx="8">
                  <c:v>5009385</c:v>
                </c:pt>
                <c:pt idx="9">
                  <c:v>3400399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BAHIA DE ALGECIRAS</c:v>
                </c:pt>
                <c:pt idx="2">
                  <c:v>BILBAO</c:v>
                </c:pt>
                <c:pt idx="3">
                  <c:v>HUELVA</c:v>
                </c:pt>
                <c:pt idx="4">
                  <c:v>CARTAGENA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12114998</c:v>
                </c:pt>
                <c:pt idx="1">
                  <c:v>12936983</c:v>
                </c:pt>
                <c:pt idx="2">
                  <c:v>14341426</c:v>
                </c:pt>
                <c:pt idx="3">
                  <c:v>8650913</c:v>
                </c:pt>
                <c:pt idx="4">
                  <c:v>11733679</c:v>
                </c:pt>
                <c:pt idx="5">
                  <c:v>7856004</c:v>
                </c:pt>
                <c:pt idx="6">
                  <c:v>5637351</c:v>
                </c:pt>
                <c:pt idx="7">
                  <c:v>4475765</c:v>
                </c:pt>
                <c:pt idx="8">
                  <c:v>5449280</c:v>
                </c:pt>
                <c:pt idx="9">
                  <c:v>3956303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SANTANDER</c:v>
                </c:pt>
                <c:pt idx="8">
                  <c:v>CARTAGENA</c:v>
                </c:pt>
                <c:pt idx="9">
                  <c:v>ALMERIA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8773999</c:v>
                </c:pt>
                <c:pt idx="1">
                  <c:v>6056223</c:v>
                </c:pt>
                <c:pt idx="2">
                  <c:v>5293639</c:v>
                </c:pt>
                <c:pt idx="3">
                  <c:v>3010635</c:v>
                </c:pt>
                <c:pt idx="4">
                  <c:v>2877267</c:v>
                </c:pt>
                <c:pt idx="5">
                  <c:v>2249360</c:v>
                </c:pt>
                <c:pt idx="6">
                  <c:v>2073945</c:v>
                </c:pt>
                <c:pt idx="7">
                  <c:v>1882086</c:v>
                </c:pt>
                <c:pt idx="8">
                  <c:v>1872557</c:v>
                </c:pt>
                <c:pt idx="9">
                  <c:v>1870860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SANTANDER</c:v>
                </c:pt>
                <c:pt idx="8">
                  <c:v>CARTAGENA</c:v>
                </c:pt>
                <c:pt idx="9">
                  <c:v>ALMERIA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7735295</c:v>
                </c:pt>
                <c:pt idx="1">
                  <c:v>6329597</c:v>
                </c:pt>
                <c:pt idx="2">
                  <c:v>5821677</c:v>
                </c:pt>
                <c:pt idx="3">
                  <c:v>2640992</c:v>
                </c:pt>
                <c:pt idx="4">
                  <c:v>2188323</c:v>
                </c:pt>
                <c:pt idx="5">
                  <c:v>2624899</c:v>
                </c:pt>
                <c:pt idx="6">
                  <c:v>1959302</c:v>
                </c:pt>
                <c:pt idx="7">
                  <c:v>1856512</c:v>
                </c:pt>
                <c:pt idx="8">
                  <c:v>2357821</c:v>
                </c:pt>
                <c:pt idx="9">
                  <c:v>2517408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36172210</c:v>
                </c:pt>
                <c:pt idx="1">
                  <c:v>28247418</c:v>
                </c:pt>
                <c:pt idx="2">
                  <c:v>18184139</c:v>
                </c:pt>
                <c:pt idx="3">
                  <c:v>9967608</c:v>
                </c:pt>
                <c:pt idx="4">
                  <c:v>5964501</c:v>
                </c:pt>
                <c:pt idx="5">
                  <c:v>5534907</c:v>
                </c:pt>
                <c:pt idx="6">
                  <c:v>3849032</c:v>
                </c:pt>
                <c:pt idx="7">
                  <c:v>2466380</c:v>
                </c:pt>
                <c:pt idx="8">
                  <c:v>2206474</c:v>
                </c:pt>
                <c:pt idx="9">
                  <c:v>1407047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31837317</c:v>
                </c:pt>
                <c:pt idx="1">
                  <c:v>27944286</c:v>
                </c:pt>
                <c:pt idx="2">
                  <c:v>17266058</c:v>
                </c:pt>
                <c:pt idx="3">
                  <c:v>9027211</c:v>
                </c:pt>
                <c:pt idx="4">
                  <c:v>4557706</c:v>
                </c:pt>
                <c:pt idx="5">
                  <c:v>5595336</c:v>
                </c:pt>
                <c:pt idx="6">
                  <c:v>3809300</c:v>
                </c:pt>
                <c:pt idx="7">
                  <c:v>1898426</c:v>
                </c:pt>
                <c:pt idx="8">
                  <c:v>1978240</c:v>
                </c:pt>
                <c:pt idx="9">
                  <c:v>1110977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53166</c:v>
                </c:pt>
                <c:pt idx="1">
                  <c:v>29984</c:v>
                </c:pt>
                <c:pt idx="2">
                  <c:v>12549</c:v>
                </c:pt>
                <c:pt idx="3">
                  <c:v>12192</c:v>
                </c:pt>
                <c:pt idx="4">
                  <c:v>10567</c:v>
                </c:pt>
                <c:pt idx="5">
                  <c:v>7818</c:v>
                </c:pt>
                <c:pt idx="6">
                  <c:v>7292</c:v>
                </c:pt>
                <c:pt idx="7">
                  <c:v>2873</c:v>
                </c:pt>
                <c:pt idx="8">
                  <c:v>2677</c:v>
                </c:pt>
                <c:pt idx="9">
                  <c:v>2125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54959</c:v>
                </c:pt>
                <c:pt idx="1">
                  <c:v>30177</c:v>
                </c:pt>
                <c:pt idx="2">
                  <c:v>13907</c:v>
                </c:pt>
                <c:pt idx="3">
                  <c:v>10325</c:v>
                </c:pt>
                <c:pt idx="4">
                  <c:v>10868</c:v>
                </c:pt>
                <c:pt idx="5">
                  <c:v>9642</c:v>
                </c:pt>
                <c:pt idx="6">
                  <c:v>10367</c:v>
                </c:pt>
                <c:pt idx="7">
                  <c:v>3404</c:v>
                </c:pt>
                <c:pt idx="8">
                  <c:v>3243</c:v>
                </c:pt>
                <c:pt idx="9">
                  <c:v>1945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1755435</c:v>
                </c:pt>
                <c:pt idx="1">
                  <c:v>1414755</c:v>
                </c:pt>
                <c:pt idx="2">
                  <c:v>755158</c:v>
                </c:pt>
                <c:pt idx="3">
                  <c:v>622247</c:v>
                </c:pt>
                <c:pt idx="4">
                  <c:v>453097</c:v>
                </c:pt>
                <c:pt idx="5">
                  <c:v>194162</c:v>
                </c:pt>
                <c:pt idx="6">
                  <c:v>177445</c:v>
                </c:pt>
                <c:pt idx="7">
                  <c:v>103869</c:v>
                </c:pt>
                <c:pt idx="8">
                  <c:v>92950</c:v>
                </c:pt>
                <c:pt idx="9">
                  <c:v>91653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2287690</c:v>
                </c:pt>
                <c:pt idx="1">
                  <c:v>1437185</c:v>
                </c:pt>
                <c:pt idx="2">
                  <c:v>657639</c:v>
                </c:pt>
                <c:pt idx="3">
                  <c:v>815976</c:v>
                </c:pt>
                <c:pt idx="4">
                  <c:v>374723</c:v>
                </c:pt>
                <c:pt idx="5">
                  <c:v>224719</c:v>
                </c:pt>
                <c:pt idx="6">
                  <c:v>193709</c:v>
                </c:pt>
                <c:pt idx="7">
                  <c:v>103159</c:v>
                </c:pt>
                <c:pt idx="8">
                  <c:v>22989</c:v>
                </c:pt>
                <c:pt idx="9">
                  <c:v>83965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23917486</c:v>
                </c:pt>
                <c:pt idx="1">
                  <c:v>20449505</c:v>
                </c:pt>
                <c:pt idx="2">
                  <c:v>6118657</c:v>
                </c:pt>
                <c:pt idx="3">
                  <c:v>4768894</c:v>
                </c:pt>
                <c:pt idx="4">
                  <c:v>4230242</c:v>
                </c:pt>
                <c:pt idx="5">
                  <c:v>635560</c:v>
                </c:pt>
                <c:pt idx="6">
                  <c:v>611009</c:v>
                </c:pt>
                <c:pt idx="7">
                  <c:v>476513</c:v>
                </c:pt>
                <c:pt idx="8">
                  <c:v>282099</c:v>
                </c:pt>
                <c:pt idx="9">
                  <c:v>181389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24720254</c:v>
                </c:pt>
                <c:pt idx="1">
                  <c:v>18031889</c:v>
                </c:pt>
                <c:pt idx="2">
                  <c:v>5297391</c:v>
                </c:pt>
                <c:pt idx="3">
                  <c:v>4950109</c:v>
                </c:pt>
                <c:pt idx="4">
                  <c:v>3621720</c:v>
                </c:pt>
                <c:pt idx="5">
                  <c:v>371024</c:v>
                </c:pt>
                <c:pt idx="6">
                  <c:v>506046</c:v>
                </c:pt>
                <c:pt idx="7">
                  <c:v>298043</c:v>
                </c:pt>
                <c:pt idx="8">
                  <c:v>0</c:v>
                </c:pt>
                <c:pt idx="9">
                  <c:v>206146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23856326</c:v>
                </c:pt>
                <c:pt idx="1">
                  <c:v>20425992</c:v>
                </c:pt>
                <c:pt idx="2">
                  <c:v>5775226</c:v>
                </c:pt>
                <c:pt idx="3">
                  <c:v>4519958</c:v>
                </c:pt>
                <c:pt idx="4">
                  <c:v>1414446</c:v>
                </c:pt>
                <c:pt idx="5">
                  <c:v>635560</c:v>
                </c:pt>
                <c:pt idx="6">
                  <c:v>139415</c:v>
                </c:pt>
                <c:pt idx="7">
                  <c:v>99830</c:v>
                </c:pt>
                <c:pt idx="8">
                  <c:v>71192</c:v>
                </c:pt>
                <c:pt idx="9">
                  <c:v>4515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23668310</c:v>
                </c:pt>
                <c:pt idx="1">
                  <c:v>18023195</c:v>
                </c:pt>
                <c:pt idx="2">
                  <c:v>5147499</c:v>
                </c:pt>
                <c:pt idx="3">
                  <c:v>4611919</c:v>
                </c:pt>
                <c:pt idx="4">
                  <c:v>1026724</c:v>
                </c:pt>
                <c:pt idx="5">
                  <c:v>371024</c:v>
                </c:pt>
                <c:pt idx="6">
                  <c:v>163518</c:v>
                </c:pt>
                <c:pt idx="7">
                  <c:v>72967</c:v>
                </c:pt>
                <c:pt idx="8">
                  <c:v>52884</c:v>
                </c:pt>
                <c:pt idx="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31536400</c:v>
                </c:pt>
                <c:pt idx="1">
                  <c:v>25149094</c:v>
                </c:pt>
                <c:pt idx="2">
                  <c:v>12314377</c:v>
                </c:pt>
                <c:pt idx="3">
                  <c:v>7901852</c:v>
                </c:pt>
                <c:pt idx="4">
                  <c:v>3615425</c:v>
                </c:pt>
                <c:pt idx="5">
                  <c:v>1891527</c:v>
                </c:pt>
                <c:pt idx="6">
                  <c:v>1887364</c:v>
                </c:pt>
                <c:pt idx="7">
                  <c:v>1439382</c:v>
                </c:pt>
                <c:pt idx="8">
                  <c:v>871346</c:v>
                </c:pt>
                <c:pt idx="9">
                  <c:v>764431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28262106</c:v>
                </c:pt>
                <c:pt idx="1">
                  <c:v>24885171</c:v>
                </c:pt>
                <c:pt idx="2">
                  <c:v>11575734</c:v>
                </c:pt>
                <c:pt idx="3">
                  <c:v>7182784</c:v>
                </c:pt>
                <c:pt idx="4">
                  <c:v>3021450</c:v>
                </c:pt>
                <c:pt idx="5">
                  <c:v>1478497</c:v>
                </c:pt>
                <c:pt idx="6">
                  <c:v>1825045</c:v>
                </c:pt>
                <c:pt idx="7">
                  <c:v>1293004</c:v>
                </c:pt>
                <c:pt idx="8">
                  <c:v>555417</c:v>
                </c:pt>
                <c:pt idx="9">
                  <c:v>598017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BILBAO</c:v>
                </c:pt>
                <c:pt idx="8">
                  <c:v>SANTANDER</c:v>
                </c:pt>
                <c:pt idx="9">
                  <c:v>VIGO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5845627</c:v>
                </c:pt>
                <c:pt idx="1">
                  <c:v>5476403</c:v>
                </c:pt>
                <c:pt idx="2">
                  <c:v>3056683</c:v>
                </c:pt>
                <c:pt idx="3">
                  <c:v>2890781</c:v>
                </c:pt>
                <c:pt idx="4">
                  <c:v>2239272</c:v>
                </c:pt>
                <c:pt idx="5">
                  <c:v>1579781</c:v>
                </c:pt>
                <c:pt idx="6">
                  <c:v>851142</c:v>
                </c:pt>
                <c:pt idx="7">
                  <c:v>833156</c:v>
                </c:pt>
                <c:pt idx="8">
                  <c:v>827434</c:v>
                </c:pt>
                <c:pt idx="9">
                  <c:v>625987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BILBAO</c:v>
                </c:pt>
                <c:pt idx="8">
                  <c:v>SANTANDER</c:v>
                </c:pt>
                <c:pt idx="9">
                  <c:v>VIGO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5566231</c:v>
                </c:pt>
                <c:pt idx="1">
                  <c:v>5535689</c:v>
                </c:pt>
                <c:pt idx="2">
                  <c:v>2930373</c:v>
                </c:pt>
                <c:pt idx="3">
                  <c:v>2970641</c:v>
                </c:pt>
                <c:pt idx="4">
                  <c:v>2181926</c:v>
                </c:pt>
                <c:pt idx="5">
                  <c:v>1472826</c:v>
                </c:pt>
                <c:pt idx="6">
                  <c:v>801117</c:v>
                </c:pt>
                <c:pt idx="7">
                  <c:v>469888</c:v>
                </c:pt>
                <c:pt idx="8">
                  <c:v>477092</c:v>
                </c:pt>
                <c:pt idx="9">
                  <c:v>567012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2749619</c:v>
                </c:pt>
                <c:pt idx="1">
                  <c:v>1949980.01</c:v>
                </c:pt>
                <c:pt idx="2">
                  <c:v>1246969.5</c:v>
                </c:pt>
                <c:pt idx="3">
                  <c:v>726149</c:v>
                </c:pt>
                <c:pt idx="4">
                  <c:v>339092.5</c:v>
                </c:pt>
                <c:pt idx="5">
                  <c:v>236220</c:v>
                </c:pt>
                <c:pt idx="6">
                  <c:v>218784</c:v>
                </c:pt>
                <c:pt idx="7">
                  <c:v>166737</c:v>
                </c:pt>
                <c:pt idx="8">
                  <c:v>140598.5</c:v>
                </c:pt>
                <c:pt idx="9">
                  <c:v>99534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2442720</c:v>
                </c:pt>
                <c:pt idx="1">
                  <c:v>1997307</c:v>
                </c:pt>
                <c:pt idx="2">
                  <c:v>1199761</c:v>
                </c:pt>
                <c:pt idx="3">
                  <c:v>663878</c:v>
                </c:pt>
                <c:pt idx="4">
                  <c:v>285289.75</c:v>
                </c:pt>
                <c:pt idx="5">
                  <c:v>225021</c:v>
                </c:pt>
                <c:pt idx="6">
                  <c:v>166666</c:v>
                </c:pt>
                <c:pt idx="7">
                  <c:v>133676</c:v>
                </c:pt>
                <c:pt idx="8">
                  <c:v>126751</c:v>
                </c:pt>
                <c:pt idx="9">
                  <c:v>82039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1837712.5</c:v>
                </c:pt>
                <c:pt idx="1">
                  <c:v>1372729</c:v>
                </c:pt>
                <c:pt idx="2">
                  <c:v>437403</c:v>
                </c:pt>
                <c:pt idx="3">
                  <c:v>401362.5</c:v>
                </c:pt>
                <c:pt idx="4">
                  <c:v>206650</c:v>
                </c:pt>
                <c:pt idx="5">
                  <c:v>123316</c:v>
                </c:pt>
                <c:pt idx="6">
                  <c:v>10185</c:v>
                </c:pt>
                <c:pt idx="7">
                  <c:v>7058</c:v>
                </c:pt>
                <c:pt idx="8">
                  <c:v>4045</c:v>
                </c:pt>
                <c:pt idx="9">
                  <c:v>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1900153</c:v>
                </c:pt>
                <c:pt idx="1">
                  <c:v>1214881</c:v>
                </c:pt>
                <c:pt idx="2">
                  <c:v>393250</c:v>
                </c:pt>
                <c:pt idx="3">
                  <c:v>410219</c:v>
                </c:pt>
                <c:pt idx="4">
                  <c:v>155455</c:v>
                </c:pt>
                <c:pt idx="5">
                  <c:v>88963</c:v>
                </c:pt>
                <c:pt idx="6">
                  <c:v>11595</c:v>
                </c:pt>
                <c:pt idx="7">
                  <c:v>4726</c:v>
                </c:pt>
                <c:pt idx="8">
                  <c:v>3136</c:v>
                </c:pt>
                <c:pt idx="9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228643</c:v>
                </c:pt>
                <c:pt idx="1">
                  <c:v>196799</c:v>
                </c:pt>
                <c:pt idx="2">
                  <c:v>128746</c:v>
                </c:pt>
                <c:pt idx="3">
                  <c:v>88011</c:v>
                </c:pt>
                <c:pt idx="4">
                  <c:v>84956</c:v>
                </c:pt>
                <c:pt idx="5">
                  <c:v>81704</c:v>
                </c:pt>
                <c:pt idx="6">
                  <c:v>56293</c:v>
                </c:pt>
                <c:pt idx="7">
                  <c:v>44446.5</c:v>
                </c:pt>
                <c:pt idx="8">
                  <c:v>34514.75</c:v>
                </c:pt>
                <c:pt idx="9">
                  <c:v>29419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212491</c:v>
                </c:pt>
                <c:pt idx="1">
                  <c:v>187973</c:v>
                </c:pt>
                <c:pt idx="2">
                  <c:v>155727.5</c:v>
                </c:pt>
                <c:pt idx="3">
                  <c:v>107628</c:v>
                </c:pt>
                <c:pt idx="4">
                  <c:v>75452</c:v>
                </c:pt>
                <c:pt idx="5">
                  <c:v>70735</c:v>
                </c:pt>
                <c:pt idx="6">
                  <c:v>98132</c:v>
                </c:pt>
                <c:pt idx="7">
                  <c:v>37459.5</c:v>
                </c:pt>
                <c:pt idx="8">
                  <c:v>38106.75</c:v>
                </c:pt>
                <c:pt idx="9">
                  <c:v>17825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1288879</c:v>
                </c:pt>
                <c:pt idx="1">
                  <c:v>716861</c:v>
                </c:pt>
                <c:pt idx="2">
                  <c:v>300532.75</c:v>
                </c:pt>
                <c:pt idx="3">
                  <c:v>106771.5</c:v>
                </c:pt>
                <c:pt idx="4">
                  <c:v>105721.5</c:v>
                </c:pt>
                <c:pt idx="5">
                  <c:v>64367</c:v>
                </c:pt>
                <c:pt idx="6">
                  <c:v>60085</c:v>
                </c:pt>
                <c:pt idx="7">
                  <c:v>37003</c:v>
                </c:pt>
                <c:pt idx="8">
                  <c:v>31062</c:v>
                </c:pt>
                <c:pt idx="9">
                  <c:v>29236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1120211</c:v>
                </c:pt>
                <c:pt idx="1">
                  <c:v>633814.5</c:v>
                </c:pt>
                <c:pt idx="2">
                  <c:v>244047</c:v>
                </c:pt>
                <c:pt idx="3">
                  <c:v>89839</c:v>
                </c:pt>
                <c:pt idx="4">
                  <c:v>91714</c:v>
                </c:pt>
                <c:pt idx="5">
                  <c:v>42808</c:v>
                </c:pt>
                <c:pt idx="6">
                  <c:v>58136</c:v>
                </c:pt>
                <c:pt idx="7">
                  <c:v>34714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ALICANTE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1376890</c:v>
                </c:pt>
                <c:pt idx="1">
                  <c:v>845607</c:v>
                </c:pt>
                <c:pt idx="2">
                  <c:v>335047.5</c:v>
                </c:pt>
                <c:pt idx="3">
                  <c:v>288746</c:v>
                </c:pt>
                <c:pt idx="4">
                  <c:v>226035</c:v>
                </c:pt>
                <c:pt idx="5">
                  <c:v>133540.5</c:v>
                </c:pt>
                <c:pt idx="6">
                  <c:v>112267.51</c:v>
                </c:pt>
                <c:pt idx="7">
                  <c:v>99350</c:v>
                </c:pt>
                <c:pt idx="8">
                  <c:v>97385</c:v>
                </c:pt>
                <c:pt idx="9">
                  <c:v>75508.5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ALICANTE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1227839</c:v>
                </c:pt>
                <c:pt idx="1">
                  <c:v>789542</c:v>
                </c:pt>
                <c:pt idx="2">
                  <c:v>282153.75</c:v>
                </c:pt>
                <c:pt idx="3">
                  <c:v>270628</c:v>
                </c:pt>
                <c:pt idx="4">
                  <c:v>213426</c:v>
                </c:pt>
                <c:pt idx="5">
                  <c:v>122025</c:v>
                </c:pt>
                <c:pt idx="6">
                  <c:v>97154</c:v>
                </c:pt>
                <c:pt idx="7">
                  <c:v>81963</c:v>
                </c:pt>
                <c:pt idx="8">
                  <c:v>82093</c:v>
                </c:pt>
                <c:pt idx="9">
                  <c:v>68537.5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4012378</c:v>
                </c:pt>
                <c:pt idx="1">
                  <c:v>3315386</c:v>
                </c:pt>
                <c:pt idx="2">
                  <c:v>3023180</c:v>
                </c:pt>
                <c:pt idx="3">
                  <c:v>2368145</c:v>
                </c:pt>
                <c:pt idx="4">
                  <c:v>1297187</c:v>
                </c:pt>
                <c:pt idx="5">
                  <c:v>907539</c:v>
                </c:pt>
                <c:pt idx="6">
                  <c:v>768878</c:v>
                </c:pt>
                <c:pt idx="7">
                  <c:v>764126</c:v>
                </c:pt>
                <c:pt idx="8">
                  <c:v>553702</c:v>
                </c:pt>
                <c:pt idx="9">
                  <c:v>441414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4024610</c:v>
                </c:pt>
                <c:pt idx="1">
                  <c:v>3462649</c:v>
                </c:pt>
                <c:pt idx="2">
                  <c:v>2780910</c:v>
                </c:pt>
                <c:pt idx="3">
                  <c:v>2196039</c:v>
                </c:pt>
                <c:pt idx="4">
                  <c:v>1517389</c:v>
                </c:pt>
                <c:pt idx="5">
                  <c:v>853040</c:v>
                </c:pt>
                <c:pt idx="6">
                  <c:v>828345</c:v>
                </c:pt>
                <c:pt idx="7">
                  <c:v>935753</c:v>
                </c:pt>
                <c:pt idx="8">
                  <c:v>440177</c:v>
                </c:pt>
                <c:pt idx="9">
                  <c:v>406406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1183648</c:v>
                </c:pt>
                <c:pt idx="1">
                  <c:v>783592</c:v>
                </c:pt>
                <c:pt idx="2">
                  <c:v>347413</c:v>
                </c:pt>
                <c:pt idx="3">
                  <c:v>299366</c:v>
                </c:pt>
                <c:pt idx="4">
                  <c:v>258615</c:v>
                </c:pt>
                <c:pt idx="5">
                  <c:v>138419</c:v>
                </c:pt>
                <c:pt idx="6">
                  <c:v>131317</c:v>
                </c:pt>
                <c:pt idx="7">
                  <c:v>110031</c:v>
                </c:pt>
                <c:pt idx="8">
                  <c:v>47684</c:v>
                </c:pt>
                <c:pt idx="9">
                  <c:v>32923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1056167</c:v>
                </c:pt>
                <c:pt idx="1">
                  <c:v>630790</c:v>
                </c:pt>
                <c:pt idx="2">
                  <c:v>265802</c:v>
                </c:pt>
                <c:pt idx="3">
                  <c:v>319024</c:v>
                </c:pt>
                <c:pt idx="4">
                  <c:v>203401</c:v>
                </c:pt>
                <c:pt idx="5">
                  <c:v>117679</c:v>
                </c:pt>
                <c:pt idx="6">
                  <c:v>100140</c:v>
                </c:pt>
                <c:pt idx="7">
                  <c:v>120013</c:v>
                </c:pt>
                <c:pt idx="8">
                  <c:v>27053</c:v>
                </c:pt>
                <c:pt idx="9">
                  <c:v>28529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844456</c:v>
                </c:pt>
                <c:pt idx="1">
                  <c:v>535499</c:v>
                </c:pt>
                <c:pt idx="2">
                  <c:v>320522</c:v>
                </c:pt>
                <c:pt idx="3">
                  <c:v>275117</c:v>
                </c:pt>
                <c:pt idx="4">
                  <c:v>228396</c:v>
                </c:pt>
                <c:pt idx="5">
                  <c:v>144565</c:v>
                </c:pt>
                <c:pt idx="6">
                  <c:v>144018</c:v>
                </c:pt>
                <c:pt idx="7">
                  <c:v>56256</c:v>
                </c:pt>
                <c:pt idx="8">
                  <c:v>51680</c:v>
                </c:pt>
                <c:pt idx="9">
                  <c:v>49500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877037</c:v>
                </c:pt>
                <c:pt idx="1">
                  <c:v>479667</c:v>
                </c:pt>
                <c:pt idx="2">
                  <c:v>318207</c:v>
                </c:pt>
                <c:pt idx="3">
                  <c:v>339404</c:v>
                </c:pt>
                <c:pt idx="4">
                  <c:v>199980</c:v>
                </c:pt>
                <c:pt idx="5">
                  <c:v>204253</c:v>
                </c:pt>
                <c:pt idx="6">
                  <c:v>142236</c:v>
                </c:pt>
                <c:pt idx="7">
                  <c:v>66658</c:v>
                </c:pt>
                <c:pt idx="8">
                  <c:v>37121</c:v>
                </c:pt>
                <c:pt idx="9">
                  <c:v>52415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19385</c:v>
                </c:pt>
                <c:pt idx="1">
                  <c:v>11305</c:v>
                </c:pt>
                <c:pt idx="2">
                  <c:v>8170</c:v>
                </c:pt>
                <c:pt idx="3">
                  <c:v>6986</c:v>
                </c:pt>
                <c:pt idx="4">
                  <c:v>5797</c:v>
                </c:pt>
                <c:pt idx="5">
                  <c:v>5423</c:v>
                </c:pt>
                <c:pt idx="6">
                  <c:v>4704</c:v>
                </c:pt>
                <c:pt idx="7">
                  <c:v>2144</c:v>
                </c:pt>
                <c:pt idx="8">
                  <c:v>2142</c:v>
                </c:pt>
                <c:pt idx="9">
                  <c:v>1386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16703</c:v>
                </c:pt>
                <c:pt idx="1">
                  <c:v>9957</c:v>
                </c:pt>
                <c:pt idx="2">
                  <c:v>8431</c:v>
                </c:pt>
                <c:pt idx="3">
                  <c:v>6772</c:v>
                </c:pt>
                <c:pt idx="4">
                  <c:v>5445</c:v>
                </c:pt>
                <c:pt idx="5">
                  <c:v>5652</c:v>
                </c:pt>
                <c:pt idx="6">
                  <c:v>4522</c:v>
                </c:pt>
                <c:pt idx="7">
                  <c:v>1972</c:v>
                </c:pt>
                <c:pt idx="8">
                  <c:v>1991</c:v>
                </c:pt>
                <c:pt idx="9">
                  <c:v>1481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191988297</c:v>
                </c:pt>
                <c:pt idx="1">
                  <c:v>166527599</c:v>
                </c:pt>
                <c:pt idx="2">
                  <c:v>132455824</c:v>
                </c:pt>
                <c:pt idx="3">
                  <c:v>125384056</c:v>
                </c:pt>
                <c:pt idx="4">
                  <c:v>115874116</c:v>
                </c:pt>
                <c:pt idx="5">
                  <c:v>101799530</c:v>
                </c:pt>
                <c:pt idx="6">
                  <c:v>42538992</c:v>
                </c:pt>
                <c:pt idx="7">
                  <c:v>30785550</c:v>
                </c:pt>
                <c:pt idx="8">
                  <c:v>28987755</c:v>
                </c:pt>
                <c:pt idx="9">
                  <c:v>25197881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184365228</c:v>
                </c:pt>
                <c:pt idx="1">
                  <c:v>162436002</c:v>
                </c:pt>
                <c:pt idx="2">
                  <c:v>116960351</c:v>
                </c:pt>
                <c:pt idx="3">
                  <c:v>118158292</c:v>
                </c:pt>
                <c:pt idx="4">
                  <c:v>107355141</c:v>
                </c:pt>
                <c:pt idx="5">
                  <c:v>91349813</c:v>
                </c:pt>
                <c:pt idx="6">
                  <c:v>42642056</c:v>
                </c:pt>
                <c:pt idx="7">
                  <c:v>28553659</c:v>
                </c:pt>
                <c:pt idx="8">
                  <c:v>28791839</c:v>
                </c:pt>
                <c:pt idx="9">
                  <c:v>21277429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533</c:v>
                </c:pt>
                <c:pt idx="1">
                  <c:v>470</c:v>
                </c:pt>
                <c:pt idx="2">
                  <c:v>198</c:v>
                </c:pt>
                <c:pt idx="3">
                  <c:v>197</c:v>
                </c:pt>
                <c:pt idx="4">
                  <c:v>173</c:v>
                </c:pt>
                <c:pt idx="5">
                  <c:v>168</c:v>
                </c:pt>
                <c:pt idx="6">
                  <c:v>98</c:v>
                </c:pt>
                <c:pt idx="7">
                  <c:v>75</c:v>
                </c:pt>
                <c:pt idx="8">
                  <c:v>42</c:v>
                </c:pt>
                <c:pt idx="9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488</c:v>
                </c:pt>
                <c:pt idx="1">
                  <c:v>416</c:v>
                </c:pt>
                <c:pt idx="2">
                  <c:v>211</c:v>
                </c:pt>
                <c:pt idx="3">
                  <c:v>177</c:v>
                </c:pt>
                <c:pt idx="4">
                  <c:v>133</c:v>
                </c:pt>
                <c:pt idx="5">
                  <c:v>154</c:v>
                </c:pt>
                <c:pt idx="6">
                  <c:v>88</c:v>
                </c:pt>
                <c:pt idx="7">
                  <c:v>61</c:v>
                </c:pt>
                <c:pt idx="8">
                  <c:v>28</c:v>
                </c:pt>
                <c:pt idx="9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19" sqref="D19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39</v>
      </c>
    </row>
    <row r="4" spans="1:9" x14ac:dyDescent="0.25">
      <c r="F4" s="51"/>
      <c r="G4" s="51"/>
      <c r="I4" s="52">
        <v>40456</v>
      </c>
    </row>
    <row r="6" spans="1:9" x14ac:dyDescent="0.25">
      <c r="A6" s="53" t="s">
        <v>42</v>
      </c>
      <c r="B6" s="54"/>
      <c r="C6" s="54"/>
      <c r="D6" s="55" t="s">
        <v>97</v>
      </c>
      <c r="E6" s="56"/>
      <c r="F6" s="55" t="s">
        <v>40</v>
      </c>
      <c r="G6" s="56"/>
      <c r="H6" s="55" t="s">
        <v>41</v>
      </c>
      <c r="I6" s="56"/>
    </row>
    <row r="7" spans="1:9" x14ac:dyDescent="0.25">
      <c r="A7" s="57"/>
      <c r="B7" s="57"/>
      <c r="C7" s="57"/>
      <c r="D7" s="58">
        <v>2009</v>
      </c>
      <c r="E7" s="58">
        <v>2010</v>
      </c>
      <c r="F7" s="58">
        <v>2009</v>
      </c>
      <c r="G7" s="58">
        <v>2010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12370158</v>
      </c>
      <c r="E8" s="61">
        <v>13016179</v>
      </c>
      <c r="F8" s="61">
        <v>96856386</v>
      </c>
      <c r="G8" s="61">
        <v>95120618</v>
      </c>
      <c r="H8" s="61">
        <v>-1735768</v>
      </c>
      <c r="I8" s="62">
        <f>((G8*100/F8)-100)</f>
        <v>-1.7921048592500597</v>
      </c>
    </row>
    <row r="9" spans="1:9" x14ac:dyDescent="0.25">
      <c r="A9" s="63"/>
      <c r="B9" s="64"/>
      <c r="C9" s="60" t="s">
        <v>15</v>
      </c>
      <c r="D9" s="61">
        <v>6567115</v>
      </c>
      <c r="E9" s="61">
        <v>6453713</v>
      </c>
      <c r="F9" s="61">
        <v>50358597</v>
      </c>
      <c r="G9" s="61">
        <v>50727188</v>
      </c>
      <c r="H9" s="61">
        <v>368591</v>
      </c>
      <c r="I9" s="62">
        <f t="shared" ref="I9:I19" si="0">((G9*100/F9)-100)</f>
        <v>0.73193262314278229</v>
      </c>
    </row>
    <row r="10" spans="1:9" x14ac:dyDescent="0.25">
      <c r="A10" s="63"/>
      <c r="B10" s="59" t="s">
        <v>16</v>
      </c>
      <c r="C10" s="60" t="s">
        <v>17</v>
      </c>
      <c r="D10" s="61">
        <v>3701159</v>
      </c>
      <c r="E10" s="61">
        <v>3956074</v>
      </c>
      <c r="F10" s="61">
        <v>32237560</v>
      </c>
      <c r="G10" s="61">
        <v>35243118</v>
      </c>
      <c r="H10" s="61">
        <v>3005558</v>
      </c>
      <c r="I10" s="62">
        <f t="shared" si="0"/>
        <v>9.3231559708613219</v>
      </c>
    </row>
    <row r="11" spans="1:9" x14ac:dyDescent="0.25">
      <c r="A11" s="63"/>
      <c r="B11" s="63"/>
      <c r="C11" s="60" t="s">
        <v>18</v>
      </c>
      <c r="D11" s="61">
        <v>11373057</v>
      </c>
      <c r="E11" s="61">
        <v>11685756</v>
      </c>
      <c r="F11" s="61">
        <v>84002727</v>
      </c>
      <c r="G11" s="61">
        <v>91263858</v>
      </c>
      <c r="H11" s="61">
        <v>7261131</v>
      </c>
      <c r="I11" s="62">
        <f t="shared" si="0"/>
        <v>8.6439229526441466</v>
      </c>
    </row>
    <row r="12" spans="1:9" x14ac:dyDescent="0.25">
      <c r="A12" s="64"/>
      <c r="B12" s="64"/>
      <c r="C12" s="60" t="s">
        <v>2</v>
      </c>
      <c r="D12" s="61">
        <v>15074216</v>
      </c>
      <c r="E12" s="61">
        <v>15641830</v>
      </c>
      <c r="F12" s="61">
        <v>116240287</v>
      </c>
      <c r="G12" s="61">
        <v>126506976</v>
      </c>
      <c r="H12" s="61">
        <v>10266689</v>
      </c>
      <c r="I12" s="62">
        <f t="shared" si="0"/>
        <v>8.8322983923809488</v>
      </c>
    </row>
    <row r="13" spans="1:9" x14ac:dyDescent="0.25">
      <c r="A13" s="65"/>
      <c r="B13" s="65"/>
      <c r="C13" s="66" t="s">
        <v>2</v>
      </c>
      <c r="D13" s="67">
        <v>34011489</v>
      </c>
      <c r="E13" s="67">
        <v>35111722</v>
      </c>
      <c r="F13" s="67">
        <v>263455270</v>
      </c>
      <c r="G13" s="67">
        <v>272354782</v>
      </c>
      <c r="H13" s="67">
        <v>8899512</v>
      </c>
      <c r="I13" s="68">
        <f t="shared" si="0"/>
        <v>3.3779973351833092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23578</v>
      </c>
      <c r="E14" s="61">
        <v>23438</v>
      </c>
      <c r="F14" s="61">
        <v>167934</v>
      </c>
      <c r="G14" s="61">
        <v>156166</v>
      </c>
      <c r="H14" s="61">
        <v>-11768</v>
      </c>
      <c r="I14" s="62">
        <f t="shared" si="0"/>
        <v>-7.0075148570271608</v>
      </c>
    </row>
    <row r="15" spans="1:9" x14ac:dyDescent="0.25">
      <c r="A15" s="63"/>
      <c r="B15" s="59" t="s">
        <v>7</v>
      </c>
      <c r="C15" s="60" t="s">
        <v>8</v>
      </c>
      <c r="D15" s="61">
        <v>596838</v>
      </c>
      <c r="E15" s="61">
        <v>624194</v>
      </c>
      <c r="F15" s="61">
        <v>5086580</v>
      </c>
      <c r="G15" s="61">
        <v>4578882</v>
      </c>
      <c r="H15" s="61">
        <v>-507698</v>
      </c>
      <c r="I15" s="62">
        <f t="shared" si="0"/>
        <v>-9.9811268081893871</v>
      </c>
    </row>
    <row r="16" spans="1:9" x14ac:dyDescent="0.25">
      <c r="A16" s="63"/>
      <c r="B16" s="64"/>
      <c r="C16" s="60" t="s">
        <v>9</v>
      </c>
      <c r="D16" s="61">
        <v>232976</v>
      </c>
      <c r="E16" s="61">
        <v>234434</v>
      </c>
      <c r="F16" s="61">
        <v>1831767</v>
      </c>
      <c r="G16" s="61">
        <v>1658035</v>
      </c>
      <c r="H16" s="61">
        <v>-173732</v>
      </c>
      <c r="I16" s="62">
        <f t="shared" si="0"/>
        <v>-9.4843940304634771</v>
      </c>
    </row>
    <row r="17" spans="1:9" x14ac:dyDescent="0.25">
      <c r="A17" s="64"/>
      <c r="B17" s="69" t="s">
        <v>10</v>
      </c>
      <c r="C17" s="60" t="s">
        <v>11</v>
      </c>
      <c r="D17" s="61">
        <v>219179</v>
      </c>
      <c r="E17" s="61">
        <v>181180</v>
      </c>
      <c r="F17" s="61">
        <v>1926224</v>
      </c>
      <c r="G17" s="61">
        <v>1945296</v>
      </c>
      <c r="H17" s="61">
        <v>19072</v>
      </c>
      <c r="I17" s="62">
        <f t="shared" si="0"/>
        <v>0.99012368239623072</v>
      </c>
    </row>
    <row r="18" spans="1:9" x14ac:dyDescent="0.25">
      <c r="A18" s="70"/>
      <c r="B18" s="70"/>
      <c r="C18" s="66" t="s">
        <v>2</v>
      </c>
      <c r="D18" s="67">
        <v>1072571</v>
      </c>
      <c r="E18" s="67">
        <v>1063246</v>
      </c>
      <c r="F18" s="67">
        <v>9012505</v>
      </c>
      <c r="G18" s="67">
        <v>8338379</v>
      </c>
      <c r="H18" s="67">
        <v>-674126</v>
      </c>
      <c r="I18" s="68">
        <f t="shared" si="0"/>
        <v>-7.4798959889619994</v>
      </c>
    </row>
    <row r="19" spans="1:9" x14ac:dyDescent="0.25">
      <c r="A19" s="71"/>
      <c r="B19" s="71"/>
      <c r="C19" s="72" t="s">
        <v>1</v>
      </c>
      <c r="D19" s="73">
        <f>+D13+D18</f>
        <v>35084060</v>
      </c>
      <c r="E19" s="73">
        <f t="shared" ref="E19:G19" si="1">+E13+E18</f>
        <v>36174968</v>
      </c>
      <c r="F19" s="73">
        <f t="shared" si="1"/>
        <v>272467775</v>
      </c>
      <c r="G19" s="73">
        <f t="shared" si="1"/>
        <v>280693161</v>
      </c>
      <c r="H19" s="73">
        <f t="shared" ref="H19" si="2">G19-F19</f>
        <v>8225386</v>
      </c>
      <c r="I19" s="74">
        <f t="shared" si="0"/>
        <v>3.0188472746914812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7794643</v>
      </c>
      <c r="E21" s="61">
        <v>7783414</v>
      </c>
      <c r="F21" s="61">
        <v>58666292</v>
      </c>
      <c r="G21" s="61">
        <v>62180394</v>
      </c>
      <c r="H21" s="61">
        <v>3514102</v>
      </c>
      <c r="I21" s="62">
        <f t="shared" ref="I21:I34" si="3">((G21*100/F21)-100)</f>
        <v>5.9899848451304933</v>
      </c>
    </row>
    <row r="22" spans="1:9" x14ac:dyDescent="0.25">
      <c r="A22" s="63"/>
      <c r="B22" s="64"/>
      <c r="C22" s="60" t="s">
        <v>22</v>
      </c>
      <c r="D22" s="61">
        <v>7113138</v>
      </c>
      <c r="E22" s="61">
        <v>7259234</v>
      </c>
      <c r="F22" s="61">
        <v>53160428</v>
      </c>
      <c r="G22" s="61">
        <v>56948372</v>
      </c>
      <c r="H22" s="61">
        <v>3787944</v>
      </c>
      <c r="I22" s="62">
        <f t="shared" si="3"/>
        <v>7.1254956788534543</v>
      </c>
    </row>
    <row r="23" spans="1:9" x14ac:dyDescent="0.25">
      <c r="A23" s="63"/>
      <c r="B23" s="69" t="s">
        <v>23</v>
      </c>
      <c r="C23" s="60" t="s">
        <v>24</v>
      </c>
      <c r="D23" s="61">
        <v>2894987</v>
      </c>
      <c r="E23" s="61">
        <v>2803139</v>
      </c>
      <c r="F23" s="61">
        <v>25524679</v>
      </c>
      <c r="G23" s="61">
        <v>26698138</v>
      </c>
      <c r="H23" s="61">
        <v>1173459</v>
      </c>
      <c r="I23" s="62">
        <f t="shared" si="3"/>
        <v>4.597350665996629</v>
      </c>
    </row>
    <row r="24" spans="1:9" x14ac:dyDescent="0.25">
      <c r="A24" s="63"/>
      <c r="B24" s="59" t="s">
        <v>25</v>
      </c>
      <c r="C24" s="60" t="s">
        <v>26</v>
      </c>
      <c r="D24" s="61">
        <v>1058297.25</v>
      </c>
      <c r="E24" s="61">
        <v>1096201.75</v>
      </c>
      <c r="F24" s="61">
        <v>7738960.75</v>
      </c>
      <c r="G24" s="61">
        <v>8298914.0099999998</v>
      </c>
      <c r="H24" s="61">
        <v>559953.25999999978</v>
      </c>
      <c r="I24" s="62">
        <f t="shared" si="3"/>
        <v>7.2355097549758227</v>
      </c>
    </row>
    <row r="25" spans="1:9" x14ac:dyDescent="0.25">
      <c r="A25" s="63"/>
      <c r="B25" s="63"/>
      <c r="C25" s="60" t="s">
        <v>21</v>
      </c>
      <c r="D25" s="61">
        <v>574652</v>
      </c>
      <c r="E25" s="61">
        <v>590920</v>
      </c>
      <c r="F25" s="61">
        <v>4184194</v>
      </c>
      <c r="G25" s="61">
        <v>4401487</v>
      </c>
      <c r="H25" s="61">
        <v>217293</v>
      </c>
      <c r="I25" s="62">
        <f t="shared" si="3"/>
        <v>5.1931865491896474</v>
      </c>
    </row>
    <row r="26" spans="1:9" x14ac:dyDescent="0.25">
      <c r="A26" s="63"/>
      <c r="B26" s="63"/>
      <c r="C26" s="60" t="s">
        <v>27</v>
      </c>
      <c r="D26" s="61">
        <v>144827</v>
      </c>
      <c r="E26" s="61">
        <v>128935</v>
      </c>
      <c r="F26" s="61">
        <v>1103058.75</v>
      </c>
      <c r="G26" s="61">
        <v>1065652.26</v>
      </c>
      <c r="H26" s="61">
        <v>-37406.489999999991</v>
      </c>
      <c r="I26" s="62">
        <f t="shared" si="3"/>
        <v>-3.3911602623160348</v>
      </c>
    </row>
    <row r="27" spans="1:9" x14ac:dyDescent="0.25">
      <c r="A27" s="63"/>
      <c r="B27" s="63"/>
      <c r="C27" s="60" t="s">
        <v>28</v>
      </c>
      <c r="D27" s="61">
        <v>338817.25</v>
      </c>
      <c r="E27" s="61">
        <v>376346.75</v>
      </c>
      <c r="F27" s="61">
        <v>2451701</v>
      </c>
      <c r="G27" s="61">
        <v>2831746.75</v>
      </c>
      <c r="H27" s="61">
        <v>380045.75</v>
      </c>
      <c r="I27" s="62">
        <f t="shared" si="3"/>
        <v>15.501309091116738</v>
      </c>
    </row>
    <row r="28" spans="1:9" x14ac:dyDescent="0.25">
      <c r="A28" s="63"/>
      <c r="B28" s="64"/>
      <c r="C28" s="60" t="s">
        <v>29</v>
      </c>
      <c r="D28" s="61">
        <v>483645.25</v>
      </c>
      <c r="E28" s="61">
        <v>505281.75</v>
      </c>
      <c r="F28" s="61">
        <v>3554766.75</v>
      </c>
      <c r="G28" s="61">
        <v>3897427.01</v>
      </c>
      <c r="H28" s="61">
        <v>342660.25999999978</v>
      </c>
      <c r="I28" s="62">
        <f t="shared" si="3"/>
        <v>9.6394583413946862</v>
      </c>
    </row>
    <row r="29" spans="1:9" x14ac:dyDescent="0.25">
      <c r="A29" s="63"/>
      <c r="B29" s="59" t="s">
        <v>30</v>
      </c>
      <c r="C29" s="60" t="s">
        <v>31</v>
      </c>
      <c r="D29" s="61">
        <v>4185248</v>
      </c>
      <c r="E29" s="61">
        <v>4009524</v>
      </c>
      <c r="F29" s="61">
        <v>18482261</v>
      </c>
      <c r="G29" s="61">
        <v>18536499</v>
      </c>
      <c r="H29" s="61">
        <v>54238</v>
      </c>
      <c r="I29" s="62">
        <f t="shared" si="3"/>
        <v>0.29345976663785223</v>
      </c>
    </row>
    <row r="30" spans="1:9" x14ac:dyDescent="0.25">
      <c r="A30" s="63"/>
      <c r="B30" s="64"/>
      <c r="C30" s="60" t="s">
        <v>32</v>
      </c>
      <c r="D30" s="61">
        <v>599242</v>
      </c>
      <c r="E30" s="61">
        <v>780433</v>
      </c>
      <c r="F30" s="61">
        <v>3565965</v>
      </c>
      <c r="G30" s="61">
        <v>4223934</v>
      </c>
      <c r="H30" s="61">
        <v>657969</v>
      </c>
      <c r="I30" s="62">
        <f t="shared" si="3"/>
        <v>18.451358888828125</v>
      </c>
    </row>
    <row r="31" spans="1:9" x14ac:dyDescent="0.25">
      <c r="A31" s="63"/>
      <c r="B31" s="69" t="s">
        <v>33</v>
      </c>
      <c r="C31" s="60" t="s">
        <v>34</v>
      </c>
      <c r="D31" s="61">
        <v>746722</v>
      </c>
      <c r="E31" s="61">
        <v>645818</v>
      </c>
      <c r="F31" s="61">
        <v>2814370</v>
      </c>
      <c r="G31" s="61">
        <v>2745402</v>
      </c>
      <c r="H31" s="61">
        <v>-68968</v>
      </c>
      <c r="I31" s="62">
        <f t="shared" si="3"/>
        <v>-2.4505662013168177</v>
      </c>
    </row>
    <row r="32" spans="1:9" x14ac:dyDescent="0.25">
      <c r="A32" s="63"/>
      <c r="B32" s="59" t="s">
        <v>35</v>
      </c>
      <c r="C32" s="60" t="s">
        <v>36</v>
      </c>
      <c r="D32" s="61">
        <v>10644</v>
      </c>
      <c r="E32" s="61">
        <v>11277</v>
      </c>
      <c r="F32" s="61">
        <v>76774</v>
      </c>
      <c r="G32" s="61">
        <v>81316</v>
      </c>
      <c r="H32" s="61">
        <v>4542</v>
      </c>
      <c r="I32" s="62">
        <f t="shared" si="3"/>
        <v>5.9160653346184944</v>
      </c>
    </row>
    <row r="33" spans="1:9" x14ac:dyDescent="0.25">
      <c r="A33" s="63"/>
      <c r="B33" s="63"/>
      <c r="C33" s="60" t="s">
        <v>37</v>
      </c>
      <c r="D33" s="61">
        <v>145276087</v>
      </c>
      <c r="E33" s="61">
        <v>160622723</v>
      </c>
      <c r="F33" s="61">
        <v>1070097233</v>
      </c>
      <c r="G33" s="61">
        <v>1133314796</v>
      </c>
      <c r="H33" s="61">
        <v>63217563</v>
      </c>
      <c r="I33" s="62">
        <f t="shared" si="3"/>
        <v>5.9076466185012606</v>
      </c>
    </row>
    <row r="34" spans="1:9" x14ac:dyDescent="0.25">
      <c r="A34" s="76"/>
      <c r="B34" s="77"/>
      <c r="C34" s="60" t="s">
        <v>38</v>
      </c>
      <c r="D34" s="61">
        <v>267</v>
      </c>
      <c r="E34" s="61">
        <v>331</v>
      </c>
      <c r="F34" s="61">
        <v>1971</v>
      </c>
      <c r="G34" s="61">
        <v>2133</v>
      </c>
      <c r="H34" s="61">
        <v>162</v>
      </c>
      <c r="I34" s="62">
        <f t="shared" si="3"/>
        <v>8.2191780821917746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880724</v>
      </c>
      <c r="C7" s="37">
        <v>972654</v>
      </c>
      <c r="D7" s="37">
        <v>7783843</v>
      </c>
      <c r="E7" s="37">
        <v>8069931</v>
      </c>
      <c r="F7" s="10">
        <f>((E7*100)/D7)-100</f>
        <v>3.6754081499331335</v>
      </c>
      <c r="G7" s="1"/>
      <c r="H7" s="1"/>
      <c r="I7" s="1"/>
    </row>
    <row r="8" spans="1:12" x14ac:dyDescent="0.25">
      <c r="A8" s="11" t="s">
        <v>45</v>
      </c>
      <c r="B8" s="38">
        <v>195937</v>
      </c>
      <c r="C8" s="38">
        <v>220412</v>
      </c>
      <c r="D8" s="38">
        <v>1525968</v>
      </c>
      <c r="E8" s="38">
        <v>1520554</v>
      </c>
      <c r="F8" s="13">
        <f t="shared" ref="F8:F35" si="0">((E8*100)/D8)-100</f>
        <v>-0.35479118828179423</v>
      </c>
      <c r="G8" s="1"/>
      <c r="H8" s="1"/>
      <c r="I8" s="1"/>
    </row>
    <row r="9" spans="1:12" x14ac:dyDescent="0.25">
      <c r="A9" s="8" t="s">
        <v>46</v>
      </c>
      <c r="B9" s="37">
        <v>438221</v>
      </c>
      <c r="C9" s="37">
        <v>243644</v>
      </c>
      <c r="D9" s="37">
        <v>2962544</v>
      </c>
      <c r="E9" s="37">
        <v>2328869</v>
      </c>
      <c r="F9" s="10">
        <f t="shared" si="0"/>
        <v>-21.389555733180671</v>
      </c>
      <c r="G9" s="1"/>
      <c r="H9" s="1"/>
      <c r="I9" s="1"/>
    </row>
    <row r="10" spans="1:12" x14ac:dyDescent="0.25">
      <c r="A10" s="11" t="s">
        <v>47</v>
      </c>
      <c r="B10" s="38">
        <v>322382</v>
      </c>
      <c r="C10" s="38">
        <v>330958</v>
      </c>
      <c r="D10" s="38">
        <v>2602161</v>
      </c>
      <c r="E10" s="38">
        <v>3096429</v>
      </c>
      <c r="F10" s="13">
        <f t="shared" si="0"/>
        <v>18.99452032368481</v>
      </c>
      <c r="G10" s="1"/>
      <c r="H10" s="1"/>
      <c r="I10" s="1"/>
    </row>
    <row r="11" spans="1:12" x14ac:dyDescent="0.25">
      <c r="A11" s="8" t="s">
        <v>48</v>
      </c>
      <c r="B11" s="37">
        <v>5957727</v>
      </c>
      <c r="C11" s="37">
        <v>5170707</v>
      </c>
      <c r="D11" s="37">
        <v>45774633</v>
      </c>
      <c r="E11" s="37">
        <v>44815146</v>
      </c>
      <c r="F11" s="10">
        <f t="shared" si="0"/>
        <v>-2.0961107432581656</v>
      </c>
      <c r="G11" s="1"/>
      <c r="H11" s="1"/>
      <c r="I11" s="1"/>
    </row>
    <row r="12" spans="1:12" x14ac:dyDescent="0.25">
      <c r="A12" s="11" t="s">
        <v>49</v>
      </c>
      <c r="B12" s="38">
        <v>248743</v>
      </c>
      <c r="C12" s="38">
        <v>237206</v>
      </c>
      <c r="D12" s="38">
        <v>2534634</v>
      </c>
      <c r="E12" s="38">
        <v>2698853</v>
      </c>
      <c r="F12" s="13">
        <f t="shared" si="0"/>
        <v>6.4790024910894459</v>
      </c>
      <c r="G12" s="1"/>
      <c r="H12" s="1"/>
      <c r="I12" s="1"/>
    </row>
    <row r="13" spans="1:12" x14ac:dyDescent="0.25">
      <c r="A13" s="8" t="s">
        <v>50</v>
      </c>
      <c r="B13" s="37">
        <v>1134679</v>
      </c>
      <c r="C13" s="37">
        <v>1169161</v>
      </c>
      <c r="D13" s="37">
        <v>8277033</v>
      </c>
      <c r="E13" s="37">
        <v>8266119</v>
      </c>
      <c r="F13" s="10">
        <f t="shared" si="0"/>
        <v>-0.13185884362185618</v>
      </c>
      <c r="G13" s="1"/>
      <c r="H13" s="1"/>
      <c r="I13" s="1"/>
    </row>
    <row r="14" spans="1:12" x14ac:dyDescent="0.25">
      <c r="A14" s="11" t="s">
        <v>51</v>
      </c>
      <c r="B14" s="38">
        <v>3762059</v>
      </c>
      <c r="C14" s="38">
        <v>3642881</v>
      </c>
      <c r="D14" s="38">
        <v>28564757</v>
      </c>
      <c r="E14" s="38">
        <v>28516768</v>
      </c>
      <c r="F14" s="13">
        <f t="shared" si="0"/>
        <v>-0.168000729010231</v>
      </c>
      <c r="G14" s="1"/>
      <c r="H14" s="1"/>
      <c r="I14" s="1"/>
    </row>
    <row r="15" spans="1:12" x14ac:dyDescent="0.25">
      <c r="A15" s="8" t="s">
        <v>52</v>
      </c>
      <c r="B15" s="37">
        <v>2705478</v>
      </c>
      <c r="C15" s="37">
        <v>2964018</v>
      </c>
      <c r="D15" s="37">
        <v>21403884</v>
      </c>
      <c r="E15" s="37">
        <v>22126720</v>
      </c>
      <c r="F15" s="10">
        <f t="shared" si="0"/>
        <v>3.3771253852805359</v>
      </c>
      <c r="G15" s="1"/>
      <c r="H15" s="1"/>
      <c r="I15" s="1"/>
    </row>
    <row r="16" spans="1:12" x14ac:dyDescent="0.25">
      <c r="A16" s="11" t="s">
        <v>53</v>
      </c>
      <c r="B16" s="38">
        <v>1847784</v>
      </c>
      <c r="C16" s="38">
        <v>1765647</v>
      </c>
      <c r="D16" s="38">
        <v>14609994</v>
      </c>
      <c r="E16" s="38">
        <v>12733163</v>
      </c>
      <c r="F16" s="13">
        <f t="shared" si="0"/>
        <v>-12.84621335231212</v>
      </c>
      <c r="G16" s="1"/>
      <c r="H16" s="1"/>
      <c r="I16" s="1"/>
    </row>
    <row r="17" spans="1:9" x14ac:dyDescent="0.25">
      <c r="A17" s="8" t="s">
        <v>54</v>
      </c>
      <c r="B17" s="37">
        <v>921742</v>
      </c>
      <c r="C17" s="37">
        <v>1169896</v>
      </c>
      <c r="D17" s="37">
        <v>7523551</v>
      </c>
      <c r="E17" s="37">
        <v>7993560</v>
      </c>
      <c r="F17" s="10">
        <f t="shared" si="0"/>
        <v>6.2471697207874257</v>
      </c>
      <c r="G17" s="1"/>
      <c r="H17" s="1"/>
      <c r="I17" s="1"/>
    </row>
    <row r="18" spans="1:9" x14ac:dyDescent="0.25">
      <c r="A18" s="11" t="s">
        <v>55</v>
      </c>
      <c r="B18" s="38">
        <v>183712</v>
      </c>
      <c r="C18" s="38">
        <v>192385</v>
      </c>
      <c r="D18" s="38">
        <v>1602091</v>
      </c>
      <c r="E18" s="38">
        <v>1786823</v>
      </c>
      <c r="F18" s="13">
        <f t="shared" si="0"/>
        <v>11.530680841475302</v>
      </c>
      <c r="G18" s="1"/>
      <c r="H18" s="1"/>
      <c r="I18" s="1"/>
    </row>
    <row r="19" spans="1:9" x14ac:dyDescent="0.25">
      <c r="A19" s="8" t="s">
        <v>56</v>
      </c>
      <c r="B19" s="37">
        <v>955012</v>
      </c>
      <c r="C19" s="37">
        <v>842393</v>
      </c>
      <c r="D19" s="37">
        <v>7756573</v>
      </c>
      <c r="E19" s="37">
        <v>7532648</v>
      </c>
      <c r="F19" s="10">
        <f t="shared" si="0"/>
        <v>-2.8869063696042048</v>
      </c>
      <c r="G19" s="1"/>
      <c r="H19" s="1"/>
      <c r="I19" s="1"/>
    </row>
    <row r="20" spans="1:9" x14ac:dyDescent="0.25">
      <c r="A20" s="11" t="s">
        <v>57</v>
      </c>
      <c r="B20" s="38">
        <v>1003454</v>
      </c>
      <c r="C20" s="38">
        <v>1310907</v>
      </c>
      <c r="D20" s="38">
        <v>9117219</v>
      </c>
      <c r="E20" s="38">
        <v>10298986</v>
      </c>
      <c r="F20" s="13">
        <f t="shared" si="0"/>
        <v>12.96192402529762</v>
      </c>
      <c r="G20" s="1"/>
      <c r="H20" s="1"/>
      <c r="I20" s="1"/>
    </row>
    <row r="21" spans="1:9" x14ac:dyDescent="0.25">
      <c r="A21" s="8" t="s">
        <v>58</v>
      </c>
      <c r="B21" s="37">
        <v>1615840</v>
      </c>
      <c r="C21" s="37">
        <v>1832234</v>
      </c>
      <c r="D21" s="37">
        <v>11505872</v>
      </c>
      <c r="E21" s="37">
        <v>13581262</v>
      </c>
      <c r="F21" s="10">
        <f t="shared" si="0"/>
        <v>18.037659379489014</v>
      </c>
      <c r="G21" s="1"/>
      <c r="H21" s="1"/>
      <c r="I21" s="1"/>
    </row>
    <row r="22" spans="1:9" x14ac:dyDescent="0.25">
      <c r="A22" s="11" t="s">
        <v>59</v>
      </c>
      <c r="B22" s="38">
        <v>1869406</v>
      </c>
      <c r="C22" s="38">
        <v>2153923</v>
      </c>
      <c r="D22" s="38">
        <v>14057942</v>
      </c>
      <c r="E22" s="38">
        <v>14896735</v>
      </c>
      <c r="F22" s="13">
        <f t="shared" si="0"/>
        <v>5.9666841704141262</v>
      </c>
      <c r="G22" s="1"/>
      <c r="H22" s="1"/>
      <c r="I22" s="1"/>
    </row>
    <row r="23" spans="1:9" x14ac:dyDescent="0.25">
      <c r="A23" s="8" t="s">
        <v>60</v>
      </c>
      <c r="B23" s="37">
        <v>203219</v>
      </c>
      <c r="C23" s="37">
        <v>258518</v>
      </c>
      <c r="D23" s="37">
        <v>1402632</v>
      </c>
      <c r="E23" s="37">
        <v>1649005</v>
      </c>
      <c r="F23" s="10">
        <f t="shared" si="0"/>
        <v>17.565049136195384</v>
      </c>
      <c r="G23" s="1"/>
      <c r="H23" s="1"/>
      <c r="I23" s="1"/>
    </row>
    <row r="24" spans="1:9" x14ac:dyDescent="0.25">
      <c r="A24" s="11" t="s">
        <v>61</v>
      </c>
      <c r="B24" s="38">
        <v>118097</v>
      </c>
      <c r="C24" s="38">
        <v>156027</v>
      </c>
      <c r="D24" s="38">
        <v>1050667</v>
      </c>
      <c r="E24" s="38">
        <v>1268207</v>
      </c>
      <c r="F24" s="13">
        <f t="shared" si="0"/>
        <v>20.704942669751688</v>
      </c>
      <c r="G24" s="1"/>
      <c r="H24" s="1"/>
      <c r="I24" s="1"/>
    </row>
    <row r="25" spans="1:9" x14ac:dyDescent="0.25">
      <c r="A25" s="8" t="s">
        <v>62</v>
      </c>
      <c r="B25" s="37">
        <v>68958</v>
      </c>
      <c r="C25" s="37">
        <v>73200</v>
      </c>
      <c r="D25" s="37">
        <v>558081</v>
      </c>
      <c r="E25" s="37">
        <v>559819</v>
      </c>
      <c r="F25" s="10">
        <f t="shared" si="0"/>
        <v>0.31142432729299685</v>
      </c>
      <c r="G25" s="1"/>
      <c r="H25" s="1"/>
      <c r="I25" s="1"/>
    </row>
    <row r="26" spans="1:9" x14ac:dyDescent="0.25">
      <c r="A26" s="11" t="s">
        <v>63</v>
      </c>
      <c r="B26" s="38">
        <v>143334</v>
      </c>
      <c r="C26" s="38">
        <v>137812</v>
      </c>
      <c r="D26" s="38">
        <v>1310696</v>
      </c>
      <c r="E26" s="38">
        <v>1288289</v>
      </c>
      <c r="F26" s="13">
        <f t="shared" si="0"/>
        <v>-1.709549735407748</v>
      </c>
      <c r="G26" s="1"/>
      <c r="H26" s="1"/>
      <c r="I26" s="1"/>
    </row>
    <row r="27" spans="1:9" x14ac:dyDescent="0.25">
      <c r="A27" s="8" t="s">
        <v>64</v>
      </c>
      <c r="B27" s="37">
        <v>264788</v>
      </c>
      <c r="C27" s="37">
        <v>221547</v>
      </c>
      <c r="D27" s="37">
        <v>2137196</v>
      </c>
      <c r="E27" s="37">
        <v>2453932</v>
      </c>
      <c r="F27" s="10">
        <f t="shared" si="0"/>
        <v>14.82016623650803</v>
      </c>
      <c r="G27" s="1"/>
      <c r="H27" s="1"/>
      <c r="I27" s="1"/>
    </row>
    <row r="28" spans="1:9" x14ac:dyDescent="0.25">
      <c r="A28" s="11" t="s">
        <v>65</v>
      </c>
      <c r="B28" s="38">
        <v>1349695</v>
      </c>
      <c r="C28" s="38">
        <v>1460111</v>
      </c>
      <c r="D28" s="38">
        <v>10663527</v>
      </c>
      <c r="E28" s="38">
        <v>10605830</v>
      </c>
      <c r="F28" s="13">
        <f t="shared" si="0"/>
        <v>-0.5410686351710865</v>
      </c>
      <c r="G28" s="1"/>
      <c r="H28" s="1"/>
      <c r="I28" s="1"/>
    </row>
    <row r="29" spans="1:9" x14ac:dyDescent="0.25">
      <c r="A29" s="8" t="s">
        <v>66</v>
      </c>
      <c r="B29" s="37">
        <v>412667</v>
      </c>
      <c r="C29" s="37">
        <v>382347</v>
      </c>
      <c r="D29" s="37">
        <v>2852045</v>
      </c>
      <c r="E29" s="37">
        <v>3258570</v>
      </c>
      <c r="F29" s="10">
        <f t="shared" si="0"/>
        <v>14.253807355774541</v>
      </c>
      <c r="G29" s="1"/>
      <c r="H29" s="1"/>
      <c r="I29" s="1"/>
    </row>
    <row r="30" spans="1:9" x14ac:dyDescent="0.25">
      <c r="A30" s="11" t="s">
        <v>67</v>
      </c>
      <c r="B30" s="38">
        <v>409085</v>
      </c>
      <c r="C30" s="38">
        <v>333429</v>
      </c>
      <c r="D30" s="38">
        <v>2920364</v>
      </c>
      <c r="E30" s="38">
        <v>2749613</v>
      </c>
      <c r="F30" s="13">
        <f t="shared" si="0"/>
        <v>-5.8469081251515291</v>
      </c>
      <c r="G30" s="1"/>
      <c r="H30" s="1"/>
      <c r="I30" s="1"/>
    </row>
    <row r="31" spans="1:9" x14ac:dyDescent="0.25">
      <c r="A31" s="8" t="s">
        <v>68</v>
      </c>
      <c r="B31" s="37">
        <v>2740584</v>
      </c>
      <c r="C31" s="37">
        <v>3044161</v>
      </c>
      <c r="D31" s="37">
        <v>20483815</v>
      </c>
      <c r="E31" s="37">
        <v>21834040</v>
      </c>
      <c r="F31" s="10">
        <f t="shared" si="0"/>
        <v>6.5916676166036439</v>
      </c>
      <c r="G31" s="1"/>
      <c r="H31" s="1"/>
      <c r="I31" s="1"/>
    </row>
    <row r="32" spans="1:9" x14ac:dyDescent="0.25">
      <c r="A32" s="11" t="s">
        <v>69</v>
      </c>
      <c r="B32" s="38">
        <v>4930237</v>
      </c>
      <c r="C32" s="38">
        <v>5517544</v>
      </c>
      <c r="D32" s="38">
        <v>38295322</v>
      </c>
      <c r="E32" s="38">
        <v>41475720</v>
      </c>
      <c r="F32" s="13">
        <f t="shared" si="0"/>
        <v>8.3049255990065802</v>
      </c>
      <c r="G32" s="1"/>
      <c r="H32" s="1"/>
      <c r="I32" s="1"/>
    </row>
    <row r="33" spans="1:9" x14ac:dyDescent="0.25">
      <c r="A33" s="8" t="s">
        <v>70</v>
      </c>
      <c r="B33" s="37">
        <v>301560</v>
      </c>
      <c r="C33" s="37">
        <v>295307</v>
      </c>
      <c r="D33" s="37">
        <v>2557274</v>
      </c>
      <c r="E33" s="37">
        <v>2807201</v>
      </c>
      <c r="F33" s="10">
        <f t="shared" si="0"/>
        <v>9.7731803475106744</v>
      </c>
      <c r="G33" s="1"/>
      <c r="H33" s="1"/>
      <c r="I33" s="1"/>
    </row>
    <row r="34" spans="1:9" x14ac:dyDescent="0.25">
      <c r="A34" s="11" t="s">
        <v>71</v>
      </c>
      <c r="B34" s="38">
        <v>98936</v>
      </c>
      <c r="C34" s="38">
        <v>75939</v>
      </c>
      <c r="D34" s="38">
        <v>633457</v>
      </c>
      <c r="E34" s="38">
        <v>480369</v>
      </c>
      <c r="F34" s="13">
        <f t="shared" si="0"/>
        <v>-24.167070535174446</v>
      </c>
      <c r="G34" s="1"/>
      <c r="H34" s="1"/>
      <c r="I34" s="1"/>
    </row>
    <row r="35" spans="1:9" x14ac:dyDescent="0.25">
      <c r="A35" s="14" t="s">
        <v>72</v>
      </c>
      <c r="B35" s="15">
        <f>SUM(B7:B34)</f>
        <v>35084060</v>
      </c>
      <c r="C35" s="15">
        <f t="shared" ref="C35:E35" si="1">SUM(C7:C34)</f>
        <v>36174968</v>
      </c>
      <c r="D35" s="15">
        <f t="shared" si="1"/>
        <v>272467775</v>
      </c>
      <c r="E35" s="15">
        <f t="shared" si="1"/>
        <v>280693161</v>
      </c>
      <c r="F35" s="16">
        <f t="shared" si="0"/>
        <v>3.0188472746914812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8069931</v>
      </c>
      <c r="C38" s="41">
        <f>D7</f>
        <v>7783843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44815146</v>
      </c>
      <c r="G38" s="42">
        <f>LOOKUP(E38,$A$38:$A$65,$C$38:$C$65)</f>
        <v>45774633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1520554</v>
      </c>
      <c r="C39" s="41">
        <f t="shared" ref="C39:C65" si="5">D8</f>
        <v>1525968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41475720</v>
      </c>
      <c r="G39" s="42">
        <f t="shared" ref="G39:G65" si="8">LOOKUP(E39,$A$38:$A$65,$C$38:$C$65)</f>
        <v>38295322</v>
      </c>
    </row>
    <row r="40" spans="1:9" x14ac:dyDescent="0.25">
      <c r="A40" s="42" t="str">
        <f t="shared" si="3"/>
        <v>ALMERIA</v>
      </c>
      <c r="B40" s="41">
        <f t="shared" si="4"/>
        <v>2328869</v>
      </c>
      <c r="C40" s="41">
        <f t="shared" si="5"/>
        <v>2962544</v>
      </c>
      <c r="D40" s="41">
        <f t="shared" si="6"/>
        <v>21</v>
      </c>
      <c r="E40" s="42" t="str">
        <f t="shared" si="2"/>
        <v>BARCELONA</v>
      </c>
      <c r="F40" s="42">
        <f t="shared" si="7"/>
        <v>28516768</v>
      </c>
      <c r="G40" s="42">
        <f t="shared" si="8"/>
        <v>28564757</v>
      </c>
    </row>
    <row r="41" spans="1:9" x14ac:dyDescent="0.25">
      <c r="A41" s="42" t="str">
        <f t="shared" si="3"/>
        <v>AVILES</v>
      </c>
      <c r="B41" s="41">
        <f t="shared" si="4"/>
        <v>3096429</v>
      </c>
      <c r="C41" s="41">
        <f t="shared" si="5"/>
        <v>2602161</v>
      </c>
      <c r="D41" s="41">
        <f t="shared" si="6"/>
        <v>16</v>
      </c>
      <c r="E41" s="42" t="str">
        <f t="shared" si="2"/>
        <v>BILBAO</v>
      </c>
      <c r="F41" s="42">
        <f t="shared" si="7"/>
        <v>22126720</v>
      </c>
      <c r="G41" s="42">
        <f t="shared" si="8"/>
        <v>21403884</v>
      </c>
    </row>
    <row r="42" spans="1:9" x14ac:dyDescent="0.25">
      <c r="A42" s="42" t="str">
        <f t="shared" si="3"/>
        <v>BAHIA DE ALGECIRAS</v>
      </c>
      <c r="B42" s="41">
        <f t="shared" si="4"/>
        <v>44815146</v>
      </c>
      <c r="C42" s="41">
        <f t="shared" si="5"/>
        <v>45774633</v>
      </c>
      <c r="D42" s="41">
        <f t="shared" si="6"/>
        <v>1</v>
      </c>
      <c r="E42" s="42" t="str">
        <f t="shared" si="2"/>
        <v>TARRAGONA</v>
      </c>
      <c r="F42" s="42">
        <f t="shared" si="7"/>
        <v>21834040</v>
      </c>
      <c r="G42" s="42">
        <f t="shared" si="8"/>
        <v>20483815</v>
      </c>
    </row>
    <row r="43" spans="1:9" x14ac:dyDescent="0.25">
      <c r="A43" s="42" t="str">
        <f t="shared" si="3"/>
        <v>BAHIA DE CADIZ</v>
      </c>
      <c r="B43" s="41">
        <f t="shared" si="4"/>
        <v>2698853</v>
      </c>
      <c r="C43" s="41">
        <f t="shared" si="5"/>
        <v>2534634</v>
      </c>
      <c r="D43" s="41">
        <f t="shared" si="6"/>
        <v>19</v>
      </c>
      <c r="E43" s="42" t="str">
        <f t="shared" si="2"/>
        <v>LAS PALMAS</v>
      </c>
      <c r="F43" s="42">
        <f t="shared" si="7"/>
        <v>14896735</v>
      </c>
      <c r="G43" s="42">
        <f t="shared" si="8"/>
        <v>14057942</v>
      </c>
    </row>
    <row r="44" spans="1:9" x14ac:dyDescent="0.25">
      <c r="A44" s="42" t="str">
        <f t="shared" si="3"/>
        <v>BALEARES</v>
      </c>
      <c r="B44" s="41">
        <f t="shared" si="4"/>
        <v>8266119</v>
      </c>
      <c r="C44" s="41">
        <f t="shared" si="5"/>
        <v>8277033</v>
      </c>
      <c r="D44" s="41">
        <f t="shared" si="6"/>
        <v>11</v>
      </c>
      <c r="E44" s="42" t="str">
        <f t="shared" si="2"/>
        <v>HUELVA</v>
      </c>
      <c r="F44" s="42">
        <f t="shared" si="7"/>
        <v>13581262</v>
      </c>
      <c r="G44" s="42">
        <f t="shared" si="8"/>
        <v>11505872</v>
      </c>
    </row>
    <row r="45" spans="1:9" x14ac:dyDescent="0.25">
      <c r="A45" s="42" t="str">
        <f t="shared" si="3"/>
        <v>BARCELONA</v>
      </c>
      <c r="B45" s="41">
        <f t="shared" si="4"/>
        <v>28516768</v>
      </c>
      <c r="C45" s="41">
        <f t="shared" si="5"/>
        <v>28564757</v>
      </c>
      <c r="D45" s="41">
        <f t="shared" si="6"/>
        <v>3</v>
      </c>
      <c r="E45" s="42" t="str">
        <f t="shared" si="2"/>
        <v>CARTAGENA</v>
      </c>
      <c r="F45" s="42">
        <f t="shared" si="7"/>
        <v>12733163</v>
      </c>
      <c r="G45" s="42">
        <f t="shared" si="8"/>
        <v>14609994</v>
      </c>
    </row>
    <row r="46" spans="1:9" x14ac:dyDescent="0.25">
      <c r="A46" s="42" t="str">
        <f t="shared" si="3"/>
        <v>BILBAO</v>
      </c>
      <c r="B46" s="41">
        <f t="shared" si="4"/>
        <v>22126720</v>
      </c>
      <c r="C46" s="41">
        <f t="shared" si="5"/>
        <v>21403884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10605830</v>
      </c>
      <c r="G46" s="42">
        <f t="shared" si="8"/>
        <v>10663527</v>
      </c>
    </row>
    <row r="47" spans="1:9" x14ac:dyDescent="0.25">
      <c r="A47" s="42" t="str">
        <f t="shared" si="3"/>
        <v>CARTAGENA</v>
      </c>
      <c r="B47" s="41">
        <f t="shared" si="4"/>
        <v>12733163</v>
      </c>
      <c r="C47" s="41">
        <f t="shared" si="5"/>
        <v>14609994</v>
      </c>
      <c r="D47" s="41">
        <f t="shared" si="6"/>
        <v>8</v>
      </c>
      <c r="E47" s="42" t="str">
        <f t="shared" si="2"/>
        <v>GIJON</v>
      </c>
      <c r="F47" s="42">
        <f t="shared" si="7"/>
        <v>10298986</v>
      </c>
      <c r="G47" s="42">
        <f t="shared" si="8"/>
        <v>9117219</v>
      </c>
    </row>
    <row r="48" spans="1:9" x14ac:dyDescent="0.25">
      <c r="A48" s="42" t="str">
        <f t="shared" si="3"/>
        <v>CASTELLON</v>
      </c>
      <c r="B48" s="41">
        <f t="shared" si="4"/>
        <v>7993560</v>
      </c>
      <c r="C48" s="41">
        <f t="shared" si="5"/>
        <v>7523551</v>
      </c>
      <c r="D48" s="41">
        <f t="shared" si="6"/>
        <v>13</v>
      </c>
      <c r="E48" s="42" t="str">
        <f t="shared" si="2"/>
        <v>BALEARES</v>
      </c>
      <c r="F48" s="42">
        <f t="shared" si="7"/>
        <v>8266119</v>
      </c>
      <c r="G48" s="42">
        <f t="shared" si="8"/>
        <v>8277033</v>
      </c>
    </row>
    <row r="49" spans="1:7" x14ac:dyDescent="0.25">
      <c r="A49" s="42" t="str">
        <f t="shared" si="3"/>
        <v>CEUTA</v>
      </c>
      <c r="B49" s="41">
        <f t="shared" si="4"/>
        <v>1786823</v>
      </c>
      <c r="C49" s="41">
        <f t="shared" si="5"/>
        <v>1602091</v>
      </c>
      <c r="D49" s="41">
        <f t="shared" si="6"/>
        <v>22</v>
      </c>
      <c r="E49" s="42" t="str">
        <f t="shared" si="2"/>
        <v>A CORUÑA</v>
      </c>
      <c r="F49" s="42">
        <f t="shared" si="7"/>
        <v>8069931</v>
      </c>
      <c r="G49" s="42">
        <f t="shared" si="8"/>
        <v>7783843</v>
      </c>
    </row>
    <row r="50" spans="1:7" x14ac:dyDescent="0.25">
      <c r="A50" s="42" t="str">
        <f t="shared" si="3"/>
        <v>FERROL-SAN CIBRAO</v>
      </c>
      <c r="B50" s="41">
        <f t="shared" si="4"/>
        <v>7532648</v>
      </c>
      <c r="C50" s="41">
        <f t="shared" si="5"/>
        <v>7756573</v>
      </c>
      <c r="D50" s="41">
        <f t="shared" si="6"/>
        <v>14</v>
      </c>
      <c r="E50" s="42" t="str">
        <f t="shared" si="2"/>
        <v>CASTELLON</v>
      </c>
      <c r="F50" s="42">
        <f t="shared" si="7"/>
        <v>7993560</v>
      </c>
      <c r="G50" s="42">
        <f t="shared" si="8"/>
        <v>7523551</v>
      </c>
    </row>
    <row r="51" spans="1:7" x14ac:dyDescent="0.25">
      <c r="A51" s="42" t="str">
        <f t="shared" si="3"/>
        <v>GIJON</v>
      </c>
      <c r="B51" s="41">
        <f t="shared" si="4"/>
        <v>10298986</v>
      </c>
      <c r="C51" s="41">
        <f t="shared" si="5"/>
        <v>9117219</v>
      </c>
      <c r="D51" s="41">
        <f t="shared" si="6"/>
        <v>10</v>
      </c>
      <c r="E51" s="42" t="str">
        <f t="shared" si="2"/>
        <v>FERROL-SAN CIBRAO</v>
      </c>
      <c r="F51" s="42">
        <f t="shared" si="7"/>
        <v>7532648</v>
      </c>
      <c r="G51" s="42">
        <f t="shared" si="8"/>
        <v>7756573</v>
      </c>
    </row>
    <row r="52" spans="1:7" x14ac:dyDescent="0.25">
      <c r="A52" s="42" t="str">
        <f t="shared" si="3"/>
        <v>HUELVA</v>
      </c>
      <c r="B52" s="41">
        <f t="shared" si="4"/>
        <v>13581262</v>
      </c>
      <c r="C52" s="41">
        <f t="shared" si="5"/>
        <v>11505872</v>
      </c>
      <c r="D52" s="41">
        <f t="shared" si="6"/>
        <v>7</v>
      </c>
      <c r="E52" s="42" t="str">
        <f t="shared" si="2"/>
        <v>SANTANDER</v>
      </c>
      <c r="F52" s="42">
        <f t="shared" si="7"/>
        <v>3258570</v>
      </c>
      <c r="G52" s="42">
        <f t="shared" si="8"/>
        <v>2852045</v>
      </c>
    </row>
    <row r="53" spans="1:7" x14ac:dyDescent="0.25">
      <c r="A53" s="42" t="str">
        <f t="shared" si="3"/>
        <v>LAS PALMAS</v>
      </c>
      <c r="B53" s="41">
        <f t="shared" si="4"/>
        <v>14896735</v>
      </c>
      <c r="C53" s="41">
        <f t="shared" si="5"/>
        <v>14057942</v>
      </c>
      <c r="D53" s="41">
        <f t="shared" si="6"/>
        <v>6</v>
      </c>
      <c r="E53" s="42" t="str">
        <f t="shared" si="2"/>
        <v>AVILES</v>
      </c>
      <c r="F53" s="42">
        <f t="shared" si="7"/>
        <v>3096429</v>
      </c>
      <c r="G53" s="42">
        <f t="shared" si="8"/>
        <v>2602161</v>
      </c>
    </row>
    <row r="54" spans="1:7" x14ac:dyDescent="0.25">
      <c r="A54" s="42" t="str">
        <f t="shared" si="3"/>
        <v>MALAGA</v>
      </c>
      <c r="B54" s="41">
        <f t="shared" si="4"/>
        <v>1649005</v>
      </c>
      <c r="C54" s="41">
        <f t="shared" si="5"/>
        <v>1402632</v>
      </c>
      <c r="D54" s="41">
        <f t="shared" si="6"/>
        <v>23</v>
      </c>
      <c r="E54" s="42" t="str">
        <f t="shared" si="2"/>
        <v>VIGO</v>
      </c>
      <c r="F54" s="42">
        <f t="shared" si="7"/>
        <v>2807201</v>
      </c>
      <c r="G54" s="42">
        <f t="shared" si="8"/>
        <v>2557274</v>
      </c>
    </row>
    <row r="55" spans="1:7" x14ac:dyDescent="0.25">
      <c r="A55" s="42" t="str">
        <f t="shared" si="3"/>
        <v>MARIN Y RIA DE PONTEVEDRA</v>
      </c>
      <c r="B55" s="41">
        <f t="shared" si="4"/>
        <v>1268207</v>
      </c>
      <c r="C55" s="41">
        <f t="shared" si="5"/>
        <v>1050667</v>
      </c>
      <c r="D55" s="41">
        <f t="shared" si="6"/>
        <v>26</v>
      </c>
      <c r="E55" s="42" t="str">
        <f t="shared" si="2"/>
        <v>SEVILLA</v>
      </c>
      <c r="F55" s="42">
        <f t="shared" si="7"/>
        <v>2749613</v>
      </c>
      <c r="G55" s="42">
        <f t="shared" si="8"/>
        <v>2920364</v>
      </c>
    </row>
    <row r="56" spans="1:7" x14ac:dyDescent="0.25">
      <c r="A56" s="42" t="str">
        <f t="shared" si="3"/>
        <v>MELILLA</v>
      </c>
      <c r="B56" s="41">
        <f t="shared" si="4"/>
        <v>559819</v>
      </c>
      <c r="C56" s="41">
        <f t="shared" si="5"/>
        <v>558081</v>
      </c>
      <c r="D56" s="41">
        <f t="shared" si="6"/>
        <v>27</v>
      </c>
      <c r="E56" s="42" t="str">
        <f t="shared" si="2"/>
        <v>BAHIA DE CADIZ</v>
      </c>
      <c r="F56" s="42">
        <f t="shared" si="7"/>
        <v>2698853</v>
      </c>
      <c r="G56" s="42">
        <f t="shared" si="8"/>
        <v>2534634</v>
      </c>
    </row>
    <row r="57" spans="1:7" x14ac:dyDescent="0.25">
      <c r="A57" s="42" t="str">
        <f t="shared" si="3"/>
        <v>MOTRIL</v>
      </c>
      <c r="B57" s="41">
        <f t="shared" si="4"/>
        <v>1288289</v>
      </c>
      <c r="C57" s="41">
        <f t="shared" si="5"/>
        <v>1310696</v>
      </c>
      <c r="D57" s="41">
        <f t="shared" si="6"/>
        <v>25</v>
      </c>
      <c r="E57" s="42" t="str">
        <f t="shared" si="2"/>
        <v>PASAIA</v>
      </c>
      <c r="F57" s="42">
        <f t="shared" si="7"/>
        <v>2453932</v>
      </c>
      <c r="G57" s="42">
        <f t="shared" si="8"/>
        <v>2137196</v>
      </c>
    </row>
    <row r="58" spans="1:7" x14ac:dyDescent="0.25">
      <c r="A58" s="42" t="str">
        <f t="shared" si="3"/>
        <v>PASAIA</v>
      </c>
      <c r="B58" s="41">
        <f t="shared" si="4"/>
        <v>2453932</v>
      </c>
      <c r="C58" s="41">
        <f t="shared" si="5"/>
        <v>2137196</v>
      </c>
      <c r="D58" s="41">
        <f t="shared" si="6"/>
        <v>20</v>
      </c>
      <c r="E58" s="42" t="str">
        <f t="shared" si="2"/>
        <v>ALMERIA</v>
      </c>
      <c r="F58" s="42">
        <f t="shared" si="7"/>
        <v>2328869</v>
      </c>
      <c r="G58" s="42">
        <f t="shared" si="8"/>
        <v>2962544</v>
      </c>
    </row>
    <row r="59" spans="1:7" x14ac:dyDescent="0.25">
      <c r="A59" s="42" t="str">
        <f t="shared" si="3"/>
        <v>SANTA CRUZ DE TENERIFE</v>
      </c>
      <c r="B59" s="41">
        <f t="shared" si="4"/>
        <v>10605830</v>
      </c>
      <c r="C59" s="41">
        <f t="shared" si="5"/>
        <v>10663527</v>
      </c>
      <c r="D59" s="41">
        <f t="shared" si="6"/>
        <v>9</v>
      </c>
      <c r="E59" s="42" t="str">
        <f t="shared" si="2"/>
        <v>CEUTA</v>
      </c>
      <c r="F59" s="42">
        <f t="shared" si="7"/>
        <v>1786823</v>
      </c>
      <c r="G59" s="42">
        <f t="shared" si="8"/>
        <v>1602091</v>
      </c>
    </row>
    <row r="60" spans="1:7" x14ac:dyDescent="0.25">
      <c r="A60" s="42" t="str">
        <f t="shared" si="3"/>
        <v>SANTANDER</v>
      </c>
      <c r="B60" s="41">
        <f t="shared" si="4"/>
        <v>3258570</v>
      </c>
      <c r="C60" s="41">
        <f t="shared" si="5"/>
        <v>2852045</v>
      </c>
      <c r="D60" s="41">
        <f t="shared" si="6"/>
        <v>15</v>
      </c>
      <c r="E60" s="42" t="str">
        <f t="shared" si="2"/>
        <v>MALAGA</v>
      </c>
      <c r="F60" s="42">
        <f t="shared" si="7"/>
        <v>1649005</v>
      </c>
      <c r="G60" s="42">
        <f t="shared" si="8"/>
        <v>1402632</v>
      </c>
    </row>
    <row r="61" spans="1:7" x14ac:dyDescent="0.25">
      <c r="A61" s="42" t="str">
        <f t="shared" si="3"/>
        <v>SEVILLA</v>
      </c>
      <c r="B61" s="41">
        <f t="shared" si="4"/>
        <v>2749613</v>
      </c>
      <c r="C61" s="41">
        <f t="shared" si="5"/>
        <v>2920364</v>
      </c>
      <c r="D61" s="41">
        <f t="shared" si="6"/>
        <v>18</v>
      </c>
      <c r="E61" s="42" t="str">
        <f t="shared" si="2"/>
        <v>ALICANTE</v>
      </c>
      <c r="F61" s="42">
        <f t="shared" si="7"/>
        <v>1520554</v>
      </c>
      <c r="G61" s="42">
        <f t="shared" si="8"/>
        <v>1525968</v>
      </c>
    </row>
    <row r="62" spans="1:7" x14ac:dyDescent="0.25">
      <c r="A62" s="42" t="str">
        <f t="shared" si="3"/>
        <v>TARRAGONA</v>
      </c>
      <c r="B62" s="41">
        <f t="shared" si="4"/>
        <v>21834040</v>
      </c>
      <c r="C62" s="41">
        <f t="shared" si="5"/>
        <v>20483815</v>
      </c>
      <c r="D62" s="41">
        <f t="shared" si="6"/>
        <v>5</v>
      </c>
      <c r="E62" s="42" t="str">
        <f t="shared" si="2"/>
        <v>MOTRIL</v>
      </c>
      <c r="F62" s="42">
        <f t="shared" si="7"/>
        <v>1288289</v>
      </c>
      <c r="G62" s="42">
        <f t="shared" si="8"/>
        <v>1310696</v>
      </c>
    </row>
    <row r="63" spans="1:7" x14ac:dyDescent="0.25">
      <c r="A63" s="42" t="str">
        <f t="shared" si="3"/>
        <v>VALENCIA</v>
      </c>
      <c r="B63" s="41">
        <f t="shared" si="4"/>
        <v>41475720</v>
      </c>
      <c r="C63" s="41">
        <f t="shared" si="5"/>
        <v>38295322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1268207</v>
      </c>
      <c r="G63" s="42">
        <f t="shared" si="8"/>
        <v>1050667</v>
      </c>
    </row>
    <row r="64" spans="1:7" x14ac:dyDescent="0.25">
      <c r="A64" s="42" t="str">
        <f t="shared" si="3"/>
        <v>VIGO</v>
      </c>
      <c r="B64" s="41">
        <f t="shared" si="4"/>
        <v>2807201</v>
      </c>
      <c r="C64" s="41">
        <f t="shared" si="5"/>
        <v>2557274</v>
      </c>
      <c r="D64" s="41">
        <f t="shared" si="6"/>
        <v>17</v>
      </c>
      <c r="E64" s="42" t="str">
        <f t="shared" si="2"/>
        <v>MELILLA</v>
      </c>
      <c r="F64" s="42">
        <f t="shared" si="7"/>
        <v>559819</v>
      </c>
      <c r="G64" s="42">
        <f t="shared" si="8"/>
        <v>558081</v>
      </c>
    </row>
    <row r="65" spans="1:7" x14ac:dyDescent="0.25">
      <c r="A65" s="42" t="str">
        <f t="shared" si="3"/>
        <v>VILAGARCIA</v>
      </c>
      <c r="B65" s="41">
        <f t="shared" si="4"/>
        <v>480369</v>
      </c>
      <c r="C65" s="41">
        <f t="shared" si="5"/>
        <v>633457</v>
      </c>
      <c r="D65" s="41">
        <f t="shared" si="6"/>
        <v>28</v>
      </c>
      <c r="E65" s="42" t="str">
        <f t="shared" si="2"/>
        <v>VILAGARCIA</v>
      </c>
      <c r="F65" s="42">
        <f t="shared" si="7"/>
        <v>480369</v>
      </c>
      <c r="G65" s="42">
        <f t="shared" si="8"/>
        <v>633457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853157</v>
      </c>
      <c r="C7" s="37">
        <v>950407</v>
      </c>
      <c r="D7" s="37">
        <v>7533432</v>
      </c>
      <c r="E7" s="37">
        <v>7838302</v>
      </c>
      <c r="F7" s="10">
        <f>((E7*100)/D7)-100</f>
        <v>4.046893899088758</v>
      </c>
      <c r="G7" s="1"/>
      <c r="H7" s="1"/>
      <c r="I7" s="1"/>
    </row>
    <row r="8" spans="1:12" x14ac:dyDescent="0.25">
      <c r="A8" s="11" t="s">
        <v>45</v>
      </c>
      <c r="B8" s="38">
        <v>194855</v>
      </c>
      <c r="C8" s="38">
        <v>219465</v>
      </c>
      <c r="D8" s="38">
        <v>1507765</v>
      </c>
      <c r="E8" s="38">
        <v>1511676</v>
      </c>
      <c r="F8" s="13">
        <f t="shared" ref="F8:F35" si="0">((E8*100)/D8)-100</f>
        <v>0.25939055489416774</v>
      </c>
      <c r="G8" s="1"/>
      <c r="H8" s="1"/>
      <c r="I8" s="1"/>
    </row>
    <row r="9" spans="1:12" x14ac:dyDescent="0.25">
      <c r="A9" s="8" t="s">
        <v>46</v>
      </c>
      <c r="B9" s="37">
        <v>418755</v>
      </c>
      <c r="C9" s="37">
        <v>229606</v>
      </c>
      <c r="D9" s="37">
        <v>2868718</v>
      </c>
      <c r="E9" s="37">
        <v>2255977</v>
      </c>
      <c r="F9" s="10">
        <f t="shared" si="0"/>
        <v>-21.359401656070759</v>
      </c>
      <c r="G9" s="1"/>
      <c r="H9" s="1"/>
      <c r="I9" s="1"/>
    </row>
    <row r="10" spans="1:12" x14ac:dyDescent="0.25">
      <c r="A10" s="11" t="s">
        <v>47</v>
      </c>
      <c r="B10" s="38">
        <v>319001</v>
      </c>
      <c r="C10" s="38">
        <v>325960</v>
      </c>
      <c r="D10" s="38">
        <v>2566761</v>
      </c>
      <c r="E10" s="38">
        <v>3059998</v>
      </c>
      <c r="F10" s="13">
        <f t="shared" si="0"/>
        <v>19.216319711885916</v>
      </c>
      <c r="G10" s="1"/>
      <c r="H10" s="1"/>
      <c r="I10" s="1"/>
    </row>
    <row r="11" spans="1:12" x14ac:dyDescent="0.25">
      <c r="A11" s="8" t="s">
        <v>48</v>
      </c>
      <c r="B11" s="37">
        <v>5479405</v>
      </c>
      <c r="C11" s="37">
        <v>4775396</v>
      </c>
      <c r="D11" s="37">
        <v>41986166</v>
      </c>
      <c r="E11" s="37">
        <v>41911784</v>
      </c>
      <c r="F11" s="10">
        <f t="shared" si="0"/>
        <v>-0.17715835258690049</v>
      </c>
      <c r="G11" s="1"/>
      <c r="H11" s="1"/>
      <c r="I11" s="1"/>
    </row>
    <row r="12" spans="1:12" x14ac:dyDescent="0.25">
      <c r="A12" s="11" t="s">
        <v>49</v>
      </c>
      <c r="B12" s="38">
        <v>236850</v>
      </c>
      <c r="C12" s="38">
        <v>228899</v>
      </c>
      <c r="D12" s="38">
        <v>2423697</v>
      </c>
      <c r="E12" s="38">
        <v>2622906</v>
      </c>
      <c r="F12" s="13">
        <f t="shared" si="0"/>
        <v>8.2192204718659099</v>
      </c>
      <c r="G12" s="1"/>
      <c r="H12" s="1"/>
      <c r="I12" s="1"/>
    </row>
    <row r="13" spans="1:12" x14ac:dyDescent="0.25">
      <c r="A13" s="8" t="s">
        <v>50</v>
      </c>
      <c r="B13" s="37">
        <v>1115767</v>
      </c>
      <c r="C13" s="37">
        <v>1144450</v>
      </c>
      <c r="D13" s="37">
        <v>8171186</v>
      </c>
      <c r="E13" s="37">
        <v>8160911</v>
      </c>
      <c r="F13" s="10">
        <f t="shared" si="0"/>
        <v>-0.12574673982454954</v>
      </c>
      <c r="G13" s="1"/>
      <c r="H13" s="1"/>
      <c r="I13" s="1"/>
    </row>
    <row r="14" spans="1:12" x14ac:dyDescent="0.25">
      <c r="A14" s="11" t="s">
        <v>51</v>
      </c>
      <c r="B14" s="38">
        <v>3661094</v>
      </c>
      <c r="C14" s="38">
        <v>3538177</v>
      </c>
      <c r="D14" s="38">
        <v>27746961</v>
      </c>
      <c r="E14" s="38">
        <v>27892744</v>
      </c>
      <c r="F14" s="13">
        <f t="shared" si="0"/>
        <v>0.52540168272842891</v>
      </c>
      <c r="G14" s="1"/>
      <c r="H14" s="1"/>
      <c r="I14" s="1"/>
    </row>
    <row r="15" spans="1:12" x14ac:dyDescent="0.25">
      <c r="A15" s="8" t="s">
        <v>52</v>
      </c>
      <c r="B15" s="37">
        <v>2695448</v>
      </c>
      <c r="C15" s="37">
        <v>2931188</v>
      </c>
      <c r="D15" s="37">
        <v>21087455</v>
      </c>
      <c r="E15" s="37">
        <v>21463440</v>
      </c>
      <c r="F15" s="10">
        <f t="shared" si="0"/>
        <v>1.7829795013196303</v>
      </c>
      <c r="G15" s="1"/>
      <c r="H15" s="1"/>
      <c r="I15" s="1"/>
    </row>
    <row r="16" spans="1:12" x14ac:dyDescent="0.25">
      <c r="A16" s="11" t="s">
        <v>53</v>
      </c>
      <c r="B16" s="38">
        <v>1844252</v>
      </c>
      <c r="C16" s="38">
        <v>1761395</v>
      </c>
      <c r="D16" s="38">
        <v>14560486</v>
      </c>
      <c r="E16" s="38">
        <v>12696474</v>
      </c>
      <c r="F16" s="13">
        <f t="shared" si="0"/>
        <v>-12.801852905184617</v>
      </c>
      <c r="G16" s="1"/>
      <c r="H16" s="1"/>
      <c r="I16" s="1"/>
    </row>
    <row r="17" spans="1:9" x14ac:dyDescent="0.25">
      <c r="A17" s="8" t="s">
        <v>54</v>
      </c>
      <c r="B17" s="37">
        <v>917888</v>
      </c>
      <c r="C17" s="37">
        <v>1166098</v>
      </c>
      <c r="D17" s="37">
        <v>7496203</v>
      </c>
      <c r="E17" s="37">
        <v>7967979</v>
      </c>
      <c r="F17" s="10">
        <f t="shared" si="0"/>
        <v>6.293532872575625</v>
      </c>
      <c r="G17" s="1"/>
      <c r="H17" s="1"/>
      <c r="I17" s="1"/>
    </row>
    <row r="18" spans="1:9" x14ac:dyDescent="0.25">
      <c r="A18" s="11" t="s">
        <v>55</v>
      </c>
      <c r="B18" s="38">
        <v>143296</v>
      </c>
      <c r="C18" s="38">
        <v>120905</v>
      </c>
      <c r="D18" s="38">
        <v>1226886</v>
      </c>
      <c r="E18" s="38">
        <v>1330607</v>
      </c>
      <c r="F18" s="13">
        <f t="shared" si="0"/>
        <v>8.4540046915524414</v>
      </c>
      <c r="G18" s="1"/>
      <c r="H18" s="1"/>
      <c r="I18" s="1"/>
    </row>
    <row r="19" spans="1:9" x14ac:dyDescent="0.25">
      <c r="A19" s="8" t="s">
        <v>56</v>
      </c>
      <c r="B19" s="37">
        <v>953462</v>
      </c>
      <c r="C19" s="37">
        <v>839725</v>
      </c>
      <c r="D19" s="37">
        <v>7744765</v>
      </c>
      <c r="E19" s="37">
        <v>7509403</v>
      </c>
      <c r="F19" s="10">
        <f t="shared" si="0"/>
        <v>-3.0389818154585697</v>
      </c>
      <c r="G19" s="1"/>
      <c r="H19" s="1"/>
      <c r="I19" s="1"/>
    </row>
    <row r="20" spans="1:9" x14ac:dyDescent="0.25">
      <c r="A20" s="11" t="s">
        <v>57</v>
      </c>
      <c r="B20" s="38">
        <v>997006</v>
      </c>
      <c r="C20" s="38">
        <v>1299371</v>
      </c>
      <c r="D20" s="38">
        <v>9035070</v>
      </c>
      <c r="E20" s="38">
        <v>10211265</v>
      </c>
      <c r="F20" s="13">
        <f t="shared" si="0"/>
        <v>13.018106113178973</v>
      </c>
      <c r="G20" s="1"/>
      <c r="H20" s="1"/>
      <c r="I20" s="1"/>
    </row>
    <row r="21" spans="1:9" x14ac:dyDescent="0.25">
      <c r="A21" s="8" t="s">
        <v>58</v>
      </c>
      <c r="B21" s="37">
        <v>1611938</v>
      </c>
      <c r="C21" s="37">
        <v>1819875</v>
      </c>
      <c r="D21" s="37">
        <v>11477054</v>
      </c>
      <c r="E21" s="37">
        <v>13438550</v>
      </c>
      <c r="F21" s="10">
        <f t="shared" si="0"/>
        <v>17.090587880827258</v>
      </c>
      <c r="G21" s="1"/>
      <c r="H21" s="1"/>
      <c r="I21" s="1"/>
    </row>
    <row r="22" spans="1:9" x14ac:dyDescent="0.25">
      <c r="A22" s="11" t="s">
        <v>59</v>
      </c>
      <c r="B22" s="38">
        <v>1714029</v>
      </c>
      <c r="C22" s="38">
        <v>1971307</v>
      </c>
      <c r="D22" s="38">
        <v>12618285</v>
      </c>
      <c r="E22" s="38">
        <v>13480202</v>
      </c>
      <c r="F22" s="13">
        <f t="shared" si="0"/>
        <v>6.8306984665507287</v>
      </c>
      <c r="G22" s="1"/>
      <c r="H22" s="1"/>
      <c r="I22" s="1"/>
    </row>
    <row r="23" spans="1:9" x14ac:dyDescent="0.25">
      <c r="A23" s="8" t="s">
        <v>60</v>
      </c>
      <c r="B23" s="37">
        <v>198522</v>
      </c>
      <c r="C23" s="37">
        <v>250562</v>
      </c>
      <c r="D23" s="37">
        <v>1359243</v>
      </c>
      <c r="E23" s="37">
        <v>1609087</v>
      </c>
      <c r="F23" s="10">
        <f t="shared" si="0"/>
        <v>18.381113605146396</v>
      </c>
      <c r="G23" s="1"/>
      <c r="H23" s="1"/>
      <c r="I23" s="1"/>
    </row>
    <row r="24" spans="1:9" x14ac:dyDescent="0.25">
      <c r="A24" s="11" t="s">
        <v>61</v>
      </c>
      <c r="B24" s="38">
        <v>115001</v>
      </c>
      <c r="C24" s="38">
        <v>154190</v>
      </c>
      <c r="D24" s="38">
        <v>1021684</v>
      </c>
      <c r="E24" s="38">
        <v>1251059</v>
      </c>
      <c r="F24" s="13">
        <f t="shared" si="0"/>
        <v>22.450679466449515</v>
      </c>
      <c r="G24" s="1"/>
      <c r="H24" s="1"/>
      <c r="I24" s="1"/>
    </row>
    <row r="25" spans="1:9" x14ac:dyDescent="0.25">
      <c r="A25" s="8" t="s">
        <v>62</v>
      </c>
      <c r="B25" s="37">
        <v>68767</v>
      </c>
      <c r="C25" s="37">
        <v>73089</v>
      </c>
      <c r="D25" s="37">
        <v>544297</v>
      </c>
      <c r="E25" s="37">
        <v>559312</v>
      </c>
      <c r="F25" s="10">
        <f t="shared" si="0"/>
        <v>2.7586042179177923</v>
      </c>
      <c r="G25" s="1"/>
      <c r="H25" s="1"/>
      <c r="I25" s="1"/>
    </row>
    <row r="26" spans="1:9" x14ac:dyDescent="0.25">
      <c r="A26" s="11" t="s">
        <v>63</v>
      </c>
      <c r="B26" s="38">
        <v>141196</v>
      </c>
      <c r="C26" s="38">
        <v>136952</v>
      </c>
      <c r="D26" s="38">
        <v>1295988</v>
      </c>
      <c r="E26" s="38">
        <v>1280565</v>
      </c>
      <c r="F26" s="13">
        <f t="shared" si="0"/>
        <v>-1.1900573153455127</v>
      </c>
      <c r="G26" s="1"/>
      <c r="H26" s="1"/>
      <c r="I26" s="1"/>
    </row>
    <row r="27" spans="1:9" x14ac:dyDescent="0.25">
      <c r="A27" s="8" t="s">
        <v>64</v>
      </c>
      <c r="B27" s="37">
        <v>260234</v>
      </c>
      <c r="C27" s="37">
        <v>217018</v>
      </c>
      <c r="D27" s="37">
        <v>2104756</v>
      </c>
      <c r="E27" s="37">
        <v>2416554</v>
      </c>
      <c r="F27" s="10">
        <f t="shared" si="0"/>
        <v>14.813973686261022</v>
      </c>
      <c r="G27" s="1"/>
      <c r="H27" s="1"/>
      <c r="I27" s="1"/>
    </row>
    <row r="28" spans="1:9" x14ac:dyDescent="0.25">
      <c r="A28" s="11" t="s">
        <v>65</v>
      </c>
      <c r="B28" s="38">
        <v>1262851</v>
      </c>
      <c r="C28" s="38">
        <v>1377906</v>
      </c>
      <c r="D28" s="38">
        <v>10001285</v>
      </c>
      <c r="E28" s="38">
        <v>9847388</v>
      </c>
      <c r="F28" s="13">
        <f t="shared" si="0"/>
        <v>-1.5387722677635907</v>
      </c>
      <c r="G28" s="1"/>
      <c r="H28" s="1"/>
      <c r="I28" s="1"/>
    </row>
    <row r="29" spans="1:9" x14ac:dyDescent="0.25">
      <c r="A29" s="8" t="s">
        <v>66</v>
      </c>
      <c r="B29" s="37">
        <v>408629</v>
      </c>
      <c r="C29" s="37">
        <v>379617</v>
      </c>
      <c r="D29" s="37">
        <v>2806325</v>
      </c>
      <c r="E29" s="37">
        <v>3213810</v>
      </c>
      <c r="F29" s="10">
        <f t="shared" si="0"/>
        <v>14.520235539361977</v>
      </c>
      <c r="G29" s="1"/>
      <c r="H29" s="1"/>
      <c r="I29" s="1"/>
    </row>
    <row r="30" spans="1:9" x14ac:dyDescent="0.25">
      <c r="A30" s="11" t="s">
        <v>67</v>
      </c>
      <c r="B30" s="38">
        <v>409085</v>
      </c>
      <c r="C30" s="38">
        <v>333429</v>
      </c>
      <c r="D30" s="38">
        <v>2920364</v>
      </c>
      <c r="E30" s="38">
        <v>2749613</v>
      </c>
      <c r="F30" s="13">
        <f t="shared" si="0"/>
        <v>-5.8469081251515291</v>
      </c>
      <c r="G30" s="1"/>
      <c r="H30" s="1"/>
      <c r="I30" s="1"/>
    </row>
    <row r="31" spans="1:9" x14ac:dyDescent="0.25">
      <c r="A31" s="8" t="s">
        <v>68</v>
      </c>
      <c r="B31" s="37">
        <v>2720129</v>
      </c>
      <c r="C31" s="37">
        <v>3033502</v>
      </c>
      <c r="D31" s="37">
        <v>20343021</v>
      </c>
      <c r="E31" s="37">
        <v>21742277</v>
      </c>
      <c r="F31" s="10">
        <f t="shared" si="0"/>
        <v>6.8783097652998606</v>
      </c>
      <c r="G31" s="1"/>
      <c r="H31" s="1"/>
      <c r="I31" s="1"/>
    </row>
    <row r="32" spans="1:9" x14ac:dyDescent="0.25">
      <c r="A32" s="11" t="s">
        <v>69</v>
      </c>
      <c r="B32" s="38">
        <v>4905783</v>
      </c>
      <c r="C32" s="38">
        <v>5491255</v>
      </c>
      <c r="D32" s="38">
        <v>38100256</v>
      </c>
      <c r="E32" s="38">
        <v>41297399</v>
      </c>
      <c r="F32" s="13">
        <f t="shared" si="0"/>
        <v>8.3913950604426333</v>
      </c>
      <c r="G32" s="1"/>
      <c r="H32" s="1"/>
      <c r="I32" s="1"/>
    </row>
    <row r="33" spans="1:9" x14ac:dyDescent="0.25">
      <c r="A33" s="8" t="s">
        <v>70</v>
      </c>
      <c r="B33" s="37">
        <v>266488</v>
      </c>
      <c r="C33" s="37">
        <v>266123</v>
      </c>
      <c r="D33" s="37">
        <v>2277244</v>
      </c>
      <c r="E33" s="37">
        <v>2559338</v>
      </c>
      <c r="F33" s="10">
        <f t="shared" si="0"/>
        <v>12.387517543135473</v>
      </c>
      <c r="G33" s="1"/>
      <c r="H33" s="1"/>
      <c r="I33" s="1"/>
    </row>
    <row r="34" spans="1:9" x14ac:dyDescent="0.25">
      <c r="A34" s="11" t="s">
        <v>71</v>
      </c>
      <c r="B34" s="38">
        <v>98601</v>
      </c>
      <c r="C34" s="38">
        <v>75855</v>
      </c>
      <c r="D34" s="38">
        <v>629917</v>
      </c>
      <c r="E34" s="38">
        <v>476162</v>
      </c>
      <c r="F34" s="13">
        <f t="shared" si="0"/>
        <v>-24.408771314316013</v>
      </c>
      <c r="G34" s="1"/>
      <c r="H34" s="1"/>
      <c r="I34" s="1"/>
    </row>
    <row r="35" spans="1:9" x14ac:dyDescent="0.25">
      <c r="A35" s="14" t="s">
        <v>72</v>
      </c>
      <c r="B35" s="15">
        <f>SUM(B7:B34)</f>
        <v>34011489</v>
      </c>
      <c r="C35" s="15">
        <f t="shared" ref="C35:E35" si="1">SUM(C7:C34)</f>
        <v>35111722</v>
      </c>
      <c r="D35" s="15">
        <f t="shared" si="1"/>
        <v>263455270</v>
      </c>
      <c r="E35" s="15">
        <f t="shared" si="1"/>
        <v>272354782</v>
      </c>
      <c r="F35" s="16">
        <f t="shared" si="0"/>
        <v>3.3779973351833092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7838302</v>
      </c>
      <c r="C38" s="41">
        <f>D7</f>
        <v>7533432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41911784</v>
      </c>
      <c r="G38" s="42">
        <f>LOOKUP(E38,$A$38:$A$65,$C$38:$C$65)</f>
        <v>41986166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1511676</v>
      </c>
      <c r="C39" s="41">
        <f t="shared" ref="C39:C65" si="5">D8</f>
        <v>1507765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41297399</v>
      </c>
      <c r="G39" s="42">
        <f t="shared" ref="G39:G65" si="8">LOOKUP(E39,$A$38:$A$65,$C$38:$C$65)</f>
        <v>38100256</v>
      </c>
    </row>
    <row r="40" spans="1:9" x14ac:dyDescent="0.25">
      <c r="A40" s="42" t="str">
        <f t="shared" si="3"/>
        <v>ALMERIA</v>
      </c>
      <c r="B40" s="41">
        <f t="shared" si="4"/>
        <v>2255977</v>
      </c>
      <c r="C40" s="41">
        <f t="shared" si="5"/>
        <v>2868718</v>
      </c>
      <c r="D40" s="41">
        <f t="shared" si="6"/>
        <v>21</v>
      </c>
      <c r="E40" s="42" t="str">
        <f t="shared" si="2"/>
        <v>BARCELONA</v>
      </c>
      <c r="F40" s="42">
        <f t="shared" si="7"/>
        <v>27892744</v>
      </c>
      <c r="G40" s="42">
        <f t="shared" si="8"/>
        <v>27746961</v>
      </c>
    </row>
    <row r="41" spans="1:9" x14ac:dyDescent="0.25">
      <c r="A41" s="42" t="str">
        <f t="shared" si="3"/>
        <v>AVILES</v>
      </c>
      <c r="B41" s="41">
        <f t="shared" si="4"/>
        <v>3059998</v>
      </c>
      <c r="C41" s="41">
        <f t="shared" si="5"/>
        <v>2566761</v>
      </c>
      <c r="D41" s="41">
        <f t="shared" si="6"/>
        <v>16</v>
      </c>
      <c r="E41" s="42" t="str">
        <f t="shared" si="2"/>
        <v>TARRAGONA</v>
      </c>
      <c r="F41" s="42">
        <f t="shared" si="7"/>
        <v>21742277</v>
      </c>
      <c r="G41" s="42">
        <f t="shared" si="8"/>
        <v>20343021</v>
      </c>
    </row>
    <row r="42" spans="1:9" x14ac:dyDescent="0.25">
      <c r="A42" s="42" t="str">
        <f t="shared" si="3"/>
        <v>BAHIA DE ALGECIRAS</v>
      </c>
      <c r="B42" s="41">
        <f t="shared" si="4"/>
        <v>41911784</v>
      </c>
      <c r="C42" s="41">
        <f t="shared" si="5"/>
        <v>41986166</v>
      </c>
      <c r="D42" s="41">
        <f t="shared" si="6"/>
        <v>1</v>
      </c>
      <c r="E42" s="42" t="str">
        <f t="shared" si="2"/>
        <v>BILBAO</v>
      </c>
      <c r="F42" s="42">
        <f t="shared" si="7"/>
        <v>21463440</v>
      </c>
      <c r="G42" s="42">
        <f t="shared" si="8"/>
        <v>21087455</v>
      </c>
    </row>
    <row r="43" spans="1:9" x14ac:dyDescent="0.25">
      <c r="A43" s="42" t="str">
        <f t="shared" si="3"/>
        <v>BAHIA DE CADIZ</v>
      </c>
      <c r="B43" s="41">
        <f t="shared" si="4"/>
        <v>2622906</v>
      </c>
      <c r="C43" s="41">
        <f t="shared" si="5"/>
        <v>2423697</v>
      </c>
      <c r="D43" s="41">
        <f t="shared" si="6"/>
        <v>18</v>
      </c>
      <c r="E43" s="42" t="str">
        <f t="shared" si="2"/>
        <v>LAS PALMAS</v>
      </c>
      <c r="F43" s="42">
        <f t="shared" si="7"/>
        <v>13480202</v>
      </c>
      <c r="G43" s="42">
        <f t="shared" si="8"/>
        <v>12618285</v>
      </c>
    </row>
    <row r="44" spans="1:9" x14ac:dyDescent="0.25">
      <c r="A44" s="42" t="str">
        <f t="shared" si="3"/>
        <v>BALEARES</v>
      </c>
      <c r="B44" s="41">
        <f t="shared" si="4"/>
        <v>8160911</v>
      </c>
      <c r="C44" s="41">
        <f t="shared" si="5"/>
        <v>8171186</v>
      </c>
      <c r="D44" s="41">
        <f t="shared" si="6"/>
        <v>11</v>
      </c>
      <c r="E44" s="42" t="str">
        <f t="shared" si="2"/>
        <v>HUELVA</v>
      </c>
      <c r="F44" s="42">
        <f t="shared" si="7"/>
        <v>13438550</v>
      </c>
      <c r="G44" s="42">
        <f t="shared" si="8"/>
        <v>11477054</v>
      </c>
    </row>
    <row r="45" spans="1:9" x14ac:dyDescent="0.25">
      <c r="A45" s="42" t="str">
        <f t="shared" si="3"/>
        <v>BARCELONA</v>
      </c>
      <c r="B45" s="41">
        <f t="shared" si="4"/>
        <v>27892744</v>
      </c>
      <c r="C45" s="41">
        <f t="shared" si="5"/>
        <v>27746961</v>
      </c>
      <c r="D45" s="41">
        <f t="shared" si="6"/>
        <v>3</v>
      </c>
      <c r="E45" s="42" t="str">
        <f t="shared" si="2"/>
        <v>CARTAGENA</v>
      </c>
      <c r="F45" s="42">
        <f t="shared" si="7"/>
        <v>12696474</v>
      </c>
      <c r="G45" s="42">
        <f t="shared" si="8"/>
        <v>14560486</v>
      </c>
    </row>
    <row r="46" spans="1:9" x14ac:dyDescent="0.25">
      <c r="A46" s="42" t="str">
        <f t="shared" si="3"/>
        <v>BILBAO</v>
      </c>
      <c r="B46" s="41">
        <f t="shared" si="4"/>
        <v>21463440</v>
      </c>
      <c r="C46" s="41">
        <f t="shared" si="5"/>
        <v>21087455</v>
      </c>
      <c r="D46" s="41">
        <f t="shared" si="6"/>
        <v>5</v>
      </c>
      <c r="E46" s="42" t="str">
        <f t="shared" si="2"/>
        <v>GIJON</v>
      </c>
      <c r="F46" s="42">
        <f t="shared" si="7"/>
        <v>10211265</v>
      </c>
      <c r="G46" s="42">
        <f t="shared" si="8"/>
        <v>9035070</v>
      </c>
    </row>
    <row r="47" spans="1:9" x14ac:dyDescent="0.25">
      <c r="A47" s="42" t="str">
        <f t="shared" si="3"/>
        <v>CARTAGENA</v>
      </c>
      <c r="B47" s="41">
        <f t="shared" si="4"/>
        <v>12696474</v>
      </c>
      <c r="C47" s="41">
        <f t="shared" si="5"/>
        <v>14560486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9847388</v>
      </c>
      <c r="G47" s="42">
        <f t="shared" si="8"/>
        <v>10001285</v>
      </c>
    </row>
    <row r="48" spans="1:9" x14ac:dyDescent="0.25">
      <c r="A48" s="42" t="str">
        <f t="shared" si="3"/>
        <v>CASTELLON</v>
      </c>
      <c r="B48" s="41">
        <f t="shared" si="4"/>
        <v>7967979</v>
      </c>
      <c r="C48" s="41">
        <f t="shared" si="5"/>
        <v>7496203</v>
      </c>
      <c r="D48" s="41">
        <f t="shared" si="6"/>
        <v>12</v>
      </c>
      <c r="E48" s="42" t="str">
        <f t="shared" si="2"/>
        <v>BALEARES</v>
      </c>
      <c r="F48" s="42">
        <f t="shared" si="7"/>
        <v>8160911</v>
      </c>
      <c r="G48" s="42">
        <f t="shared" si="8"/>
        <v>8171186</v>
      </c>
    </row>
    <row r="49" spans="1:7" x14ac:dyDescent="0.25">
      <c r="A49" s="42" t="str">
        <f t="shared" si="3"/>
        <v>CEUTA</v>
      </c>
      <c r="B49" s="41">
        <f t="shared" si="4"/>
        <v>1330607</v>
      </c>
      <c r="C49" s="41">
        <f t="shared" si="5"/>
        <v>1226886</v>
      </c>
      <c r="D49" s="41">
        <f t="shared" si="6"/>
        <v>24</v>
      </c>
      <c r="E49" s="42" t="str">
        <f t="shared" si="2"/>
        <v>CASTELLON</v>
      </c>
      <c r="F49" s="42">
        <f t="shared" si="7"/>
        <v>7967979</v>
      </c>
      <c r="G49" s="42">
        <f t="shared" si="8"/>
        <v>7496203</v>
      </c>
    </row>
    <row r="50" spans="1:7" x14ac:dyDescent="0.25">
      <c r="A50" s="42" t="str">
        <f t="shared" si="3"/>
        <v>FERROL-SAN CIBRAO</v>
      </c>
      <c r="B50" s="41">
        <f t="shared" si="4"/>
        <v>7509403</v>
      </c>
      <c r="C50" s="41">
        <f t="shared" si="5"/>
        <v>7744765</v>
      </c>
      <c r="D50" s="41">
        <f t="shared" si="6"/>
        <v>14</v>
      </c>
      <c r="E50" s="42" t="str">
        <f t="shared" si="2"/>
        <v>A CORUÑA</v>
      </c>
      <c r="F50" s="42">
        <f t="shared" si="7"/>
        <v>7838302</v>
      </c>
      <c r="G50" s="42">
        <f t="shared" si="8"/>
        <v>7533432</v>
      </c>
    </row>
    <row r="51" spans="1:7" x14ac:dyDescent="0.25">
      <c r="A51" s="42" t="str">
        <f t="shared" si="3"/>
        <v>GIJON</v>
      </c>
      <c r="B51" s="41">
        <f t="shared" si="4"/>
        <v>10211265</v>
      </c>
      <c r="C51" s="41">
        <f t="shared" si="5"/>
        <v>9035070</v>
      </c>
      <c r="D51" s="41">
        <f t="shared" si="6"/>
        <v>9</v>
      </c>
      <c r="E51" s="42" t="str">
        <f t="shared" si="2"/>
        <v>FERROL-SAN CIBRAO</v>
      </c>
      <c r="F51" s="42">
        <f t="shared" si="7"/>
        <v>7509403</v>
      </c>
      <c r="G51" s="42">
        <f t="shared" si="8"/>
        <v>7744765</v>
      </c>
    </row>
    <row r="52" spans="1:7" x14ac:dyDescent="0.25">
      <c r="A52" s="42" t="str">
        <f t="shared" si="3"/>
        <v>HUELVA</v>
      </c>
      <c r="B52" s="41">
        <f t="shared" si="4"/>
        <v>13438550</v>
      </c>
      <c r="C52" s="41">
        <f t="shared" si="5"/>
        <v>11477054</v>
      </c>
      <c r="D52" s="41">
        <f t="shared" si="6"/>
        <v>7</v>
      </c>
      <c r="E52" s="42" t="str">
        <f t="shared" si="2"/>
        <v>SANTANDER</v>
      </c>
      <c r="F52" s="42">
        <f t="shared" si="7"/>
        <v>3213810</v>
      </c>
      <c r="G52" s="42">
        <f t="shared" si="8"/>
        <v>2806325</v>
      </c>
    </row>
    <row r="53" spans="1:7" x14ac:dyDescent="0.25">
      <c r="A53" s="42" t="str">
        <f t="shared" si="3"/>
        <v>LAS PALMAS</v>
      </c>
      <c r="B53" s="41">
        <f t="shared" si="4"/>
        <v>13480202</v>
      </c>
      <c r="C53" s="41">
        <f t="shared" si="5"/>
        <v>12618285</v>
      </c>
      <c r="D53" s="41">
        <f t="shared" si="6"/>
        <v>6</v>
      </c>
      <c r="E53" s="42" t="str">
        <f t="shared" si="2"/>
        <v>AVILES</v>
      </c>
      <c r="F53" s="42">
        <f t="shared" si="7"/>
        <v>3059998</v>
      </c>
      <c r="G53" s="42">
        <f t="shared" si="8"/>
        <v>2566761</v>
      </c>
    </row>
    <row r="54" spans="1:7" x14ac:dyDescent="0.25">
      <c r="A54" s="42" t="str">
        <f t="shared" si="3"/>
        <v>MALAGA</v>
      </c>
      <c r="B54" s="41">
        <f t="shared" si="4"/>
        <v>1609087</v>
      </c>
      <c r="C54" s="41">
        <f t="shared" si="5"/>
        <v>1359243</v>
      </c>
      <c r="D54" s="41">
        <f t="shared" si="6"/>
        <v>22</v>
      </c>
      <c r="E54" s="42" t="str">
        <f t="shared" si="2"/>
        <v>SEVILLA</v>
      </c>
      <c r="F54" s="42">
        <f t="shared" si="7"/>
        <v>2749613</v>
      </c>
      <c r="G54" s="42">
        <f t="shared" si="8"/>
        <v>2920364</v>
      </c>
    </row>
    <row r="55" spans="1:7" x14ac:dyDescent="0.25">
      <c r="A55" s="42" t="str">
        <f t="shared" si="3"/>
        <v>MARIN Y RIA DE PONTEVEDRA</v>
      </c>
      <c r="B55" s="41">
        <f t="shared" si="4"/>
        <v>1251059</v>
      </c>
      <c r="C55" s="41">
        <f t="shared" si="5"/>
        <v>1021684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2622906</v>
      </c>
      <c r="G55" s="42">
        <f t="shared" si="8"/>
        <v>2423697</v>
      </c>
    </row>
    <row r="56" spans="1:7" x14ac:dyDescent="0.25">
      <c r="A56" s="42" t="str">
        <f t="shared" si="3"/>
        <v>MELILLA</v>
      </c>
      <c r="B56" s="41">
        <f t="shared" si="4"/>
        <v>559312</v>
      </c>
      <c r="C56" s="41">
        <f t="shared" si="5"/>
        <v>544297</v>
      </c>
      <c r="D56" s="41">
        <f t="shared" si="6"/>
        <v>27</v>
      </c>
      <c r="E56" s="42" t="str">
        <f t="shared" si="2"/>
        <v>VIGO</v>
      </c>
      <c r="F56" s="42">
        <f t="shared" si="9"/>
        <v>2559338</v>
      </c>
      <c r="G56" s="42">
        <f t="shared" si="8"/>
        <v>2277244</v>
      </c>
    </row>
    <row r="57" spans="1:7" x14ac:dyDescent="0.25">
      <c r="A57" s="42" t="str">
        <f t="shared" si="3"/>
        <v>MOTRIL</v>
      </c>
      <c r="B57" s="41">
        <f t="shared" si="4"/>
        <v>1280565</v>
      </c>
      <c r="C57" s="41">
        <f t="shared" si="5"/>
        <v>1295988</v>
      </c>
      <c r="D57" s="41">
        <f t="shared" si="6"/>
        <v>25</v>
      </c>
      <c r="E57" s="42" t="str">
        <f t="shared" si="2"/>
        <v>PASAIA</v>
      </c>
      <c r="F57" s="42">
        <f t="shared" si="9"/>
        <v>2416554</v>
      </c>
      <c r="G57" s="42">
        <f t="shared" si="8"/>
        <v>2104756</v>
      </c>
    </row>
    <row r="58" spans="1:7" x14ac:dyDescent="0.25">
      <c r="A58" s="42" t="str">
        <f t="shared" si="3"/>
        <v>PASAIA</v>
      </c>
      <c r="B58" s="41">
        <f t="shared" si="4"/>
        <v>2416554</v>
      </c>
      <c r="C58" s="41">
        <f t="shared" si="5"/>
        <v>2104756</v>
      </c>
      <c r="D58" s="41">
        <f t="shared" si="6"/>
        <v>20</v>
      </c>
      <c r="E58" s="42" t="str">
        <f t="shared" si="2"/>
        <v>ALMERIA</v>
      </c>
      <c r="F58" s="42">
        <f t="shared" si="9"/>
        <v>2255977</v>
      </c>
      <c r="G58" s="42">
        <f t="shared" si="8"/>
        <v>2868718</v>
      </c>
    </row>
    <row r="59" spans="1:7" x14ac:dyDescent="0.25">
      <c r="A59" s="42" t="str">
        <f t="shared" si="3"/>
        <v>SANTA CRUZ DE TENERIFE</v>
      </c>
      <c r="B59" s="41">
        <f t="shared" si="4"/>
        <v>9847388</v>
      </c>
      <c r="C59" s="41">
        <f t="shared" si="5"/>
        <v>10001285</v>
      </c>
      <c r="D59" s="41">
        <f t="shared" si="6"/>
        <v>10</v>
      </c>
      <c r="E59" s="42" t="str">
        <f t="shared" si="2"/>
        <v>MALAGA</v>
      </c>
      <c r="F59" s="42">
        <f t="shared" si="9"/>
        <v>1609087</v>
      </c>
      <c r="G59" s="42">
        <f t="shared" si="8"/>
        <v>1359243</v>
      </c>
    </row>
    <row r="60" spans="1:7" x14ac:dyDescent="0.25">
      <c r="A60" s="42" t="str">
        <f t="shared" si="3"/>
        <v>SANTANDER</v>
      </c>
      <c r="B60" s="41">
        <f t="shared" si="4"/>
        <v>3213810</v>
      </c>
      <c r="C60" s="41">
        <f t="shared" si="5"/>
        <v>2806325</v>
      </c>
      <c r="D60" s="41">
        <f t="shared" si="6"/>
        <v>15</v>
      </c>
      <c r="E60" s="42" t="str">
        <f t="shared" si="2"/>
        <v>ALICANTE</v>
      </c>
      <c r="F60" s="42">
        <f t="shared" si="9"/>
        <v>1511676</v>
      </c>
      <c r="G60" s="42">
        <f t="shared" si="8"/>
        <v>1507765</v>
      </c>
    </row>
    <row r="61" spans="1:7" x14ac:dyDescent="0.25">
      <c r="A61" s="42" t="str">
        <f t="shared" si="3"/>
        <v>SEVILLA</v>
      </c>
      <c r="B61" s="41">
        <f t="shared" si="4"/>
        <v>2749613</v>
      </c>
      <c r="C61" s="41">
        <f t="shared" si="5"/>
        <v>2920364</v>
      </c>
      <c r="D61" s="41">
        <f t="shared" si="6"/>
        <v>17</v>
      </c>
      <c r="E61" s="42" t="str">
        <f t="shared" si="2"/>
        <v>CEUTA</v>
      </c>
      <c r="F61" s="42">
        <f t="shared" si="9"/>
        <v>1330607</v>
      </c>
      <c r="G61" s="42">
        <f t="shared" si="8"/>
        <v>1226886</v>
      </c>
    </row>
    <row r="62" spans="1:7" x14ac:dyDescent="0.25">
      <c r="A62" s="42" t="str">
        <f t="shared" si="3"/>
        <v>TARRAGONA</v>
      </c>
      <c r="B62" s="41">
        <f t="shared" si="4"/>
        <v>21742277</v>
      </c>
      <c r="C62" s="41">
        <f t="shared" si="5"/>
        <v>20343021</v>
      </c>
      <c r="D62" s="41">
        <f t="shared" si="6"/>
        <v>4</v>
      </c>
      <c r="E62" s="42" t="str">
        <f t="shared" si="2"/>
        <v>MOTRIL</v>
      </c>
      <c r="F62" s="42">
        <f t="shared" si="9"/>
        <v>1280565</v>
      </c>
      <c r="G62" s="42">
        <f t="shared" si="8"/>
        <v>1295988</v>
      </c>
    </row>
    <row r="63" spans="1:7" x14ac:dyDescent="0.25">
      <c r="A63" s="42" t="str">
        <f t="shared" si="3"/>
        <v>VALENCIA</v>
      </c>
      <c r="B63" s="41">
        <f t="shared" si="4"/>
        <v>41297399</v>
      </c>
      <c r="C63" s="41">
        <f t="shared" si="5"/>
        <v>38100256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1251059</v>
      </c>
      <c r="G63" s="42">
        <f t="shared" si="8"/>
        <v>1021684</v>
      </c>
    </row>
    <row r="64" spans="1:7" x14ac:dyDescent="0.25">
      <c r="A64" s="42" t="str">
        <f t="shared" si="3"/>
        <v>VIGO</v>
      </c>
      <c r="B64" s="41">
        <f t="shared" si="4"/>
        <v>2559338</v>
      </c>
      <c r="C64" s="41">
        <f t="shared" si="5"/>
        <v>2277244</v>
      </c>
      <c r="D64" s="41">
        <f t="shared" si="6"/>
        <v>19</v>
      </c>
      <c r="E64" s="42" t="str">
        <f t="shared" si="2"/>
        <v>MELILLA</v>
      </c>
      <c r="F64" s="42">
        <f t="shared" si="9"/>
        <v>559312</v>
      </c>
      <c r="G64" s="42">
        <f t="shared" si="8"/>
        <v>544297</v>
      </c>
    </row>
    <row r="65" spans="1:7" x14ac:dyDescent="0.25">
      <c r="A65" s="42" t="str">
        <f t="shared" si="3"/>
        <v>VILAGARCIA</v>
      </c>
      <c r="B65" s="41">
        <f t="shared" si="4"/>
        <v>476162</v>
      </c>
      <c r="C65" s="41">
        <f t="shared" si="5"/>
        <v>629917</v>
      </c>
      <c r="D65" s="41">
        <f t="shared" si="6"/>
        <v>28</v>
      </c>
      <c r="E65" s="42" t="str">
        <f t="shared" si="2"/>
        <v>VILAGARCIA</v>
      </c>
      <c r="F65" s="42">
        <f t="shared" si="9"/>
        <v>476162</v>
      </c>
      <c r="G65" s="42">
        <f t="shared" si="8"/>
        <v>629917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467924</v>
      </c>
      <c r="C7" s="37">
        <v>694238</v>
      </c>
      <c r="D7" s="37">
        <v>4475765</v>
      </c>
      <c r="E7" s="37">
        <v>5090671</v>
      </c>
      <c r="F7" s="10">
        <f>((E7*100)/D7)-100</f>
        <v>13.738567596824225</v>
      </c>
      <c r="G7" s="1"/>
      <c r="H7" s="1"/>
      <c r="I7" s="1"/>
    </row>
    <row r="8" spans="1:12" x14ac:dyDescent="0.25">
      <c r="A8" s="11" t="s">
        <v>45</v>
      </c>
      <c r="B8" s="38">
        <v>7318</v>
      </c>
      <c r="C8" s="38">
        <v>11169</v>
      </c>
      <c r="D8" s="38">
        <v>76146</v>
      </c>
      <c r="E8" s="38">
        <v>82075</v>
      </c>
      <c r="F8" s="13">
        <f t="shared" ref="F8:F35" si="0">((E8*100)/D8)-100</f>
        <v>7.7863577863577831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4459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56694</v>
      </c>
      <c r="C10" s="38">
        <v>59292</v>
      </c>
      <c r="D10" s="38">
        <v>437270</v>
      </c>
      <c r="E10" s="38">
        <v>427059</v>
      </c>
      <c r="F10" s="13">
        <f t="shared" si="0"/>
        <v>-2.3351704896288368</v>
      </c>
      <c r="G10" s="1"/>
      <c r="H10" s="1"/>
      <c r="I10" s="1"/>
    </row>
    <row r="11" spans="1:12" x14ac:dyDescent="0.25">
      <c r="A11" s="8" t="s">
        <v>48</v>
      </c>
      <c r="B11" s="37">
        <v>1788183</v>
      </c>
      <c r="C11" s="37">
        <v>1910151</v>
      </c>
      <c r="D11" s="37">
        <v>12936983</v>
      </c>
      <c r="E11" s="37">
        <v>12721069</v>
      </c>
      <c r="F11" s="10">
        <f t="shared" si="0"/>
        <v>-1.6689671772777359</v>
      </c>
      <c r="G11" s="1"/>
      <c r="H11" s="1"/>
      <c r="I11" s="1"/>
    </row>
    <row r="12" spans="1:12" x14ac:dyDescent="0.25">
      <c r="A12" s="11" t="s">
        <v>49</v>
      </c>
      <c r="B12" s="38">
        <v>4991</v>
      </c>
      <c r="C12" s="38">
        <v>11137</v>
      </c>
      <c r="D12" s="38">
        <v>89181</v>
      </c>
      <c r="E12" s="38">
        <v>77834</v>
      </c>
      <c r="F12" s="13">
        <f t="shared" si="0"/>
        <v>-12.723562193740818</v>
      </c>
      <c r="G12" s="1"/>
      <c r="H12" s="1"/>
      <c r="I12" s="1"/>
    </row>
    <row r="13" spans="1:12" x14ac:dyDescent="0.25">
      <c r="A13" s="8" t="s">
        <v>50</v>
      </c>
      <c r="B13" s="37">
        <v>245350</v>
      </c>
      <c r="C13" s="37">
        <v>274488</v>
      </c>
      <c r="D13" s="37">
        <v>1416596</v>
      </c>
      <c r="E13" s="37">
        <v>1259886</v>
      </c>
      <c r="F13" s="10">
        <f t="shared" si="0"/>
        <v>-11.062434173186986</v>
      </c>
      <c r="G13" s="1"/>
      <c r="H13" s="1"/>
      <c r="I13" s="1"/>
    </row>
    <row r="14" spans="1:12" x14ac:dyDescent="0.25">
      <c r="A14" s="11" t="s">
        <v>51</v>
      </c>
      <c r="B14" s="38">
        <v>921024</v>
      </c>
      <c r="C14" s="38">
        <v>877307</v>
      </c>
      <c r="D14" s="38">
        <v>7856004</v>
      </c>
      <c r="E14" s="38">
        <v>7459245</v>
      </c>
      <c r="F14" s="13">
        <f t="shared" si="0"/>
        <v>-5.0503920313686166</v>
      </c>
      <c r="G14" s="1"/>
      <c r="H14" s="1"/>
      <c r="I14" s="1"/>
    </row>
    <row r="15" spans="1:12" x14ac:dyDescent="0.25">
      <c r="A15" s="8" t="s">
        <v>52</v>
      </c>
      <c r="B15" s="37">
        <v>1749426</v>
      </c>
      <c r="C15" s="37">
        <v>1775616</v>
      </c>
      <c r="D15" s="37">
        <v>14341426</v>
      </c>
      <c r="E15" s="37">
        <v>12621672</v>
      </c>
      <c r="F15" s="10">
        <f t="shared" si="0"/>
        <v>-11.991513256770986</v>
      </c>
      <c r="G15" s="1"/>
      <c r="H15" s="1"/>
      <c r="I15" s="1"/>
    </row>
    <row r="16" spans="1:12" x14ac:dyDescent="0.25">
      <c r="A16" s="11" t="s">
        <v>53</v>
      </c>
      <c r="B16" s="38">
        <v>1435213</v>
      </c>
      <c r="C16" s="38">
        <v>1320209</v>
      </c>
      <c r="D16" s="38">
        <v>11733679</v>
      </c>
      <c r="E16" s="38">
        <v>10191989</v>
      </c>
      <c r="F16" s="13">
        <f t="shared" si="0"/>
        <v>-13.139016330683674</v>
      </c>
      <c r="G16" s="1"/>
      <c r="H16" s="1"/>
      <c r="I16" s="1"/>
    </row>
    <row r="17" spans="1:9" x14ac:dyDescent="0.25">
      <c r="A17" s="8" t="s">
        <v>54</v>
      </c>
      <c r="B17" s="37">
        <v>689221</v>
      </c>
      <c r="C17" s="37">
        <v>763579</v>
      </c>
      <c r="D17" s="37">
        <v>5449280</v>
      </c>
      <c r="E17" s="37">
        <v>5009385</v>
      </c>
      <c r="F17" s="10">
        <f t="shared" si="0"/>
        <v>-8.0725343531622542</v>
      </c>
      <c r="G17" s="1"/>
      <c r="H17" s="1"/>
      <c r="I17" s="1"/>
    </row>
    <row r="18" spans="1:9" x14ac:dyDescent="0.25">
      <c r="A18" s="11" t="s">
        <v>55</v>
      </c>
      <c r="B18" s="38">
        <v>67684</v>
      </c>
      <c r="C18" s="38">
        <v>42881</v>
      </c>
      <c r="D18" s="38">
        <v>553556</v>
      </c>
      <c r="E18" s="38">
        <v>654686</v>
      </c>
      <c r="F18" s="13">
        <f t="shared" si="0"/>
        <v>18.269154340301611</v>
      </c>
      <c r="G18" s="1"/>
      <c r="H18" s="1"/>
      <c r="I18" s="1"/>
    </row>
    <row r="19" spans="1:9" x14ac:dyDescent="0.25">
      <c r="A19" s="8" t="s">
        <v>56</v>
      </c>
      <c r="B19" s="37">
        <v>278588</v>
      </c>
      <c r="C19" s="37">
        <v>201048</v>
      </c>
      <c r="D19" s="37">
        <v>1555961</v>
      </c>
      <c r="E19" s="37">
        <v>1770209</v>
      </c>
      <c r="F19" s="10">
        <f t="shared" si="0"/>
        <v>13.769496793300092</v>
      </c>
      <c r="G19" s="1"/>
      <c r="H19" s="1"/>
      <c r="I19" s="1"/>
    </row>
    <row r="20" spans="1:9" x14ac:dyDescent="0.25">
      <c r="A20" s="11" t="s">
        <v>57</v>
      </c>
      <c r="B20" s="38">
        <v>170148</v>
      </c>
      <c r="C20" s="38">
        <v>110490</v>
      </c>
      <c r="D20" s="38">
        <v>895165</v>
      </c>
      <c r="E20" s="38">
        <v>829335</v>
      </c>
      <c r="F20" s="13">
        <f t="shared" si="0"/>
        <v>-7.3539515061469132</v>
      </c>
      <c r="G20" s="1"/>
      <c r="H20" s="1"/>
      <c r="I20" s="1"/>
    </row>
    <row r="21" spans="1:9" x14ac:dyDescent="0.25">
      <c r="A21" s="8" t="s">
        <v>58</v>
      </c>
      <c r="B21" s="37">
        <v>1196930</v>
      </c>
      <c r="C21" s="37">
        <v>1398681</v>
      </c>
      <c r="D21" s="37">
        <v>8650913</v>
      </c>
      <c r="E21" s="37">
        <v>10260936</v>
      </c>
      <c r="F21" s="10">
        <f t="shared" si="0"/>
        <v>18.611018282116575</v>
      </c>
      <c r="G21" s="1"/>
      <c r="H21" s="1"/>
      <c r="I21" s="1"/>
    </row>
    <row r="22" spans="1:9" x14ac:dyDescent="0.25">
      <c r="A22" s="11" t="s">
        <v>59</v>
      </c>
      <c r="B22" s="38">
        <v>395417</v>
      </c>
      <c r="C22" s="38">
        <v>380068</v>
      </c>
      <c r="D22" s="38">
        <v>3108242</v>
      </c>
      <c r="E22" s="38">
        <v>3018629</v>
      </c>
      <c r="F22" s="13">
        <f t="shared" si="0"/>
        <v>-2.8830766716362461</v>
      </c>
      <c r="G22" s="1"/>
      <c r="H22" s="1"/>
      <c r="I22" s="1"/>
    </row>
    <row r="23" spans="1:9" x14ac:dyDescent="0.25">
      <c r="A23" s="8" t="s">
        <v>60</v>
      </c>
      <c r="B23" s="37">
        <v>0</v>
      </c>
      <c r="C23" s="37">
        <v>4870</v>
      </c>
      <c r="D23" s="37">
        <v>25416</v>
      </c>
      <c r="E23" s="37">
        <v>43169</v>
      </c>
      <c r="F23" s="10">
        <f t="shared" si="0"/>
        <v>69.849700975763312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14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6206</v>
      </c>
      <c r="C25" s="37">
        <v>5500</v>
      </c>
      <c r="D25" s="37">
        <v>49698</v>
      </c>
      <c r="E25" s="37">
        <v>47786</v>
      </c>
      <c r="F25" s="10">
        <f t="shared" si="0"/>
        <v>-3.8472373133727729</v>
      </c>
      <c r="G25" s="1"/>
      <c r="H25" s="1"/>
      <c r="I25" s="1"/>
    </row>
    <row r="26" spans="1:9" x14ac:dyDescent="0.25">
      <c r="A26" s="11" t="s">
        <v>63</v>
      </c>
      <c r="B26" s="38">
        <v>99623</v>
      </c>
      <c r="C26" s="38">
        <v>94460</v>
      </c>
      <c r="D26" s="38">
        <v>891663</v>
      </c>
      <c r="E26" s="38">
        <v>877820</v>
      </c>
      <c r="F26" s="13">
        <f t="shared" si="0"/>
        <v>-1.5524923653891705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728693</v>
      </c>
      <c r="C28" s="38">
        <v>852718</v>
      </c>
      <c r="D28" s="38">
        <v>5637351</v>
      </c>
      <c r="E28" s="38">
        <v>5446104</v>
      </c>
      <c r="F28" s="13">
        <f t="shared" si="0"/>
        <v>-3.3924976465009848</v>
      </c>
      <c r="G28" s="1"/>
      <c r="H28" s="1"/>
      <c r="I28" s="1"/>
    </row>
    <row r="29" spans="1:9" x14ac:dyDescent="0.25">
      <c r="A29" s="8" t="s">
        <v>66</v>
      </c>
      <c r="B29" s="37">
        <v>37440</v>
      </c>
      <c r="C29" s="37">
        <v>36776</v>
      </c>
      <c r="D29" s="37">
        <v>251044</v>
      </c>
      <c r="E29" s="37">
        <v>288334</v>
      </c>
      <c r="F29" s="10">
        <f t="shared" si="0"/>
        <v>14.853969822023231</v>
      </c>
      <c r="G29" s="1"/>
      <c r="H29" s="1"/>
      <c r="I29" s="1"/>
    </row>
    <row r="30" spans="1:9" x14ac:dyDescent="0.25">
      <c r="A30" s="11" t="s">
        <v>67</v>
      </c>
      <c r="B30" s="38">
        <v>17495</v>
      </c>
      <c r="C30" s="38">
        <v>15114</v>
      </c>
      <c r="D30" s="38">
        <v>148247</v>
      </c>
      <c r="E30" s="38">
        <v>136364</v>
      </c>
      <c r="F30" s="13">
        <f t="shared" si="0"/>
        <v>-8.015676539828803</v>
      </c>
      <c r="G30" s="1"/>
      <c r="H30" s="1"/>
      <c r="I30" s="1"/>
    </row>
    <row r="31" spans="1:9" x14ac:dyDescent="0.25">
      <c r="A31" s="8" t="s">
        <v>68</v>
      </c>
      <c r="B31" s="37">
        <v>1507092</v>
      </c>
      <c r="C31" s="37">
        <v>1773309</v>
      </c>
      <c r="D31" s="37">
        <v>12114998</v>
      </c>
      <c r="E31" s="37">
        <v>13219674</v>
      </c>
      <c r="F31" s="10">
        <f t="shared" si="0"/>
        <v>9.1182516084608523</v>
      </c>
      <c r="G31" s="1"/>
      <c r="H31" s="1"/>
      <c r="I31" s="1"/>
    </row>
    <row r="32" spans="1:9" x14ac:dyDescent="0.25">
      <c r="A32" s="11" t="s">
        <v>69</v>
      </c>
      <c r="B32" s="38">
        <v>465724</v>
      </c>
      <c r="C32" s="38">
        <v>361471</v>
      </c>
      <c r="D32" s="38">
        <v>3956303</v>
      </c>
      <c r="E32" s="38">
        <v>3400399</v>
      </c>
      <c r="F32" s="13">
        <f t="shared" si="0"/>
        <v>-14.051097704093948</v>
      </c>
      <c r="G32" s="1"/>
      <c r="H32" s="1"/>
      <c r="I32" s="1"/>
    </row>
    <row r="33" spans="1:9" x14ac:dyDescent="0.25">
      <c r="A33" s="8" t="s">
        <v>70</v>
      </c>
      <c r="B33" s="37">
        <v>4734</v>
      </c>
      <c r="C33" s="37">
        <v>8682</v>
      </c>
      <c r="D33" s="37">
        <v>49928</v>
      </c>
      <c r="E33" s="37">
        <v>66316</v>
      </c>
      <c r="F33" s="10">
        <f t="shared" si="0"/>
        <v>32.823265502323352</v>
      </c>
      <c r="G33" s="1"/>
      <c r="H33" s="1"/>
      <c r="I33" s="1"/>
    </row>
    <row r="34" spans="1:9" x14ac:dyDescent="0.25">
      <c r="A34" s="11" t="s">
        <v>71</v>
      </c>
      <c r="B34" s="38">
        <v>29040</v>
      </c>
      <c r="C34" s="38">
        <v>32925</v>
      </c>
      <c r="D34" s="38">
        <v>155557</v>
      </c>
      <c r="E34" s="38">
        <v>115513</v>
      </c>
      <c r="F34" s="13">
        <f t="shared" si="0"/>
        <v>-25.742332392627787</v>
      </c>
      <c r="G34" s="1"/>
      <c r="H34" s="1"/>
      <c r="I34" s="1"/>
    </row>
    <row r="35" spans="1:9" x14ac:dyDescent="0.25">
      <c r="A35" s="14" t="s">
        <v>72</v>
      </c>
      <c r="B35" s="15">
        <f>SUM(B7:B34)</f>
        <v>12370158</v>
      </c>
      <c r="C35" s="15">
        <f t="shared" ref="C35:E35" si="1">SUM(C7:C34)</f>
        <v>13016179</v>
      </c>
      <c r="D35" s="15">
        <f t="shared" si="1"/>
        <v>96856386</v>
      </c>
      <c r="E35" s="15">
        <f t="shared" si="1"/>
        <v>95120618</v>
      </c>
      <c r="F35" s="16">
        <f t="shared" si="0"/>
        <v>-1.7921048592500597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5090671</v>
      </c>
      <c r="C38" s="41">
        <f>D7</f>
        <v>4475765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TARRAGONA</v>
      </c>
      <c r="F38" s="42">
        <f>LOOKUP(E38,$A$38:$A$65,$B$38:$B$65)</f>
        <v>13219674</v>
      </c>
      <c r="G38" s="42">
        <f>LOOKUP(E38,$A$38:$A$65,$C$38:$C$65)</f>
        <v>12114998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82075</v>
      </c>
      <c r="C39" s="41">
        <f t="shared" ref="C39:C65" si="5">D8</f>
        <v>76146</v>
      </c>
      <c r="D39" s="41">
        <f t="shared" ref="D39:D65" si="6">_xlfn.RANK.EQ(B39,$B$38:$B$65)+COUNTIF($B$38:$B$65,B39)-1</f>
        <v>21</v>
      </c>
      <c r="E39" s="42" t="str">
        <f t="shared" si="2"/>
        <v>BAHIA DE ALGECIRAS</v>
      </c>
      <c r="F39" s="42">
        <f t="shared" ref="F39:F54" si="7">LOOKUP(E39,$A$38:$A$65,$B$38:$B$65)</f>
        <v>12721069</v>
      </c>
      <c r="G39" s="42">
        <f t="shared" ref="G39:G65" si="8">LOOKUP(E39,$A$38:$A$65,$C$38:$C$65)</f>
        <v>12936983</v>
      </c>
    </row>
    <row r="40" spans="1:9" x14ac:dyDescent="0.25">
      <c r="A40" s="42" t="str">
        <f t="shared" si="3"/>
        <v>ALMERIA</v>
      </c>
      <c r="B40" s="41">
        <f t="shared" si="4"/>
        <v>4459</v>
      </c>
      <c r="C40" s="41">
        <f t="shared" si="5"/>
        <v>0</v>
      </c>
      <c r="D40" s="41">
        <f t="shared" si="6"/>
        <v>26</v>
      </c>
      <c r="E40" s="42" t="str">
        <f t="shared" si="2"/>
        <v>BILBAO</v>
      </c>
      <c r="F40" s="42">
        <f t="shared" si="7"/>
        <v>12621672</v>
      </c>
      <c r="G40" s="42">
        <f t="shared" si="8"/>
        <v>14341426</v>
      </c>
    </row>
    <row r="41" spans="1:9" x14ac:dyDescent="0.25">
      <c r="A41" s="42" t="str">
        <f t="shared" si="3"/>
        <v>AVILES</v>
      </c>
      <c r="B41" s="41">
        <f t="shared" si="4"/>
        <v>427059</v>
      </c>
      <c r="C41" s="41">
        <f t="shared" si="5"/>
        <v>437270</v>
      </c>
      <c r="D41" s="41">
        <f t="shared" si="6"/>
        <v>17</v>
      </c>
      <c r="E41" s="42" t="str">
        <f t="shared" si="2"/>
        <v>HUELVA</v>
      </c>
      <c r="F41" s="42">
        <f t="shared" si="7"/>
        <v>10260936</v>
      </c>
      <c r="G41" s="42">
        <f t="shared" si="8"/>
        <v>8650913</v>
      </c>
    </row>
    <row r="42" spans="1:9" x14ac:dyDescent="0.25">
      <c r="A42" s="42" t="str">
        <f t="shared" si="3"/>
        <v>BAHIA DE ALGECIRAS</v>
      </c>
      <c r="B42" s="41">
        <f t="shared" si="4"/>
        <v>12721069</v>
      </c>
      <c r="C42" s="41">
        <f t="shared" si="5"/>
        <v>12936983</v>
      </c>
      <c r="D42" s="41">
        <f t="shared" si="6"/>
        <v>2</v>
      </c>
      <c r="E42" s="42" t="str">
        <f t="shared" si="2"/>
        <v>CARTAGENA</v>
      </c>
      <c r="F42" s="42">
        <f t="shared" si="7"/>
        <v>10191989</v>
      </c>
      <c r="G42" s="42">
        <f t="shared" si="8"/>
        <v>11733679</v>
      </c>
    </row>
    <row r="43" spans="1:9" x14ac:dyDescent="0.25">
      <c r="A43" s="42" t="str">
        <f t="shared" si="3"/>
        <v>BAHIA DE CADIZ</v>
      </c>
      <c r="B43" s="41">
        <f t="shared" si="4"/>
        <v>77834</v>
      </c>
      <c r="C43" s="41">
        <f t="shared" si="5"/>
        <v>89181</v>
      </c>
      <c r="D43" s="41">
        <f t="shared" si="6"/>
        <v>22</v>
      </c>
      <c r="E43" s="42" t="str">
        <f t="shared" si="2"/>
        <v>BARCELONA</v>
      </c>
      <c r="F43" s="42">
        <f t="shared" si="7"/>
        <v>7459245</v>
      </c>
      <c r="G43" s="42">
        <f t="shared" si="8"/>
        <v>7856004</v>
      </c>
    </row>
    <row r="44" spans="1:9" x14ac:dyDescent="0.25">
      <c r="A44" s="42" t="str">
        <f t="shared" si="3"/>
        <v>BALEARES</v>
      </c>
      <c r="B44" s="41">
        <f t="shared" si="4"/>
        <v>1259886</v>
      </c>
      <c r="C44" s="41">
        <f t="shared" si="5"/>
        <v>1416596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5446104</v>
      </c>
      <c r="G44" s="42">
        <f t="shared" si="8"/>
        <v>5637351</v>
      </c>
    </row>
    <row r="45" spans="1:9" x14ac:dyDescent="0.25">
      <c r="A45" s="42" t="str">
        <f t="shared" si="3"/>
        <v>BARCELONA</v>
      </c>
      <c r="B45" s="41">
        <f t="shared" si="4"/>
        <v>7459245</v>
      </c>
      <c r="C45" s="41">
        <f t="shared" si="5"/>
        <v>7856004</v>
      </c>
      <c r="D45" s="41">
        <f t="shared" si="6"/>
        <v>6</v>
      </c>
      <c r="E45" s="42" t="str">
        <f t="shared" si="2"/>
        <v>A CORUÑA</v>
      </c>
      <c r="F45" s="42">
        <f t="shared" si="7"/>
        <v>5090671</v>
      </c>
      <c r="G45" s="42">
        <f t="shared" si="8"/>
        <v>4475765</v>
      </c>
    </row>
    <row r="46" spans="1:9" x14ac:dyDescent="0.25">
      <c r="A46" s="42" t="str">
        <f t="shared" si="3"/>
        <v>BILBAO</v>
      </c>
      <c r="B46" s="41">
        <f t="shared" si="4"/>
        <v>12621672</v>
      </c>
      <c r="C46" s="41">
        <f t="shared" si="5"/>
        <v>14341426</v>
      </c>
      <c r="D46" s="41">
        <f t="shared" si="6"/>
        <v>3</v>
      </c>
      <c r="E46" s="42" t="str">
        <f t="shared" si="2"/>
        <v>CASTELLON</v>
      </c>
      <c r="F46" s="42">
        <f t="shared" si="7"/>
        <v>5009385</v>
      </c>
      <c r="G46" s="42">
        <f t="shared" si="8"/>
        <v>5449280</v>
      </c>
    </row>
    <row r="47" spans="1:9" x14ac:dyDescent="0.25">
      <c r="A47" s="42" t="str">
        <f t="shared" si="3"/>
        <v>CARTAGENA</v>
      </c>
      <c r="B47" s="41">
        <f t="shared" si="4"/>
        <v>10191989</v>
      </c>
      <c r="C47" s="41">
        <f t="shared" si="5"/>
        <v>11733679</v>
      </c>
      <c r="D47" s="41">
        <f t="shared" si="6"/>
        <v>5</v>
      </c>
      <c r="E47" s="42" t="str">
        <f t="shared" si="2"/>
        <v>VALENCIA</v>
      </c>
      <c r="F47" s="42">
        <f t="shared" si="7"/>
        <v>3400399</v>
      </c>
      <c r="G47" s="42">
        <f t="shared" si="8"/>
        <v>3956303</v>
      </c>
    </row>
    <row r="48" spans="1:9" x14ac:dyDescent="0.25">
      <c r="A48" s="42" t="str">
        <f t="shared" si="3"/>
        <v>CASTELLON</v>
      </c>
      <c r="B48" s="41">
        <f t="shared" si="4"/>
        <v>5009385</v>
      </c>
      <c r="C48" s="41">
        <f t="shared" si="5"/>
        <v>5449280</v>
      </c>
      <c r="D48" s="41">
        <f t="shared" si="6"/>
        <v>9</v>
      </c>
      <c r="E48" s="42" t="str">
        <f t="shared" si="2"/>
        <v>LAS PALMAS</v>
      </c>
      <c r="F48" s="42">
        <f t="shared" si="7"/>
        <v>3018629</v>
      </c>
      <c r="G48" s="42">
        <f t="shared" si="8"/>
        <v>3108242</v>
      </c>
    </row>
    <row r="49" spans="1:7" x14ac:dyDescent="0.25">
      <c r="A49" s="42" t="str">
        <f t="shared" si="3"/>
        <v>CEUTA</v>
      </c>
      <c r="B49" s="41">
        <f t="shared" si="4"/>
        <v>654686</v>
      </c>
      <c r="C49" s="41">
        <f t="shared" si="5"/>
        <v>553556</v>
      </c>
      <c r="D49" s="41">
        <f t="shared" si="6"/>
        <v>16</v>
      </c>
      <c r="E49" s="42" t="str">
        <f t="shared" si="2"/>
        <v>FERROL-SAN CIBRAO</v>
      </c>
      <c r="F49" s="42">
        <f t="shared" si="7"/>
        <v>1770209</v>
      </c>
      <c r="G49" s="42">
        <f t="shared" si="8"/>
        <v>1555961</v>
      </c>
    </row>
    <row r="50" spans="1:7" x14ac:dyDescent="0.25">
      <c r="A50" s="42" t="str">
        <f t="shared" si="3"/>
        <v>FERROL-SAN CIBRAO</v>
      </c>
      <c r="B50" s="41">
        <f t="shared" si="4"/>
        <v>1770209</v>
      </c>
      <c r="C50" s="41">
        <f t="shared" si="5"/>
        <v>1555961</v>
      </c>
      <c r="D50" s="41">
        <f t="shared" si="6"/>
        <v>12</v>
      </c>
      <c r="E50" s="42" t="str">
        <f t="shared" si="2"/>
        <v>BALEARES</v>
      </c>
      <c r="F50" s="42">
        <f t="shared" si="7"/>
        <v>1259886</v>
      </c>
      <c r="G50" s="42">
        <f t="shared" si="8"/>
        <v>1416596</v>
      </c>
    </row>
    <row r="51" spans="1:7" x14ac:dyDescent="0.25">
      <c r="A51" s="42" t="str">
        <f t="shared" si="3"/>
        <v>GIJON</v>
      </c>
      <c r="B51" s="41">
        <f t="shared" si="4"/>
        <v>829335</v>
      </c>
      <c r="C51" s="41">
        <f t="shared" si="5"/>
        <v>895165</v>
      </c>
      <c r="D51" s="41">
        <f t="shared" si="6"/>
        <v>15</v>
      </c>
      <c r="E51" s="42" t="str">
        <f t="shared" si="2"/>
        <v>MOTRIL</v>
      </c>
      <c r="F51" s="42">
        <f t="shared" si="7"/>
        <v>877820</v>
      </c>
      <c r="G51" s="42">
        <f t="shared" si="8"/>
        <v>891663</v>
      </c>
    </row>
    <row r="52" spans="1:7" x14ac:dyDescent="0.25">
      <c r="A52" s="42" t="str">
        <f t="shared" si="3"/>
        <v>HUELVA</v>
      </c>
      <c r="B52" s="41">
        <f t="shared" si="4"/>
        <v>10260936</v>
      </c>
      <c r="C52" s="41">
        <f t="shared" si="5"/>
        <v>8650913</v>
      </c>
      <c r="D52" s="41">
        <f t="shared" si="6"/>
        <v>4</v>
      </c>
      <c r="E52" s="42" t="str">
        <f t="shared" si="2"/>
        <v>GIJON</v>
      </c>
      <c r="F52" s="42">
        <f t="shared" si="7"/>
        <v>829335</v>
      </c>
      <c r="G52" s="42">
        <f t="shared" si="8"/>
        <v>895165</v>
      </c>
    </row>
    <row r="53" spans="1:7" x14ac:dyDescent="0.25">
      <c r="A53" s="42" t="str">
        <f t="shared" si="3"/>
        <v>LAS PALMAS</v>
      </c>
      <c r="B53" s="41">
        <f t="shared" si="4"/>
        <v>3018629</v>
      </c>
      <c r="C53" s="41">
        <f t="shared" si="5"/>
        <v>3108242</v>
      </c>
      <c r="D53" s="41">
        <f t="shared" si="6"/>
        <v>11</v>
      </c>
      <c r="E53" s="42" t="str">
        <f t="shared" si="2"/>
        <v>CEUTA</v>
      </c>
      <c r="F53" s="42">
        <f t="shared" si="7"/>
        <v>654686</v>
      </c>
      <c r="G53" s="42">
        <f t="shared" si="8"/>
        <v>553556</v>
      </c>
    </row>
    <row r="54" spans="1:7" x14ac:dyDescent="0.25">
      <c r="A54" s="42" t="str">
        <f t="shared" si="3"/>
        <v>MALAGA</v>
      </c>
      <c r="B54" s="41">
        <f t="shared" si="4"/>
        <v>43169</v>
      </c>
      <c r="C54" s="41">
        <f t="shared" si="5"/>
        <v>25416</v>
      </c>
      <c r="D54" s="41">
        <f t="shared" si="6"/>
        <v>25</v>
      </c>
      <c r="E54" s="42" t="str">
        <f t="shared" si="2"/>
        <v>AVILES</v>
      </c>
      <c r="F54" s="42">
        <f t="shared" si="7"/>
        <v>427059</v>
      </c>
      <c r="G54" s="42">
        <f t="shared" si="8"/>
        <v>437270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14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288334</v>
      </c>
      <c r="G55" s="42">
        <f t="shared" si="8"/>
        <v>251044</v>
      </c>
    </row>
    <row r="56" spans="1:7" x14ac:dyDescent="0.25">
      <c r="A56" s="42" t="str">
        <f t="shared" si="3"/>
        <v>MELILLA</v>
      </c>
      <c r="B56" s="41">
        <f t="shared" si="4"/>
        <v>47786</v>
      </c>
      <c r="C56" s="41">
        <f t="shared" si="5"/>
        <v>49698</v>
      </c>
      <c r="D56" s="41">
        <f t="shared" si="6"/>
        <v>24</v>
      </c>
      <c r="E56" s="42" t="str">
        <f t="shared" si="2"/>
        <v>SEVILLA</v>
      </c>
      <c r="F56" s="42">
        <f t="shared" si="9"/>
        <v>136364</v>
      </c>
      <c r="G56" s="42">
        <f t="shared" si="8"/>
        <v>148247</v>
      </c>
    </row>
    <row r="57" spans="1:7" x14ac:dyDescent="0.25">
      <c r="A57" s="42" t="str">
        <f t="shared" si="3"/>
        <v>MOTRIL</v>
      </c>
      <c r="B57" s="41">
        <f t="shared" si="4"/>
        <v>877820</v>
      </c>
      <c r="C57" s="41">
        <f t="shared" si="5"/>
        <v>891663</v>
      </c>
      <c r="D57" s="41">
        <f t="shared" si="6"/>
        <v>14</v>
      </c>
      <c r="E57" s="42" t="str">
        <f t="shared" si="2"/>
        <v>VILAGARCIA</v>
      </c>
      <c r="F57" s="42">
        <f t="shared" si="9"/>
        <v>115513</v>
      </c>
      <c r="G57" s="42">
        <f t="shared" si="8"/>
        <v>155557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82075</v>
      </c>
      <c r="G58" s="42">
        <f t="shared" si="8"/>
        <v>76146</v>
      </c>
    </row>
    <row r="59" spans="1:7" x14ac:dyDescent="0.25">
      <c r="A59" s="42" t="str">
        <f t="shared" si="3"/>
        <v>SANTA CRUZ DE TENERIFE</v>
      </c>
      <c r="B59" s="41">
        <f t="shared" si="4"/>
        <v>5446104</v>
      </c>
      <c r="C59" s="41">
        <f t="shared" si="5"/>
        <v>5637351</v>
      </c>
      <c r="D59" s="41">
        <f t="shared" si="6"/>
        <v>7</v>
      </c>
      <c r="E59" s="42" t="str">
        <f t="shared" si="2"/>
        <v>BAHIA DE CADIZ</v>
      </c>
      <c r="F59" s="42">
        <f t="shared" si="9"/>
        <v>77834</v>
      </c>
      <c r="G59" s="42">
        <f t="shared" si="8"/>
        <v>89181</v>
      </c>
    </row>
    <row r="60" spans="1:7" x14ac:dyDescent="0.25">
      <c r="A60" s="42" t="str">
        <f t="shared" si="3"/>
        <v>SANTANDER</v>
      </c>
      <c r="B60" s="41">
        <f t="shared" si="4"/>
        <v>288334</v>
      </c>
      <c r="C60" s="41">
        <f t="shared" si="5"/>
        <v>251044</v>
      </c>
      <c r="D60" s="41">
        <f t="shared" si="6"/>
        <v>18</v>
      </c>
      <c r="E60" s="42" t="str">
        <f t="shared" si="2"/>
        <v>VIGO</v>
      </c>
      <c r="F60" s="42">
        <f t="shared" si="9"/>
        <v>66316</v>
      </c>
      <c r="G60" s="42">
        <f t="shared" si="8"/>
        <v>49928</v>
      </c>
    </row>
    <row r="61" spans="1:7" x14ac:dyDescent="0.25">
      <c r="A61" s="42" t="str">
        <f t="shared" si="3"/>
        <v>SEVILLA</v>
      </c>
      <c r="B61" s="41">
        <f t="shared" si="4"/>
        <v>136364</v>
      </c>
      <c r="C61" s="41">
        <f t="shared" si="5"/>
        <v>148247</v>
      </c>
      <c r="D61" s="41">
        <f t="shared" si="6"/>
        <v>19</v>
      </c>
      <c r="E61" s="42" t="str">
        <f t="shared" si="2"/>
        <v>MELILLA</v>
      </c>
      <c r="F61" s="42">
        <f t="shared" si="9"/>
        <v>47786</v>
      </c>
      <c r="G61" s="42">
        <f t="shared" si="8"/>
        <v>49698</v>
      </c>
    </row>
    <row r="62" spans="1:7" x14ac:dyDescent="0.25">
      <c r="A62" s="42" t="str">
        <f t="shared" si="3"/>
        <v>TARRAGONA</v>
      </c>
      <c r="B62" s="41">
        <f t="shared" si="4"/>
        <v>13219674</v>
      </c>
      <c r="C62" s="41">
        <f t="shared" si="5"/>
        <v>12114998</v>
      </c>
      <c r="D62" s="41">
        <f t="shared" si="6"/>
        <v>1</v>
      </c>
      <c r="E62" s="42" t="str">
        <f t="shared" si="2"/>
        <v>MALAGA</v>
      </c>
      <c r="F62" s="42">
        <f t="shared" si="9"/>
        <v>43169</v>
      </c>
      <c r="G62" s="42">
        <f t="shared" si="8"/>
        <v>25416</v>
      </c>
    </row>
    <row r="63" spans="1:7" x14ac:dyDescent="0.25">
      <c r="A63" s="42" t="str">
        <f t="shared" si="3"/>
        <v>VALENCIA</v>
      </c>
      <c r="B63" s="41">
        <f t="shared" si="4"/>
        <v>3400399</v>
      </c>
      <c r="C63" s="41">
        <f t="shared" si="5"/>
        <v>3956303</v>
      </c>
      <c r="D63" s="41">
        <f t="shared" si="6"/>
        <v>10</v>
      </c>
      <c r="E63" s="42" t="str">
        <f t="shared" si="2"/>
        <v>ALMERIA</v>
      </c>
      <c r="F63" s="42">
        <f t="shared" si="9"/>
        <v>4459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66316</v>
      </c>
      <c r="C64" s="41">
        <f t="shared" si="5"/>
        <v>49928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115513</v>
      </c>
      <c r="C65" s="41">
        <f t="shared" si="5"/>
        <v>155557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19">
        <v>252757</v>
      </c>
      <c r="C7" s="19">
        <v>179125</v>
      </c>
      <c r="D7" s="19">
        <v>1959302</v>
      </c>
      <c r="E7" s="19">
        <v>2073945</v>
      </c>
      <c r="F7" s="10">
        <f>((E7*100)/D7)-100</f>
        <v>5.8512164025760143</v>
      </c>
      <c r="G7" s="1"/>
      <c r="H7" s="1"/>
      <c r="I7" s="1"/>
    </row>
    <row r="8" spans="1:12" x14ac:dyDescent="0.25">
      <c r="A8" s="11" t="s">
        <v>45</v>
      </c>
      <c r="B8" s="20">
        <v>80069</v>
      </c>
      <c r="C8" s="20">
        <v>107933</v>
      </c>
      <c r="D8" s="20">
        <v>596250</v>
      </c>
      <c r="E8" s="20">
        <v>511117</v>
      </c>
      <c r="F8" s="13">
        <f t="shared" ref="F8:F35" si="0">((E8*100)/D8)-100</f>
        <v>-14.27807127882599</v>
      </c>
      <c r="G8" s="1"/>
      <c r="H8" s="1"/>
      <c r="I8" s="1"/>
    </row>
    <row r="9" spans="1:12" x14ac:dyDescent="0.25">
      <c r="A9" s="8" t="s">
        <v>46</v>
      </c>
      <c r="B9" s="19">
        <v>380203</v>
      </c>
      <c r="C9" s="19">
        <v>187779</v>
      </c>
      <c r="D9" s="19">
        <v>2517408</v>
      </c>
      <c r="E9" s="19">
        <v>1870860</v>
      </c>
      <c r="F9" s="10">
        <f t="shared" si="0"/>
        <v>-25.68308355260649</v>
      </c>
      <c r="G9" s="1"/>
      <c r="H9" s="1"/>
      <c r="I9" s="1"/>
    </row>
    <row r="10" spans="1:12" x14ac:dyDescent="0.25">
      <c r="A10" s="11" t="s">
        <v>47</v>
      </c>
      <c r="B10" s="20">
        <v>217861</v>
      </c>
      <c r="C10" s="20">
        <v>193186</v>
      </c>
      <c r="D10" s="20">
        <v>1492416</v>
      </c>
      <c r="E10" s="20">
        <v>1801445</v>
      </c>
      <c r="F10" s="13">
        <f t="shared" si="0"/>
        <v>20.706626034564096</v>
      </c>
      <c r="G10" s="1"/>
      <c r="H10" s="1"/>
      <c r="I10" s="1"/>
    </row>
    <row r="11" spans="1:12" x14ac:dyDescent="0.25">
      <c r="A11" s="8" t="s">
        <v>48</v>
      </c>
      <c r="B11" s="19">
        <v>230379</v>
      </c>
      <c r="C11" s="19">
        <v>189210</v>
      </c>
      <c r="D11" s="19">
        <v>1104897</v>
      </c>
      <c r="E11" s="19">
        <v>943297</v>
      </c>
      <c r="F11" s="10">
        <f t="shared" si="0"/>
        <v>-14.625797698790024</v>
      </c>
      <c r="G11" s="1"/>
      <c r="H11" s="1"/>
      <c r="I11" s="1"/>
    </row>
    <row r="12" spans="1:12" x14ac:dyDescent="0.25">
      <c r="A12" s="11" t="s">
        <v>49</v>
      </c>
      <c r="B12" s="20">
        <v>69533</v>
      </c>
      <c r="C12" s="20">
        <v>56799</v>
      </c>
      <c r="D12" s="20">
        <v>944904</v>
      </c>
      <c r="E12" s="20">
        <v>1149444</v>
      </c>
      <c r="F12" s="13">
        <f t="shared" si="0"/>
        <v>21.646643468542834</v>
      </c>
      <c r="G12" s="1"/>
      <c r="H12" s="1"/>
      <c r="I12" s="1"/>
    </row>
    <row r="13" spans="1:12" x14ac:dyDescent="0.25">
      <c r="A13" s="8" t="s">
        <v>50</v>
      </c>
      <c r="B13" s="19">
        <v>157302</v>
      </c>
      <c r="C13" s="19">
        <v>136314</v>
      </c>
      <c r="D13" s="19">
        <v>1159254</v>
      </c>
      <c r="E13" s="19">
        <v>1366118</v>
      </c>
      <c r="F13" s="10">
        <f t="shared" si="0"/>
        <v>17.844579358794533</v>
      </c>
      <c r="G13" s="1"/>
      <c r="H13" s="1"/>
      <c r="I13" s="1"/>
    </row>
    <row r="14" spans="1:12" x14ac:dyDescent="0.25">
      <c r="A14" s="11" t="s">
        <v>51</v>
      </c>
      <c r="B14" s="20">
        <v>457379</v>
      </c>
      <c r="C14" s="20">
        <v>337083</v>
      </c>
      <c r="D14" s="20">
        <v>2624899</v>
      </c>
      <c r="E14" s="20">
        <v>2249360</v>
      </c>
      <c r="F14" s="13">
        <f t="shared" si="0"/>
        <v>-14.306798090136041</v>
      </c>
      <c r="G14" s="1"/>
      <c r="H14" s="1"/>
      <c r="I14" s="1"/>
    </row>
    <row r="15" spans="1:12" x14ac:dyDescent="0.25">
      <c r="A15" s="8" t="s">
        <v>52</v>
      </c>
      <c r="B15" s="19">
        <v>310872</v>
      </c>
      <c r="C15" s="19">
        <v>319907</v>
      </c>
      <c r="D15" s="19">
        <v>2188323</v>
      </c>
      <c r="E15" s="19">
        <v>2877267</v>
      </c>
      <c r="F15" s="10">
        <f t="shared" si="0"/>
        <v>31.48273815154343</v>
      </c>
      <c r="G15" s="1"/>
      <c r="H15" s="1"/>
      <c r="I15" s="1"/>
    </row>
    <row r="16" spans="1:12" x14ac:dyDescent="0.25">
      <c r="A16" s="11" t="s">
        <v>53</v>
      </c>
      <c r="B16" s="20">
        <v>319670</v>
      </c>
      <c r="C16" s="20">
        <v>348320</v>
      </c>
      <c r="D16" s="20">
        <v>2357821</v>
      </c>
      <c r="E16" s="20">
        <v>1872557</v>
      </c>
      <c r="F16" s="13">
        <f t="shared" si="0"/>
        <v>-20.581036473930808</v>
      </c>
      <c r="G16" s="1"/>
      <c r="H16" s="1"/>
      <c r="I16" s="1"/>
    </row>
    <row r="17" spans="1:9" x14ac:dyDescent="0.25">
      <c r="A17" s="8" t="s">
        <v>54</v>
      </c>
      <c r="B17" s="19">
        <v>137919</v>
      </c>
      <c r="C17" s="19">
        <v>218232</v>
      </c>
      <c r="D17" s="19">
        <v>1177348</v>
      </c>
      <c r="E17" s="19">
        <v>1816958</v>
      </c>
      <c r="F17" s="10">
        <f t="shared" si="0"/>
        <v>54.326333420534951</v>
      </c>
      <c r="G17" s="1"/>
      <c r="H17" s="1"/>
      <c r="I17" s="1"/>
    </row>
    <row r="18" spans="1:9" x14ac:dyDescent="0.25">
      <c r="A18" s="11" t="s">
        <v>55</v>
      </c>
      <c r="B18" s="20">
        <v>800</v>
      </c>
      <c r="C18" s="20">
        <v>8612</v>
      </c>
      <c r="D18" s="20">
        <v>46660</v>
      </c>
      <c r="E18" s="20">
        <v>72958</v>
      </c>
      <c r="F18" s="13">
        <f t="shared" si="0"/>
        <v>56.360908701243034</v>
      </c>
      <c r="G18" s="1"/>
      <c r="H18" s="1"/>
      <c r="I18" s="1"/>
    </row>
    <row r="19" spans="1:9" x14ac:dyDescent="0.25">
      <c r="A19" s="8" t="s">
        <v>56</v>
      </c>
      <c r="B19" s="19">
        <v>640017</v>
      </c>
      <c r="C19" s="19">
        <v>591096</v>
      </c>
      <c r="D19" s="19">
        <v>5821677</v>
      </c>
      <c r="E19" s="19">
        <v>5293639</v>
      </c>
      <c r="F19" s="10">
        <f t="shared" si="0"/>
        <v>-9.0702043414638069</v>
      </c>
      <c r="G19" s="1"/>
      <c r="H19" s="1"/>
      <c r="I19" s="1"/>
    </row>
    <row r="20" spans="1:9" x14ac:dyDescent="0.25">
      <c r="A20" s="11" t="s">
        <v>57</v>
      </c>
      <c r="B20" s="20">
        <v>765199</v>
      </c>
      <c r="C20" s="20">
        <v>1123320</v>
      </c>
      <c r="D20" s="20">
        <v>7735295</v>
      </c>
      <c r="E20" s="20">
        <v>8773999</v>
      </c>
      <c r="F20" s="13">
        <f t="shared" si="0"/>
        <v>13.428111015804831</v>
      </c>
      <c r="G20" s="1"/>
      <c r="H20" s="1"/>
      <c r="I20" s="1"/>
    </row>
    <row r="21" spans="1:9" x14ac:dyDescent="0.25">
      <c r="A21" s="8" t="s">
        <v>58</v>
      </c>
      <c r="B21" s="19">
        <v>390180</v>
      </c>
      <c r="C21" s="19">
        <v>394635</v>
      </c>
      <c r="D21" s="19">
        <v>2640992</v>
      </c>
      <c r="E21" s="19">
        <v>3010635</v>
      </c>
      <c r="F21" s="10">
        <f t="shared" si="0"/>
        <v>13.996369545988784</v>
      </c>
      <c r="G21" s="1"/>
      <c r="H21" s="1"/>
      <c r="I21" s="1"/>
    </row>
    <row r="22" spans="1:9" x14ac:dyDescent="0.25">
      <c r="A22" s="11" t="s">
        <v>59</v>
      </c>
      <c r="B22" s="20">
        <v>50761</v>
      </c>
      <c r="C22" s="20">
        <v>59417</v>
      </c>
      <c r="D22" s="20">
        <v>482832</v>
      </c>
      <c r="E22" s="20">
        <v>493965</v>
      </c>
      <c r="F22" s="13">
        <f t="shared" si="0"/>
        <v>2.305770951386819</v>
      </c>
      <c r="G22" s="1"/>
      <c r="H22" s="1"/>
      <c r="I22" s="1"/>
    </row>
    <row r="23" spans="1:9" x14ac:dyDescent="0.25">
      <c r="A23" s="8" t="s">
        <v>60</v>
      </c>
      <c r="B23" s="19">
        <v>53065</v>
      </c>
      <c r="C23" s="19">
        <v>86655</v>
      </c>
      <c r="D23" s="19">
        <v>522084</v>
      </c>
      <c r="E23" s="19">
        <v>523344</v>
      </c>
      <c r="F23" s="10">
        <f t="shared" si="0"/>
        <v>0.24134047394672109</v>
      </c>
      <c r="G23" s="1"/>
      <c r="H23" s="1"/>
      <c r="I23" s="1"/>
    </row>
    <row r="24" spans="1:9" x14ac:dyDescent="0.25">
      <c r="A24" s="11" t="s">
        <v>61</v>
      </c>
      <c r="B24" s="20">
        <v>42405</v>
      </c>
      <c r="C24" s="20">
        <v>75177</v>
      </c>
      <c r="D24" s="20">
        <v>555752</v>
      </c>
      <c r="E24" s="20">
        <v>614072</v>
      </c>
      <c r="F24" s="13">
        <f t="shared" si="0"/>
        <v>10.493889360722051</v>
      </c>
      <c r="G24" s="1"/>
      <c r="H24" s="1"/>
      <c r="I24" s="1"/>
    </row>
    <row r="25" spans="1:9" x14ac:dyDescent="0.25">
      <c r="A25" s="8" t="s">
        <v>62</v>
      </c>
      <c r="B25" s="19">
        <v>2900</v>
      </c>
      <c r="C25" s="19">
        <v>1500</v>
      </c>
      <c r="D25" s="19">
        <v>20762</v>
      </c>
      <c r="E25" s="19">
        <v>27614</v>
      </c>
      <c r="F25" s="10">
        <f t="shared" si="0"/>
        <v>33.002600905500429</v>
      </c>
      <c r="G25" s="1"/>
      <c r="H25" s="1"/>
      <c r="I25" s="1"/>
    </row>
    <row r="26" spans="1:9" x14ac:dyDescent="0.25">
      <c r="A26" s="11" t="s">
        <v>63</v>
      </c>
      <c r="B26" s="20">
        <v>31534</v>
      </c>
      <c r="C26" s="20">
        <v>27275</v>
      </c>
      <c r="D26" s="20">
        <v>295844</v>
      </c>
      <c r="E26" s="20">
        <v>297061</v>
      </c>
      <c r="F26" s="13">
        <f t="shared" si="0"/>
        <v>0.41136544935844199</v>
      </c>
      <c r="G26" s="1"/>
      <c r="H26" s="1"/>
      <c r="I26" s="1"/>
    </row>
    <row r="27" spans="1:9" x14ac:dyDescent="0.25">
      <c r="A27" s="8" t="s">
        <v>64</v>
      </c>
      <c r="B27" s="19">
        <v>108317</v>
      </c>
      <c r="C27" s="19">
        <v>90306</v>
      </c>
      <c r="D27" s="19">
        <v>993779</v>
      </c>
      <c r="E27" s="19">
        <v>1009507</v>
      </c>
      <c r="F27" s="10">
        <f t="shared" si="0"/>
        <v>1.5826456385172207</v>
      </c>
      <c r="G27" s="1"/>
      <c r="H27" s="1"/>
      <c r="I27" s="1"/>
    </row>
    <row r="28" spans="1:9" x14ac:dyDescent="0.25">
      <c r="A28" s="11" t="s">
        <v>65</v>
      </c>
      <c r="B28" s="20">
        <v>43650</v>
      </c>
      <c r="C28" s="20">
        <v>52539</v>
      </c>
      <c r="D28" s="20">
        <v>554634</v>
      </c>
      <c r="E28" s="20">
        <v>552252</v>
      </c>
      <c r="F28" s="13">
        <f t="shared" si="0"/>
        <v>-0.42947240883177074</v>
      </c>
      <c r="G28" s="1"/>
      <c r="H28" s="1"/>
      <c r="I28" s="1"/>
    </row>
    <row r="29" spans="1:9" x14ac:dyDescent="0.25">
      <c r="A29" s="8" t="s">
        <v>66</v>
      </c>
      <c r="B29" s="19">
        <v>285080</v>
      </c>
      <c r="C29" s="19">
        <v>234198</v>
      </c>
      <c r="D29" s="19">
        <v>1856512</v>
      </c>
      <c r="E29" s="19">
        <v>1882086</v>
      </c>
      <c r="F29" s="10">
        <f t="shared" si="0"/>
        <v>1.3775294746276927</v>
      </c>
      <c r="G29" s="1"/>
      <c r="H29" s="1"/>
      <c r="I29" s="1"/>
    </row>
    <row r="30" spans="1:9" x14ac:dyDescent="0.25">
      <c r="A30" s="11" t="s">
        <v>67</v>
      </c>
      <c r="B30" s="20">
        <v>251801</v>
      </c>
      <c r="C30" s="20">
        <v>162093</v>
      </c>
      <c r="D30" s="20">
        <v>1533150</v>
      </c>
      <c r="E30" s="20">
        <v>1298544</v>
      </c>
      <c r="F30" s="13">
        <f t="shared" si="0"/>
        <v>-15.302220917718429</v>
      </c>
      <c r="G30" s="1"/>
      <c r="H30" s="1"/>
      <c r="I30" s="1"/>
    </row>
    <row r="31" spans="1:9" x14ac:dyDescent="0.25">
      <c r="A31" s="8" t="s">
        <v>68</v>
      </c>
      <c r="B31" s="19">
        <v>940696</v>
      </c>
      <c r="C31" s="19">
        <v>988436</v>
      </c>
      <c r="D31" s="19">
        <v>6329597</v>
      </c>
      <c r="E31" s="19">
        <v>6056223</v>
      </c>
      <c r="F31" s="10">
        <f t="shared" si="0"/>
        <v>-4.3189795495669046</v>
      </c>
      <c r="G31" s="1"/>
      <c r="H31" s="1"/>
      <c r="I31" s="1"/>
    </row>
    <row r="32" spans="1:9" x14ac:dyDescent="0.25">
      <c r="A32" s="11" t="s">
        <v>69</v>
      </c>
      <c r="B32" s="20">
        <v>247580</v>
      </c>
      <c r="C32" s="20">
        <v>212567</v>
      </c>
      <c r="D32" s="20">
        <v>2306636</v>
      </c>
      <c r="E32" s="20">
        <v>1724790</v>
      </c>
      <c r="F32" s="13">
        <f t="shared" si="0"/>
        <v>-25.224872931836671</v>
      </c>
      <c r="G32" s="1"/>
      <c r="H32" s="1"/>
      <c r="I32" s="1"/>
    </row>
    <row r="33" spans="1:9" x14ac:dyDescent="0.25">
      <c r="A33" s="8" t="s">
        <v>70</v>
      </c>
      <c r="B33" s="19">
        <v>40683</v>
      </c>
      <c r="C33" s="19">
        <v>33315</v>
      </c>
      <c r="D33" s="19">
        <v>249076</v>
      </c>
      <c r="E33" s="19">
        <v>286548</v>
      </c>
      <c r="F33" s="10">
        <f t="shared" si="0"/>
        <v>15.044404117618726</v>
      </c>
      <c r="G33" s="1"/>
      <c r="H33" s="1"/>
      <c r="I33" s="1"/>
    </row>
    <row r="34" spans="1:9" x14ac:dyDescent="0.25">
      <c r="A34" s="11" t="s">
        <v>71</v>
      </c>
      <c r="B34" s="20">
        <v>58503</v>
      </c>
      <c r="C34" s="20">
        <v>38684</v>
      </c>
      <c r="D34" s="20">
        <v>290493</v>
      </c>
      <c r="E34" s="20">
        <v>277583</v>
      </c>
      <c r="F34" s="13">
        <f t="shared" si="0"/>
        <v>-4.4441690505451135</v>
      </c>
      <c r="G34" s="1"/>
      <c r="H34" s="1"/>
      <c r="I34" s="1"/>
    </row>
    <row r="35" spans="1:9" x14ac:dyDescent="0.25">
      <c r="A35" s="14" t="s">
        <v>72</v>
      </c>
      <c r="B35" s="15">
        <f>SUM(B7:B34)</f>
        <v>6567115</v>
      </c>
      <c r="C35" s="15">
        <f t="shared" ref="C35:E35" si="1">SUM(C7:C34)</f>
        <v>6453713</v>
      </c>
      <c r="D35" s="15">
        <f t="shared" si="1"/>
        <v>50358597</v>
      </c>
      <c r="E35" s="15">
        <f t="shared" si="1"/>
        <v>50727188</v>
      </c>
      <c r="F35" s="16">
        <f t="shared" si="0"/>
        <v>0.73193262314278229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2073945</v>
      </c>
      <c r="C38" s="41">
        <f>D7</f>
        <v>1959302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GIJON</v>
      </c>
      <c r="F38" s="42">
        <f>LOOKUP(E38,$A$38:$A$65,$B$38:$B$65)</f>
        <v>8773999</v>
      </c>
      <c r="G38" s="42">
        <f>LOOKUP(E38,$A$38:$A$65,$C$38:$C$65)</f>
        <v>7735295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511117</v>
      </c>
      <c r="C39" s="41">
        <f t="shared" ref="C39:C65" si="5">D8</f>
        <v>596250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6056223</v>
      </c>
      <c r="G39" s="42">
        <f t="shared" ref="G39:G65" si="8">LOOKUP(E39,$A$38:$A$65,$C$38:$C$65)</f>
        <v>6329597</v>
      </c>
    </row>
    <row r="40" spans="1:9" x14ac:dyDescent="0.25">
      <c r="A40" s="42" t="str">
        <f t="shared" si="3"/>
        <v>ALMERIA</v>
      </c>
      <c r="B40" s="41">
        <f t="shared" si="4"/>
        <v>1870860</v>
      </c>
      <c r="C40" s="41">
        <f t="shared" si="5"/>
        <v>2517408</v>
      </c>
      <c r="D40" s="41">
        <f t="shared" si="6"/>
        <v>10</v>
      </c>
      <c r="E40" s="42" t="str">
        <f t="shared" si="2"/>
        <v>FERROL-SAN CIBRAO</v>
      </c>
      <c r="F40" s="42">
        <f t="shared" si="7"/>
        <v>5293639</v>
      </c>
      <c r="G40" s="42">
        <f t="shared" si="8"/>
        <v>5821677</v>
      </c>
    </row>
    <row r="41" spans="1:9" x14ac:dyDescent="0.25">
      <c r="A41" s="42" t="str">
        <f t="shared" si="3"/>
        <v>AVILES</v>
      </c>
      <c r="B41" s="41">
        <f t="shared" si="4"/>
        <v>1801445</v>
      </c>
      <c r="C41" s="41">
        <f t="shared" si="5"/>
        <v>1492416</v>
      </c>
      <c r="D41" s="41">
        <f t="shared" si="6"/>
        <v>12</v>
      </c>
      <c r="E41" s="42" t="str">
        <f t="shared" si="2"/>
        <v>HUELVA</v>
      </c>
      <c r="F41" s="42">
        <f t="shared" si="7"/>
        <v>3010635</v>
      </c>
      <c r="G41" s="42">
        <f t="shared" si="8"/>
        <v>2640992</v>
      </c>
    </row>
    <row r="42" spans="1:9" x14ac:dyDescent="0.25">
      <c r="A42" s="42" t="str">
        <f t="shared" si="3"/>
        <v>BAHIA DE ALGECIRAS</v>
      </c>
      <c r="B42" s="41">
        <f t="shared" si="4"/>
        <v>943297</v>
      </c>
      <c r="C42" s="41">
        <f t="shared" si="5"/>
        <v>1104897</v>
      </c>
      <c r="D42" s="41">
        <f t="shared" si="6"/>
        <v>18</v>
      </c>
      <c r="E42" s="42" t="str">
        <f t="shared" si="2"/>
        <v>BILBAO</v>
      </c>
      <c r="F42" s="42">
        <f t="shared" si="7"/>
        <v>2877267</v>
      </c>
      <c r="G42" s="42">
        <f t="shared" si="8"/>
        <v>2188323</v>
      </c>
    </row>
    <row r="43" spans="1:9" x14ac:dyDescent="0.25">
      <c r="A43" s="42" t="str">
        <f t="shared" si="3"/>
        <v>BAHIA DE CADIZ</v>
      </c>
      <c r="B43" s="41">
        <f t="shared" si="4"/>
        <v>1149444</v>
      </c>
      <c r="C43" s="41">
        <f t="shared" si="5"/>
        <v>944904</v>
      </c>
      <c r="D43" s="41">
        <f t="shared" si="6"/>
        <v>16</v>
      </c>
      <c r="E43" s="42" t="str">
        <f t="shared" si="2"/>
        <v>BARCELONA</v>
      </c>
      <c r="F43" s="42">
        <f t="shared" si="7"/>
        <v>2249360</v>
      </c>
      <c r="G43" s="42">
        <f t="shared" si="8"/>
        <v>2624899</v>
      </c>
    </row>
    <row r="44" spans="1:9" x14ac:dyDescent="0.25">
      <c r="A44" s="42" t="str">
        <f t="shared" si="3"/>
        <v>BALEARES</v>
      </c>
      <c r="B44" s="41">
        <f t="shared" si="4"/>
        <v>1366118</v>
      </c>
      <c r="C44" s="41">
        <f t="shared" si="5"/>
        <v>1159254</v>
      </c>
      <c r="D44" s="41">
        <f t="shared" si="6"/>
        <v>14</v>
      </c>
      <c r="E44" s="42" t="str">
        <f t="shared" si="2"/>
        <v>A CORUÑA</v>
      </c>
      <c r="F44" s="42">
        <f t="shared" si="7"/>
        <v>2073945</v>
      </c>
      <c r="G44" s="42">
        <f t="shared" si="8"/>
        <v>1959302</v>
      </c>
    </row>
    <row r="45" spans="1:9" x14ac:dyDescent="0.25">
      <c r="A45" s="42" t="str">
        <f t="shared" si="3"/>
        <v>BARCELONA</v>
      </c>
      <c r="B45" s="41">
        <f t="shared" si="4"/>
        <v>2249360</v>
      </c>
      <c r="C45" s="41">
        <f t="shared" si="5"/>
        <v>2624899</v>
      </c>
      <c r="D45" s="41">
        <f t="shared" si="6"/>
        <v>6</v>
      </c>
      <c r="E45" s="42" t="str">
        <f t="shared" si="2"/>
        <v>SANTANDER</v>
      </c>
      <c r="F45" s="42">
        <f t="shared" si="7"/>
        <v>1882086</v>
      </c>
      <c r="G45" s="42">
        <f t="shared" si="8"/>
        <v>1856512</v>
      </c>
    </row>
    <row r="46" spans="1:9" x14ac:dyDescent="0.25">
      <c r="A46" s="42" t="str">
        <f t="shared" si="3"/>
        <v>BILBAO</v>
      </c>
      <c r="B46" s="41">
        <f t="shared" si="4"/>
        <v>2877267</v>
      </c>
      <c r="C46" s="41">
        <f t="shared" si="5"/>
        <v>2188323</v>
      </c>
      <c r="D46" s="41">
        <f t="shared" si="6"/>
        <v>5</v>
      </c>
      <c r="E46" s="42" t="str">
        <f t="shared" si="2"/>
        <v>CARTAGENA</v>
      </c>
      <c r="F46" s="42">
        <f t="shared" si="7"/>
        <v>1872557</v>
      </c>
      <c r="G46" s="42">
        <f t="shared" si="8"/>
        <v>2357821</v>
      </c>
    </row>
    <row r="47" spans="1:9" x14ac:dyDescent="0.25">
      <c r="A47" s="42" t="str">
        <f t="shared" si="3"/>
        <v>CARTAGENA</v>
      </c>
      <c r="B47" s="41">
        <f t="shared" si="4"/>
        <v>1872557</v>
      </c>
      <c r="C47" s="41">
        <f t="shared" si="5"/>
        <v>2357821</v>
      </c>
      <c r="D47" s="41">
        <f t="shared" si="6"/>
        <v>9</v>
      </c>
      <c r="E47" s="42" t="str">
        <f t="shared" si="2"/>
        <v>ALMERIA</v>
      </c>
      <c r="F47" s="42">
        <f t="shared" si="7"/>
        <v>1870860</v>
      </c>
      <c r="G47" s="42">
        <f t="shared" si="8"/>
        <v>2517408</v>
      </c>
    </row>
    <row r="48" spans="1:9" x14ac:dyDescent="0.25">
      <c r="A48" s="42" t="str">
        <f t="shared" si="3"/>
        <v>CASTELLON</v>
      </c>
      <c r="B48" s="41">
        <f t="shared" si="4"/>
        <v>1816958</v>
      </c>
      <c r="C48" s="41">
        <f t="shared" si="5"/>
        <v>1177348</v>
      </c>
      <c r="D48" s="41">
        <f t="shared" si="6"/>
        <v>11</v>
      </c>
      <c r="E48" s="42" t="str">
        <f t="shared" si="2"/>
        <v>CASTELLON</v>
      </c>
      <c r="F48" s="42">
        <f t="shared" si="7"/>
        <v>1816958</v>
      </c>
      <c r="G48" s="42">
        <f t="shared" si="8"/>
        <v>1177348</v>
      </c>
    </row>
    <row r="49" spans="1:7" x14ac:dyDescent="0.25">
      <c r="A49" s="42" t="str">
        <f t="shared" si="3"/>
        <v>CEUTA</v>
      </c>
      <c r="B49" s="41">
        <f t="shared" si="4"/>
        <v>72958</v>
      </c>
      <c r="C49" s="41">
        <f t="shared" si="5"/>
        <v>46660</v>
      </c>
      <c r="D49" s="41">
        <f t="shared" si="6"/>
        <v>27</v>
      </c>
      <c r="E49" s="42" t="str">
        <f t="shared" si="2"/>
        <v>AVILES</v>
      </c>
      <c r="F49" s="42">
        <f t="shared" si="7"/>
        <v>1801445</v>
      </c>
      <c r="G49" s="42">
        <f t="shared" si="8"/>
        <v>1492416</v>
      </c>
    </row>
    <row r="50" spans="1:7" x14ac:dyDescent="0.25">
      <c r="A50" s="42" t="str">
        <f t="shared" si="3"/>
        <v>FERROL-SAN CIBRAO</v>
      </c>
      <c r="B50" s="41">
        <f t="shared" si="4"/>
        <v>5293639</v>
      </c>
      <c r="C50" s="41">
        <f t="shared" si="5"/>
        <v>5821677</v>
      </c>
      <c r="D50" s="41">
        <f t="shared" si="6"/>
        <v>3</v>
      </c>
      <c r="E50" s="42" t="str">
        <f t="shared" si="2"/>
        <v>VALENCIA</v>
      </c>
      <c r="F50" s="42">
        <f t="shared" si="7"/>
        <v>1724790</v>
      </c>
      <c r="G50" s="42">
        <f t="shared" si="8"/>
        <v>2306636</v>
      </c>
    </row>
    <row r="51" spans="1:7" x14ac:dyDescent="0.25">
      <c r="A51" s="42" t="str">
        <f t="shared" si="3"/>
        <v>GIJON</v>
      </c>
      <c r="B51" s="41">
        <f t="shared" si="4"/>
        <v>8773999</v>
      </c>
      <c r="C51" s="41">
        <f t="shared" si="5"/>
        <v>7735295</v>
      </c>
      <c r="D51" s="41">
        <f t="shared" si="6"/>
        <v>1</v>
      </c>
      <c r="E51" s="42" t="str">
        <f t="shared" si="2"/>
        <v>BALEARES</v>
      </c>
      <c r="F51" s="42">
        <f t="shared" si="7"/>
        <v>1366118</v>
      </c>
      <c r="G51" s="42">
        <f t="shared" si="8"/>
        <v>1159254</v>
      </c>
    </row>
    <row r="52" spans="1:7" x14ac:dyDescent="0.25">
      <c r="A52" s="42" t="str">
        <f t="shared" si="3"/>
        <v>HUELVA</v>
      </c>
      <c r="B52" s="41">
        <f t="shared" si="4"/>
        <v>3010635</v>
      </c>
      <c r="C52" s="41">
        <f t="shared" si="5"/>
        <v>2640992</v>
      </c>
      <c r="D52" s="41">
        <f t="shared" si="6"/>
        <v>4</v>
      </c>
      <c r="E52" s="42" t="str">
        <f t="shared" si="2"/>
        <v>SEVILLA</v>
      </c>
      <c r="F52" s="42">
        <f t="shared" si="7"/>
        <v>1298544</v>
      </c>
      <c r="G52" s="42">
        <f t="shared" si="8"/>
        <v>1533150</v>
      </c>
    </row>
    <row r="53" spans="1:7" x14ac:dyDescent="0.25">
      <c r="A53" s="42" t="str">
        <f t="shared" si="3"/>
        <v>LAS PALMAS</v>
      </c>
      <c r="B53" s="41">
        <f t="shared" si="4"/>
        <v>493965</v>
      </c>
      <c r="C53" s="41">
        <f t="shared" si="5"/>
        <v>482832</v>
      </c>
      <c r="D53" s="41">
        <f t="shared" si="6"/>
        <v>23</v>
      </c>
      <c r="E53" s="42" t="str">
        <f t="shared" si="2"/>
        <v>BAHIA DE CADIZ</v>
      </c>
      <c r="F53" s="42">
        <f t="shared" si="7"/>
        <v>1149444</v>
      </c>
      <c r="G53" s="42">
        <f t="shared" si="8"/>
        <v>944904</v>
      </c>
    </row>
    <row r="54" spans="1:7" x14ac:dyDescent="0.25">
      <c r="A54" s="42" t="str">
        <f t="shared" si="3"/>
        <v>MALAGA</v>
      </c>
      <c r="B54" s="41">
        <f t="shared" si="4"/>
        <v>523344</v>
      </c>
      <c r="C54" s="41">
        <f t="shared" si="5"/>
        <v>522084</v>
      </c>
      <c r="D54" s="41">
        <f t="shared" si="6"/>
        <v>21</v>
      </c>
      <c r="E54" s="42" t="str">
        <f t="shared" si="2"/>
        <v>PASAIA</v>
      </c>
      <c r="F54" s="42">
        <f t="shared" si="7"/>
        <v>1009507</v>
      </c>
      <c r="G54" s="42">
        <f t="shared" si="8"/>
        <v>993779</v>
      </c>
    </row>
    <row r="55" spans="1:7" x14ac:dyDescent="0.25">
      <c r="A55" s="42" t="str">
        <f t="shared" si="3"/>
        <v>MARIN Y RIA DE PONTEVEDRA</v>
      </c>
      <c r="B55" s="41">
        <f t="shared" si="4"/>
        <v>614072</v>
      </c>
      <c r="C55" s="41">
        <f t="shared" si="5"/>
        <v>555752</v>
      </c>
      <c r="D55" s="41">
        <f t="shared" si="6"/>
        <v>19</v>
      </c>
      <c r="E55" s="42" t="str">
        <f t="shared" si="2"/>
        <v>BAHIA DE ALGECIRAS</v>
      </c>
      <c r="F55" s="42">
        <f t="shared" ref="F55:F65" si="9">LOOKUP(E55,$A$38:$A$65,$B$38:$B$65)</f>
        <v>943297</v>
      </c>
      <c r="G55" s="42">
        <f t="shared" si="8"/>
        <v>1104897</v>
      </c>
    </row>
    <row r="56" spans="1:7" x14ac:dyDescent="0.25">
      <c r="A56" s="42" t="str">
        <f t="shared" si="3"/>
        <v>MELILLA</v>
      </c>
      <c r="B56" s="41">
        <f t="shared" si="4"/>
        <v>27614</v>
      </c>
      <c r="C56" s="41">
        <f t="shared" si="5"/>
        <v>20762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614072</v>
      </c>
      <c r="G56" s="42">
        <f t="shared" si="8"/>
        <v>555752</v>
      </c>
    </row>
    <row r="57" spans="1:7" x14ac:dyDescent="0.25">
      <c r="A57" s="42" t="str">
        <f t="shared" si="3"/>
        <v>MOTRIL</v>
      </c>
      <c r="B57" s="41">
        <f t="shared" si="4"/>
        <v>297061</v>
      </c>
      <c r="C57" s="41">
        <f t="shared" si="5"/>
        <v>295844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552252</v>
      </c>
      <c r="G57" s="42">
        <f t="shared" si="8"/>
        <v>554634</v>
      </c>
    </row>
    <row r="58" spans="1:7" x14ac:dyDescent="0.25">
      <c r="A58" s="42" t="str">
        <f t="shared" si="3"/>
        <v>PASAIA</v>
      </c>
      <c r="B58" s="41">
        <f t="shared" si="4"/>
        <v>1009507</v>
      </c>
      <c r="C58" s="41">
        <f t="shared" si="5"/>
        <v>993779</v>
      </c>
      <c r="D58" s="41">
        <f t="shared" si="6"/>
        <v>17</v>
      </c>
      <c r="E58" s="42" t="str">
        <f t="shared" si="2"/>
        <v>MALAGA</v>
      </c>
      <c r="F58" s="42">
        <f t="shared" si="9"/>
        <v>523344</v>
      </c>
      <c r="G58" s="42">
        <f t="shared" si="8"/>
        <v>522084</v>
      </c>
    </row>
    <row r="59" spans="1:7" x14ac:dyDescent="0.25">
      <c r="A59" s="42" t="str">
        <f t="shared" si="3"/>
        <v>SANTA CRUZ DE TENERIFE</v>
      </c>
      <c r="B59" s="41">
        <f t="shared" si="4"/>
        <v>552252</v>
      </c>
      <c r="C59" s="41">
        <f t="shared" si="5"/>
        <v>554634</v>
      </c>
      <c r="D59" s="41">
        <f t="shared" si="6"/>
        <v>20</v>
      </c>
      <c r="E59" s="42" t="str">
        <f t="shared" si="2"/>
        <v>ALICANTE</v>
      </c>
      <c r="F59" s="42">
        <f t="shared" si="9"/>
        <v>511117</v>
      </c>
      <c r="G59" s="42">
        <f t="shared" si="8"/>
        <v>596250</v>
      </c>
    </row>
    <row r="60" spans="1:7" x14ac:dyDescent="0.25">
      <c r="A60" s="42" t="str">
        <f t="shared" si="3"/>
        <v>SANTANDER</v>
      </c>
      <c r="B60" s="41">
        <f t="shared" si="4"/>
        <v>1882086</v>
      </c>
      <c r="C60" s="41">
        <f t="shared" si="5"/>
        <v>1856512</v>
      </c>
      <c r="D60" s="41">
        <f t="shared" si="6"/>
        <v>8</v>
      </c>
      <c r="E60" s="42" t="str">
        <f t="shared" si="2"/>
        <v>LAS PALMAS</v>
      </c>
      <c r="F60" s="42">
        <f t="shared" si="9"/>
        <v>493965</v>
      </c>
      <c r="G60" s="42">
        <f t="shared" si="8"/>
        <v>482832</v>
      </c>
    </row>
    <row r="61" spans="1:7" x14ac:dyDescent="0.25">
      <c r="A61" s="42" t="str">
        <f t="shared" si="3"/>
        <v>SEVILLA</v>
      </c>
      <c r="B61" s="41">
        <f t="shared" si="4"/>
        <v>1298544</v>
      </c>
      <c r="C61" s="41">
        <f t="shared" si="5"/>
        <v>1533150</v>
      </c>
      <c r="D61" s="41">
        <f t="shared" si="6"/>
        <v>15</v>
      </c>
      <c r="E61" s="42" t="str">
        <f t="shared" si="2"/>
        <v>MOTRIL</v>
      </c>
      <c r="F61" s="42">
        <f t="shared" si="9"/>
        <v>297061</v>
      </c>
      <c r="G61" s="42">
        <f t="shared" si="8"/>
        <v>295844</v>
      </c>
    </row>
    <row r="62" spans="1:7" x14ac:dyDescent="0.25">
      <c r="A62" s="42" t="str">
        <f t="shared" si="3"/>
        <v>TARRAGONA</v>
      </c>
      <c r="B62" s="41">
        <f t="shared" si="4"/>
        <v>6056223</v>
      </c>
      <c r="C62" s="41">
        <f t="shared" si="5"/>
        <v>6329597</v>
      </c>
      <c r="D62" s="41">
        <f t="shared" si="6"/>
        <v>2</v>
      </c>
      <c r="E62" s="42" t="str">
        <f t="shared" si="2"/>
        <v>VIGO</v>
      </c>
      <c r="F62" s="42">
        <f t="shared" si="9"/>
        <v>286548</v>
      </c>
      <c r="G62" s="42">
        <f t="shared" si="8"/>
        <v>249076</v>
      </c>
    </row>
    <row r="63" spans="1:7" x14ac:dyDescent="0.25">
      <c r="A63" s="42" t="str">
        <f t="shared" si="3"/>
        <v>VALENCIA</v>
      </c>
      <c r="B63" s="41">
        <f t="shared" si="4"/>
        <v>1724790</v>
      </c>
      <c r="C63" s="41">
        <f t="shared" si="5"/>
        <v>2306636</v>
      </c>
      <c r="D63" s="41">
        <f t="shared" si="6"/>
        <v>13</v>
      </c>
      <c r="E63" s="42" t="str">
        <f t="shared" si="2"/>
        <v>VILAGARCIA</v>
      </c>
      <c r="F63" s="42">
        <f t="shared" si="9"/>
        <v>277583</v>
      </c>
      <c r="G63" s="42">
        <f t="shared" si="8"/>
        <v>290493</v>
      </c>
    </row>
    <row r="64" spans="1:7" x14ac:dyDescent="0.25">
      <c r="A64" s="42" t="str">
        <f t="shared" si="3"/>
        <v>VIGO</v>
      </c>
      <c r="B64" s="41">
        <f t="shared" si="4"/>
        <v>286548</v>
      </c>
      <c r="C64" s="41">
        <f t="shared" si="5"/>
        <v>249076</v>
      </c>
      <c r="D64" s="41">
        <f t="shared" si="6"/>
        <v>25</v>
      </c>
      <c r="E64" s="42" t="str">
        <f t="shared" si="2"/>
        <v>CEUTA</v>
      </c>
      <c r="F64" s="42">
        <f t="shared" si="9"/>
        <v>72958</v>
      </c>
      <c r="G64" s="42">
        <f t="shared" si="8"/>
        <v>46660</v>
      </c>
    </row>
    <row r="65" spans="1:7" x14ac:dyDescent="0.25">
      <c r="A65" s="42" t="str">
        <f t="shared" si="3"/>
        <v>VILAGARCIA</v>
      </c>
      <c r="B65" s="41">
        <f t="shared" si="4"/>
        <v>277583</v>
      </c>
      <c r="C65" s="41">
        <f t="shared" si="5"/>
        <v>290493</v>
      </c>
      <c r="D65" s="41">
        <f t="shared" si="6"/>
        <v>26</v>
      </c>
      <c r="E65" s="42" t="str">
        <f t="shared" si="2"/>
        <v>MELILLA</v>
      </c>
      <c r="F65" s="42">
        <f t="shared" si="9"/>
        <v>27614</v>
      </c>
      <c r="G65" s="42">
        <f t="shared" si="8"/>
        <v>20762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1">
        <v>132476</v>
      </c>
      <c r="C7" s="21">
        <v>77044</v>
      </c>
      <c r="D7" s="21">
        <v>1098365</v>
      </c>
      <c r="E7" s="21">
        <v>673686</v>
      </c>
      <c r="F7" s="10">
        <f>((E7*100)/D7)-100</f>
        <v>-38.664651550258796</v>
      </c>
      <c r="G7" s="1"/>
      <c r="H7" s="1"/>
      <c r="I7" s="1"/>
    </row>
    <row r="8" spans="1:12" x14ac:dyDescent="0.25">
      <c r="A8" s="11" t="s">
        <v>45</v>
      </c>
      <c r="B8" s="22">
        <v>107468</v>
      </c>
      <c r="C8" s="22">
        <v>100363</v>
      </c>
      <c r="D8" s="22">
        <v>835369</v>
      </c>
      <c r="E8" s="22">
        <v>918484</v>
      </c>
      <c r="F8" s="13">
        <f t="shared" ref="F8:F35" si="0">((E8*100)/D8)-100</f>
        <v>9.9494953727035664</v>
      </c>
      <c r="G8" s="1"/>
      <c r="H8" s="1"/>
      <c r="I8" s="1"/>
    </row>
    <row r="9" spans="1:12" x14ac:dyDescent="0.25">
      <c r="A9" s="8" t="s">
        <v>46</v>
      </c>
      <c r="B9" s="21">
        <v>38552</v>
      </c>
      <c r="C9" s="21">
        <v>41827</v>
      </c>
      <c r="D9" s="21">
        <v>351310</v>
      </c>
      <c r="E9" s="21">
        <v>380658</v>
      </c>
      <c r="F9" s="10">
        <f t="shared" si="0"/>
        <v>8.3538754945774372</v>
      </c>
      <c r="G9" s="1"/>
      <c r="H9" s="1"/>
      <c r="I9" s="1"/>
    </row>
    <row r="10" spans="1:12" x14ac:dyDescent="0.25">
      <c r="A10" s="11" t="s">
        <v>47</v>
      </c>
      <c r="B10" s="22">
        <v>44446</v>
      </c>
      <c r="C10" s="22">
        <v>73482</v>
      </c>
      <c r="D10" s="22">
        <v>637075</v>
      </c>
      <c r="E10" s="22">
        <v>831494</v>
      </c>
      <c r="F10" s="13">
        <f t="shared" si="0"/>
        <v>30.517443001216492</v>
      </c>
      <c r="G10" s="1"/>
      <c r="H10" s="1"/>
      <c r="I10" s="1"/>
    </row>
    <row r="11" spans="1:12" x14ac:dyDescent="0.25">
      <c r="A11" s="8" t="s">
        <v>48</v>
      </c>
      <c r="B11" s="21">
        <v>3460843</v>
      </c>
      <c r="C11" s="21">
        <v>2676035</v>
      </c>
      <c r="D11" s="21">
        <v>27944286</v>
      </c>
      <c r="E11" s="21">
        <v>28247418</v>
      </c>
      <c r="F11" s="10">
        <f t="shared" si="0"/>
        <v>1.0847727510375478</v>
      </c>
      <c r="G11" s="1"/>
      <c r="H11" s="1"/>
      <c r="I11" s="1"/>
    </row>
    <row r="12" spans="1:12" x14ac:dyDescent="0.25">
      <c r="A12" s="11" t="s">
        <v>49</v>
      </c>
      <c r="B12" s="22">
        <v>162326</v>
      </c>
      <c r="C12" s="22">
        <v>160963</v>
      </c>
      <c r="D12" s="22">
        <v>1389612</v>
      </c>
      <c r="E12" s="22">
        <v>1395628</v>
      </c>
      <c r="F12" s="13">
        <f t="shared" si="0"/>
        <v>0.43292660109440817</v>
      </c>
      <c r="G12" s="1"/>
      <c r="H12" s="1"/>
      <c r="I12" s="1"/>
    </row>
    <row r="13" spans="1:12" x14ac:dyDescent="0.25">
      <c r="A13" s="8" t="s">
        <v>50</v>
      </c>
      <c r="B13" s="21">
        <v>713115</v>
      </c>
      <c r="C13" s="21">
        <v>733648</v>
      </c>
      <c r="D13" s="21">
        <v>5595336</v>
      </c>
      <c r="E13" s="21">
        <v>5534907</v>
      </c>
      <c r="F13" s="10">
        <f t="shared" si="0"/>
        <v>-1.0799887620689788</v>
      </c>
      <c r="G13" s="1"/>
      <c r="H13" s="1"/>
      <c r="I13" s="1"/>
    </row>
    <row r="14" spans="1:12" x14ac:dyDescent="0.25">
      <c r="A14" s="11" t="s">
        <v>51</v>
      </c>
      <c r="B14" s="22">
        <v>2282691</v>
      </c>
      <c r="C14" s="22">
        <v>2323787</v>
      </c>
      <c r="D14" s="22">
        <v>17266058</v>
      </c>
      <c r="E14" s="22">
        <v>18184139</v>
      </c>
      <c r="F14" s="13">
        <f t="shared" si="0"/>
        <v>5.3172588670789764</v>
      </c>
      <c r="G14" s="1"/>
      <c r="H14" s="1"/>
      <c r="I14" s="1"/>
    </row>
    <row r="15" spans="1:12" x14ac:dyDescent="0.25">
      <c r="A15" s="8" t="s">
        <v>52</v>
      </c>
      <c r="B15" s="21">
        <v>635150</v>
      </c>
      <c r="C15" s="21">
        <v>835665</v>
      </c>
      <c r="D15" s="21">
        <v>4557706</v>
      </c>
      <c r="E15" s="21">
        <v>5964501</v>
      </c>
      <c r="F15" s="10">
        <f t="shared" si="0"/>
        <v>30.866295456530111</v>
      </c>
      <c r="G15" s="1"/>
      <c r="H15" s="1"/>
      <c r="I15" s="1"/>
    </row>
    <row r="16" spans="1:12" x14ac:dyDescent="0.25">
      <c r="A16" s="11" t="s">
        <v>53</v>
      </c>
      <c r="B16" s="22">
        <v>89369</v>
      </c>
      <c r="C16" s="22">
        <v>92866</v>
      </c>
      <c r="D16" s="22">
        <v>468986</v>
      </c>
      <c r="E16" s="22">
        <v>631928</v>
      </c>
      <c r="F16" s="13">
        <f t="shared" si="0"/>
        <v>34.743467822067174</v>
      </c>
      <c r="G16" s="1"/>
      <c r="H16" s="1"/>
      <c r="I16" s="1"/>
    </row>
    <row r="17" spans="1:9" x14ac:dyDescent="0.25">
      <c r="A17" s="8" t="s">
        <v>54</v>
      </c>
      <c r="B17" s="21">
        <v>90748</v>
      </c>
      <c r="C17" s="21">
        <v>184287</v>
      </c>
      <c r="D17" s="21">
        <v>869575</v>
      </c>
      <c r="E17" s="21">
        <v>1141636</v>
      </c>
      <c r="F17" s="10">
        <f t="shared" si="0"/>
        <v>31.28666302504098</v>
      </c>
      <c r="G17" s="1"/>
      <c r="H17" s="1"/>
      <c r="I17" s="1"/>
    </row>
    <row r="18" spans="1:9" x14ac:dyDescent="0.25">
      <c r="A18" s="11" t="s">
        <v>55</v>
      </c>
      <c r="B18" s="22">
        <v>74812</v>
      </c>
      <c r="C18" s="22">
        <v>69412</v>
      </c>
      <c r="D18" s="22">
        <v>626670</v>
      </c>
      <c r="E18" s="22">
        <v>602963</v>
      </c>
      <c r="F18" s="13">
        <f t="shared" si="0"/>
        <v>-3.7830117924904698</v>
      </c>
      <c r="G18" s="1"/>
      <c r="H18" s="1"/>
      <c r="I18" s="1"/>
    </row>
    <row r="19" spans="1:9" x14ac:dyDescent="0.25">
      <c r="A19" s="8" t="s">
        <v>56</v>
      </c>
      <c r="B19" s="21">
        <v>34857</v>
      </c>
      <c r="C19" s="21">
        <v>47581</v>
      </c>
      <c r="D19" s="21">
        <v>367127</v>
      </c>
      <c r="E19" s="21">
        <v>445555</v>
      </c>
      <c r="F19" s="10">
        <f t="shared" si="0"/>
        <v>21.362634728581668</v>
      </c>
      <c r="G19" s="1"/>
      <c r="H19" s="1"/>
      <c r="I19" s="1"/>
    </row>
    <row r="20" spans="1:9" x14ac:dyDescent="0.25">
      <c r="A20" s="11" t="s">
        <v>57</v>
      </c>
      <c r="B20" s="22">
        <v>61659</v>
      </c>
      <c r="C20" s="22">
        <v>65561</v>
      </c>
      <c r="D20" s="22">
        <v>404610</v>
      </c>
      <c r="E20" s="22">
        <v>607931</v>
      </c>
      <c r="F20" s="13">
        <f t="shared" si="0"/>
        <v>50.251106003311833</v>
      </c>
      <c r="G20" s="1"/>
      <c r="H20" s="1"/>
      <c r="I20" s="1"/>
    </row>
    <row r="21" spans="1:9" x14ac:dyDescent="0.25">
      <c r="A21" s="8" t="s">
        <v>58</v>
      </c>
      <c r="B21" s="21">
        <v>24828</v>
      </c>
      <c r="C21" s="21">
        <v>26559</v>
      </c>
      <c r="D21" s="21">
        <v>185149</v>
      </c>
      <c r="E21" s="21">
        <v>166979</v>
      </c>
      <c r="F21" s="10">
        <f t="shared" si="0"/>
        <v>-9.8137176004191247</v>
      </c>
      <c r="G21" s="1"/>
      <c r="H21" s="1"/>
      <c r="I21" s="1"/>
    </row>
    <row r="22" spans="1:9" x14ac:dyDescent="0.25">
      <c r="A22" s="11" t="s">
        <v>59</v>
      </c>
      <c r="B22" s="22">
        <v>1267851</v>
      </c>
      <c r="C22" s="22">
        <v>1531822</v>
      </c>
      <c r="D22" s="22">
        <v>9027211</v>
      </c>
      <c r="E22" s="22">
        <v>9967608</v>
      </c>
      <c r="F22" s="13">
        <f t="shared" si="0"/>
        <v>10.417359248609571</v>
      </c>
      <c r="G22" s="1"/>
      <c r="H22" s="1"/>
      <c r="I22" s="1"/>
    </row>
    <row r="23" spans="1:9" x14ac:dyDescent="0.25">
      <c r="A23" s="8" t="s">
        <v>60</v>
      </c>
      <c r="B23" s="21">
        <v>145457</v>
      </c>
      <c r="C23" s="21">
        <v>159037</v>
      </c>
      <c r="D23" s="21">
        <v>811743</v>
      </c>
      <c r="E23" s="21">
        <v>1042574</v>
      </c>
      <c r="F23" s="10">
        <f t="shared" si="0"/>
        <v>28.436463264851056</v>
      </c>
      <c r="G23" s="1"/>
      <c r="H23" s="1"/>
      <c r="I23" s="1"/>
    </row>
    <row r="24" spans="1:9" x14ac:dyDescent="0.25">
      <c r="A24" s="11" t="s">
        <v>61</v>
      </c>
      <c r="B24" s="22">
        <v>72596</v>
      </c>
      <c r="C24" s="22">
        <v>79013</v>
      </c>
      <c r="D24" s="22">
        <v>465918</v>
      </c>
      <c r="E24" s="22">
        <v>636987</v>
      </c>
      <c r="F24" s="13">
        <f t="shared" si="0"/>
        <v>36.716546688473073</v>
      </c>
      <c r="G24" s="1"/>
      <c r="H24" s="1"/>
      <c r="I24" s="1"/>
    </row>
    <row r="25" spans="1:9" x14ac:dyDescent="0.25">
      <c r="A25" s="8" t="s">
        <v>62</v>
      </c>
      <c r="B25" s="21">
        <v>59661</v>
      </c>
      <c r="C25" s="21">
        <v>66089</v>
      </c>
      <c r="D25" s="21">
        <v>473837</v>
      </c>
      <c r="E25" s="21">
        <v>483912</v>
      </c>
      <c r="F25" s="10">
        <f t="shared" si="0"/>
        <v>2.1262586079179187</v>
      </c>
      <c r="G25" s="1"/>
      <c r="H25" s="1"/>
      <c r="I25" s="1"/>
    </row>
    <row r="26" spans="1:9" x14ac:dyDescent="0.25">
      <c r="A26" s="11" t="s">
        <v>63</v>
      </c>
      <c r="B26" s="22">
        <v>10039</v>
      </c>
      <c r="C26" s="22">
        <v>15217</v>
      </c>
      <c r="D26" s="22">
        <v>108481</v>
      </c>
      <c r="E26" s="22">
        <v>105684</v>
      </c>
      <c r="F26" s="13">
        <f t="shared" si="0"/>
        <v>-2.578331689420267</v>
      </c>
      <c r="G26" s="1"/>
      <c r="H26" s="1"/>
      <c r="I26" s="1"/>
    </row>
    <row r="27" spans="1:9" x14ac:dyDescent="0.25">
      <c r="A27" s="8" t="s">
        <v>64</v>
      </c>
      <c r="B27" s="21">
        <v>151917</v>
      </c>
      <c r="C27" s="21">
        <v>126712</v>
      </c>
      <c r="D27" s="21">
        <v>1110977</v>
      </c>
      <c r="E27" s="21">
        <v>1407047</v>
      </c>
      <c r="F27" s="10">
        <f t="shared" si="0"/>
        <v>26.649516596653214</v>
      </c>
      <c r="G27" s="1"/>
      <c r="H27" s="1"/>
      <c r="I27" s="1"/>
    </row>
    <row r="28" spans="1:9" x14ac:dyDescent="0.25">
      <c r="A28" s="11" t="s">
        <v>65</v>
      </c>
      <c r="B28" s="22">
        <v>490508</v>
      </c>
      <c r="C28" s="22">
        <v>472649</v>
      </c>
      <c r="D28" s="22">
        <v>3809300</v>
      </c>
      <c r="E28" s="22">
        <v>3849032</v>
      </c>
      <c r="F28" s="13">
        <f t="shared" si="0"/>
        <v>1.043026277793814</v>
      </c>
      <c r="G28" s="1"/>
      <c r="H28" s="1"/>
      <c r="I28" s="1"/>
    </row>
    <row r="29" spans="1:9" x14ac:dyDescent="0.25">
      <c r="A29" s="8" t="s">
        <v>66</v>
      </c>
      <c r="B29" s="21">
        <v>86109</v>
      </c>
      <c r="C29" s="21">
        <v>108643</v>
      </c>
      <c r="D29" s="21">
        <v>698769</v>
      </c>
      <c r="E29" s="21">
        <v>1043390</v>
      </c>
      <c r="F29" s="10">
        <f t="shared" si="0"/>
        <v>49.318301183939184</v>
      </c>
      <c r="G29" s="1"/>
      <c r="H29" s="1"/>
      <c r="I29" s="1"/>
    </row>
    <row r="30" spans="1:9" x14ac:dyDescent="0.25">
      <c r="A30" s="11" t="s">
        <v>67</v>
      </c>
      <c r="B30" s="22">
        <v>139789</v>
      </c>
      <c r="C30" s="22">
        <v>156222</v>
      </c>
      <c r="D30" s="22">
        <v>1238967</v>
      </c>
      <c r="E30" s="22">
        <v>1314705</v>
      </c>
      <c r="F30" s="13">
        <f t="shared" si="0"/>
        <v>6.1129957456493997</v>
      </c>
      <c r="G30" s="1"/>
      <c r="H30" s="1"/>
      <c r="I30" s="1"/>
    </row>
    <row r="31" spans="1:9" x14ac:dyDescent="0.25">
      <c r="A31" s="8" t="s">
        <v>68</v>
      </c>
      <c r="B31" s="21">
        <v>272341</v>
      </c>
      <c r="C31" s="21">
        <v>271757</v>
      </c>
      <c r="D31" s="21">
        <v>1898426</v>
      </c>
      <c r="E31" s="21">
        <v>2466380</v>
      </c>
      <c r="F31" s="10">
        <f t="shared" si="0"/>
        <v>29.917099744735907</v>
      </c>
      <c r="G31" s="1"/>
      <c r="H31" s="1"/>
      <c r="I31" s="1"/>
    </row>
    <row r="32" spans="1:9" x14ac:dyDescent="0.25">
      <c r="A32" s="11" t="s">
        <v>69</v>
      </c>
      <c r="B32" s="22">
        <v>4192479</v>
      </c>
      <c r="C32" s="22">
        <v>4917217</v>
      </c>
      <c r="D32" s="22">
        <v>31837317</v>
      </c>
      <c r="E32" s="22">
        <v>36172210</v>
      </c>
      <c r="F32" s="13">
        <f t="shared" si="0"/>
        <v>13.615761026596559</v>
      </c>
      <c r="G32" s="1"/>
      <c r="H32" s="1"/>
      <c r="I32" s="1"/>
    </row>
    <row r="33" spans="1:9" x14ac:dyDescent="0.25">
      <c r="A33" s="8" t="s">
        <v>70</v>
      </c>
      <c r="B33" s="21">
        <v>221071</v>
      </c>
      <c r="C33" s="21">
        <v>224126</v>
      </c>
      <c r="D33" s="21">
        <v>1978240</v>
      </c>
      <c r="E33" s="21">
        <v>2206474</v>
      </c>
      <c r="F33" s="10">
        <f t="shared" si="0"/>
        <v>11.537225008088001</v>
      </c>
      <c r="G33" s="1"/>
      <c r="H33" s="1"/>
      <c r="I33" s="1"/>
    </row>
    <row r="34" spans="1:9" x14ac:dyDescent="0.25">
      <c r="A34" s="11" t="s">
        <v>71</v>
      </c>
      <c r="B34" s="22">
        <v>11058</v>
      </c>
      <c r="C34" s="22">
        <v>4246</v>
      </c>
      <c r="D34" s="22">
        <v>183867</v>
      </c>
      <c r="E34" s="22">
        <v>83066</v>
      </c>
      <c r="F34" s="13">
        <f t="shared" si="0"/>
        <v>-54.822779509101686</v>
      </c>
      <c r="G34" s="1"/>
      <c r="H34" s="1"/>
      <c r="I34" s="1"/>
    </row>
    <row r="35" spans="1:9" x14ac:dyDescent="0.25">
      <c r="A35" s="14" t="s">
        <v>72</v>
      </c>
      <c r="B35" s="15">
        <f>SUM(B7:B34)</f>
        <v>15074216</v>
      </c>
      <c r="C35" s="15">
        <f t="shared" ref="C35:E35" si="1">SUM(C7:C34)</f>
        <v>15641830</v>
      </c>
      <c r="D35" s="15">
        <f t="shared" si="1"/>
        <v>116240287</v>
      </c>
      <c r="E35" s="15">
        <f t="shared" si="1"/>
        <v>126506976</v>
      </c>
      <c r="F35" s="16">
        <f t="shared" si="0"/>
        <v>8.8322983923809488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673686</v>
      </c>
      <c r="C38" s="41">
        <f>D7</f>
        <v>1098365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36172210</v>
      </c>
      <c r="G38" s="42">
        <f>LOOKUP(E38,$A$38:$A$65,$C$38:$C$65)</f>
        <v>31837317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918484</v>
      </c>
      <c r="C39" s="41">
        <f t="shared" ref="C39:C65" si="5">D8</f>
        <v>835369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28247418</v>
      </c>
      <c r="G39" s="42">
        <f t="shared" ref="G39:G65" si="8">LOOKUP(E39,$A$38:$A$65,$C$38:$C$65)</f>
        <v>27944286</v>
      </c>
    </row>
    <row r="40" spans="1:9" x14ac:dyDescent="0.25">
      <c r="A40" s="42" t="str">
        <f t="shared" si="3"/>
        <v>ALMERIA</v>
      </c>
      <c r="B40" s="41">
        <f t="shared" si="4"/>
        <v>380658</v>
      </c>
      <c r="C40" s="41">
        <f t="shared" si="5"/>
        <v>351310</v>
      </c>
      <c r="D40" s="41">
        <f t="shared" si="6"/>
        <v>25</v>
      </c>
      <c r="E40" s="42" t="str">
        <f t="shared" si="2"/>
        <v>BARCELONA</v>
      </c>
      <c r="F40" s="42">
        <f t="shared" si="7"/>
        <v>18184139</v>
      </c>
      <c r="G40" s="42">
        <f t="shared" si="8"/>
        <v>17266058</v>
      </c>
    </row>
    <row r="41" spans="1:9" x14ac:dyDescent="0.25">
      <c r="A41" s="42" t="str">
        <f t="shared" si="3"/>
        <v>AVILES</v>
      </c>
      <c r="B41" s="41">
        <f t="shared" si="4"/>
        <v>831494</v>
      </c>
      <c r="C41" s="41">
        <f t="shared" si="5"/>
        <v>637075</v>
      </c>
      <c r="D41" s="41">
        <f t="shared" si="6"/>
        <v>17</v>
      </c>
      <c r="E41" s="42" t="str">
        <f t="shared" si="2"/>
        <v>LAS PALMAS</v>
      </c>
      <c r="F41" s="42">
        <f t="shared" si="7"/>
        <v>9967608</v>
      </c>
      <c r="G41" s="42">
        <f t="shared" si="8"/>
        <v>9027211</v>
      </c>
    </row>
    <row r="42" spans="1:9" x14ac:dyDescent="0.25">
      <c r="A42" s="42" t="str">
        <f t="shared" si="3"/>
        <v>BAHIA DE ALGECIRAS</v>
      </c>
      <c r="B42" s="41">
        <f t="shared" si="4"/>
        <v>28247418</v>
      </c>
      <c r="C42" s="41">
        <f t="shared" si="5"/>
        <v>27944286</v>
      </c>
      <c r="D42" s="41">
        <f t="shared" si="6"/>
        <v>2</v>
      </c>
      <c r="E42" s="42" t="str">
        <f t="shared" si="2"/>
        <v>BILBAO</v>
      </c>
      <c r="F42" s="42">
        <f t="shared" si="7"/>
        <v>5964501</v>
      </c>
      <c r="G42" s="42">
        <f t="shared" si="8"/>
        <v>4557706</v>
      </c>
    </row>
    <row r="43" spans="1:9" x14ac:dyDescent="0.25">
      <c r="A43" s="42" t="str">
        <f t="shared" si="3"/>
        <v>BAHIA DE CADIZ</v>
      </c>
      <c r="B43" s="41">
        <f t="shared" si="4"/>
        <v>1395628</v>
      </c>
      <c r="C43" s="41">
        <f t="shared" si="5"/>
        <v>1389612</v>
      </c>
      <c r="D43" s="41">
        <f t="shared" si="6"/>
        <v>11</v>
      </c>
      <c r="E43" s="42" t="str">
        <f t="shared" si="2"/>
        <v>BALEARES</v>
      </c>
      <c r="F43" s="42">
        <f t="shared" si="7"/>
        <v>5534907</v>
      </c>
      <c r="G43" s="42">
        <f t="shared" si="8"/>
        <v>5595336</v>
      </c>
    </row>
    <row r="44" spans="1:9" x14ac:dyDescent="0.25">
      <c r="A44" s="42" t="str">
        <f t="shared" si="3"/>
        <v>BALEARES</v>
      </c>
      <c r="B44" s="41">
        <f t="shared" si="4"/>
        <v>5534907</v>
      </c>
      <c r="C44" s="41">
        <f t="shared" si="5"/>
        <v>5595336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3849032</v>
      </c>
      <c r="G44" s="42">
        <f t="shared" si="8"/>
        <v>3809300</v>
      </c>
    </row>
    <row r="45" spans="1:9" x14ac:dyDescent="0.25">
      <c r="A45" s="42" t="str">
        <f t="shared" si="3"/>
        <v>BARCELONA</v>
      </c>
      <c r="B45" s="41">
        <f t="shared" si="4"/>
        <v>18184139</v>
      </c>
      <c r="C45" s="41">
        <f t="shared" si="5"/>
        <v>17266058</v>
      </c>
      <c r="D45" s="41">
        <f t="shared" si="6"/>
        <v>3</v>
      </c>
      <c r="E45" s="42" t="str">
        <f t="shared" si="2"/>
        <v>TARRAGONA</v>
      </c>
      <c r="F45" s="42">
        <f t="shared" si="7"/>
        <v>2466380</v>
      </c>
      <c r="G45" s="42">
        <f t="shared" si="8"/>
        <v>1898426</v>
      </c>
    </row>
    <row r="46" spans="1:9" x14ac:dyDescent="0.25">
      <c r="A46" s="42" t="str">
        <f t="shared" si="3"/>
        <v>BILBAO</v>
      </c>
      <c r="B46" s="41">
        <f t="shared" si="4"/>
        <v>5964501</v>
      </c>
      <c r="C46" s="41">
        <f t="shared" si="5"/>
        <v>4557706</v>
      </c>
      <c r="D46" s="41">
        <f t="shared" si="6"/>
        <v>5</v>
      </c>
      <c r="E46" s="42" t="str">
        <f t="shared" si="2"/>
        <v>VIGO</v>
      </c>
      <c r="F46" s="42">
        <f t="shared" si="7"/>
        <v>2206474</v>
      </c>
      <c r="G46" s="42">
        <f t="shared" si="8"/>
        <v>1978240</v>
      </c>
    </row>
    <row r="47" spans="1:9" x14ac:dyDescent="0.25">
      <c r="A47" s="42" t="str">
        <f t="shared" si="3"/>
        <v>CARTAGENA</v>
      </c>
      <c r="B47" s="41">
        <f t="shared" si="4"/>
        <v>631928</v>
      </c>
      <c r="C47" s="41">
        <f t="shared" si="5"/>
        <v>468986</v>
      </c>
      <c r="D47" s="41">
        <f t="shared" si="6"/>
        <v>20</v>
      </c>
      <c r="E47" s="42" t="str">
        <f t="shared" si="2"/>
        <v>PASAIA</v>
      </c>
      <c r="F47" s="42">
        <f t="shared" si="7"/>
        <v>1407047</v>
      </c>
      <c r="G47" s="42">
        <f t="shared" si="8"/>
        <v>1110977</v>
      </c>
    </row>
    <row r="48" spans="1:9" x14ac:dyDescent="0.25">
      <c r="A48" s="42" t="str">
        <f t="shared" si="3"/>
        <v>CASTELLON</v>
      </c>
      <c r="B48" s="41">
        <f t="shared" si="4"/>
        <v>1141636</v>
      </c>
      <c r="C48" s="41">
        <f t="shared" si="5"/>
        <v>869575</v>
      </c>
      <c r="D48" s="41">
        <f t="shared" si="6"/>
        <v>13</v>
      </c>
      <c r="E48" s="42" t="str">
        <f t="shared" si="2"/>
        <v>BAHIA DE CADIZ</v>
      </c>
      <c r="F48" s="42">
        <f t="shared" si="7"/>
        <v>1395628</v>
      </c>
      <c r="G48" s="42">
        <f t="shared" si="8"/>
        <v>1389612</v>
      </c>
    </row>
    <row r="49" spans="1:7" x14ac:dyDescent="0.25">
      <c r="A49" s="42" t="str">
        <f t="shared" si="3"/>
        <v>CEUTA</v>
      </c>
      <c r="B49" s="41">
        <f t="shared" si="4"/>
        <v>602963</v>
      </c>
      <c r="C49" s="41">
        <f t="shared" si="5"/>
        <v>626670</v>
      </c>
      <c r="D49" s="41">
        <f t="shared" si="6"/>
        <v>22</v>
      </c>
      <c r="E49" s="42" t="str">
        <f t="shared" si="2"/>
        <v>SEVILLA</v>
      </c>
      <c r="F49" s="42">
        <f t="shared" si="7"/>
        <v>1314705</v>
      </c>
      <c r="G49" s="42">
        <f t="shared" si="8"/>
        <v>1238967</v>
      </c>
    </row>
    <row r="50" spans="1:7" x14ac:dyDescent="0.25">
      <c r="A50" s="42" t="str">
        <f t="shared" si="3"/>
        <v>FERROL-SAN CIBRAO</v>
      </c>
      <c r="B50" s="41">
        <f t="shared" si="4"/>
        <v>445555</v>
      </c>
      <c r="C50" s="41">
        <f t="shared" si="5"/>
        <v>367127</v>
      </c>
      <c r="D50" s="41">
        <f t="shared" si="6"/>
        <v>24</v>
      </c>
      <c r="E50" s="42" t="str">
        <f t="shared" si="2"/>
        <v>CASTELLON</v>
      </c>
      <c r="F50" s="42">
        <f t="shared" si="7"/>
        <v>1141636</v>
      </c>
      <c r="G50" s="42">
        <f t="shared" si="8"/>
        <v>869575</v>
      </c>
    </row>
    <row r="51" spans="1:7" x14ac:dyDescent="0.25">
      <c r="A51" s="42" t="str">
        <f t="shared" si="3"/>
        <v>GIJON</v>
      </c>
      <c r="B51" s="41">
        <f t="shared" si="4"/>
        <v>607931</v>
      </c>
      <c r="C51" s="41">
        <f t="shared" si="5"/>
        <v>404610</v>
      </c>
      <c r="D51" s="41">
        <f t="shared" si="6"/>
        <v>21</v>
      </c>
      <c r="E51" s="42" t="str">
        <f t="shared" si="2"/>
        <v>SANTANDER</v>
      </c>
      <c r="F51" s="42">
        <f t="shared" si="7"/>
        <v>1043390</v>
      </c>
      <c r="G51" s="42">
        <f t="shared" si="8"/>
        <v>698769</v>
      </c>
    </row>
    <row r="52" spans="1:7" x14ac:dyDescent="0.25">
      <c r="A52" s="42" t="str">
        <f t="shared" si="3"/>
        <v>HUELVA</v>
      </c>
      <c r="B52" s="41">
        <f t="shared" si="4"/>
        <v>166979</v>
      </c>
      <c r="C52" s="41">
        <f t="shared" si="5"/>
        <v>185149</v>
      </c>
      <c r="D52" s="41">
        <f t="shared" si="6"/>
        <v>26</v>
      </c>
      <c r="E52" s="42" t="str">
        <f t="shared" si="2"/>
        <v>MALAGA</v>
      </c>
      <c r="F52" s="42">
        <f t="shared" si="7"/>
        <v>1042574</v>
      </c>
      <c r="G52" s="42">
        <f t="shared" si="8"/>
        <v>811743</v>
      </c>
    </row>
    <row r="53" spans="1:7" x14ac:dyDescent="0.25">
      <c r="A53" s="42" t="str">
        <f t="shared" si="3"/>
        <v>LAS PALMAS</v>
      </c>
      <c r="B53" s="41">
        <f t="shared" si="4"/>
        <v>9967608</v>
      </c>
      <c r="C53" s="41">
        <f t="shared" si="5"/>
        <v>9027211</v>
      </c>
      <c r="D53" s="41">
        <f t="shared" si="6"/>
        <v>4</v>
      </c>
      <c r="E53" s="42" t="str">
        <f t="shared" si="2"/>
        <v>ALICANTE</v>
      </c>
      <c r="F53" s="42">
        <f t="shared" si="7"/>
        <v>918484</v>
      </c>
      <c r="G53" s="42">
        <f t="shared" si="8"/>
        <v>835369</v>
      </c>
    </row>
    <row r="54" spans="1:7" x14ac:dyDescent="0.25">
      <c r="A54" s="42" t="str">
        <f t="shared" si="3"/>
        <v>MALAGA</v>
      </c>
      <c r="B54" s="41">
        <f t="shared" si="4"/>
        <v>1042574</v>
      </c>
      <c r="C54" s="41">
        <f t="shared" si="5"/>
        <v>811743</v>
      </c>
      <c r="D54" s="41">
        <f t="shared" si="6"/>
        <v>15</v>
      </c>
      <c r="E54" s="42" t="str">
        <f t="shared" si="2"/>
        <v>AVILES</v>
      </c>
      <c r="F54" s="42">
        <f t="shared" si="7"/>
        <v>831494</v>
      </c>
      <c r="G54" s="42">
        <f t="shared" si="8"/>
        <v>637075</v>
      </c>
    </row>
    <row r="55" spans="1:7" x14ac:dyDescent="0.25">
      <c r="A55" s="42" t="str">
        <f t="shared" si="3"/>
        <v>MARIN Y RIA DE PONTEVEDRA</v>
      </c>
      <c r="B55" s="41">
        <f t="shared" si="4"/>
        <v>636987</v>
      </c>
      <c r="C55" s="41">
        <f t="shared" si="5"/>
        <v>465918</v>
      </c>
      <c r="D55" s="41">
        <f t="shared" si="6"/>
        <v>19</v>
      </c>
      <c r="E55" s="42" t="str">
        <f t="shared" si="2"/>
        <v>A CORUÑA</v>
      </c>
      <c r="F55" s="42">
        <f t="shared" ref="F55:F65" si="9">LOOKUP(E55,$A$38:$A$65,$B$38:$B$65)</f>
        <v>673686</v>
      </c>
      <c r="G55" s="42">
        <f t="shared" si="8"/>
        <v>1098365</v>
      </c>
    </row>
    <row r="56" spans="1:7" x14ac:dyDescent="0.25">
      <c r="A56" s="42" t="str">
        <f t="shared" si="3"/>
        <v>MELILLA</v>
      </c>
      <c r="B56" s="41">
        <f t="shared" si="4"/>
        <v>483912</v>
      </c>
      <c r="C56" s="41">
        <f t="shared" si="5"/>
        <v>473837</v>
      </c>
      <c r="D56" s="41">
        <f t="shared" si="6"/>
        <v>23</v>
      </c>
      <c r="E56" s="42" t="str">
        <f t="shared" si="2"/>
        <v>MARIN Y RIA DE PONTEVEDRA</v>
      </c>
      <c r="F56" s="42">
        <f t="shared" si="9"/>
        <v>636987</v>
      </c>
      <c r="G56" s="42">
        <f t="shared" si="8"/>
        <v>465918</v>
      </c>
    </row>
    <row r="57" spans="1:7" x14ac:dyDescent="0.25">
      <c r="A57" s="42" t="str">
        <f t="shared" si="3"/>
        <v>MOTRIL</v>
      </c>
      <c r="B57" s="41">
        <f t="shared" si="4"/>
        <v>105684</v>
      </c>
      <c r="C57" s="41">
        <f t="shared" si="5"/>
        <v>108481</v>
      </c>
      <c r="D57" s="41">
        <f t="shared" si="6"/>
        <v>27</v>
      </c>
      <c r="E57" s="42" t="str">
        <f t="shared" si="2"/>
        <v>CARTAGENA</v>
      </c>
      <c r="F57" s="42">
        <f t="shared" si="9"/>
        <v>631928</v>
      </c>
      <c r="G57" s="42">
        <f t="shared" si="8"/>
        <v>468986</v>
      </c>
    </row>
    <row r="58" spans="1:7" x14ac:dyDescent="0.25">
      <c r="A58" s="42" t="str">
        <f t="shared" si="3"/>
        <v>PASAIA</v>
      </c>
      <c r="B58" s="41">
        <f t="shared" si="4"/>
        <v>1407047</v>
      </c>
      <c r="C58" s="41">
        <f t="shared" si="5"/>
        <v>1110977</v>
      </c>
      <c r="D58" s="41">
        <f t="shared" si="6"/>
        <v>10</v>
      </c>
      <c r="E58" s="42" t="str">
        <f t="shared" si="2"/>
        <v>GIJON</v>
      </c>
      <c r="F58" s="42">
        <f t="shared" si="9"/>
        <v>607931</v>
      </c>
      <c r="G58" s="42">
        <f t="shared" si="8"/>
        <v>404610</v>
      </c>
    </row>
    <row r="59" spans="1:7" x14ac:dyDescent="0.25">
      <c r="A59" s="42" t="str">
        <f t="shared" si="3"/>
        <v>SANTA CRUZ DE TENERIFE</v>
      </c>
      <c r="B59" s="41">
        <f t="shared" si="4"/>
        <v>3849032</v>
      </c>
      <c r="C59" s="41">
        <f t="shared" si="5"/>
        <v>3809300</v>
      </c>
      <c r="D59" s="41">
        <f t="shared" si="6"/>
        <v>7</v>
      </c>
      <c r="E59" s="42" t="str">
        <f t="shared" si="2"/>
        <v>CEUTA</v>
      </c>
      <c r="F59" s="42">
        <f t="shared" si="9"/>
        <v>602963</v>
      </c>
      <c r="G59" s="42">
        <f t="shared" si="8"/>
        <v>626670</v>
      </c>
    </row>
    <row r="60" spans="1:7" x14ac:dyDescent="0.25">
      <c r="A60" s="42" t="str">
        <f t="shared" si="3"/>
        <v>SANTANDER</v>
      </c>
      <c r="B60" s="41">
        <f t="shared" si="4"/>
        <v>1043390</v>
      </c>
      <c r="C60" s="41">
        <f t="shared" si="5"/>
        <v>698769</v>
      </c>
      <c r="D60" s="41">
        <f t="shared" si="6"/>
        <v>14</v>
      </c>
      <c r="E60" s="42" t="str">
        <f t="shared" si="2"/>
        <v>MELILLA</v>
      </c>
      <c r="F60" s="42">
        <f t="shared" si="9"/>
        <v>483912</v>
      </c>
      <c r="G60" s="42">
        <f t="shared" si="8"/>
        <v>473837</v>
      </c>
    </row>
    <row r="61" spans="1:7" x14ac:dyDescent="0.25">
      <c r="A61" s="42" t="str">
        <f t="shared" si="3"/>
        <v>SEVILLA</v>
      </c>
      <c r="B61" s="41">
        <f t="shared" si="4"/>
        <v>1314705</v>
      </c>
      <c r="C61" s="41">
        <f t="shared" si="5"/>
        <v>1238967</v>
      </c>
      <c r="D61" s="41">
        <f t="shared" si="6"/>
        <v>12</v>
      </c>
      <c r="E61" s="42" t="str">
        <f t="shared" si="2"/>
        <v>FERROL-SAN CIBRAO</v>
      </c>
      <c r="F61" s="42">
        <f t="shared" si="9"/>
        <v>445555</v>
      </c>
      <c r="G61" s="42">
        <f t="shared" si="8"/>
        <v>367127</v>
      </c>
    </row>
    <row r="62" spans="1:7" x14ac:dyDescent="0.25">
      <c r="A62" s="42" t="str">
        <f t="shared" si="3"/>
        <v>TARRAGONA</v>
      </c>
      <c r="B62" s="41">
        <f t="shared" si="4"/>
        <v>2466380</v>
      </c>
      <c r="C62" s="41">
        <f t="shared" si="5"/>
        <v>1898426</v>
      </c>
      <c r="D62" s="41">
        <f t="shared" si="6"/>
        <v>8</v>
      </c>
      <c r="E62" s="42" t="str">
        <f t="shared" si="2"/>
        <v>ALMERIA</v>
      </c>
      <c r="F62" s="42">
        <f t="shared" si="9"/>
        <v>380658</v>
      </c>
      <c r="G62" s="42">
        <f t="shared" si="8"/>
        <v>351310</v>
      </c>
    </row>
    <row r="63" spans="1:7" x14ac:dyDescent="0.25">
      <c r="A63" s="42" t="str">
        <f t="shared" si="3"/>
        <v>VALENCIA</v>
      </c>
      <c r="B63" s="41">
        <f t="shared" si="4"/>
        <v>36172210</v>
      </c>
      <c r="C63" s="41">
        <f t="shared" si="5"/>
        <v>31837317</v>
      </c>
      <c r="D63" s="41">
        <f t="shared" si="6"/>
        <v>1</v>
      </c>
      <c r="E63" s="42" t="str">
        <f t="shared" si="2"/>
        <v>HUELVA</v>
      </c>
      <c r="F63" s="42">
        <f t="shared" si="9"/>
        <v>166979</v>
      </c>
      <c r="G63" s="42">
        <f t="shared" si="8"/>
        <v>185149</v>
      </c>
    </row>
    <row r="64" spans="1:7" x14ac:dyDescent="0.25">
      <c r="A64" s="42" t="str">
        <f t="shared" si="3"/>
        <v>VIGO</v>
      </c>
      <c r="B64" s="41">
        <f t="shared" si="4"/>
        <v>2206474</v>
      </c>
      <c r="C64" s="41">
        <f t="shared" si="5"/>
        <v>1978240</v>
      </c>
      <c r="D64" s="41">
        <f t="shared" si="6"/>
        <v>9</v>
      </c>
      <c r="E64" s="42" t="str">
        <f t="shared" si="2"/>
        <v>MOTRIL</v>
      </c>
      <c r="F64" s="42">
        <f t="shared" si="9"/>
        <v>105684</v>
      </c>
      <c r="G64" s="42">
        <f t="shared" si="8"/>
        <v>108481</v>
      </c>
    </row>
    <row r="65" spans="1:7" x14ac:dyDescent="0.25">
      <c r="A65" s="42" t="str">
        <f t="shared" si="3"/>
        <v>VILAGARCIA</v>
      </c>
      <c r="B65" s="41">
        <f t="shared" si="4"/>
        <v>83066</v>
      </c>
      <c r="C65" s="41">
        <f t="shared" si="5"/>
        <v>183867</v>
      </c>
      <c r="D65" s="41">
        <f t="shared" si="6"/>
        <v>28</v>
      </c>
      <c r="E65" s="42" t="str">
        <f t="shared" si="2"/>
        <v>VILAGARCIA</v>
      </c>
      <c r="F65" s="42">
        <f t="shared" si="9"/>
        <v>83066</v>
      </c>
      <c r="G65" s="42">
        <f t="shared" si="8"/>
        <v>183867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3">
        <v>4688</v>
      </c>
      <c r="C7" s="23">
        <v>4592</v>
      </c>
      <c r="D7" s="23">
        <v>30177</v>
      </c>
      <c r="E7" s="23">
        <v>29984</v>
      </c>
      <c r="F7" s="10">
        <f>((E7*100)/D7)-100</f>
        <v>-0.6395599297478185</v>
      </c>
      <c r="G7" s="1"/>
      <c r="H7" s="1"/>
      <c r="I7" s="1"/>
    </row>
    <row r="8" spans="1:12" x14ac:dyDescent="0.25">
      <c r="A8" s="11" t="s">
        <v>45</v>
      </c>
      <c r="B8" s="24">
        <v>32</v>
      </c>
      <c r="C8" s="24">
        <v>29</v>
      </c>
      <c r="D8" s="24">
        <v>365</v>
      </c>
      <c r="E8" s="24">
        <v>245</v>
      </c>
      <c r="F8" s="13">
        <f t="shared" ref="F8:F35" si="0">((E8*100)/D8)-100</f>
        <v>-32.876712328767127</v>
      </c>
      <c r="G8" s="1"/>
      <c r="H8" s="1"/>
      <c r="I8" s="1"/>
    </row>
    <row r="9" spans="1:12" x14ac:dyDescent="0.25">
      <c r="A9" s="8" t="s">
        <v>46</v>
      </c>
      <c r="B9" s="23">
        <v>226</v>
      </c>
      <c r="C9" s="23">
        <v>468</v>
      </c>
      <c r="D9" s="23">
        <v>1945</v>
      </c>
      <c r="E9" s="23">
        <v>2125</v>
      </c>
      <c r="F9" s="10">
        <f t="shared" si="0"/>
        <v>9.2544987146529536</v>
      </c>
      <c r="G9" s="1"/>
      <c r="H9" s="1"/>
      <c r="I9" s="1"/>
    </row>
    <row r="10" spans="1:12" x14ac:dyDescent="0.25">
      <c r="A10" s="11" t="s">
        <v>47</v>
      </c>
      <c r="B10" s="24">
        <v>821</v>
      </c>
      <c r="C10" s="24">
        <v>1601</v>
      </c>
      <c r="D10" s="24">
        <v>10868</v>
      </c>
      <c r="E10" s="24">
        <v>10567</v>
      </c>
      <c r="F10" s="13">
        <f t="shared" si="0"/>
        <v>-2.7695988222304067</v>
      </c>
      <c r="G10" s="1"/>
      <c r="H10" s="1"/>
      <c r="I10" s="1"/>
    </row>
    <row r="11" spans="1:12" x14ac:dyDescent="0.25">
      <c r="A11" s="8" t="s">
        <v>48</v>
      </c>
      <c r="B11" s="23">
        <v>217</v>
      </c>
      <c r="C11" s="23">
        <v>147</v>
      </c>
      <c r="D11" s="23">
        <v>1499</v>
      </c>
      <c r="E11" s="23">
        <v>841</v>
      </c>
      <c r="F11" s="10">
        <f t="shared" si="0"/>
        <v>-43.895930620413608</v>
      </c>
      <c r="G11" s="1"/>
      <c r="H11" s="1"/>
      <c r="I11" s="1"/>
    </row>
    <row r="12" spans="1:12" x14ac:dyDescent="0.25">
      <c r="A12" s="11" t="s">
        <v>49</v>
      </c>
      <c r="B12" s="24">
        <v>2597</v>
      </c>
      <c r="C12" s="24">
        <v>2231</v>
      </c>
      <c r="D12" s="24">
        <v>13907</v>
      </c>
      <c r="E12" s="24">
        <v>12549</v>
      </c>
      <c r="F12" s="13">
        <f t="shared" si="0"/>
        <v>-9.7648666139354248</v>
      </c>
      <c r="G12" s="1"/>
      <c r="H12" s="1"/>
      <c r="I12" s="1"/>
    </row>
    <row r="13" spans="1:12" x14ac:dyDescent="0.25">
      <c r="A13" s="8" t="s">
        <v>50</v>
      </c>
      <c r="B13" s="23">
        <v>221</v>
      </c>
      <c r="C13" s="23">
        <v>190</v>
      </c>
      <c r="D13" s="23">
        <v>1908</v>
      </c>
      <c r="E13" s="23">
        <v>1168</v>
      </c>
      <c r="F13" s="10">
        <f t="shared" si="0"/>
        <v>-38.784067085953879</v>
      </c>
      <c r="G13" s="1"/>
      <c r="H13" s="1"/>
      <c r="I13" s="1"/>
    </row>
    <row r="14" spans="1:12" x14ac:dyDescent="0.25">
      <c r="A14" s="11" t="s">
        <v>51</v>
      </c>
      <c r="B14" s="24">
        <v>90</v>
      </c>
      <c r="C14" s="24">
        <v>0</v>
      </c>
      <c r="D14" s="24">
        <v>1820</v>
      </c>
      <c r="E14" s="24">
        <v>1777</v>
      </c>
      <c r="F14" s="13">
        <f t="shared" si="0"/>
        <v>-2.3626373626373578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153</v>
      </c>
      <c r="C16" s="24">
        <v>164</v>
      </c>
      <c r="D16" s="24">
        <v>786</v>
      </c>
      <c r="E16" s="24">
        <v>823</v>
      </c>
      <c r="F16" s="13">
        <f t="shared" si="0"/>
        <v>4.707379134860048</v>
      </c>
      <c r="G16" s="1"/>
      <c r="H16" s="1"/>
      <c r="I16" s="1"/>
    </row>
    <row r="17" spans="1:9" x14ac:dyDescent="0.25">
      <c r="A17" s="8" t="s">
        <v>54</v>
      </c>
      <c r="B17" s="23">
        <v>658</v>
      </c>
      <c r="C17" s="23">
        <v>476</v>
      </c>
      <c r="D17" s="23">
        <v>3404</v>
      </c>
      <c r="E17" s="23">
        <v>2873</v>
      </c>
      <c r="F17" s="10">
        <f t="shared" si="0"/>
        <v>-15.599294947121038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6</v>
      </c>
      <c r="D18" s="24">
        <v>45</v>
      </c>
      <c r="E18" s="24">
        <v>41</v>
      </c>
      <c r="F18" s="13">
        <f t="shared" si="0"/>
        <v>-8.8888888888888857</v>
      </c>
      <c r="G18" s="1"/>
      <c r="H18" s="1"/>
      <c r="I18" s="1"/>
    </row>
    <row r="19" spans="1:9" x14ac:dyDescent="0.25">
      <c r="A19" s="8" t="s">
        <v>56</v>
      </c>
      <c r="B19" s="23">
        <v>7</v>
      </c>
      <c r="C19" s="23">
        <v>16</v>
      </c>
      <c r="D19" s="23">
        <v>129</v>
      </c>
      <c r="E19" s="23">
        <v>253</v>
      </c>
      <c r="F19" s="10">
        <f t="shared" si="0"/>
        <v>96.124031007751938</v>
      </c>
      <c r="G19" s="1"/>
      <c r="H19" s="1"/>
      <c r="I19" s="1"/>
    </row>
    <row r="20" spans="1:9" x14ac:dyDescent="0.25">
      <c r="A20" s="11" t="s">
        <v>57</v>
      </c>
      <c r="B20" s="24">
        <v>328</v>
      </c>
      <c r="C20" s="24">
        <v>532</v>
      </c>
      <c r="D20" s="24">
        <v>9642</v>
      </c>
      <c r="E20" s="24">
        <v>7818</v>
      </c>
      <c r="F20" s="13">
        <f t="shared" si="0"/>
        <v>-18.917237087741128</v>
      </c>
      <c r="G20" s="1"/>
      <c r="H20" s="1"/>
      <c r="I20" s="1"/>
    </row>
    <row r="21" spans="1:9" x14ac:dyDescent="0.25">
      <c r="A21" s="8" t="s">
        <v>58</v>
      </c>
      <c r="B21" s="23">
        <v>237</v>
      </c>
      <c r="C21" s="23">
        <v>204</v>
      </c>
      <c r="D21" s="23">
        <v>1817</v>
      </c>
      <c r="E21" s="23">
        <v>1647</v>
      </c>
      <c r="F21" s="10">
        <f t="shared" si="0"/>
        <v>-9.3560814529444087</v>
      </c>
      <c r="G21" s="1"/>
      <c r="H21" s="1"/>
      <c r="I21" s="1"/>
    </row>
    <row r="22" spans="1:9" x14ac:dyDescent="0.25">
      <c r="A22" s="11" t="s">
        <v>59</v>
      </c>
      <c r="B22" s="24">
        <v>394</v>
      </c>
      <c r="C22" s="24">
        <v>199</v>
      </c>
      <c r="D22" s="24">
        <v>2472</v>
      </c>
      <c r="E22" s="24">
        <v>1778</v>
      </c>
      <c r="F22" s="13">
        <f t="shared" si="0"/>
        <v>-28.074433656957922</v>
      </c>
      <c r="G22" s="1"/>
      <c r="H22" s="1"/>
      <c r="I22" s="1"/>
    </row>
    <row r="23" spans="1:9" x14ac:dyDescent="0.25">
      <c r="A23" s="8" t="s">
        <v>60</v>
      </c>
      <c r="B23" s="23">
        <v>114</v>
      </c>
      <c r="C23" s="23">
        <v>182</v>
      </c>
      <c r="D23" s="23">
        <v>692</v>
      </c>
      <c r="E23" s="23">
        <v>627</v>
      </c>
      <c r="F23" s="10">
        <f t="shared" si="0"/>
        <v>-9.3930635838150351</v>
      </c>
      <c r="G23" s="1"/>
      <c r="H23" s="1"/>
      <c r="I23" s="1"/>
    </row>
    <row r="24" spans="1:9" x14ac:dyDescent="0.25">
      <c r="A24" s="11" t="s">
        <v>61</v>
      </c>
      <c r="B24" s="24">
        <v>241</v>
      </c>
      <c r="C24" s="24">
        <v>187</v>
      </c>
      <c r="D24" s="24">
        <v>1854</v>
      </c>
      <c r="E24" s="24">
        <v>1666</v>
      </c>
      <c r="F24" s="13">
        <f t="shared" si="0"/>
        <v>-10.140237324703349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439</v>
      </c>
      <c r="C26" s="24">
        <v>294</v>
      </c>
      <c r="D26" s="24">
        <v>1838</v>
      </c>
      <c r="E26" s="24">
        <v>1173</v>
      </c>
      <c r="F26" s="13">
        <f t="shared" si="0"/>
        <v>-36.18063112078346</v>
      </c>
      <c r="G26" s="1"/>
      <c r="H26" s="1"/>
      <c r="I26" s="1"/>
    </row>
    <row r="27" spans="1:9" x14ac:dyDescent="0.25">
      <c r="A27" s="8" t="s">
        <v>64</v>
      </c>
      <c r="B27" s="23">
        <v>1048</v>
      </c>
      <c r="C27" s="23">
        <v>1294</v>
      </c>
      <c r="D27" s="23">
        <v>10325</v>
      </c>
      <c r="E27" s="23">
        <v>12192</v>
      </c>
      <c r="F27" s="10">
        <f t="shared" si="0"/>
        <v>18.082324455205807</v>
      </c>
      <c r="G27" s="1"/>
      <c r="H27" s="1"/>
      <c r="I27" s="1"/>
    </row>
    <row r="28" spans="1:9" x14ac:dyDescent="0.25">
      <c r="A28" s="11" t="s">
        <v>65</v>
      </c>
      <c r="B28" s="24">
        <v>680</v>
      </c>
      <c r="C28" s="24">
        <v>419</v>
      </c>
      <c r="D28" s="24">
        <v>3243</v>
      </c>
      <c r="E28" s="24">
        <v>2677</v>
      </c>
      <c r="F28" s="13">
        <f t="shared" si="0"/>
        <v>-17.45297563983965</v>
      </c>
      <c r="G28" s="1"/>
      <c r="H28" s="1"/>
      <c r="I28" s="1"/>
    </row>
    <row r="29" spans="1:9" x14ac:dyDescent="0.25">
      <c r="A29" s="8" t="s">
        <v>66</v>
      </c>
      <c r="B29" s="23">
        <v>480</v>
      </c>
      <c r="C29" s="23">
        <v>803</v>
      </c>
      <c r="D29" s="23">
        <v>10367</v>
      </c>
      <c r="E29" s="23">
        <v>7292</v>
      </c>
      <c r="F29" s="10">
        <f t="shared" si="0"/>
        <v>-29.661425677630945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510</v>
      </c>
      <c r="C31" s="23">
        <v>322</v>
      </c>
      <c r="D31" s="23">
        <v>2515</v>
      </c>
      <c r="E31" s="23">
        <v>2008</v>
      </c>
      <c r="F31" s="10">
        <f t="shared" si="0"/>
        <v>-20.159045725646124</v>
      </c>
      <c r="G31" s="1"/>
      <c r="H31" s="1"/>
      <c r="I31" s="1"/>
    </row>
    <row r="32" spans="1:9" x14ac:dyDescent="0.25">
      <c r="A32" s="11" t="s">
        <v>69</v>
      </c>
      <c r="B32" s="24">
        <v>483</v>
      </c>
      <c r="C32" s="24">
        <v>86</v>
      </c>
      <c r="D32" s="24">
        <v>1357</v>
      </c>
      <c r="E32" s="24">
        <v>876</v>
      </c>
      <c r="F32" s="13">
        <f t="shared" si="0"/>
        <v>-35.445836403831976</v>
      </c>
      <c r="G32" s="1"/>
      <c r="H32" s="1"/>
      <c r="I32" s="1"/>
    </row>
    <row r="33" spans="1:9" x14ac:dyDescent="0.25">
      <c r="A33" s="8" t="s">
        <v>70</v>
      </c>
      <c r="B33" s="23">
        <v>8914</v>
      </c>
      <c r="C33" s="23">
        <v>8996</v>
      </c>
      <c r="D33" s="23">
        <v>54959</v>
      </c>
      <c r="E33" s="23">
        <v>53166</v>
      </c>
      <c r="F33" s="10">
        <f t="shared" si="0"/>
        <v>-3.2624319947597229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23578</v>
      </c>
      <c r="C35" s="15">
        <f t="shared" ref="C35:E35" si="1">SUM(C7:C34)</f>
        <v>23438</v>
      </c>
      <c r="D35" s="15">
        <f t="shared" si="1"/>
        <v>167934</v>
      </c>
      <c r="E35" s="15">
        <f t="shared" si="1"/>
        <v>156166</v>
      </c>
      <c r="F35" s="16">
        <f t="shared" si="0"/>
        <v>-7.0075148570271608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29984</v>
      </c>
      <c r="C38" s="41">
        <f>D7</f>
        <v>30177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53166</v>
      </c>
      <c r="G38" s="42">
        <f>LOOKUP(E38,$A$38:$A$65,$C$38:$C$65)</f>
        <v>54959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245</v>
      </c>
      <c r="C39" s="41">
        <f t="shared" ref="C39:C65" si="5">D8</f>
        <v>365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29984</v>
      </c>
      <c r="G39" s="42">
        <f t="shared" ref="G39:G65" si="8">LOOKUP(E39,$A$38:$A$65,$C$38:$C$65)</f>
        <v>30177</v>
      </c>
    </row>
    <row r="40" spans="1:9" x14ac:dyDescent="0.25">
      <c r="A40" s="42" t="str">
        <f t="shared" si="3"/>
        <v>ALMERIA</v>
      </c>
      <c r="B40" s="41">
        <f t="shared" si="4"/>
        <v>2125</v>
      </c>
      <c r="C40" s="41">
        <f t="shared" si="5"/>
        <v>1945</v>
      </c>
      <c r="D40" s="41">
        <f t="shared" si="6"/>
        <v>10</v>
      </c>
      <c r="E40" s="42" t="str">
        <f t="shared" si="2"/>
        <v>BAHIA DE CADIZ</v>
      </c>
      <c r="F40" s="42">
        <f t="shared" si="7"/>
        <v>12549</v>
      </c>
      <c r="G40" s="42">
        <f t="shared" si="8"/>
        <v>13907</v>
      </c>
    </row>
    <row r="41" spans="1:9" x14ac:dyDescent="0.25">
      <c r="A41" s="42" t="str">
        <f t="shared" si="3"/>
        <v>AVILES</v>
      </c>
      <c r="B41" s="41">
        <f t="shared" si="4"/>
        <v>10567</v>
      </c>
      <c r="C41" s="41">
        <f t="shared" si="5"/>
        <v>10868</v>
      </c>
      <c r="D41" s="41">
        <f t="shared" si="6"/>
        <v>5</v>
      </c>
      <c r="E41" s="42" t="str">
        <f t="shared" si="2"/>
        <v>PASAIA</v>
      </c>
      <c r="F41" s="42">
        <f t="shared" si="7"/>
        <v>12192</v>
      </c>
      <c r="G41" s="42">
        <f t="shared" si="8"/>
        <v>10325</v>
      </c>
    </row>
    <row r="42" spans="1:9" x14ac:dyDescent="0.25">
      <c r="A42" s="42" t="str">
        <f t="shared" si="3"/>
        <v>BAHIA DE ALGECIRAS</v>
      </c>
      <c r="B42" s="41">
        <f t="shared" si="4"/>
        <v>841</v>
      </c>
      <c r="C42" s="41">
        <f t="shared" si="5"/>
        <v>1499</v>
      </c>
      <c r="D42" s="41">
        <f t="shared" si="6"/>
        <v>19</v>
      </c>
      <c r="E42" s="42" t="str">
        <f t="shared" si="2"/>
        <v>AVILES</v>
      </c>
      <c r="F42" s="42">
        <f t="shared" si="7"/>
        <v>10567</v>
      </c>
      <c r="G42" s="42">
        <f t="shared" si="8"/>
        <v>10868</v>
      </c>
    </row>
    <row r="43" spans="1:9" x14ac:dyDescent="0.25">
      <c r="A43" s="42" t="str">
        <f t="shared" si="3"/>
        <v>BAHIA DE CADIZ</v>
      </c>
      <c r="B43" s="41">
        <f t="shared" si="4"/>
        <v>12549</v>
      </c>
      <c r="C43" s="41">
        <f t="shared" si="5"/>
        <v>13907</v>
      </c>
      <c r="D43" s="41">
        <f t="shared" si="6"/>
        <v>3</v>
      </c>
      <c r="E43" s="42" t="str">
        <f t="shared" si="2"/>
        <v>GIJON</v>
      </c>
      <c r="F43" s="42">
        <f t="shared" si="7"/>
        <v>7818</v>
      </c>
      <c r="G43" s="42">
        <f t="shared" si="8"/>
        <v>9642</v>
      </c>
    </row>
    <row r="44" spans="1:9" x14ac:dyDescent="0.25">
      <c r="A44" s="42" t="str">
        <f t="shared" si="3"/>
        <v>BALEARES</v>
      </c>
      <c r="B44" s="41">
        <f t="shared" si="4"/>
        <v>1168</v>
      </c>
      <c r="C44" s="41">
        <f t="shared" si="5"/>
        <v>1908</v>
      </c>
      <c r="D44" s="41">
        <f t="shared" si="6"/>
        <v>17</v>
      </c>
      <c r="E44" s="42" t="str">
        <f t="shared" si="2"/>
        <v>SANTANDER</v>
      </c>
      <c r="F44" s="42">
        <f t="shared" si="7"/>
        <v>7292</v>
      </c>
      <c r="G44" s="42">
        <f t="shared" si="8"/>
        <v>10367</v>
      </c>
    </row>
    <row r="45" spans="1:9" x14ac:dyDescent="0.25">
      <c r="A45" s="42" t="str">
        <f t="shared" si="3"/>
        <v>BARCELONA</v>
      </c>
      <c r="B45" s="41">
        <f t="shared" si="4"/>
        <v>1777</v>
      </c>
      <c r="C45" s="41">
        <f t="shared" si="5"/>
        <v>1820</v>
      </c>
      <c r="D45" s="41">
        <f t="shared" si="6"/>
        <v>13</v>
      </c>
      <c r="E45" s="42" t="str">
        <f t="shared" si="2"/>
        <v>CASTELLON</v>
      </c>
      <c r="F45" s="42">
        <f t="shared" si="7"/>
        <v>2873</v>
      </c>
      <c r="G45" s="42">
        <f t="shared" si="8"/>
        <v>3404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2677</v>
      </c>
      <c r="G46" s="42">
        <f t="shared" si="8"/>
        <v>3243</v>
      </c>
    </row>
    <row r="47" spans="1:9" x14ac:dyDescent="0.25">
      <c r="A47" s="42" t="str">
        <f t="shared" si="3"/>
        <v>CARTAGENA</v>
      </c>
      <c r="B47" s="41">
        <f t="shared" si="4"/>
        <v>823</v>
      </c>
      <c r="C47" s="41">
        <f t="shared" si="5"/>
        <v>786</v>
      </c>
      <c r="D47" s="41">
        <f t="shared" si="6"/>
        <v>20</v>
      </c>
      <c r="E47" s="42" t="str">
        <f t="shared" si="2"/>
        <v>ALMERIA</v>
      </c>
      <c r="F47" s="42">
        <f t="shared" si="7"/>
        <v>2125</v>
      </c>
      <c r="G47" s="42">
        <f t="shared" si="8"/>
        <v>1945</v>
      </c>
    </row>
    <row r="48" spans="1:9" x14ac:dyDescent="0.25">
      <c r="A48" s="42" t="str">
        <f t="shared" si="3"/>
        <v>CASTELLON</v>
      </c>
      <c r="B48" s="41">
        <f t="shared" si="4"/>
        <v>2873</v>
      </c>
      <c r="C48" s="41">
        <f t="shared" si="5"/>
        <v>3404</v>
      </c>
      <c r="D48" s="41">
        <f t="shared" si="6"/>
        <v>8</v>
      </c>
      <c r="E48" s="42" t="str">
        <f t="shared" si="2"/>
        <v>TARRAGONA</v>
      </c>
      <c r="F48" s="42">
        <f t="shared" si="7"/>
        <v>2008</v>
      </c>
      <c r="G48" s="42">
        <f t="shared" si="8"/>
        <v>2515</v>
      </c>
    </row>
    <row r="49" spans="1:7" x14ac:dyDescent="0.25">
      <c r="A49" s="42" t="str">
        <f t="shared" si="3"/>
        <v>CEUTA</v>
      </c>
      <c r="B49" s="41">
        <f t="shared" si="4"/>
        <v>41</v>
      </c>
      <c r="C49" s="41">
        <f t="shared" si="5"/>
        <v>45</v>
      </c>
      <c r="D49" s="41">
        <f t="shared" si="6"/>
        <v>24</v>
      </c>
      <c r="E49" s="42" t="str">
        <f t="shared" si="2"/>
        <v>LAS PALMAS</v>
      </c>
      <c r="F49" s="42">
        <f t="shared" si="7"/>
        <v>1778</v>
      </c>
      <c r="G49" s="42">
        <f t="shared" si="8"/>
        <v>2472</v>
      </c>
    </row>
    <row r="50" spans="1:7" x14ac:dyDescent="0.25">
      <c r="A50" s="42" t="str">
        <f t="shared" si="3"/>
        <v>FERROL-SAN CIBRAO</v>
      </c>
      <c r="B50" s="41">
        <f t="shared" si="4"/>
        <v>253</v>
      </c>
      <c r="C50" s="41">
        <f t="shared" si="5"/>
        <v>129</v>
      </c>
      <c r="D50" s="41">
        <f t="shared" si="6"/>
        <v>22</v>
      </c>
      <c r="E50" s="42" t="str">
        <f t="shared" si="2"/>
        <v>BARCELONA</v>
      </c>
      <c r="F50" s="42">
        <f t="shared" si="7"/>
        <v>1777</v>
      </c>
      <c r="G50" s="42">
        <f t="shared" si="8"/>
        <v>1820</v>
      </c>
    </row>
    <row r="51" spans="1:7" x14ac:dyDescent="0.25">
      <c r="A51" s="42" t="str">
        <f t="shared" si="3"/>
        <v>GIJON</v>
      </c>
      <c r="B51" s="41">
        <f t="shared" si="4"/>
        <v>7818</v>
      </c>
      <c r="C51" s="41">
        <f t="shared" si="5"/>
        <v>9642</v>
      </c>
      <c r="D51" s="41">
        <f t="shared" si="6"/>
        <v>6</v>
      </c>
      <c r="E51" s="42" t="str">
        <f t="shared" si="2"/>
        <v>MARIN Y RIA DE PONTEVEDRA</v>
      </c>
      <c r="F51" s="42">
        <f t="shared" si="7"/>
        <v>1666</v>
      </c>
      <c r="G51" s="42">
        <f t="shared" si="8"/>
        <v>1854</v>
      </c>
    </row>
    <row r="52" spans="1:7" x14ac:dyDescent="0.25">
      <c r="A52" s="42" t="str">
        <f t="shared" si="3"/>
        <v>HUELVA</v>
      </c>
      <c r="B52" s="41">
        <f t="shared" si="4"/>
        <v>1647</v>
      </c>
      <c r="C52" s="41">
        <f t="shared" si="5"/>
        <v>1817</v>
      </c>
      <c r="D52" s="41">
        <f t="shared" si="6"/>
        <v>15</v>
      </c>
      <c r="E52" s="42" t="str">
        <f t="shared" si="2"/>
        <v>HUELVA</v>
      </c>
      <c r="F52" s="42">
        <f t="shared" si="7"/>
        <v>1647</v>
      </c>
      <c r="G52" s="42">
        <f t="shared" si="8"/>
        <v>1817</v>
      </c>
    </row>
    <row r="53" spans="1:7" x14ac:dyDescent="0.25">
      <c r="A53" s="42" t="str">
        <f t="shared" si="3"/>
        <v>LAS PALMAS</v>
      </c>
      <c r="B53" s="41">
        <f t="shared" si="4"/>
        <v>1778</v>
      </c>
      <c r="C53" s="41">
        <f t="shared" si="5"/>
        <v>2472</v>
      </c>
      <c r="D53" s="41">
        <f t="shared" si="6"/>
        <v>12</v>
      </c>
      <c r="E53" s="42" t="str">
        <f t="shared" si="2"/>
        <v>MOTRIL</v>
      </c>
      <c r="F53" s="42">
        <f t="shared" si="7"/>
        <v>1173</v>
      </c>
      <c r="G53" s="42">
        <f t="shared" si="8"/>
        <v>1838</v>
      </c>
    </row>
    <row r="54" spans="1:7" x14ac:dyDescent="0.25">
      <c r="A54" s="42" t="str">
        <f t="shared" si="3"/>
        <v>MALAGA</v>
      </c>
      <c r="B54" s="41">
        <f t="shared" si="4"/>
        <v>627</v>
      </c>
      <c r="C54" s="41">
        <f t="shared" si="5"/>
        <v>692</v>
      </c>
      <c r="D54" s="41">
        <f t="shared" si="6"/>
        <v>21</v>
      </c>
      <c r="E54" s="42" t="str">
        <f t="shared" si="2"/>
        <v>BALEARES</v>
      </c>
      <c r="F54" s="42">
        <f t="shared" si="7"/>
        <v>1168</v>
      </c>
      <c r="G54" s="42">
        <f t="shared" si="8"/>
        <v>1908</v>
      </c>
    </row>
    <row r="55" spans="1:7" x14ac:dyDescent="0.25">
      <c r="A55" s="42" t="str">
        <f t="shared" si="3"/>
        <v>MARIN Y RIA DE PONTEVEDRA</v>
      </c>
      <c r="B55" s="41">
        <f t="shared" si="4"/>
        <v>1666</v>
      </c>
      <c r="C55" s="41">
        <f t="shared" si="5"/>
        <v>1854</v>
      </c>
      <c r="D55" s="41">
        <f t="shared" si="6"/>
        <v>14</v>
      </c>
      <c r="E55" s="42" t="str">
        <f t="shared" si="2"/>
        <v>VALENCIA</v>
      </c>
      <c r="F55" s="42">
        <f t="shared" ref="F55:F65" si="9">LOOKUP(E55,$A$38:$A$65,$B$38:$B$65)</f>
        <v>876</v>
      </c>
      <c r="G55" s="42">
        <f t="shared" si="8"/>
        <v>1357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841</v>
      </c>
      <c r="G56" s="42">
        <f t="shared" si="8"/>
        <v>1499</v>
      </c>
    </row>
    <row r="57" spans="1:7" x14ac:dyDescent="0.25">
      <c r="A57" s="42" t="str">
        <f t="shared" si="3"/>
        <v>MOTRIL</v>
      </c>
      <c r="B57" s="41">
        <f t="shared" si="4"/>
        <v>1173</v>
      </c>
      <c r="C57" s="41">
        <f t="shared" si="5"/>
        <v>1838</v>
      </c>
      <c r="D57" s="41">
        <f t="shared" si="6"/>
        <v>16</v>
      </c>
      <c r="E57" s="42" t="str">
        <f t="shared" si="2"/>
        <v>CARTAGENA</v>
      </c>
      <c r="F57" s="42">
        <f t="shared" si="9"/>
        <v>823</v>
      </c>
      <c r="G57" s="42">
        <f t="shared" si="8"/>
        <v>786</v>
      </c>
    </row>
    <row r="58" spans="1:7" x14ac:dyDescent="0.25">
      <c r="A58" s="42" t="str">
        <f t="shared" si="3"/>
        <v>PASAIA</v>
      </c>
      <c r="B58" s="41">
        <f t="shared" si="4"/>
        <v>12192</v>
      </c>
      <c r="C58" s="41">
        <f t="shared" si="5"/>
        <v>10325</v>
      </c>
      <c r="D58" s="41">
        <f t="shared" si="6"/>
        <v>4</v>
      </c>
      <c r="E58" s="42" t="str">
        <f t="shared" si="2"/>
        <v>MALAGA</v>
      </c>
      <c r="F58" s="42">
        <f t="shared" si="9"/>
        <v>627</v>
      </c>
      <c r="G58" s="42">
        <f t="shared" si="8"/>
        <v>692</v>
      </c>
    </row>
    <row r="59" spans="1:7" x14ac:dyDescent="0.25">
      <c r="A59" s="42" t="str">
        <f t="shared" si="3"/>
        <v>SANTA CRUZ DE TENERIFE</v>
      </c>
      <c r="B59" s="41">
        <f t="shared" si="4"/>
        <v>2677</v>
      </c>
      <c r="C59" s="41">
        <f t="shared" si="5"/>
        <v>3243</v>
      </c>
      <c r="D59" s="41">
        <f t="shared" si="6"/>
        <v>9</v>
      </c>
      <c r="E59" s="42" t="str">
        <f t="shared" si="2"/>
        <v>FERROL-SAN CIBRAO</v>
      </c>
      <c r="F59" s="42">
        <f t="shared" si="9"/>
        <v>253</v>
      </c>
      <c r="G59" s="42">
        <f t="shared" si="8"/>
        <v>129</v>
      </c>
    </row>
    <row r="60" spans="1:7" x14ac:dyDescent="0.25">
      <c r="A60" s="42" t="str">
        <f t="shared" si="3"/>
        <v>SANTANDER</v>
      </c>
      <c r="B60" s="41">
        <f t="shared" si="4"/>
        <v>7292</v>
      </c>
      <c r="C60" s="41">
        <f t="shared" si="5"/>
        <v>10367</v>
      </c>
      <c r="D60" s="41">
        <f t="shared" si="6"/>
        <v>7</v>
      </c>
      <c r="E60" s="42" t="str">
        <f t="shared" si="2"/>
        <v>ALICANTE</v>
      </c>
      <c r="F60" s="42">
        <f t="shared" si="9"/>
        <v>245</v>
      </c>
      <c r="G60" s="42">
        <f t="shared" si="8"/>
        <v>365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41</v>
      </c>
      <c r="G61" s="42">
        <f t="shared" si="8"/>
        <v>45</v>
      </c>
    </row>
    <row r="62" spans="1:7" x14ac:dyDescent="0.25">
      <c r="A62" s="42" t="str">
        <f t="shared" si="3"/>
        <v>TARRAGONA</v>
      </c>
      <c r="B62" s="41">
        <f t="shared" si="4"/>
        <v>2008</v>
      </c>
      <c r="C62" s="41">
        <f t="shared" si="5"/>
        <v>2515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876</v>
      </c>
      <c r="C63" s="41">
        <f t="shared" si="5"/>
        <v>1357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53166</v>
      </c>
      <c r="C64" s="41">
        <f t="shared" si="5"/>
        <v>54959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5">
        <v>3313</v>
      </c>
      <c r="C7" s="25">
        <v>1556</v>
      </c>
      <c r="D7" s="25">
        <v>37959</v>
      </c>
      <c r="E7" s="25">
        <v>38025</v>
      </c>
      <c r="F7" s="10">
        <f>((E7*100)/D7)-100</f>
        <v>0.17387180905714672</v>
      </c>
      <c r="G7" s="1"/>
      <c r="H7" s="1"/>
      <c r="I7" s="1"/>
    </row>
    <row r="8" spans="1:12" x14ac:dyDescent="0.25">
      <c r="A8" s="11" t="s">
        <v>45</v>
      </c>
      <c r="B8" s="26">
        <v>1050</v>
      </c>
      <c r="C8" s="26">
        <v>918</v>
      </c>
      <c r="D8" s="26">
        <v>17838</v>
      </c>
      <c r="E8" s="26">
        <v>8633</v>
      </c>
      <c r="F8" s="13">
        <f t="shared" ref="F8:F35" si="0">((E8*100)/D8)-100</f>
        <v>-51.603318757708266</v>
      </c>
      <c r="G8" s="1"/>
      <c r="H8" s="1"/>
      <c r="I8" s="1"/>
    </row>
    <row r="9" spans="1:12" x14ac:dyDescent="0.25">
      <c r="A9" s="8" t="s">
        <v>46</v>
      </c>
      <c r="B9" s="25">
        <v>19240</v>
      </c>
      <c r="C9" s="25">
        <v>13570</v>
      </c>
      <c r="D9" s="25">
        <v>91881</v>
      </c>
      <c r="E9" s="25">
        <v>70767</v>
      </c>
      <c r="F9" s="10">
        <f t="shared" si="0"/>
        <v>-22.979723773141345</v>
      </c>
      <c r="G9" s="1"/>
      <c r="H9" s="1"/>
      <c r="I9" s="1"/>
    </row>
    <row r="10" spans="1:12" x14ac:dyDescent="0.25">
      <c r="A10" s="11" t="s">
        <v>47</v>
      </c>
      <c r="B10" s="26">
        <v>2560</v>
      </c>
      <c r="C10" s="26">
        <v>3397</v>
      </c>
      <c r="D10" s="26">
        <v>24532</v>
      </c>
      <c r="E10" s="26">
        <v>25864</v>
      </c>
      <c r="F10" s="13">
        <f t="shared" si="0"/>
        <v>5.4296429153758368</v>
      </c>
      <c r="G10" s="1"/>
      <c r="H10" s="1"/>
      <c r="I10" s="1"/>
    </row>
    <row r="11" spans="1:12" x14ac:dyDescent="0.25">
      <c r="A11" s="8" t="s">
        <v>48</v>
      </c>
      <c r="B11" s="25">
        <v>278827</v>
      </c>
      <c r="C11" s="25">
        <v>254421</v>
      </c>
      <c r="D11" s="25">
        <v>2287690</v>
      </c>
      <c r="E11" s="25">
        <v>1755435</v>
      </c>
      <c r="F11" s="10">
        <f t="shared" si="0"/>
        <v>-23.266045661781092</v>
      </c>
      <c r="G11" s="1"/>
      <c r="H11" s="1"/>
      <c r="I11" s="1"/>
    </row>
    <row r="12" spans="1:12" x14ac:dyDescent="0.25">
      <c r="A12" s="11" t="s">
        <v>49</v>
      </c>
      <c r="B12" s="26">
        <v>9296</v>
      </c>
      <c r="C12" s="26">
        <v>6076</v>
      </c>
      <c r="D12" s="26">
        <v>96924</v>
      </c>
      <c r="E12" s="26">
        <v>63371</v>
      </c>
      <c r="F12" s="13">
        <f t="shared" si="0"/>
        <v>-34.617844909413563</v>
      </c>
      <c r="G12" s="1"/>
      <c r="H12" s="1"/>
      <c r="I12" s="1"/>
    </row>
    <row r="13" spans="1:12" x14ac:dyDescent="0.25">
      <c r="A13" s="8" t="s">
        <v>50</v>
      </c>
      <c r="B13" s="25">
        <v>18611</v>
      </c>
      <c r="C13" s="25">
        <v>24456</v>
      </c>
      <c r="D13" s="25">
        <v>103159</v>
      </c>
      <c r="E13" s="25">
        <v>103869</v>
      </c>
      <c r="F13" s="10">
        <f t="shared" si="0"/>
        <v>0.68825793193032325</v>
      </c>
      <c r="G13" s="1"/>
      <c r="H13" s="1"/>
      <c r="I13" s="1"/>
    </row>
    <row r="14" spans="1:12" x14ac:dyDescent="0.25">
      <c r="A14" s="11" t="s">
        <v>51</v>
      </c>
      <c r="B14" s="26">
        <v>100875</v>
      </c>
      <c r="C14" s="26">
        <v>104704</v>
      </c>
      <c r="D14" s="26">
        <v>815976</v>
      </c>
      <c r="E14" s="26">
        <v>622247</v>
      </c>
      <c r="F14" s="13">
        <f t="shared" si="0"/>
        <v>-23.741997313646479</v>
      </c>
      <c r="G14" s="1"/>
      <c r="H14" s="1"/>
      <c r="I14" s="1"/>
    </row>
    <row r="15" spans="1:12" x14ac:dyDescent="0.25">
      <c r="A15" s="8" t="s">
        <v>52</v>
      </c>
      <c r="B15" s="25">
        <v>10030</v>
      </c>
      <c r="C15" s="25">
        <v>11620</v>
      </c>
      <c r="D15" s="25">
        <v>83965</v>
      </c>
      <c r="E15" s="25">
        <v>91653</v>
      </c>
      <c r="F15" s="10">
        <f t="shared" si="0"/>
        <v>9.1561960340618072</v>
      </c>
      <c r="G15" s="1"/>
      <c r="H15" s="1"/>
      <c r="I15" s="1"/>
    </row>
    <row r="16" spans="1:12" x14ac:dyDescent="0.25">
      <c r="A16" s="11" t="s">
        <v>53</v>
      </c>
      <c r="B16" s="26">
        <v>3379</v>
      </c>
      <c r="C16" s="26">
        <v>4088</v>
      </c>
      <c r="D16" s="26">
        <v>44754</v>
      </c>
      <c r="E16" s="26">
        <v>35866</v>
      </c>
      <c r="F16" s="13">
        <f t="shared" si="0"/>
        <v>-19.859677347276218</v>
      </c>
      <c r="G16" s="1"/>
      <c r="H16" s="1"/>
      <c r="I16" s="1"/>
    </row>
    <row r="17" spans="1:9" x14ac:dyDescent="0.25">
      <c r="A17" s="8" t="s">
        <v>54</v>
      </c>
      <c r="B17" s="25">
        <v>3196</v>
      </c>
      <c r="C17" s="25">
        <v>3322</v>
      </c>
      <c r="D17" s="25">
        <v>23944</v>
      </c>
      <c r="E17" s="25">
        <v>22708</v>
      </c>
      <c r="F17" s="10">
        <f t="shared" si="0"/>
        <v>-5.162044771132642</v>
      </c>
      <c r="G17" s="1"/>
      <c r="H17" s="1"/>
      <c r="I17" s="1"/>
    </row>
    <row r="18" spans="1:9" x14ac:dyDescent="0.25">
      <c r="A18" s="11" t="s">
        <v>55</v>
      </c>
      <c r="B18" s="26">
        <v>40376</v>
      </c>
      <c r="C18" s="26">
        <v>68451</v>
      </c>
      <c r="D18" s="26">
        <v>374723</v>
      </c>
      <c r="E18" s="26">
        <v>453097</v>
      </c>
      <c r="F18" s="13">
        <f t="shared" si="0"/>
        <v>20.915182681607476</v>
      </c>
      <c r="G18" s="1"/>
      <c r="H18" s="1"/>
      <c r="I18" s="1"/>
    </row>
    <row r="19" spans="1:9" x14ac:dyDescent="0.25">
      <c r="A19" s="8" t="s">
        <v>56</v>
      </c>
      <c r="B19" s="25">
        <v>1543</v>
      </c>
      <c r="C19" s="25">
        <v>2652</v>
      </c>
      <c r="D19" s="25">
        <v>11505</v>
      </c>
      <c r="E19" s="25">
        <v>12992</v>
      </c>
      <c r="F19" s="10">
        <f t="shared" si="0"/>
        <v>12.924815297696654</v>
      </c>
      <c r="G19" s="1"/>
      <c r="H19" s="1"/>
      <c r="I19" s="1"/>
    </row>
    <row r="20" spans="1:9" x14ac:dyDescent="0.25">
      <c r="A20" s="11" t="s">
        <v>57</v>
      </c>
      <c r="B20" s="26">
        <v>6120</v>
      </c>
      <c r="C20" s="26">
        <v>11004</v>
      </c>
      <c r="D20" s="26">
        <v>71489</v>
      </c>
      <c r="E20" s="26">
        <v>79903</v>
      </c>
      <c r="F20" s="13">
        <f t="shared" si="0"/>
        <v>11.76964288212173</v>
      </c>
      <c r="G20" s="1"/>
      <c r="H20" s="1"/>
      <c r="I20" s="1"/>
    </row>
    <row r="21" spans="1:9" x14ac:dyDescent="0.25">
      <c r="A21" s="8" t="s">
        <v>58</v>
      </c>
      <c r="B21" s="25">
        <v>3665</v>
      </c>
      <c r="C21" s="25">
        <v>12155</v>
      </c>
      <c r="D21" s="25">
        <v>22989</v>
      </c>
      <c r="E21" s="25">
        <v>92950</v>
      </c>
      <c r="F21" s="10">
        <f t="shared" si="0"/>
        <v>304.32380703814869</v>
      </c>
      <c r="G21" s="1"/>
      <c r="H21" s="1"/>
      <c r="I21" s="1"/>
    </row>
    <row r="22" spans="1:9" x14ac:dyDescent="0.25">
      <c r="A22" s="11" t="s">
        <v>59</v>
      </c>
      <c r="B22" s="26">
        <v>154983</v>
      </c>
      <c r="C22" s="26">
        <v>182417</v>
      </c>
      <c r="D22" s="26">
        <v>1437185</v>
      </c>
      <c r="E22" s="26">
        <v>1414755</v>
      </c>
      <c r="F22" s="13">
        <f t="shared" si="0"/>
        <v>-1.5606898207259263</v>
      </c>
      <c r="G22" s="1"/>
      <c r="H22" s="1"/>
      <c r="I22" s="1"/>
    </row>
    <row r="23" spans="1:9" x14ac:dyDescent="0.25">
      <c r="A23" s="8" t="s">
        <v>60</v>
      </c>
      <c r="B23" s="25">
        <v>4583</v>
      </c>
      <c r="C23" s="25">
        <v>7774</v>
      </c>
      <c r="D23" s="25">
        <v>42697</v>
      </c>
      <c r="E23" s="25">
        <v>39291</v>
      </c>
      <c r="F23" s="10">
        <f t="shared" si="0"/>
        <v>-7.9771412511417594</v>
      </c>
      <c r="G23" s="1"/>
      <c r="H23" s="1"/>
      <c r="I23" s="1"/>
    </row>
    <row r="24" spans="1:9" x14ac:dyDescent="0.25">
      <c r="A24" s="11" t="s">
        <v>61</v>
      </c>
      <c r="B24" s="26">
        <v>2855</v>
      </c>
      <c r="C24" s="26">
        <v>1623</v>
      </c>
      <c r="D24" s="26">
        <v>27129</v>
      </c>
      <c r="E24" s="26">
        <v>15293</v>
      </c>
      <c r="F24" s="13">
        <f t="shared" si="0"/>
        <v>-43.628589332448669</v>
      </c>
      <c r="G24" s="1"/>
      <c r="H24" s="1"/>
      <c r="I24" s="1"/>
    </row>
    <row r="25" spans="1:9" x14ac:dyDescent="0.25">
      <c r="A25" s="8" t="s">
        <v>62</v>
      </c>
      <c r="B25" s="25">
        <v>191</v>
      </c>
      <c r="C25" s="25">
        <v>106</v>
      </c>
      <c r="D25" s="25">
        <v>13784</v>
      </c>
      <c r="E25" s="25">
        <v>266</v>
      </c>
      <c r="F25" s="10">
        <f t="shared" si="0"/>
        <v>-98.070226349390595</v>
      </c>
      <c r="G25" s="1"/>
      <c r="H25" s="1"/>
      <c r="I25" s="1"/>
    </row>
    <row r="26" spans="1:9" x14ac:dyDescent="0.25">
      <c r="A26" s="11" t="s">
        <v>63</v>
      </c>
      <c r="B26" s="26">
        <v>1699</v>
      </c>
      <c r="C26" s="26">
        <v>566</v>
      </c>
      <c r="D26" s="26">
        <v>12870</v>
      </c>
      <c r="E26" s="26">
        <v>6551</v>
      </c>
      <c r="F26" s="13">
        <f t="shared" si="0"/>
        <v>-49.098679098679099</v>
      </c>
      <c r="G26" s="1"/>
      <c r="H26" s="1"/>
      <c r="I26" s="1"/>
    </row>
    <row r="27" spans="1:9" x14ac:dyDescent="0.25">
      <c r="A27" s="8" t="s">
        <v>64</v>
      </c>
      <c r="B27" s="25">
        <v>3506</v>
      </c>
      <c r="C27" s="25">
        <v>3235</v>
      </c>
      <c r="D27" s="25">
        <v>22115</v>
      </c>
      <c r="E27" s="25">
        <v>25186</v>
      </c>
      <c r="F27" s="10">
        <f t="shared" si="0"/>
        <v>13.886502373954329</v>
      </c>
      <c r="G27" s="1"/>
      <c r="H27" s="1"/>
      <c r="I27" s="1"/>
    </row>
    <row r="28" spans="1:9" x14ac:dyDescent="0.25">
      <c r="A28" s="11" t="s">
        <v>65</v>
      </c>
      <c r="B28" s="26">
        <v>86004</v>
      </c>
      <c r="C28" s="26">
        <v>81778</v>
      </c>
      <c r="D28" s="26">
        <v>657639</v>
      </c>
      <c r="E28" s="26">
        <v>755158</v>
      </c>
      <c r="F28" s="13">
        <f t="shared" si="0"/>
        <v>14.828652193680725</v>
      </c>
      <c r="G28" s="1"/>
      <c r="H28" s="1"/>
      <c r="I28" s="1"/>
    </row>
    <row r="29" spans="1:9" x14ac:dyDescent="0.25">
      <c r="A29" s="8" t="s">
        <v>66</v>
      </c>
      <c r="B29" s="25">
        <v>3558</v>
      </c>
      <c r="C29" s="25">
        <v>1927</v>
      </c>
      <c r="D29" s="25">
        <v>35353</v>
      </c>
      <c r="E29" s="25">
        <v>37468</v>
      </c>
      <c r="F29" s="10">
        <f t="shared" si="0"/>
        <v>5.9825191638616246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19945</v>
      </c>
      <c r="C31" s="25">
        <v>10337</v>
      </c>
      <c r="D31" s="25">
        <v>138279</v>
      </c>
      <c r="E31" s="25">
        <v>89755</v>
      </c>
      <c r="F31" s="10">
        <f t="shared" si="0"/>
        <v>-35.091373238163428</v>
      </c>
      <c r="G31" s="1"/>
      <c r="H31" s="1"/>
      <c r="I31" s="1"/>
    </row>
    <row r="32" spans="1:9" x14ac:dyDescent="0.25">
      <c r="A32" s="11" t="s">
        <v>69</v>
      </c>
      <c r="B32" s="26">
        <v>23971</v>
      </c>
      <c r="C32" s="26">
        <v>26203</v>
      </c>
      <c r="D32" s="26">
        <v>193709</v>
      </c>
      <c r="E32" s="26">
        <v>177445</v>
      </c>
      <c r="F32" s="13">
        <f t="shared" si="0"/>
        <v>-8.3960993035945677</v>
      </c>
      <c r="G32" s="1"/>
      <c r="H32" s="1"/>
      <c r="I32" s="1"/>
    </row>
    <row r="33" spans="1:9" x14ac:dyDescent="0.25">
      <c r="A33" s="8" t="s">
        <v>70</v>
      </c>
      <c r="B33" s="25">
        <v>26103</v>
      </c>
      <c r="C33" s="25">
        <v>20188</v>
      </c>
      <c r="D33" s="25">
        <v>224719</v>
      </c>
      <c r="E33" s="25">
        <v>194162</v>
      </c>
      <c r="F33" s="10">
        <f t="shared" si="0"/>
        <v>-13.597871119041997</v>
      </c>
      <c r="G33" s="1"/>
      <c r="H33" s="1"/>
      <c r="I33" s="1"/>
    </row>
    <row r="34" spans="1:9" x14ac:dyDescent="0.25">
      <c r="A34" s="11" t="s">
        <v>71</v>
      </c>
      <c r="B34" s="26">
        <v>335</v>
      </c>
      <c r="C34" s="26">
        <v>84</v>
      </c>
      <c r="D34" s="26">
        <v>3540</v>
      </c>
      <c r="E34" s="26">
        <v>4207</v>
      </c>
      <c r="F34" s="13">
        <f t="shared" si="0"/>
        <v>18.841807909604526</v>
      </c>
      <c r="G34" s="1"/>
      <c r="H34" s="1"/>
      <c r="I34" s="1"/>
    </row>
    <row r="35" spans="1:9" x14ac:dyDescent="0.25">
      <c r="A35" s="14" t="s">
        <v>72</v>
      </c>
      <c r="B35" s="15">
        <f>SUM(B7:B34)</f>
        <v>829814</v>
      </c>
      <c r="C35" s="15">
        <f t="shared" ref="C35:E35" si="1">SUM(C7:C34)</f>
        <v>858628</v>
      </c>
      <c r="D35" s="15">
        <f t="shared" si="1"/>
        <v>6918347</v>
      </c>
      <c r="E35" s="15">
        <f t="shared" si="1"/>
        <v>6236917</v>
      </c>
      <c r="F35" s="16">
        <f t="shared" si="0"/>
        <v>-9.8496071388151023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38025</v>
      </c>
      <c r="C38" s="41">
        <f>D7</f>
        <v>37959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1755435</v>
      </c>
      <c r="G38" s="42">
        <f>LOOKUP(E38,$A$38:$A$65,$C$38:$C$65)</f>
        <v>2287690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8633</v>
      </c>
      <c r="C39" s="41">
        <f t="shared" ref="C39:C65" si="5">D8</f>
        <v>17838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1414755</v>
      </c>
      <c r="G39" s="42">
        <f t="shared" ref="G39:G65" si="8">LOOKUP(E39,$A$38:$A$65,$C$38:$C$65)</f>
        <v>1437185</v>
      </c>
    </row>
    <row r="40" spans="1:9" x14ac:dyDescent="0.25">
      <c r="A40" s="42" t="str">
        <f t="shared" si="3"/>
        <v>ALMERIA</v>
      </c>
      <c r="B40" s="41">
        <f t="shared" si="4"/>
        <v>70767</v>
      </c>
      <c r="C40" s="41">
        <f t="shared" si="5"/>
        <v>91881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755158</v>
      </c>
      <c r="G40" s="42">
        <f t="shared" si="8"/>
        <v>657639</v>
      </c>
    </row>
    <row r="41" spans="1:9" x14ac:dyDescent="0.25">
      <c r="A41" s="42" t="str">
        <f t="shared" si="3"/>
        <v>AVILES</v>
      </c>
      <c r="B41" s="41">
        <f t="shared" si="4"/>
        <v>25864</v>
      </c>
      <c r="C41" s="41">
        <f t="shared" si="5"/>
        <v>24532</v>
      </c>
      <c r="D41" s="41">
        <f t="shared" si="6"/>
        <v>19</v>
      </c>
      <c r="E41" s="42" t="str">
        <f t="shared" si="2"/>
        <v>BARCELONA</v>
      </c>
      <c r="F41" s="42">
        <f t="shared" si="7"/>
        <v>622247</v>
      </c>
      <c r="G41" s="42">
        <f t="shared" si="8"/>
        <v>815976</v>
      </c>
    </row>
    <row r="42" spans="1:9" x14ac:dyDescent="0.25">
      <c r="A42" s="42" t="str">
        <f t="shared" si="3"/>
        <v>BAHIA DE ALGECIRAS</v>
      </c>
      <c r="B42" s="41">
        <f t="shared" si="4"/>
        <v>1755435</v>
      </c>
      <c r="C42" s="41">
        <f t="shared" si="5"/>
        <v>2287690</v>
      </c>
      <c r="D42" s="41">
        <f t="shared" si="6"/>
        <v>1</v>
      </c>
      <c r="E42" s="42" t="str">
        <f t="shared" si="2"/>
        <v>CEUTA</v>
      </c>
      <c r="F42" s="42">
        <f t="shared" si="7"/>
        <v>453097</v>
      </c>
      <c r="G42" s="42">
        <f t="shared" si="8"/>
        <v>374723</v>
      </c>
    </row>
    <row r="43" spans="1:9" x14ac:dyDescent="0.25">
      <c r="A43" s="42" t="str">
        <f t="shared" si="3"/>
        <v>BAHIA DE CADIZ</v>
      </c>
      <c r="B43" s="41">
        <f t="shared" si="4"/>
        <v>63371</v>
      </c>
      <c r="C43" s="41">
        <f t="shared" si="5"/>
        <v>96924</v>
      </c>
      <c r="D43" s="41">
        <f t="shared" si="6"/>
        <v>14</v>
      </c>
      <c r="E43" s="42" t="str">
        <f t="shared" si="2"/>
        <v>VIGO</v>
      </c>
      <c r="F43" s="42">
        <f t="shared" si="7"/>
        <v>194162</v>
      </c>
      <c r="G43" s="42">
        <f t="shared" si="8"/>
        <v>224719</v>
      </c>
    </row>
    <row r="44" spans="1:9" x14ac:dyDescent="0.25">
      <c r="A44" s="42" t="str">
        <f t="shared" si="3"/>
        <v>BALEARES</v>
      </c>
      <c r="B44" s="41">
        <f t="shared" si="4"/>
        <v>103869</v>
      </c>
      <c r="C44" s="41">
        <f t="shared" si="5"/>
        <v>103159</v>
      </c>
      <c r="D44" s="41">
        <f t="shared" si="6"/>
        <v>8</v>
      </c>
      <c r="E44" s="42" t="str">
        <f t="shared" si="2"/>
        <v>VALENCIA</v>
      </c>
      <c r="F44" s="42">
        <f t="shared" si="7"/>
        <v>177445</v>
      </c>
      <c r="G44" s="42">
        <f t="shared" si="8"/>
        <v>193709</v>
      </c>
    </row>
    <row r="45" spans="1:9" x14ac:dyDescent="0.25">
      <c r="A45" s="42" t="str">
        <f t="shared" si="3"/>
        <v>BARCELONA</v>
      </c>
      <c r="B45" s="41">
        <f t="shared" si="4"/>
        <v>622247</v>
      </c>
      <c r="C45" s="41">
        <f t="shared" si="5"/>
        <v>815976</v>
      </c>
      <c r="D45" s="41">
        <f t="shared" si="6"/>
        <v>4</v>
      </c>
      <c r="E45" s="42" t="str">
        <f t="shared" si="2"/>
        <v>BALEARES</v>
      </c>
      <c r="F45" s="42">
        <f t="shared" si="7"/>
        <v>103869</v>
      </c>
      <c r="G45" s="42">
        <f t="shared" si="8"/>
        <v>103159</v>
      </c>
    </row>
    <row r="46" spans="1:9" x14ac:dyDescent="0.25">
      <c r="A46" s="42" t="str">
        <f t="shared" si="3"/>
        <v>BILBAO</v>
      </c>
      <c r="B46" s="41">
        <f t="shared" si="4"/>
        <v>91653</v>
      </c>
      <c r="C46" s="41">
        <f t="shared" si="5"/>
        <v>83965</v>
      </c>
      <c r="D46" s="41">
        <f t="shared" si="6"/>
        <v>10</v>
      </c>
      <c r="E46" s="42" t="str">
        <f t="shared" si="2"/>
        <v>HUELVA</v>
      </c>
      <c r="F46" s="42">
        <f t="shared" si="7"/>
        <v>92950</v>
      </c>
      <c r="G46" s="42">
        <f t="shared" si="8"/>
        <v>22989</v>
      </c>
    </row>
    <row r="47" spans="1:9" x14ac:dyDescent="0.25">
      <c r="A47" s="42" t="str">
        <f t="shared" si="3"/>
        <v>CARTAGENA</v>
      </c>
      <c r="B47" s="41">
        <f t="shared" si="4"/>
        <v>35866</v>
      </c>
      <c r="C47" s="41">
        <f t="shared" si="5"/>
        <v>44754</v>
      </c>
      <c r="D47" s="41">
        <f t="shared" si="6"/>
        <v>18</v>
      </c>
      <c r="E47" s="42" t="str">
        <f t="shared" si="2"/>
        <v>BILBAO</v>
      </c>
      <c r="F47" s="42">
        <f t="shared" si="7"/>
        <v>91653</v>
      </c>
      <c r="G47" s="42">
        <f t="shared" si="8"/>
        <v>83965</v>
      </c>
    </row>
    <row r="48" spans="1:9" x14ac:dyDescent="0.25">
      <c r="A48" s="42" t="str">
        <f t="shared" si="3"/>
        <v>CASTELLON</v>
      </c>
      <c r="B48" s="41">
        <f t="shared" si="4"/>
        <v>22708</v>
      </c>
      <c r="C48" s="41">
        <f t="shared" si="5"/>
        <v>23944</v>
      </c>
      <c r="D48" s="41">
        <f t="shared" si="6"/>
        <v>21</v>
      </c>
      <c r="E48" s="42" t="str">
        <f t="shared" si="2"/>
        <v>TARRAGONA</v>
      </c>
      <c r="F48" s="42">
        <f t="shared" si="7"/>
        <v>89755</v>
      </c>
      <c r="G48" s="42">
        <f t="shared" si="8"/>
        <v>138279</v>
      </c>
    </row>
    <row r="49" spans="1:7" x14ac:dyDescent="0.25">
      <c r="A49" s="42" t="str">
        <f t="shared" si="3"/>
        <v>CEUTA</v>
      </c>
      <c r="B49" s="41">
        <f t="shared" si="4"/>
        <v>453097</v>
      </c>
      <c r="C49" s="41">
        <f t="shared" si="5"/>
        <v>374723</v>
      </c>
      <c r="D49" s="41">
        <f t="shared" si="6"/>
        <v>5</v>
      </c>
      <c r="E49" s="42" t="str">
        <f t="shared" si="2"/>
        <v>GIJON</v>
      </c>
      <c r="F49" s="42">
        <f t="shared" si="7"/>
        <v>79903</v>
      </c>
      <c r="G49" s="42">
        <f t="shared" si="8"/>
        <v>71489</v>
      </c>
    </row>
    <row r="50" spans="1:7" x14ac:dyDescent="0.25">
      <c r="A50" s="42" t="str">
        <f t="shared" si="3"/>
        <v>FERROL-SAN CIBRAO</v>
      </c>
      <c r="B50" s="41">
        <f t="shared" si="4"/>
        <v>12992</v>
      </c>
      <c r="C50" s="41">
        <f t="shared" si="5"/>
        <v>11505</v>
      </c>
      <c r="D50" s="41">
        <f t="shared" si="6"/>
        <v>23</v>
      </c>
      <c r="E50" s="42" t="str">
        <f t="shared" si="2"/>
        <v>ALMERIA</v>
      </c>
      <c r="F50" s="42">
        <f t="shared" si="7"/>
        <v>70767</v>
      </c>
      <c r="G50" s="42">
        <f t="shared" si="8"/>
        <v>91881</v>
      </c>
    </row>
    <row r="51" spans="1:7" x14ac:dyDescent="0.25">
      <c r="A51" s="42" t="str">
        <f t="shared" si="3"/>
        <v>GIJON</v>
      </c>
      <c r="B51" s="41">
        <f t="shared" si="4"/>
        <v>79903</v>
      </c>
      <c r="C51" s="41">
        <f t="shared" si="5"/>
        <v>71489</v>
      </c>
      <c r="D51" s="41">
        <f t="shared" si="6"/>
        <v>12</v>
      </c>
      <c r="E51" s="42" t="str">
        <f t="shared" si="2"/>
        <v>BAHIA DE CADIZ</v>
      </c>
      <c r="F51" s="42">
        <f t="shared" si="7"/>
        <v>63371</v>
      </c>
      <c r="G51" s="42">
        <f t="shared" si="8"/>
        <v>96924</v>
      </c>
    </row>
    <row r="52" spans="1:7" x14ac:dyDescent="0.25">
      <c r="A52" s="42" t="str">
        <f t="shared" si="3"/>
        <v>HUELVA</v>
      </c>
      <c r="B52" s="41">
        <f t="shared" si="4"/>
        <v>92950</v>
      </c>
      <c r="C52" s="41">
        <f t="shared" si="5"/>
        <v>22989</v>
      </c>
      <c r="D52" s="41">
        <f t="shared" si="6"/>
        <v>9</v>
      </c>
      <c r="E52" s="42" t="str">
        <f t="shared" si="2"/>
        <v>MALAGA</v>
      </c>
      <c r="F52" s="42">
        <f t="shared" si="7"/>
        <v>39291</v>
      </c>
      <c r="G52" s="42">
        <f t="shared" si="8"/>
        <v>42697</v>
      </c>
    </row>
    <row r="53" spans="1:7" x14ac:dyDescent="0.25">
      <c r="A53" s="42" t="str">
        <f t="shared" si="3"/>
        <v>LAS PALMAS</v>
      </c>
      <c r="B53" s="41">
        <f t="shared" si="4"/>
        <v>1414755</v>
      </c>
      <c r="C53" s="41">
        <f t="shared" si="5"/>
        <v>1437185</v>
      </c>
      <c r="D53" s="41">
        <f t="shared" si="6"/>
        <v>2</v>
      </c>
      <c r="E53" s="42" t="str">
        <f t="shared" si="2"/>
        <v>A CORUÑA</v>
      </c>
      <c r="F53" s="42">
        <f t="shared" si="7"/>
        <v>38025</v>
      </c>
      <c r="G53" s="42">
        <f t="shared" si="8"/>
        <v>37959</v>
      </c>
    </row>
    <row r="54" spans="1:7" x14ac:dyDescent="0.25">
      <c r="A54" s="42" t="str">
        <f t="shared" si="3"/>
        <v>MALAGA</v>
      </c>
      <c r="B54" s="41">
        <f t="shared" si="4"/>
        <v>39291</v>
      </c>
      <c r="C54" s="41">
        <f t="shared" si="5"/>
        <v>42697</v>
      </c>
      <c r="D54" s="41">
        <f t="shared" si="6"/>
        <v>15</v>
      </c>
      <c r="E54" s="42" t="str">
        <f t="shared" si="2"/>
        <v>SANTANDER</v>
      </c>
      <c r="F54" s="42">
        <f t="shared" si="7"/>
        <v>37468</v>
      </c>
      <c r="G54" s="42">
        <f t="shared" si="8"/>
        <v>35353</v>
      </c>
    </row>
    <row r="55" spans="1:7" x14ac:dyDescent="0.25">
      <c r="A55" s="42" t="str">
        <f t="shared" si="3"/>
        <v>MARIN Y RIA DE PONTEVEDRA</v>
      </c>
      <c r="B55" s="41">
        <f t="shared" si="4"/>
        <v>15293</v>
      </c>
      <c r="C55" s="41">
        <f t="shared" si="5"/>
        <v>27129</v>
      </c>
      <c r="D55" s="41">
        <f t="shared" si="6"/>
        <v>22</v>
      </c>
      <c r="E55" s="42" t="str">
        <f t="shared" si="2"/>
        <v>CARTAGENA</v>
      </c>
      <c r="F55" s="42">
        <f t="shared" ref="F55:F65" si="9">LOOKUP(E55,$A$38:$A$65,$B$38:$B$65)</f>
        <v>35866</v>
      </c>
      <c r="G55" s="42">
        <f t="shared" si="8"/>
        <v>44754</v>
      </c>
    </row>
    <row r="56" spans="1:7" x14ac:dyDescent="0.25">
      <c r="A56" s="42" t="str">
        <f t="shared" si="3"/>
        <v>MELILLA</v>
      </c>
      <c r="B56" s="41">
        <f t="shared" si="4"/>
        <v>266</v>
      </c>
      <c r="C56" s="41">
        <f t="shared" si="5"/>
        <v>13784</v>
      </c>
      <c r="D56" s="41">
        <f t="shared" si="6"/>
        <v>27</v>
      </c>
      <c r="E56" s="42" t="str">
        <f t="shared" si="2"/>
        <v>AVILES</v>
      </c>
      <c r="F56" s="42">
        <f t="shared" si="9"/>
        <v>25864</v>
      </c>
      <c r="G56" s="42">
        <f t="shared" si="8"/>
        <v>24532</v>
      </c>
    </row>
    <row r="57" spans="1:7" x14ac:dyDescent="0.25">
      <c r="A57" s="42" t="str">
        <f t="shared" si="3"/>
        <v>MOTRIL</v>
      </c>
      <c r="B57" s="41">
        <f t="shared" si="4"/>
        <v>6551</v>
      </c>
      <c r="C57" s="41">
        <f t="shared" si="5"/>
        <v>12870</v>
      </c>
      <c r="D57" s="41">
        <f t="shared" si="6"/>
        <v>25</v>
      </c>
      <c r="E57" s="42" t="str">
        <f t="shared" si="2"/>
        <v>PASAIA</v>
      </c>
      <c r="F57" s="42">
        <f t="shared" si="9"/>
        <v>25186</v>
      </c>
      <c r="G57" s="42">
        <f t="shared" si="8"/>
        <v>22115</v>
      </c>
    </row>
    <row r="58" spans="1:7" x14ac:dyDescent="0.25">
      <c r="A58" s="42" t="str">
        <f t="shared" si="3"/>
        <v>PASAIA</v>
      </c>
      <c r="B58" s="41">
        <f t="shared" si="4"/>
        <v>25186</v>
      </c>
      <c r="C58" s="41">
        <f t="shared" si="5"/>
        <v>22115</v>
      </c>
      <c r="D58" s="41">
        <f t="shared" si="6"/>
        <v>20</v>
      </c>
      <c r="E58" s="42" t="str">
        <f t="shared" si="2"/>
        <v>CASTELLON</v>
      </c>
      <c r="F58" s="42">
        <f t="shared" si="9"/>
        <v>22708</v>
      </c>
      <c r="G58" s="42">
        <f t="shared" si="8"/>
        <v>23944</v>
      </c>
    </row>
    <row r="59" spans="1:7" x14ac:dyDescent="0.25">
      <c r="A59" s="42" t="str">
        <f t="shared" si="3"/>
        <v>SANTA CRUZ DE TENERIFE</v>
      </c>
      <c r="B59" s="41">
        <f t="shared" si="4"/>
        <v>755158</v>
      </c>
      <c r="C59" s="41">
        <f t="shared" si="5"/>
        <v>657639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15293</v>
      </c>
      <c r="G59" s="42">
        <f t="shared" si="8"/>
        <v>27129</v>
      </c>
    </row>
    <row r="60" spans="1:7" x14ac:dyDescent="0.25">
      <c r="A60" s="42" t="str">
        <f t="shared" si="3"/>
        <v>SANTANDER</v>
      </c>
      <c r="B60" s="41">
        <f t="shared" si="4"/>
        <v>37468</v>
      </c>
      <c r="C60" s="41">
        <f t="shared" si="5"/>
        <v>35353</v>
      </c>
      <c r="D60" s="41">
        <f t="shared" si="6"/>
        <v>17</v>
      </c>
      <c r="E60" s="42" t="str">
        <f t="shared" si="2"/>
        <v>FERROL-SAN CIBRAO</v>
      </c>
      <c r="F60" s="42">
        <f t="shared" si="9"/>
        <v>12992</v>
      </c>
      <c r="G60" s="42">
        <f t="shared" si="8"/>
        <v>11505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ALICANTE</v>
      </c>
      <c r="F61" s="42">
        <f t="shared" si="9"/>
        <v>8633</v>
      </c>
      <c r="G61" s="42">
        <f t="shared" si="8"/>
        <v>17838</v>
      </c>
    </row>
    <row r="62" spans="1:7" x14ac:dyDescent="0.25">
      <c r="A62" s="42" t="str">
        <f t="shared" si="3"/>
        <v>TARRAGONA</v>
      </c>
      <c r="B62" s="41">
        <f t="shared" si="4"/>
        <v>89755</v>
      </c>
      <c r="C62" s="41">
        <f t="shared" si="5"/>
        <v>138279</v>
      </c>
      <c r="D62" s="41">
        <f t="shared" si="6"/>
        <v>11</v>
      </c>
      <c r="E62" s="42" t="str">
        <f t="shared" si="2"/>
        <v>MOTRIL</v>
      </c>
      <c r="F62" s="42">
        <f t="shared" si="9"/>
        <v>6551</v>
      </c>
      <c r="G62" s="42">
        <f t="shared" si="8"/>
        <v>12870</v>
      </c>
    </row>
    <row r="63" spans="1:7" x14ac:dyDescent="0.25">
      <c r="A63" s="42" t="str">
        <f t="shared" si="3"/>
        <v>VALENCIA</v>
      </c>
      <c r="B63" s="41">
        <f t="shared" si="4"/>
        <v>177445</v>
      </c>
      <c r="C63" s="41">
        <f t="shared" si="5"/>
        <v>193709</v>
      </c>
      <c r="D63" s="41">
        <f t="shared" si="6"/>
        <v>7</v>
      </c>
      <c r="E63" s="42" t="str">
        <f t="shared" si="2"/>
        <v>VILAGARCIA</v>
      </c>
      <c r="F63" s="42">
        <f t="shared" si="9"/>
        <v>4207</v>
      </c>
      <c r="G63" s="42">
        <f t="shared" si="8"/>
        <v>3540</v>
      </c>
    </row>
    <row r="64" spans="1:7" x14ac:dyDescent="0.25">
      <c r="A64" s="42" t="str">
        <f t="shared" si="3"/>
        <v>VIGO</v>
      </c>
      <c r="B64" s="41">
        <f t="shared" si="4"/>
        <v>194162</v>
      </c>
      <c r="C64" s="41">
        <f t="shared" si="5"/>
        <v>224719</v>
      </c>
      <c r="D64" s="41">
        <f t="shared" si="6"/>
        <v>6</v>
      </c>
      <c r="E64" s="42" t="str">
        <f t="shared" si="2"/>
        <v>MELILLA</v>
      </c>
      <c r="F64" s="42">
        <f t="shared" si="9"/>
        <v>266</v>
      </c>
      <c r="G64" s="42">
        <f t="shared" si="8"/>
        <v>13784</v>
      </c>
    </row>
    <row r="65" spans="1:7" x14ac:dyDescent="0.25">
      <c r="A65" s="42" t="str">
        <f t="shared" si="3"/>
        <v>VILAGARCIA</v>
      </c>
      <c r="B65" s="41">
        <f t="shared" si="4"/>
        <v>4207</v>
      </c>
      <c r="C65" s="41">
        <f t="shared" si="5"/>
        <v>3540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0</v>
      </c>
      <c r="D8" s="28">
        <v>931</v>
      </c>
      <c r="E8" s="28">
        <v>2980</v>
      </c>
      <c r="F8" s="13">
        <f t="shared" ref="F8:F35" si="0">((E8*100)/D8)-100</f>
        <v>220.08592910848552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906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3020208</v>
      </c>
      <c r="C11" s="27">
        <v>2280030</v>
      </c>
      <c r="D11" s="27">
        <v>24720254</v>
      </c>
      <c r="E11" s="27">
        <v>23917486</v>
      </c>
      <c r="F11" s="10">
        <f t="shared" si="0"/>
        <v>-3.2474099982953248</v>
      </c>
      <c r="G11" s="1"/>
      <c r="H11" s="1"/>
      <c r="I11" s="1"/>
    </row>
    <row r="12" spans="1:12" x14ac:dyDescent="0.25">
      <c r="A12" s="11" t="s">
        <v>49</v>
      </c>
      <c r="B12" s="28">
        <v>556</v>
      </c>
      <c r="C12" s="28">
        <v>11144</v>
      </c>
      <c r="D12" s="28">
        <v>84300</v>
      </c>
      <c r="E12" s="28">
        <v>163764</v>
      </c>
      <c r="F12" s="13">
        <f t="shared" si="0"/>
        <v>94.263345195729528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6373</v>
      </c>
      <c r="E13" s="27">
        <v>65</v>
      </c>
      <c r="F13" s="10">
        <f t="shared" si="0"/>
        <v>-98.980072179507303</v>
      </c>
      <c r="G13" s="1"/>
      <c r="H13" s="1"/>
      <c r="I13" s="1"/>
    </row>
    <row r="14" spans="1:12" x14ac:dyDescent="0.25">
      <c r="A14" s="11" t="s">
        <v>51</v>
      </c>
      <c r="B14" s="28">
        <v>713313</v>
      </c>
      <c r="C14" s="28">
        <v>657119</v>
      </c>
      <c r="D14" s="28">
        <v>4950109</v>
      </c>
      <c r="E14" s="28">
        <v>4768894</v>
      </c>
      <c r="F14" s="13">
        <f t="shared" si="0"/>
        <v>-3.6608284787264296</v>
      </c>
      <c r="G14" s="1"/>
      <c r="H14" s="1"/>
      <c r="I14" s="1"/>
    </row>
    <row r="15" spans="1:12" x14ac:dyDescent="0.25">
      <c r="A15" s="8" t="s">
        <v>52</v>
      </c>
      <c r="B15" s="27">
        <v>75512</v>
      </c>
      <c r="C15" s="27">
        <v>13354</v>
      </c>
      <c r="D15" s="27">
        <v>407803</v>
      </c>
      <c r="E15" s="27">
        <v>162793</v>
      </c>
      <c r="F15" s="10">
        <f t="shared" si="0"/>
        <v>-60.080480035703516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4036</v>
      </c>
      <c r="D16" s="28">
        <v>3592</v>
      </c>
      <c r="E16" s="28">
        <v>4036</v>
      </c>
      <c r="F16" s="13">
        <f t="shared" si="0"/>
        <v>12.360801781737194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554</v>
      </c>
      <c r="D17" s="27">
        <v>38</v>
      </c>
      <c r="E17" s="27">
        <v>10373</v>
      </c>
      <c r="F17" s="10">
        <f t="shared" si="0"/>
        <v>27197.36842105263</v>
      </c>
      <c r="G17" s="1"/>
      <c r="H17" s="1"/>
      <c r="I17" s="1"/>
    </row>
    <row r="18" spans="1:9" x14ac:dyDescent="0.25">
      <c r="A18" s="11" t="s">
        <v>55</v>
      </c>
      <c r="B18" s="28">
        <v>60158</v>
      </c>
      <c r="C18" s="28">
        <v>36459</v>
      </c>
      <c r="D18" s="28">
        <v>506046</v>
      </c>
      <c r="E18" s="28">
        <v>611009</v>
      </c>
      <c r="F18" s="13">
        <f t="shared" si="0"/>
        <v>20.741790272030599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27829</v>
      </c>
      <c r="C20" s="28">
        <v>98774</v>
      </c>
      <c r="D20" s="28">
        <v>298043</v>
      </c>
      <c r="E20" s="28">
        <v>476513</v>
      </c>
      <c r="F20" s="13">
        <f t="shared" si="0"/>
        <v>59.880621252638036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35326</v>
      </c>
      <c r="D21" s="27">
        <v>0</v>
      </c>
      <c r="E21" s="27">
        <v>282099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782406</v>
      </c>
      <c r="C22" s="28">
        <v>1053441</v>
      </c>
      <c r="D22" s="28">
        <v>5297391</v>
      </c>
      <c r="E22" s="28">
        <v>6118657</v>
      </c>
      <c r="F22" s="13">
        <f t="shared" si="0"/>
        <v>15.503216583408701</v>
      </c>
      <c r="G22" s="1"/>
      <c r="H22" s="1"/>
      <c r="I22" s="1"/>
    </row>
    <row r="23" spans="1:9" x14ac:dyDescent="0.25">
      <c r="A23" s="8" t="s">
        <v>60</v>
      </c>
      <c r="B23" s="27">
        <v>84828</v>
      </c>
      <c r="C23" s="27">
        <v>107104</v>
      </c>
      <c r="D23" s="27">
        <v>371024</v>
      </c>
      <c r="E23" s="27">
        <v>635560</v>
      </c>
      <c r="F23" s="10">
        <f t="shared" si="0"/>
        <v>71.298891715899771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1000</v>
      </c>
      <c r="D24" s="28">
        <v>248</v>
      </c>
      <c r="E24" s="28">
        <v>2742</v>
      </c>
      <c r="F24" s="13">
        <f t="shared" si="0"/>
        <v>1005.6451612903227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3668</v>
      </c>
      <c r="E26" s="28">
        <v>46</v>
      </c>
      <c r="F26" s="13">
        <f t="shared" si="0"/>
        <v>-98.745910577971642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34171</v>
      </c>
      <c r="C28" s="28">
        <v>24425</v>
      </c>
      <c r="D28" s="28">
        <v>206146</v>
      </c>
      <c r="E28" s="28">
        <v>181389</v>
      </c>
      <c r="F28" s="13">
        <f t="shared" si="0"/>
        <v>-12.009449613380809</v>
      </c>
      <c r="G28" s="1"/>
      <c r="H28" s="1"/>
      <c r="I28" s="1"/>
    </row>
    <row r="29" spans="1:9" x14ac:dyDescent="0.25">
      <c r="A29" s="8" t="s">
        <v>66</v>
      </c>
      <c r="B29" s="27">
        <v>1</v>
      </c>
      <c r="C29" s="27">
        <v>0</v>
      </c>
      <c r="D29" s="27">
        <v>1202</v>
      </c>
      <c r="E29" s="27">
        <v>58</v>
      </c>
      <c r="F29" s="10">
        <f t="shared" si="0"/>
        <v>-95.174708818635608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5095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7">
        <v>599077</v>
      </c>
      <c r="C31" s="27">
        <v>401682</v>
      </c>
      <c r="D31" s="27">
        <v>3621720</v>
      </c>
      <c r="E31" s="27">
        <v>4230242</v>
      </c>
      <c r="F31" s="10">
        <f t="shared" si="0"/>
        <v>16.802016721336827</v>
      </c>
      <c r="G31" s="1"/>
      <c r="H31" s="1"/>
      <c r="I31" s="1"/>
    </row>
    <row r="32" spans="1:9" x14ac:dyDescent="0.25">
      <c r="A32" s="11" t="s">
        <v>69</v>
      </c>
      <c r="B32" s="28">
        <v>2372870</v>
      </c>
      <c r="C32" s="28">
        <v>3044387</v>
      </c>
      <c r="D32" s="28">
        <v>18031889</v>
      </c>
      <c r="E32" s="28">
        <v>20449505</v>
      </c>
      <c r="F32" s="13">
        <f t="shared" si="0"/>
        <v>13.407447217537779</v>
      </c>
      <c r="G32" s="1"/>
      <c r="H32" s="1"/>
      <c r="I32" s="1"/>
    </row>
    <row r="33" spans="1:9" x14ac:dyDescent="0.25">
      <c r="A33" s="8" t="s">
        <v>70</v>
      </c>
      <c r="B33" s="27">
        <v>20590</v>
      </c>
      <c r="C33" s="27">
        <v>14579</v>
      </c>
      <c r="D33" s="27">
        <v>129654</v>
      </c>
      <c r="E33" s="27">
        <v>161277</v>
      </c>
      <c r="F33" s="10">
        <f t="shared" si="0"/>
        <v>24.390300337822197</v>
      </c>
      <c r="G33" s="1"/>
      <c r="H33" s="1"/>
      <c r="I33" s="1"/>
    </row>
    <row r="34" spans="1:9" x14ac:dyDescent="0.25">
      <c r="A34" s="11" t="s">
        <v>71</v>
      </c>
      <c r="B34" s="28">
        <v>3124</v>
      </c>
      <c r="C34" s="28">
        <v>0</v>
      </c>
      <c r="D34" s="28">
        <v>20766</v>
      </c>
      <c r="E34" s="2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7794643</v>
      </c>
      <c r="C35" s="15">
        <f t="shared" ref="C35:E35" si="1">SUM(C7:C34)</f>
        <v>7783414</v>
      </c>
      <c r="D35" s="15">
        <f t="shared" si="1"/>
        <v>58666292</v>
      </c>
      <c r="E35" s="15">
        <f t="shared" si="1"/>
        <v>62180394</v>
      </c>
      <c r="F35" s="16">
        <f t="shared" si="0"/>
        <v>5.9899848451304933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23917486</v>
      </c>
      <c r="G38" s="42">
        <f>LOOKUP(E38,$A$38:$A$65,$C$38:$C$65)</f>
        <v>24720254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2980</v>
      </c>
      <c r="C39" s="41">
        <f t="shared" ref="C39:C65" si="5">D8</f>
        <v>931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20449505</v>
      </c>
      <c r="G39" s="42">
        <f t="shared" ref="G39:G65" si="8">LOOKUP(E39,$A$38:$A$65,$C$38:$C$65)</f>
        <v>18031889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18</v>
      </c>
      <c r="E40" s="42" t="str">
        <f t="shared" si="2"/>
        <v>LAS PALMAS</v>
      </c>
      <c r="F40" s="42">
        <f t="shared" si="7"/>
        <v>6118657</v>
      </c>
      <c r="G40" s="42">
        <f t="shared" si="8"/>
        <v>5297391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4768894</v>
      </c>
      <c r="G41" s="42">
        <f t="shared" si="8"/>
        <v>4950109</v>
      </c>
    </row>
    <row r="42" spans="1:9" x14ac:dyDescent="0.25">
      <c r="A42" s="42" t="str">
        <f t="shared" si="3"/>
        <v>BAHIA DE ALGECIRAS</v>
      </c>
      <c r="B42" s="41">
        <f t="shared" si="4"/>
        <v>23917486</v>
      </c>
      <c r="C42" s="41">
        <f t="shared" si="5"/>
        <v>24720254</v>
      </c>
      <c r="D42" s="41">
        <f t="shared" si="6"/>
        <v>1</v>
      </c>
      <c r="E42" s="42" t="str">
        <f t="shared" si="2"/>
        <v>TARRAGONA</v>
      </c>
      <c r="F42" s="42">
        <f t="shared" si="7"/>
        <v>4230242</v>
      </c>
      <c r="G42" s="42">
        <f t="shared" si="8"/>
        <v>3621720</v>
      </c>
    </row>
    <row r="43" spans="1:9" x14ac:dyDescent="0.25">
      <c r="A43" s="42" t="str">
        <f t="shared" si="3"/>
        <v>BAHIA DE CADIZ</v>
      </c>
      <c r="B43" s="41">
        <f t="shared" si="4"/>
        <v>163764</v>
      </c>
      <c r="C43" s="41">
        <f t="shared" si="5"/>
        <v>84300</v>
      </c>
      <c r="D43" s="41">
        <f t="shared" si="6"/>
        <v>11</v>
      </c>
      <c r="E43" s="42" t="str">
        <f t="shared" si="2"/>
        <v>MALAGA</v>
      </c>
      <c r="F43" s="42">
        <f t="shared" si="7"/>
        <v>635560</v>
      </c>
      <c r="G43" s="42">
        <f t="shared" si="8"/>
        <v>371024</v>
      </c>
    </row>
    <row r="44" spans="1:9" x14ac:dyDescent="0.25">
      <c r="A44" s="42" t="str">
        <f t="shared" si="3"/>
        <v>BALEARES</v>
      </c>
      <c r="B44" s="41">
        <f t="shared" si="4"/>
        <v>65</v>
      </c>
      <c r="C44" s="41">
        <f t="shared" si="5"/>
        <v>6373</v>
      </c>
      <c r="D44" s="41">
        <f t="shared" si="6"/>
        <v>19</v>
      </c>
      <c r="E44" s="42" t="str">
        <f t="shared" si="2"/>
        <v>CEUTA</v>
      </c>
      <c r="F44" s="42">
        <f t="shared" si="7"/>
        <v>611009</v>
      </c>
      <c r="G44" s="42">
        <f t="shared" si="8"/>
        <v>506046</v>
      </c>
    </row>
    <row r="45" spans="1:9" x14ac:dyDescent="0.25">
      <c r="A45" s="42" t="str">
        <f t="shared" si="3"/>
        <v>BARCELONA</v>
      </c>
      <c r="B45" s="41">
        <f t="shared" si="4"/>
        <v>4768894</v>
      </c>
      <c r="C45" s="41">
        <f t="shared" si="5"/>
        <v>4950109</v>
      </c>
      <c r="D45" s="41">
        <f t="shared" si="6"/>
        <v>4</v>
      </c>
      <c r="E45" s="42" t="str">
        <f t="shared" si="2"/>
        <v>GIJON</v>
      </c>
      <c r="F45" s="42">
        <f t="shared" si="7"/>
        <v>476513</v>
      </c>
      <c r="G45" s="42">
        <f t="shared" si="8"/>
        <v>298043</v>
      </c>
    </row>
    <row r="46" spans="1:9" x14ac:dyDescent="0.25">
      <c r="A46" s="42" t="str">
        <f t="shared" si="3"/>
        <v>BILBAO</v>
      </c>
      <c r="B46" s="41">
        <f t="shared" si="4"/>
        <v>162793</v>
      </c>
      <c r="C46" s="41">
        <f t="shared" si="5"/>
        <v>407803</v>
      </c>
      <c r="D46" s="41">
        <f t="shared" si="6"/>
        <v>12</v>
      </c>
      <c r="E46" s="42" t="str">
        <f t="shared" si="2"/>
        <v>HUELVA</v>
      </c>
      <c r="F46" s="42">
        <f t="shared" si="7"/>
        <v>282099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4036</v>
      </c>
      <c r="C47" s="41">
        <f t="shared" si="5"/>
        <v>3592</v>
      </c>
      <c r="D47" s="41">
        <f t="shared" si="6"/>
        <v>15</v>
      </c>
      <c r="E47" s="42" t="str">
        <f t="shared" si="2"/>
        <v>SANTA CRUZ DE TENERIFE</v>
      </c>
      <c r="F47" s="42">
        <f t="shared" si="7"/>
        <v>181389</v>
      </c>
      <c r="G47" s="42">
        <f t="shared" si="8"/>
        <v>206146</v>
      </c>
    </row>
    <row r="48" spans="1:9" x14ac:dyDescent="0.25">
      <c r="A48" s="42" t="str">
        <f t="shared" si="3"/>
        <v>CASTELLON</v>
      </c>
      <c r="B48" s="41">
        <f t="shared" si="4"/>
        <v>10373</v>
      </c>
      <c r="C48" s="41">
        <f t="shared" si="5"/>
        <v>38</v>
      </c>
      <c r="D48" s="41">
        <f t="shared" si="6"/>
        <v>14</v>
      </c>
      <c r="E48" s="42" t="str">
        <f t="shared" si="2"/>
        <v>BAHIA DE CADIZ</v>
      </c>
      <c r="F48" s="42">
        <f t="shared" si="7"/>
        <v>163764</v>
      </c>
      <c r="G48" s="42">
        <f t="shared" si="8"/>
        <v>84300</v>
      </c>
    </row>
    <row r="49" spans="1:7" x14ac:dyDescent="0.25">
      <c r="A49" s="42" t="str">
        <f t="shared" si="3"/>
        <v>CEUTA</v>
      </c>
      <c r="B49" s="41">
        <f t="shared" si="4"/>
        <v>611009</v>
      </c>
      <c r="C49" s="41">
        <f t="shared" si="5"/>
        <v>506046</v>
      </c>
      <c r="D49" s="41">
        <f t="shared" si="6"/>
        <v>7</v>
      </c>
      <c r="E49" s="42" t="str">
        <f t="shared" si="2"/>
        <v>BILBAO</v>
      </c>
      <c r="F49" s="42">
        <f t="shared" si="7"/>
        <v>162793</v>
      </c>
      <c r="G49" s="42">
        <f t="shared" si="8"/>
        <v>407803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VIGO</v>
      </c>
      <c r="F50" s="42">
        <f t="shared" si="7"/>
        <v>161277</v>
      </c>
      <c r="G50" s="42">
        <f t="shared" si="8"/>
        <v>129654</v>
      </c>
    </row>
    <row r="51" spans="1:7" x14ac:dyDescent="0.25">
      <c r="A51" s="42" t="str">
        <f t="shared" si="3"/>
        <v>GIJON</v>
      </c>
      <c r="B51" s="41">
        <f t="shared" si="4"/>
        <v>476513</v>
      </c>
      <c r="C51" s="41">
        <f t="shared" si="5"/>
        <v>298043</v>
      </c>
      <c r="D51" s="41">
        <f t="shared" si="6"/>
        <v>8</v>
      </c>
      <c r="E51" s="42" t="str">
        <f t="shared" si="2"/>
        <v>CASTELLON</v>
      </c>
      <c r="F51" s="42">
        <f t="shared" si="7"/>
        <v>10373</v>
      </c>
      <c r="G51" s="42">
        <f t="shared" si="8"/>
        <v>38</v>
      </c>
    </row>
    <row r="52" spans="1:7" x14ac:dyDescent="0.25">
      <c r="A52" s="42" t="str">
        <f t="shared" si="3"/>
        <v>HUELVA</v>
      </c>
      <c r="B52" s="41">
        <f t="shared" si="4"/>
        <v>282099</v>
      </c>
      <c r="C52" s="41">
        <f t="shared" si="5"/>
        <v>0</v>
      </c>
      <c r="D52" s="41">
        <f t="shared" si="6"/>
        <v>9</v>
      </c>
      <c r="E52" s="42" t="str">
        <f t="shared" si="2"/>
        <v>CARTAGENA</v>
      </c>
      <c r="F52" s="42">
        <f t="shared" si="7"/>
        <v>4036</v>
      </c>
      <c r="G52" s="42">
        <f t="shared" si="8"/>
        <v>3592</v>
      </c>
    </row>
    <row r="53" spans="1:7" x14ac:dyDescent="0.25">
      <c r="A53" s="42" t="str">
        <f t="shared" si="3"/>
        <v>LAS PALMAS</v>
      </c>
      <c r="B53" s="41">
        <f t="shared" si="4"/>
        <v>6118657</v>
      </c>
      <c r="C53" s="41">
        <f t="shared" si="5"/>
        <v>5297391</v>
      </c>
      <c r="D53" s="41">
        <f t="shared" si="6"/>
        <v>3</v>
      </c>
      <c r="E53" s="42" t="str">
        <f t="shared" si="2"/>
        <v>ALICANTE</v>
      </c>
      <c r="F53" s="42">
        <f t="shared" si="7"/>
        <v>2980</v>
      </c>
      <c r="G53" s="42">
        <f t="shared" si="8"/>
        <v>931</v>
      </c>
    </row>
    <row r="54" spans="1:7" x14ac:dyDescent="0.25">
      <c r="A54" s="42" t="str">
        <f t="shared" si="3"/>
        <v>MALAGA</v>
      </c>
      <c r="B54" s="41">
        <f t="shared" si="4"/>
        <v>635560</v>
      </c>
      <c r="C54" s="41">
        <f t="shared" si="5"/>
        <v>371024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2742</v>
      </c>
      <c r="G54" s="42">
        <f t="shared" si="8"/>
        <v>248</v>
      </c>
    </row>
    <row r="55" spans="1:7" x14ac:dyDescent="0.25">
      <c r="A55" s="42" t="str">
        <f t="shared" si="3"/>
        <v>MARIN Y RIA DE PONTEVEDRA</v>
      </c>
      <c r="B55" s="41">
        <f t="shared" si="4"/>
        <v>2742</v>
      </c>
      <c r="C55" s="41">
        <f t="shared" si="5"/>
        <v>248</v>
      </c>
      <c r="D55" s="41">
        <f t="shared" si="6"/>
        <v>17</v>
      </c>
      <c r="E55" s="42" t="str">
        <f t="shared" si="2"/>
        <v>ALMERIA</v>
      </c>
      <c r="F55" s="42">
        <f t="shared" ref="F55:F65" si="9">LOOKUP(E55,$A$38:$A$65,$B$38:$B$65)</f>
        <v>906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BALEARES</v>
      </c>
      <c r="F56" s="42">
        <f t="shared" si="9"/>
        <v>65</v>
      </c>
      <c r="G56" s="42">
        <f t="shared" si="8"/>
        <v>6373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3668</v>
      </c>
      <c r="D57" s="41">
        <f t="shared" si="6"/>
        <v>21</v>
      </c>
      <c r="E57" s="42" t="str">
        <f t="shared" si="2"/>
        <v>SANTANDER</v>
      </c>
      <c r="F57" s="42">
        <f t="shared" si="9"/>
        <v>58</v>
      </c>
      <c r="G57" s="42">
        <f t="shared" si="8"/>
        <v>1202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46</v>
      </c>
      <c r="G58" s="42">
        <f t="shared" si="8"/>
        <v>3668</v>
      </c>
    </row>
    <row r="59" spans="1:7" x14ac:dyDescent="0.25">
      <c r="A59" s="42" t="str">
        <f t="shared" si="3"/>
        <v>SANTA CRUZ DE TENERIFE</v>
      </c>
      <c r="B59" s="41">
        <f t="shared" si="4"/>
        <v>181389</v>
      </c>
      <c r="C59" s="41">
        <f t="shared" si="5"/>
        <v>206146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58</v>
      </c>
      <c r="C60" s="41">
        <f t="shared" si="5"/>
        <v>1202</v>
      </c>
      <c r="D60" s="41">
        <f t="shared" si="6"/>
        <v>20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5095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4230242</v>
      </c>
      <c r="C62" s="41">
        <f t="shared" si="5"/>
        <v>3621720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20449505</v>
      </c>
      <c r="C63" s="41">
        <f t="shared" si="5"/>
        <v>18031889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161277</v>
      </c>
      <c r="C64" s="41">
        <f t="shared" si="5"/>
        <v>129654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20766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0</v>
      </c>
      <c r="D8" s="30">
        <v>931</v>
      </c>
      <c r="E8" s="30">
        <v>2260</v>
      </c>
      <c r="F8" s="13">
        <f t="shared" ref="F8:F35" si="0">((E8*100)/D8)-100</f>
        <v>142.74973147153599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3016966</v>
      </c>
      <c r="C11" s="29">
        <v>2278531</v>
      </c>
      <c r="D11" s="29">
        <v>23668310</v>
      </c>
      <c r="E11" s="29">
        <v>23856326</v>
      </c>
      <c r="F11" s="10">
        <f t="shared" si="0"/>
        <v>0.79437864384910029</v>
      </c>
      <c r="G11" s="1"/>
      <c r="H11" s="1"/>
      <c r="I11" s="1"/>
    </row>
    <row r="12" spans="1:12" x14ac:dyDescent="0.25">
      <c r="A12" s="11" t="s">
        <v>49</v>
      </c>
      <c r="B12" s="30">
        <v>541</v>
      </c>
      <c r="C12" s="30">
        <v>0</v>
      </c>
      <c r="D12" s="30">
        <v>11103</v>
      </c>
      <c r="E12" s="30">
        <v>221</v>
      </c>
      <c r="F12" s="13">
        <f t="shared" si="0"/>
        <v>-98.009546969287584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310</v>
      </c>
      <c r="E13" s="2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0">
        <v>665488</v>
      </c>
      <c r="C14" s="30">
        <v>644157</v>
      </c>
      <c r="D14" s="30">
        <v>4611919</v>
      </c>
      <c r="E14" s="30">
        <v>4519958</v>
      </c>
      <c r="F14" s="13">
        <f t="shared" si="0"/>
        <v>-1.9939855838751726</v>
      </c>
      <c r="G14" s="1"/>
      <c r="H14" s="1"/>
      <c r="I14" s="1"/>
    </row>
    <row r="15" spans="1:12" x14ac:dyDescent="0.25">
      <c r="A15" s="8" t="s">
        <v>52</v>
      </c>
      <c r="B15" s="29">
        <v>5129</v>
      </c>
      <c r="C15" s="29">
        <v>9459</v>
      </c>
      <c r="D15" s="29">
        <v>52884</v>
      </c>
      <c r="E15" s="29">
        <v>71192</v>
      </c>
      <c r="F15" s="10">
        <f t="shared" si="0"/>
        <v>34.619166477573543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53</v>
      </c>
      <c r="D16" s="30">
        <v>0</v>
      </c>
      <c r="E16" s="30">
        <v>53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554</v>
      </c>
      <c r="D17" s="29">
        <v>23</v>
      </c>
      <c r="E17" s="29">
        <v>4515</v>
      </c>
      <c r="F17" s="10">
        <f t="shared" si="0"/>
        <v>19530.434782608696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18</v>
      </c>
      <c r="E18" s="30">
        <v>34</v>
      </c>
      <c r="F18" s="17">
        <f t="shared" si="0"/>
        <v>88.888888888888886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556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758931</v>
      </c>
      <c r="C22" s="30">
        <v>997450</v>
      </c>
      <c r="D22" s="30">
        <v>5147499</v>
      </c>
      <c r="E22" s="30">
        <v>5775226</v>
      </c>
      <c r="F22" s="13">
        <f t="shared" si="0"/>
        <v>12.194795958192515</v>
      </c>
      <c r="G22" s="1"/>
      <c r="H22" s="1"/>
      <c r="I22" s="1"/>
    </row>
    <row r="23" spans="1:9" x14ac:dyDescent="0.25">
      <c r="A23" s="8" t="s">
        <v>60</v>
      </c>
      <c r="B23" s="29">
        <v>84828</v>
      </c>
      <c r="C23" s="29">
        <v>107104</v>
      </c>
      <c r="D23" s="29">
        <v>371024</v>
      </c>
      <c r="E23" s="29">
        <v>635560</v>
      </c>
      <c r="F23" s="10">
        <f t="shared" si="0"/>
        <v>71.298891715899771</v>
      </c>
      <c r="G23" s="1"/>
      <c r="H23" s="1"/>
      <c r="I23" s="1"/>
    </row>
    <row r="24" spans="1:9" x14ac:dyDescent="0.25">
      <c r="A24" s="11" t="s">
        <v>61</v>
      </c>
      <c r="B24" s="30">
        <v>0</v>
      </c>
      <c r="C24" s="30">
        <v>1000</v>
      </c>
      <c r="D24" s="30">
        <v>248</v>
      </c>
      <c r="E24" s="30">
        <v>2742</v>
      </c>
      <c r="F24" s="13">
        <f t="shared" si="0"/>
        <v>1005.6451612903227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28908</v>
      </c>
      <c r="C28" s="30">
        <v>17046</v>
      </c>
      <c r="D28" s="30">
        <v>163518</v>
      </c>
      <c r="E28" s="30">
        <v>139415</v>
      </c>
      <c r="F28" s="13">
        <f t="shared" si="0"/>
        <v>-14.740273242089557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46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9">
        <v>169748</v>
      </c>
      <c r="C31" s="29">
        <v>154129</v>
      </c>
      <c r="D31" s="29">
        <v>1026724</v>
      </c>
      <c r="E31" s="29">
        <v>1414446</v>
      </c>
      <c r="F31" s="10">
        <f t="shared" si="0"/>
        <v>37.763021026098556</v>
      </c>
      <c r="G31" s="1"/>
      <c r="H31" s="1"/>
      <c r="I31" s="1"/>
    </row>
    <row r="32" spans="1:9" x14ac:dyDescent="0.25">
      <c r="A32" s="11" t="s">
        <v>69</v>
      </c>
      <c r="B32" s="30">
        <v>2372043</v>
      </c>
      <c r="C32" s="30">
        <v>3041088</v>
      </c>
      <c r="D32" s="30">
        <v>18023195</v>
      </c>
      <c r="E32" s="30">
        <v>20425992</v>
      </c>
      <c r="F32" s="13">
        <f t="shared" si="0"/>
        <v>13.331692854679758</v>
      </c>
      <c r="G32" s="1"/>
      <c r="H32" s="1"/>
      <c r="I32" s="1"/>
    </row>
    <row r="33" spans="1:9" x14ac:dyDescent="0.25">
      <c r="A33" s="8" t="s">
        <v>70</v>
      </c>
      <c r="B33" s="29">
        <v>10556</v>
      </c>
      <c r="C33" s="29">
        <v>8663</v>
      </c>
      <c r="D33" s="29">
        <v>72967</v>
      </c>
      <c r="E33" s="29">
        <v>99830</v>
      </c>
      <c r="F33" s="10">
        <f t="shared" si="0"/>
        <v>36.815272657502703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9709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7113138</v>
      </c>
      <c r="C35" s="15">
        <f t="shared" ref="C35:E35" si="1">SUM(C7:C34)</f>
        <v>7259234</v>
      </c>
      <c r="D35" s="15">
        <f t="shared" si="1"/>
        <v>53160428</v>
      </c>
      <c r="E35" s="15">
        <f t="shared" si="1"/>
        <v>56948372</v>
      </c>
      <c r="F35" s="16">
        <f t="shared" si="0"/>
        <v>7.1254956788534543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23856326</v>
      </c>
      <c r="G38" s="42">
        <f>LOOKUP(E38,$A$38:$A$65,$C$38:$C$65)</f>
        <v>23668310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2260</v>
      </c>
      <c r="C39" s="41">
        <f t="shared" ref="C39:C65" si="5">D8</f>
        <v>931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20425992</v>
      </c>
      <c r="G39" s="42">
        <f t="shared" ref="G39:G65" si="8">LOOKUP(E39,$A$38:$A$65,$C$38:$C$65)</f>
        <v>18023195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5775226</v>
      </c>
      <c r="G40" s="42">
        <f t="shared" si="8"/>
        <v>5147499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4519958</v>
      </c>
      <c r="G41" s="42">
        <f t="shared" si="8"/>
        <v>4611919</v>
      </c>
    </row>
    <row r="42" spans="1:9" x14ac:dyDescent="0.25">
      <c r="A42" s="42" t="str">
        <f t="shared" si="3"/>
        <v>BAHIA DE ALGECIRAS</v>
      </c>
      <c r="B42" s="41">
        <f t="shared" si="4"/>
        <v>23856326</v>
      </c>
      <c r="C42" s="41">
        <f t="shared" si="5"/>
        <v>23668310</v>
      </c>
      <c r="D42" s="41">
        <f t="shared" si="6"/>
        <v>1</v>
      </c>
      <c r="E42" s="42" t="str">
        <f t="shared" si="2"/>
        <v>TARRAGONA</v>
      </c>
      <c r="F42" s="42">
        <f t="shared" si="7"/>
        <v>1414446</v>
      </c>
      <c r="G42" s="42">
        <f t="shared" si="8"/>
        <v>1026724</v>
      </c>
    </row>
    <row r="43" spans="1:9" x14ac:dyDescent="0.25">
      <c r="A43" s="42" t="str">
        <f t="shared" si="3"/>
        <v>BAHIA DE CADIZ</v>
      </c>
      <c r="B43" s="41">
        <f t="shared" si="4"/>
        <v>221</v>
      </c>
      <c r="C43" s="41">
        <f t="shared" si="5"/>
        <v>11103</v>
      </c>
      <c r="D43" s="41">
        <f t="shared" si="6"/>
        <v>14</v>
      </c>
      <c r="E43" s="42" t="str">
        <f t="shared" si="2"/>
        <v>MALAGA</v>
      </c>
      <c r="F43" s="42">
        <f t="shared" si="7"/>
        <v>635560</v>
      </c>
      <c r="G43" s="42">
        <f t="shared" si="8"/>
        <v>371024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310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139415</v>
      </c>
      <c r="G44" s="42">
        <f t="shared" si="8"/>
        <v>163518</v>
      </c>
    </row>
    <row r="45" spans="1:9" x14ac:dyDescent="0.25">
      <c r="A45" s="42" t="str">
        <f t="shared" si="3"/>
        <v>BARCELONA</v>
      </c>
      <c r="B45" s="41">
        <f t="shared" si="4"/>
        <v>4519958</v>
      </c>
      <c r="C45" s="41">
        <f t="shared" si="5"/>
        <v>4611919</v>
      </c>
      <c r="D45" s="41">
        <f t="shared" si="6"/>
        <v>4</v>
      </c>
      <c r="E45" s="42" t="str">
        <f t="shared" si="2"/>
        <v>VIGO</v>
      </c>
      <c r="F45" s="42">
        <f t="shared" si="7"/>
        <v>99830</v>
      </c>
      <c r="G45" s="42">
        <f t="shared" si="8"/>
        <v>72967</v>
      </c>
    </row>
    <row r="46" spans="1:9" x14ac:dyDescent="0.25">
      <c r="A46" s="42" t="str">
        <f t="shared" si="3"/>
        <v>BILBAO</v>
      </c>
      <c r="B46" s="41">
        <f t="shared" si="4"/>
        <v>71192</v>
      </c>
      <c r="C46" s="41">
        <f t="shared" si="5"/>
        <v>52884</v>
      </c>
      <c r="D46" s="41">
        <f t="shared" si="6"/>
        <v>9</v>
      </c>
      <c r="E46" s="42" t="str">
        <f t="shared" si="2"/>
        <v>BILBAO</v>
      </c>
      <c r="F46" s="42">
        <f t="shared" si="7"/>
        <v>71192</v>
      </c>
      <c r="G46" s="42">
        <f t="shared" si="8"/>
        <v>52884</v>
      </c>
    </row>
    <row r="47" spans="1:9" x14ac:dyDescent="0.25">
      <c r="A47" s="42" t="str">
        <f t="shared" si="3"/>
        <v>CARTAGENA</v>
      </c>
      <c r="B47" s="41">
        <f t="shared" si="4"/>
        <v>53</v>
      </c>
      <c r="C47" s="41">
        <f t="shared" si="5"/>
        <v>0</v>
      </c>
      <c r="D47" s="41">
        <f t="shared" si="6"/>
        <v>15</v>
      </c>
      <c r="E47" s="42" t="str">
        <f t="shared" si="2"/>
        <v>CASTELLON</v>
      </c>
      <c r="F47" s="42">
        <f t="shared" si="7"/>
        <v>4515</v>
      </c>
      <c r="G47" s="42">
        <f t="shared" si="8"/>
        <v>23</v>
      </c>
    </row>
    <row r="48" spans="1:9" x14ac:dyDescent="0.25">
      <c r="A48" s="42" t="str">
        <f t="shared" si="3"/>
        <v>CASTELLON</v>
      </c>
      <c r="B48" s="41">
        <f t="shared" si="4"/>
        <v>4515</v>
      </c>
      <c r="C48" s="41">
        <f t="shared" si="5"/>
        <v>23</v>
      </c>
      <c r="D48" s="41">
        <f t="shared" si="6"/>
        <v>10</v>
      </c>
      <c r="E48" s="42" t="str">
        <f t="shared" si="2"/>
        <v>MARIN Y RIA DE PONTEVEDRA</v>
      </c>
      <c r="F48" s="42">
        <f t="shared" si="7"/>
        <v>2742</v>
      </c>
      <c r="G48" s="42">
        <f t="shared" si="8"/>
        <v>248</v>
      </c>
    </row>
    <row r="49" spans="1:7" x14ac:dyDescent="0.25">
      <c r="A49" s="42" t="str">
        <f t="shared" si="3"/>
        <v>CEUTA</v>
      </c>
      <c r="B49" s="41">
        <f t="shared" si="4"/>
        <v>34</v>
      </c>
      <c r="C49" s="41">
        <f t="shared" si="5"/>
        <v>18</v>
      </c>
      <c r="D49" s="41">
        <f t="shared" si="6"/>
        <v>17</v>
      </c>
      <c r="E49" s="42" t="str">
        <f t="shared" si="2"/>
        <v>ALICANTE</v>
      </c>
      <c r="F49" s="42">
        <f t="shared" si="7"/>
        <v>2260</v>
      </c>
      <c r="G49" s="42">
        <f t="shared" si="8"/>
        <v>931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556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556</v>
      </c>
      <c r="C51" s="41">
        <f t="shared" si="5"/>
        <v>0</v>
      </c>
      <c r="D51" s="41">
        <f t="shared" si="6"/>
        <v>13</v>
      </c>
      <c r="E51" s="42" t="str">
        <f t="shared" si="2"/>
        <v>BAHIA DE CADIZ</v>
      </c>
      <c r="F51" s="42">
        <f t="shared" si="7"/>
        <v>221</v>
      </c>
      <c r="G51" s="42">
        <f t="shared" si="8"/>
        <v>11103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53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5775226</v>
      </c>
      <c r="C53" s="41">
        <f t="shared" si="5"/>
        <v>5147499</v>
      </c>
      <c r="D53" s="41">
        <f t="shared" si="6"/>
        <v>3</v>
      </c>
      <c r="E53" s="42" t="str">
        <f t="shared" si="2"/>
        <v>MOTRIL</v>
      </c>
      <c r="F53" s="42">
        <f t="shared" si="7"/>
        <v>46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635560</v>
      </c>
      <c r="C54" s="41">
        <f t="shared" si="5"/>
        <v>371024</v>
      </c>
      <c r="D54" s="41">
        <f t="shared" si="6"/>
        <v>6</v>
      </c>
      <c r="E54" s="42" t="str">
        <f t="shared" si="2"/>
        <v>CEUTA</v>
      </c>
      <c r="F54" s="42">
        <f t="shared" si="7"/>
        <v>34</v>
      </c>
      <c r="G54" s="42">
        <f t="shared" si="8"/>
        <v>18</v>
      </c>
    </row>
    <row r="55" spans="1:7" x14ac:dyDescent="0.25">
      <c r="A55" s="42" t="str">
        <f t="shared" si="3"/>
        <v>MARIN Y RIA DE PONTEVEDRA</v>
      </c>
      <c r="B55" s="41">
        <f t="shared" si="4"/>
        <v>2742</v>
      </c>
      <c r="C55" s="41">
        <f t="shared" si="5"/>
        <v>248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139415</v>
      </c>
      <c r="C59" s="41">
        <f t="shared" si="5"/>
        <v>163518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1414446</v>
      </c>
      <c r="C62" s="41">
        <f t="shared" si="5"/>
        <v>1026724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20425992</v>
      </c>
      <c r="C63" s="41">
        <f t="shared" si="5"/>
        <v>18023195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99830</v>
      </c>
      <c r="C64" s="41">
        <f t="shared" si="5"/>
        <v>72967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9709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1">
        <v>12449</v>
      </c>
      <c r="C7" s="31">
        <v>10422</v>
      </c>
      <c r="D7" s="31">
        <v>87471</v>
      </c>
      <c r="E7" s="31">
        <v>64048</v>
      </c>
      <c r="F7" s="10">
        <f>((E7*100)/D7)-100</f>
        <v>-26.77801785734701</v>
      </c>
      <c r="G7" s="1"/>
      <c r="H7" s="1"/>
      <c r="I7" s="1"/>
    </row>
    <row r="8" spans="1:12" x14ac:dyDescent="0.25">
      <c r="A8" s="11" t="s">
        <v>45</v>
      </c>
      <c r="B8" s="32">
        <v>89321</v>
      </c>
      <c r="C8" s="32">
        <v>87407</v>
      </c>
      <c r="D8" s="32">
        <v>598017</v>
      </c>
      <c r="E8" s="32">
        <v>764431</v>
      </c>
      <c r="F8" s="13">
        <f t="shared" ref="F8:F35" si="0">((E8*100)/D8)-100</f>
        <v>27.827637006974712</v>
      </c>
      <c r="G8" s="1"/>
      <c r="H8" s="1"/>
      <c r="I8" s="1"/>
    </row>
    <row r="9" spans="1:12" x14ac:dyDescent="0.25">
      <c r="A9" s="8" t="s">
        <v>46</v>
      </c>
      <c r="B9" s="31">
        <v>702</v>
      </c>
      <c r="C9" s="31">
        <v>1229</v>
      </c>
      <c r="D9" s="31">
        <v>3818</v>
      </c>
      <c r="E9" s="31">
        <v>17435</v>
      </c>
      <c r="F9" s="10">
        <f t="shared" si="0"/>
        <v>356.65269774751181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21647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3231470</v>
      </c>
      <c r="C11" s="31">
        <v>2421742</v>
      </c>
      <c r="D11" s="31">
        <v>24885171</v>
      </c>
      <c r="E11" s="31">
        <v>25149094</v>
      </c>
      <c r="F11" s="10">
        <f t="shared" si="0"/>
        <v>1.0605633370974203</v>
      </c>
      <c r="G11" s="1"/>
      <c r="H11" s="1"/>
      <c r="I11" s="1"/>
    </row>
    <row r="12" spans="1:12" x14ac:dyDescent="0.25">
      <c r="A12" s="11" t="s">
        <v>49</v>
      </c>
      <c r="B12" s="32">
        <v>75630</v>
      </c>
      <c r="C12" s="32">
        <v>73535</v>
      </c>
      <c r="D12" s="32">
        <v>686324</v>
      </c>
      <c r="E12" s="32">
        <v>752212</v>
      </c>
      <c r="F12" s="13">
        <f t="shared" si="0"/>
        <v>9.6001305505854333</v>
      </c>
      <c r="G12" s="1"/>
      <c r="H12" s="1"/>
      <c r="I12" s="1"/>
    </row>
    <row r="13" spans="1:12" x14ac:dyDescent="0.25">
      <c r="A13" s="8" t="s">
        <v>50</v>
      </c>
      <c r="B13" s="31">
        <v>61992</v>
      </c>
      <c r="C13" s="31">
        <v>49462</v>
      </c>
      <c r="D13" s="31">
        <v>423316</v>
      </c>
      <c r="E13" s="31">
        <v>377421</v>
      </c>
      <c r="F13" s="10">
        <f t="shared" si="0"/>
        <v>-10.841782498181033</v>
      </c>
      <c r="G13" s="1"/>
      <c r="H13" s="1"/>
      <c r="I13" s="1"/>
    </row>
    <row r="14" spans="1:12" x14ac:dyDescent="0.25">
      <c r="A14" s="11" t="s">
        <v>51</v>
      </c>
      <c r="B14" s="32">
        <v>1634691</v>
      </c>
      <c r="C14" s="32">
        <v>1678479</v>
      </c>
      <c r="D14" s="32">
        <v>11575734</v>
      </c>
      <c r="E14" s="32">
        <v>12314377</v>
      </c>
      <c r="F14" s="13">
        <f t="shared" si="0"/>
        <v>6.3809603779768906</v>
      </c>
      <c r="G14" s="1"/>
      <c r="H14" s="1"/>
      <c r="I14" s="1"/>
    </row>
    <row r="15" spans="1:12" x14ac:dyDescent="0.25">
      <c r="A15" s="8" t="s">
        <v>52</v>
      </c>
      <c r="B15" s="31">
        <v>408675</v>
      </c>
      <c r="C15" s="31">
        <v>489031</v>
      </c>
      <c r="D15" s="31">
        <v>3021450</v>
      </c>
      <c r="E15" s="31">
        <v>3615425</v>
      </c>
      <c r="F15" s="10">
        <f t="shared" si="0"/>
        <v>19.658607622168162</v>
      </c>
      <c r="G15" s="1"/>
      <c r="H15" s="1"/>
      <c r="I15" s="1"/>
    </row>
    <row r="16" spans="1:12" x14ac:dyDescent="0.25">
      <c r="A16" s="11" t="s">
        <v>53</v>
      </c>
      <c r="B16" s="32">
        <v>73993</v>
      </c>
      <c r="C16" s="32">
        <v>65949</v>
      </c>
      <c r="D16" s="32">
        <v>367901</v>
      </c>
      <c r="E16" s="32">
        <v>497209</v>
      </c>
      <c r="F16" s="13">
        <f t="shared" si="0"/>
        <v>35.14749891954628</v>
      </c>
      <c r="G16" s="1"/>
      <c r="H16" s="1"/>
      <c r="I16" s="1"/>
    </row>
    <row r="17" spans="1:9" x14ac:dyDescent="0.25">
      <c r="A17" s="8" t="s">
        <v>54</v>
      </c>
      <c r="B17" s="31">
        <v>67399</v>
      </c>
      <c r="C17" s="31">
        <v>157382</v>
      </c>
      <c r="D17" s="31">
        <v>555417</v>
      </c>
      <c r="E17" s="31">
        <v>871346</v>
      </c>
      <c r="F17" s="10">
        <f t="shared" si="0"/>
        <v>56.881406222711945</v>
      </c>
      <c r="G17" s="1"/>
      <c r="H17" s="1"/>
      <c r="I17" s="1"/>
    </row>
    <row r="18" spans="1:9" x14ac:dyDescent="0.25">
      <c r="A18" s="11" t="s">
        <v>55</v>
      </c>
      <c r="B18" s="32">
        <v>4540</v>
      </c>
      <c r="C18" s="32">
        <v>3298</v>
      </c>
      <c r="D18" s="32">
        <v>42204</v>
      </c>
      <c r="E18" s="32">
        <v>25217</v>
      </c>
      <c r="F18" s="13">
        <f t="shared" si="0"/>
        <v>-40.249739361197989</v>
      </c>
      <c r="G18" s="1"/>
      <c r="H18" s="1"/>
      <c r="I18" s="1"/>
    </row>
    <row r="19" spans="1:9" x14ac:dyDescent="0.25">
      <c r="A19" s="8" t="s">
        <v>56</v>
      </c>
      <c r="B19" s="31">
        <v>414</v>
      </c>
      <c r="C19" s="31">
        <v>231</v>
      </c>
      <c r="D19" s="31">
        <v>2774</v>
      </c>
      <c r="E19" s="31">
        <v>3531</v>
      </c>
      <c r="F19" s="10">
        <f t="shared" si="0"/>
        <v>27.289113193943763</v>
      </c>
      <c r="G19" s="1"/>
      <c r="H19" s="1"/>
      <c r="I19" s="1"/>
    </row>
    <row r="20" spans="1:9" x14ac:dyDescent="0.25">
      <c r="A20" s="11" t="s">
        <v>57</v>
      </c>
      <c r="B20" s="32">
        <v>23433</v>
      </c>
      <c r="C20" s="32">
        <v>36666</v>
      </c>
      <c r="D20" s="32">
        <v>189501</v>
      </c>
      <c r="E20" s="32">
        <v>277017</v>
      </c>
      <c r="F20" s="13">
        <f t="shared" si="0"/>
        <v>46.182342045688415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1024471</v>
      </c>
      <c r="C22" s="32">
        <v>1255843</v>
      </c>
      <c r="D22" s="32">
        <v>7182784</v>
      </c>
      <c r="E22" s="32">
        <v>7901852</v>
      </c>
      <c r="F22" s="13">
        <f t="shared" si="0"/>
        <v>10.010992952036432</v>
      </c>
      <c r="G22" s="1"/>
      <c r="H22" s="1"/>
      <c r="I22" s="1"/>
    </row>
    <row r="23" spans="1:9" x14ac:dyDescent="0.25">
      <c r="A23" s="8" t="s">
        <v>60</v>
      </c>
      <c r="B23" s="31">
        <v>97410</v>
      </c>
      <c r="C23" s="31">
        <v>118058</v>
      </c>
      <c r="D23" s="31">
        <v>464742</v>
      </c>
      <c r="E23" s="31">
        <v>731221</v>
      </c>
      <c r="F23" s="10">
        <f t="shared" si="0"/>
        <v>57.339125794526865</v>
      </c>
      <c r="G23" s="1"/>
      <c r="H23" s="1"/>
      <c r="I23" s="1"/>
    </row>
    <row r="24" spans="1:9" x14ac:dyDescent="0.25">
      <c r="A24" s="11" t="s">
        <v>61</v>
      </c>
      <c r="B24" s="32">
        <v>27675</v>
      </c>
      <c r="C24" s="32">
        <v>34146</v>
      </c>
      <c r="D24" s="32">
        <v>158985</v>
      </c>
      <c r="E24" s="32">
        <v>273275</v>
      </c>
      <c r="F24" s="13">
        <f t="shared" si="0"/>
        <v>71.887284963990311</v>
      </c>
      <c r="G24" s="1"/>
      <c r="H24" s="1"/>
      <c r="I24" s="1"/>
    </row>
    <row r="25" spans="1:9" x14ac:dyDescent="0.25">
      <c r="A25" s="8" t="s">
        <v>62</v>
      </c>
      <c r="B25" s="31">
        <v>12423</v>
      </c>
      <c r="C25" s="31">
        <v>15255</v>
      </c>
      <c r="D25" s="31">
        <v>118551</v>
      </c>
      <c r="E25" s="31">
        <v>109170</v>
      </c>
      <c r="F25" s="10">
        <f t="shared" si="0"/>
        <v>-7.9130500797125336</v>
      </c>
      <c r="G25" s="1"/>
      <c r="H25" s="1"/>
      <c r="I25" s="1"/>
    </row>
    <row r="26" spans="1:9" x14ac:dyDescent="0.25">
      <c r="A26" s="11" t="s">
        <v>63</v>
      </c>
      <c r="B26" s="32">
        <v>0</v>
      </c>
      <c r="C26" s="32">
        <v>2464</v>
      </c>
      <c r="D26" s="32">
        <v>4</v>
      </c>
      <c r="E26" s="32">
        <v>15133</v>
      </c>
      <c r="F26" s="13">
        <f t="shared" si="0"/>
        <v>378225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267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246053</v>
      </c>
      <c r="C28" s="32">
        <v>226757</v>
      </c>
      <c r="D28" s="32">
        <v>1825045</v>
      </c>
      <c r="E28" s="32">
        <v>1887364</v>
      </c>
      <c r="F28" s="13">
        <f t="shared" si="0"/>
        <v>3.4146555290417524</v>
      </c>
      <c r="G28" s="1"/>
      <c r="H28" s="1"/>
      <c r="I28" s="1"/>
    </row>
    <row r="29" spans="1:9" x14ac:dyDescent="0.25">
      <c r="A29" s="8" t="s">
        <v>66</v>
      </c>
      <c r="B29" s="31">
        <v>1452</v>
      </c>
      <c r="C29" s="31">
        <v>1184</v>
      </c>
      <c r="D29" s="31">
        <v>13519</v>
      </c>
      <c r="E29" s="31">
        <v>8193</v>
      </c>
      <c r="F29" s="10">
        <f t="shared" si="0"/>
        <v>-39.396405059545827</v>
      </c>
      <c r="G29" s="1"/>
      <c r="H29" s="1"/>
      <c r="I29" s="1"/>
    </row>
    <row r="30" spans="1:9" x14ac:dyDescent="0.25">
      <c r="A30" s="11" t="s">
        <v>67</v>
      </c>
      <c r="B30" s="32">
        <v>87509</v>
      </c>
      <c r="C30" s="32">
        <v>89646</v>
      </c>
      <c r="D30" s="32">
        <v>629723</v>
      </c>
      <c r="E30" s="32">
        <v>737601</v>
      </c>
      <c r="F30" s="13">
        <f t="shared" si="0"/>
        <v>17.131024275752992</v>
      </c>
      <c r="G30" s="1"/>
      <c r="H30" s="1"/>
      <c r="I30" s="1"/>
    </row>
    <row r="31" spans="1:9" x14ac:dyDescent="0.25">
      <c r="A31" s="8" t="s">
        <v>68</v>
      </c>
      <c r="B31" s="31">
        <v>223739</v>
      </c>
      <c r="C31" s="31">
        <v>204763</v>
      </c>
      <c r="D31" s="31">
        <v>1478497</v>
      </c>
      <c r="E31" s="31">
        <v>1891527</v>
      </c>
      <c r="F31" s="10">
        <f t="shared" si="0"/>
        <v>27.935802372274011</v>
      </c>
      <c r="G31" s="1"/>
      <c r="H31" s="1"/>
      <c r="I31" s="1"/>
    </row>
    <row r="32" spans="1:9" x14ac:dyDescent="0.25">
      <c r="A32" s="11" t="s">
        <v>69</v>
      </c>
      <c r="B32" s="32">
        <v>3808165</v>
      </c>
      <c r="C32" s="32">
        <v>4505822</v>
      </c>
      <c r="D32" s="32">
        <v>28262106</v>
      </c>
      <c r="E32" s="32">
        <v>31536400</v>
      </c>
      <c r="F32" s="13">
        <f t="shared" si="0"/>
        <v>11.585456511981093</v>
      </c>
      <c r="G32" s="1"/>
      <c r="H32" s="1"/>
      <c r="I32" s="1"/>
    </row>
    <row r="33" spans="1:9" x14ac:dyDescent="0.25">
      <c r="A33" s="8" t="s">
        <v>70</v>
      </c>
      <c r="B33" s="31">
        <v>157934</v>
      </c>
      <c r="C33" s="31">
        <v>156985</v>
      </c>
      <c r="D33" s="31">
        <v>1293004</v>
      </c>
      <c r="E33" s="31">
        <v>1439382</v>
      </c>
      <c r="F33" s="10">
        <f t="shared" si="0"/>
        <v>11.320769309298342</v>
      </c>
      <c r="G33" s="1"/>
      <c r="H33" s="1"/>
      <c r="I33" s="1"/>
    </row>
    <row r="34" spans="1:9" x14ac:dyDescent="0.25">
      <c r="A34" s="11" t="s">
        <v>71</v>
      </c>
      <c r="B34" s="32">
        <v>1517</v>
      </c>
      <c r="C34" s="32">
        <v>0</v>
      </c>
      <c r="D34" s="32">
        <v>115022</v>
      </c>
      <c r="E34" s="32">
        <v>3710</v>
      </c>
      <c r="F34" s="13">
        <f t="shared" si="0"/>
        <v>-96.774530089895848</v>
      </c>
      <c r="G34" s="1"/>
      <c r="H34" s="1"/>
      <c r="I34" s="1"/>
    </row>
    <row r="35" spans="1:9" x14ac:dyDescent="0.25">
      <c r="A35" s="14" t="s">
        <v>72</v>
      </c>
      <c r="B35" s="15">
        <f>SUM(B7:B34)</f>
        <v>11373057</v>
      </c>
      <c r="C35" s="15">
        <f t="shared" ref="C35:E35" si="1">SUM(C7:C34)</f>
        <v>11685756</v>
      </c>
      <c r="D35" s="15">
        <f t="shared" si="1"/>
        <v>84002727</v>
      </c>
      <c r="E35" s="15">
        <f t="shared" si="1"/>
        <v>91263858</v>
      </c>
      <c r="F35" s="16">
        <f t="shared" si="0"/>
        <v>8.6439229526441466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64048</v>
      </c>
      <c r="C38" s="41">
        <f>D7</f>
        <v>87471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31536400</v>
      </c>
      <c r="G38" s="42">
        <f>LOOKUP(E38,$A$38:$A$65,$C$38:$C$65)</f>
        <v>28262106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764431</v>
      </c>
      <c r="C39" s="41">
        <f t="shared" ref="C39:C65" si="5">D8</f>
        <v>598017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25149094</v>
      </c>
      <c r="G39" s="42">
        <f t="shared" ref="G39:G65" si="8">LOOKUP(E39,$A$38:$A$65,$C$38:$C$65)</f>
        <v>24885171</v>
      </c>
    </row>
    <row r="40" spans="1:9" x14ac:dyDescent="0.25">
      <c r="A40" s="42" t="str">
        <f t="shared" si="3"/>
        <v>ALMERIA</v>
      </c>
      <c r="B40" s="41">
        <f t="shared" si="4"/>
        <v>17435</v>
      </c>
      <c r="C40" s="41">
        <f t="shared" si="5"/>
        <v>3818</v>
      </c>
      <c r="D40" s="41">
        <f t="shared" si="6"/>
        <v>21</v>
      </c>
      <c r="E40" s="42" t="str">
        <f t="shared" si="2"/>
        <v>BARCELONA</v>
      </c>
      <c r="F40" s="42">
        <f t="shared" si="7"/>
        <v>12314377</v>
      </c>
      <c r="G40" s="42">
        <f t="shared" si="8"/>
        <v>11575734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21647</v>
      </c>
      <c r="D41" s="41">
        <f t="shared" si="6"/>
        <v>28</v>
      </c>
      <c r="E41" s="42" t="str">
        <f t="shared" si="2"/>
        <v>LAS PALMAS</v>
      </c>
      <c r="F41" s="42">
        <f t="shared" si="7"/>
        <v>7901852</v>
      </c>
      <c r="G41" s="42">
        <f t="shared" si="8"/>
        <v>7182784</v>
      </c>
    </row>
    <row r="42" spans="1:9" x14ac:dyDescent="0.25">
      <c r="A42" s="42" t="str">
        <f t="shared" si="3"/>
        <v>BAHIA DE ALGECIRAS</v>
      </c>
      <c r="B42" s="41">
        <f t="shared" si="4"/>
        <v>25149094</v>
      </c>
      <c r="C42" s="41">
        <f t="shared" si="5"/>
        <v>24885171</v>
      </c>
      <c r="D42" s="41">
        <f t="shared" si="6"/>
        <v>2</v>
      </c>
      <c r="E42" s="42" t="str">
        <f t="shared" si="2"/>
        <v>BILBAO</v>
      </c>
      <c r="F42" s="42">
        <f t="shared" si="7"/>
        <v>3615425</v>
      </c>
      <c r="G42" s="42">
        <f t="shared" si="8"/>
        <v>3021450</v>
      </c>
    </row>
    <row r="43" spans="1:9" x14ac:dyDescent="0.25">
      <c r="A43" s="42" t="str">
        <f t="shared" si="3"/>
        <v>BAHIA DE CADIZ</v>
      </c>
      <c r="B43" s="41">
        <f t="shared" si="4"/>
        <v>752212</v>
      </c>
      <c r="C43" s="41">
        <f t="shared" si="5"/>
        <v>686324</v>
      </c>
      <c r="D43" s="41">
        <f t="shared" si="6"/>
        <v>11</v>
      </c>
      <c r="E43" s="42" t="str">
        <f t="shared" si="2"/>
        <v>TARRAGONA</v>
      </c>
      <c r="F43" s="42">
        <f t="shared" si="7"/>
        <v>1891527</v>
      </c>
      <c r="G43" s="42">
        <f t="shared" si="8"/>
        <v>1478497</v>
      </c>
    </row>
    <row r="44" spans="1:9" x14ac:dyDescent="0.25">
      <c r="A44" s="42" t="str">
        <f t="shared" si="3"/>
        <v>BALEARES</v>
      </c>
      <c r="B44" s="41">
        <f t="shared" si="4"/>
        <v>377421</v>
      </c>
      <c r="C44" s="41">
        <f t="shared" si="5"/>
        <v>423316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1887364</v>
      </c>
      <c r="G44" s="42">
        <f t="shared" si="8"/>
        <v>1825045</v>
      </c>
    </row>
    <row r="45" spans="1:9" x14ac:dyDescent="0.25">
      <c r="A45" s="42" t="str">
        <f t="shared" si="3"/>
        <v>BARCELONA</v>
      </c>
      <c r="B45" s="41">
        <f t="shared" si="4"/>
        <v>12314377</v>
      </c>
      <c r="C45" s="41">
        <f t="shared" si="5"/>
        <v>11575734</v>
      </c>
      <c r="D45" s="41">
        <f t="shared" si="6"/>
        <v>3</v>
      </c>
      <c r="E45" s="42" t="str">
        <f t="shared" si="2"/>
        <v>VIGO</v>
      </c>
      <c r="F45" s="42">
        <f t="shared" si="7"/>
        <v>1439382</v>
      </c>
      <c r="G45" s="42">
        <f t="shared" si="8"/>
        <v>1293004</v>
      </c>
    </row>
    <row r="46" spans="1:9" x14ac:dyDescent="0.25">
      <c r="A46" s="42" t="str">
        <f t="shared" si="3"/>
        <v>BILBAO</v>
      </c>
      <c r="B46" s="41">
        <f t="shared" si="4"/>
        <v>3615425</v>
      </c>
      <c r="C46" s="41">
        <f t="shared" si="5"/>
        <v>3021450</v>
      </c>
      <c r="D46" s="41">
        <f t="shared" si="6"/>
        <v>5</v>
      </c>
      <c r="E46" s="42" t="str">
        <f t="shared" si="2"/>
        <v>CASTELLON</v>
      </c>
      <c r="F46" s="42">
        <f t="shared" si="7"/>
        <v>871346</v>
      </c>
      <c r="G46" s="42">
        <f t="shared" si="8"/>
        <v>555417</v>
      </c>
    </row>
    <row r="47" spans="1:9" x14ac:dyDescent="0.25">
      <c r="A47" s="42" t="str">
        <f t="shared" si="3"/>
        <v>CARTAGENA</v>
      </c>
      <c r="B47" s="41">
        <f t="shared" si="4"/>
        <v>497209</v>
      </c>
      <c r="C47" s="41">
        <f t="shared" si="5"/>
        <v>367901</v>
      </c>
      <c r="D47" s="41">
        <f t="shared" si="6"/>
        <v>14</v>
      </c>
      <c r="E47" s="42" t="str">
        <f t="shared" si="2"/>
        <v>ALICANTE</v>
      </c>
      <c r="F47" s="42">
        <f t="shared" si="7"/>
        <v>764431</v>
      </c>
      <c r="G47" s="42">
        <f t="shared" si="8"/>
        <v>598017</v>
      </c>
    </row>
    <row r="48" spans="1:9" x14ac:dyDescent="0.25">
      <c r="A48" s="42" t="str">
        <f t="shared" si="3"/>
        <v>CASTELLON</v>
      </c>
      <c r="B48" s="41">
        <f t="shared" si="4"/>
        <v>871346</v>
      </c>
      <c r="C48" s="41">
        <f t="shared" si="5"/>
        <v>555417</v>
      </c>
      <c r="D48" s="41">
        <f t="shared" si="6"/>
        <v>9</v>
      </c>
      <c r="E48" s="42" t="str">
        <f t="shared" si="2"/>
        <v>BAHIA DE CADIZ</v>
      </c>
      <c r="F48" s="42">
        <f t="shared" si="7"/>
        <v>752212</v>
      </c>
      <c r="G48" s="42">
        <f t="shared" si="8"/>
        <v>686324</v>
      </c>
    </row>
    <row r="49" spans="1:7" x14ac:dyDescent="0.25">
      <c r="A49" s="42" t="str">
        <f t="shared" si="3"/>
        <v>CEUTA</v>
      </c>
      <c r="B49" s="41">
        <f t="shared" si="4"/>
        <v>25217</v>
      </c>
      <c r="C49" s="41">
        <f t="shared" si="5"/>
        <v>42204</v>
      </c>
      <c r="D49" s="41">
        <f t="shared" si="6"/>
        <v>20</v>
      </c>
      <c r="E49" s="42" t="str">
        <f t="shared" si="2"/>
        <v>SEVILLA</v>
      </c>
      <c r="F49" s="42">
        <f t="shared" si="7"/>
        <v>737601</v>
      </c>
      <c r="G49" s="42">
        <f t="shared" si="8"/>
        <v>629723</v>
      </c>
    </row>
    <row r="50" spans="1:7" x14ac:dyDescent="0.25">
      <c r="A50" s="42" t="str">
        <f t="shared" si="3"/>
        <v>FERROL-SAN CIBRAO</v>
      </c>
      <c r="B50" s="41">
        <f t="shared" si="4"/>
        <v>3531</v>
      </c>
      <c r="C50" s="41">
        <f t="shared" si="5"/>
        <v>2774</v>
      </c>
      <c r="D50" s="41">
        <f t="shared" si="6"/>
        <v>25</v>
      </c>
      <c r="E50" s="42" t="str">
        <f t="shared" si="2"/>
        <v>MALAGA</v>
      </c>
      <c r="F50" s="42">
        <f t="shared" si="7"/>
        <v>731221</v>
      </c>
      <c r="G50" s="42">
        <f t="shared" si="8"/>
        <v>464742</v>
      </c>
    </row>
    <row r="51" spans="1:7" x14ac:dyDescent="0.25">
      <c r="A51" s="42" t="str">
        <f t="shared" si="3"/>
        <v>GIJON</v>
      </c>
      <c r="B51" s="41">
        <f t="shared" si="4"/>
        <v>277017</v>
      </c>
      <c r="C51" s="41">
        <f t="shared" si="5"/>
        <v>189501</v>
      </c>
      <c r="D51" s="41">
        <f t="shared" si="6"/>
        <v>16</v>
      </c>
      <c r="E51" s="42" t="str">
        <f t="shared" si="2"/>
        <v>CARTAGENA</v>
      </c>
      <c r="F51" s="42">
        <f t="shared" si="7"/>
        <v>497209</v>
      </c>
      <c r="G51" s="42">
        <f t="shared" si="8"/>
        <v>367901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377421</v>
      </c>
      <c r="G52" s="42">
        <f t="shared" si="8"/>
        <v>423316</v>
      </c>
    </row>
    <row r="53" spans="1:7" x14ac:dyDescent="0.25">
      <c r="A53" s="42" t="str">
        <f t="shared" si="3"/>
        <v>LAS PALMAS</v>
      </c>
      <c r="B53" s="41">
        <f t="shared" si="4"/>
        <v>7901852</v>
      </c>
      <c r="C53" s="41">
        <f t="shared" si="5"/>
        <v>7182784</v>
      </c>
      <c r="D53" s="41">
        <f t="shared" si="6"/>
        <v>4</v>
      </c>
      <c r="E53" s="42" t="str">
        <f t="shared" si="2"/>
        <v>GIJON</v>
      </c>
      <c r="F53" s="42">
        <f t="shared" si="7"/>
        <v>277017</v>
      </c>
      <c r="G53" s="42">
        <f t="shared" si="8"/>
        <v>189501</v>
      </c>
    </row>
    <row r="54" spans="1:7" x14ac:dyDescent="0.25">
      <c r="A54" s="42" t="str">
        <f t="shared" si="3"/>
        <v>MALAGA</v>
      </c>
      <c r="B54" s="41">
        <f t="shared" si="4"/>
        <v>731221</v>
      </c>
      <c r="C54" s="41">
        <f t="shared" si="5"/>
        <v>464742</v>
      </c>
      <c r="D54" s="41">
        <f t="shared" si="6"/>
        <v>13</v>
      </c>
      <c r="E54" s="42" t="str">
        <f t="shared" si="2"/>
        <v>MARIN Y RIA DE PONTEVEDRA</v>
      </c>
      <c r="F54" s="42">
        <f t="shared" si="7"/>
        <v>273275</v>
      </c>
      <c r="G54" s="42">
        <f t="shared" si="8"/>
        <v>158985</v>
      </c>
    </row>
    <row r="55" spans="1:7" x14ac:dyDescent="0.25">
      <c r="A55" s="42" t="str">
        <f t="shared" si="3"/>
        <v>MARIN Y RIA DE PONTEVEDRA</v>
      </c>
      <c r="B55" s="41">
        <f t="shared" si="4"/>
        <v>273275</v>
      </c>
      <c r="C55" s="41">
        <f t="shared" si="5"/>
        <v>158985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109170</v>
      </c>
      <c r="G55" s="42">
        <f t="shared" si="8"/>
        <v>118551</v>
      </c>
    </row>
    <row r="56" spans="1:7" x14ac:dyDescent="0.25">
      <c r="A56" s="42" t="str">
        <f t="shared" si="3"/>
        <v>MELILLA</v>
      </c>
      <c r="B56" s="41">
        <f t="shared" si="4"/>
        <v>109170</v>
      </c>
      <c r="C56" s="41">
        <f t="shared" si="5"/>
        <v>118551</v>
      </c>
      <c r="D56" s="41">
        <f t="shared" si="6"/>
        <v>18</v>
      </c>
      <c r="E56" s="42" t="str">
        <f t="shared" si="2"/>
        <v>A CORUÑA</v>
      </c>
      <c r="F56" s="42">
        <f t="shared" si="9"/>
        <v>64048</v>
      </c>
      <c r="G56" s="42">
        <f t="shared" si="8"/>
        <v>87471</v>
      </c>
    </row>
    <row r="57" spans="1:7" x14ac:dyDescent="0.25">
      <c r="A57" s="42" t="str">
        <f t="shared" si="3"/>
        <v>MOTRIL</v>
      </c>
      <c r="B57" s="41">
        <f t="shared" si="4"/>
        <v>15133</v>
      </c>
      <c r="C57" s="41">
        <f t="shared" si="5"/>
        <v>4</v>
      </c>
      <c r="D57" s="41">
        <f t="shared" si="6"/>
        <v>22</v>
      </c>
      <c r="E57" s="42" t="str">
        <f t="shared" si="2"/>
        <v>CEUTA</v>
      </c>
      <c r="F57" s="42">
        <f t="shared" si="9"/>
        <v>25217</v>
      </c>
      <c r="G57" s="42">
        <f t="shared" si="8"/>
        <v>42204</v>
      </c>
    </row>
    <row r="58" spans="1:7" x14ac:dyDescent="0.25">
      <c r="A58" s="42" t="str">
        <f t="shared" si="3"/>
        <v>PASAIA</v>
      </c>
      <c r="B58" s="41">
        <f t="shared" si="4"/>
        <v>267</v>
      </c>
      <c r="C58" s="41">
        <f t="shared" si="5"/>
        <v>0</v>
      </c>
      <c r="D58" s="41">
        <f t="shared" si="6"/>
        <v>26</v>
      </c>
      <c r="E58" s="42" t="str">
        <f t="shared" si="2"/>
        <v>ALMERIA</v>
      </c>
      <c r="F58" s="42">
        <f t="shared" si="9"/>
        <v>17435</v>
      </c>
      <c r="G58" s="42">
        <f t="shared" si="8"/>
        <v>3818</v>
      </c>
    </row>
    <row r="59" spans="1:7" x14ac:dyDescent="0.25">
      <c r="A59" s="42" t="str">
        <f t="shared" si="3"/>
        <v>SANTA CRUZ DE TENERIFE</v>
      </c>
      <c r="B59" s="41">
        <f t="shared" si="4"/>
        <v>1887364</v>
      </c>
      <c r="C59" s="41">
        <f t="shared" si="5"/>
        <v>1825045</v>
      </c>
      <c r="D59" s="41">
        <f t="shared" si="6"/>
        <v>7</v>
      </c>
      <c r="E59" s="42" t="str">
        <f t="shared" si="2"/>
        <v>MOTRIL</v>
      </c>
      <c r="F59" s="42">
        <f t="shared" si="9"/>
        <v>15133</v>
      </c>
      <c r="G59" s="42">
        <f t="shared" si="8"/>
        <v>4</v>
      </c>
    </row>
    <row r="60" spans="1:7" x14ac:dyDescent="0.25">
      <c r="A60" s="42" t="str">
        <f t="shared" si="3"/>
        <v>SANTANDER</v>
      </c>
      <c r="B60" s="41">
        <f t="shared" si="4"/>
        <v>8193</v>
      </c>
      <c r="C60" s="41">
        <f t="shared" si="5"/>
        <v>13519</v>
      </c>
      <c r="D60" s="41">
        <f t="shared" si="6"/>
        <v>23</v>
      </c>
      <c r="E60" s="42" t="str">
        <f t="shared" si="2"/>
        <v>SANTANDER</v>
      </c>
      <c r="F60" s="42">
        <f t="shared" si="9"/>
        <v>8193</v>
      </c>
      <c r="G60" s="42">
        <f t="shared" si="8"/>
        <v>13519</v>
      </c>
    </row>
    <row r="61" spans="1:7" x14ac:dyDescent="0.25">
      <c r="A61" s="42" t="str">
        <f t="shared" si="3"/>
        <v>SEVILLA</v>
      </c>
      <c r="B61" s="41">
        <f t="shared" si="4"/>
        <v>737601</v>
      </c>
      <c r="C61" s="41">
        <f t="shared" si="5"/>
        <v>629723</v>
      </c>
      <c r="D61" s="41">
        <f t="shared" si="6"/>
        <v>12</v>
      </c>
      <c r="E61" s="42" t="str">
        <f t="shared" si="2"/>
        <v>VILAGARCIA</v>
      </c>
      <c r="F61" s="42">
        <f t="shared" si="9"/>
        <v>3710</v>
      </c>
      <c r="G61" s="42">
        <f t="shared" si="8"/>
        <v>115022</v>
      </c>
    </row>
    <row r="62" spans="1:7" x14ac:dyDescent="0.25">
      <c r="A62" s="42" t="str">
        <f t="shared" si="3"/>
        <v>TARRAGONA</v>
      </c>
      <c r="B62" s="41">
        <f t="shared" si="4"/>
        <v>1891527</v>
      </c>
      <c r="C62" s="41">
        <f t="shared" si="5"/>
        <v>1478497</v>
      </c>
      <c r="D62" s="41">
        <f t="shared" si="6"/>
        <v>6</v>
      </c>
      <c r="E62" s="42" t="str">
        <f t="shared" si="2"/>
        <v>FERROL-SAN CIBRAO</v>
      </c>
      <c r="F62" s="42">
        <f t="shared" si="9"/>
        <v>3531</v>
      </c>
      <c r="G62" s="42">
        <f t="shared" si="8"/>
        <v>2774</v>
      </c>
    </row>
    <row r="63" spans="1:7" x14ac:dyDescent="0.25">
      <c r="A63" s="42" t="str">
        <f t="shared" si="3"/>
        <v>VALENCIA</v>
      </c>
      <c r="B63" s="41">
        <f t="shared" si="4"/>
        <v>31536400</v>
      </c>
      <c r="C63" s="41">
        <f t="shared" si="5"/>
        <v>28262106</v>
      </c>
      <c r="D63" s="41">
        <f t="shared" si="6"/>
        <v>1</v>
      </c>
      <c r="E63" s="42" t="str">
        <f t="shared" si="2"/>
        <v>PASAIA</v>
      </c>
      <c r="F63" s="42">
        <f t="shared" si="9"/>
        <v>267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1439382</v>
      </c>
      <c r="C64" s="41">
        <f t="shared" si="5"/>
        <v>1293004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3710</v>
      </c>
      <c r="C65" s="41">
        <f t="shared" si="5"/>
        <v>115022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21647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20416</v>
      </c>
      <c r="C8" s="34">
        <v>1183</v>
      </c>
      <c r="D8" s="34">
        <v>118797</v>
      </c>
      <c r="E8" s="34">
        <v>109405</v>
      </c>
      <c r="F8" s="13">
        <f t="shared" ref="F8:F35" si="0">((E8*100)/D8)-100</f>
        <v>-7.9059235502580094</v>
      </c>
      <c r="G8" s="1"/>
      <c r="H8" s="1"/>
      <c r="I8" s="1"/>
    </row>
    <row r="9" spans="1:12" x14ac:dyDescent="0.25">
      <c r="A9" s="8" t="s">
        <v>46</v>
      </c>
      <c r="B9" s="33">
        <v>28542</v>
      </c>
      <c r="C9" s="33">
        <v>34425</v>
      </c>
      <c r="D9" s="33">
        <v>275234</v>
      </c>
      <c r="E9" s="33">
        <v>301006</v>
      </c>
      <c r="F9" s="10">
        <f t="shared" si="0"/>
        <v>9.3636687327873744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217704</v>
      </c>
      <c r="C11" s="33">
        <v>236419</v>
      </c>
      <c r="D11" s="33">
        <v>2970641</v>
      </c>
      <c r="E11" s="33">
        <v>2890781</v>
      </c>
      <c r="F11" s="10">
        <f t="shared" si="0"/>
        <v>-2.6883086848932578</v>
      </c>
      <c r="G11" s="1"/>
      <c r="H11" s="1"/>
      <c r="I11" s="1"/>
    </row>
    <row r="12" spans="1:12" x14ac:dyDescent="0.25">
      <c r="A12" s="11" t="s">
        <v>49</v>
      </c>
      <c r="B12" s="34">
        <v>101338</v>
      </c>
      <c r="C12" s="34">
        <v>97560</v>
      </c>
      <c r="D12" s="34">
        <v>801117</v>
      </c>
      <c r="E12" s="34">
        <v>851142</v>
      </c>
      <c r="F12" s="13">
        <f t="shared" si="0"/>
        <v>6.2444062477765385</v>
      </c>
      <c r="G12" s="1"/>
      <c r="H12" s="1"/>
      <c r="I12" s="1"/>
    </row>
    <row r="13" spans="1:12" x14ac:dyDescent="0.25">
      <c r="A13" s="8" t="s">
        <v>50</v>
      </c>
      <c r="B13" s="33">
        <v>707498</v>
      </c>
      <c r="C13" s="33">
        <v>729141</v>
      </c>
      <c r="D13" s="33">
        <v>5535689</v>
      </c>
      <c r="E13" s="33">
        <v>5476403</v>
      </c>
      <c r="F13" s="10">
        <f t="shared" si="0"/>
        <v>-1.0709777951759918</v>
      </c>
      <c r="G13" s="1"/>
      <c r="H13" s="1"/>
      <c r="I13" s="1"/>
    </row>
    <row r="14" spans="1:12" x14ac:dyDescent="0.25">
      <c r="A14" s="11" t="s">
        <v>51</v>
      </c>
      <c r="B14" s="34">
        <v>624794</v>
      </c>
      <c r="C14" s="34">
        <v>655387</v>
      </c>
      <c r="D14" s="34">
        <v>5566231</v>
      </c>
      <c r="E14" s="34">
        <v>5845627</v>
      </c>
      <c r="F14" s="13">
        <f t="shared" si="0"/>
        <v>5.0194826625053821</v>
      </c>
      <c r="G14" s="1"/>
      <c r="H14" s="1"/>
      <c r="I14" s="1"/>
    </row>
    <row r="15" spans="1:12" x14ac:dyDescent="0.25">
      <c r="A15" s="8" t="s">
        <v>52</v>
      </c>
      <c r="B15" s="33">
        <v>57821</v>
      </c>
      <c r="C15" s="33">
        <v>118512</v>
      </c>
      <c r="D15" s="33">
        <v>469888</v>
      </c>
      <c r="E15" s="33">
        <v>833156</v>
      </c>
      <c r="F15" s="10">
        <f t="shared" si="0"/>
        <v>77.309486515935703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2602</v>
      </c>
      <c r="D16" s="34">
        <v>1975</v>
      </c>
      <c r="E16" s="34">
        <v>10486</v>
      </c>
      <c r="F16" s="17">
        <f t="shared" si="0"/>
        <v>430.9367088607595</v>
      </c>
      <c r="G16" s="1"/>
      <c r="H16" s="1"/>
      <c r="I16" s="1"/>
    </row>
    <row r="17" spans="1:9" x14ac:dyDescent="0.25">
      <c r="A17" s="8" t="s">
        <v>54</v>
      </c>
      <c r="B17" s="33">
        <v>11831</v>
      </c>
      <c r="C17" s="33">
        <v>9614</v>
      </c>
      <c r="D17" s="33">
        <v>185794</v>
      </c>
      <c r="E17" s="33">
        <v>100982</v>
      </c>
      <c r="F17" s="10">
        <f t="shared" si="0"/>
        <v>-45.648406299449931</v>
      </c>
      <c r="G17" s="1"/>
      <c r="H17" s="1"/>
      <c r="I17" s="1"/>
    </row>
    <row r="18" spans="1:9" x14ac:dyDescent="0.25">
      <c r="A18" s="11" t="s">
        <v>55</v>
      </c>
      <c r="B18" s="34">
        <v>74434</v>
      </c>
      <c r="C18" s="34">
        <v>68156</v>
      </c>
      <c r="D18" s="34">
        <v>620519</v>
      </c>
      <c r="E18" s="34">
        <v>595444</v>
      </c>
      <c r="F18" s="13">
        <f t="shared" si="0"/>
        <v>-4.0409721539549963</v>
      </c>
      <c r="G18" s="1"/>
      <c r="H18" s="1"/>
      <c r="I18" s="1"/>
    </row>
    <row r="19" spans="1:9" x14ac:dyDescent="0.25">
      <c r="A19" s="8" t="s">
        <v>56</v>
      </c>
      <c r="B19" s="33">
        <v>15543</v>
      </c>
      <c r="C19" s="33">
        <v>13459</v>
      </c>
      <c r="D19" s="33">
        <v>98714</v>
      </c>
      <c r="E19" s="33">
        <v>74274</v>
      </c>
      <c r="F19" s="10">
        <f t="shared" si="0"/>
        <v>-24.758392933119922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1052</v>
      </c>
      <c r="D20" s="34">
        <v>0</v>
      </c>
      <c r="E20" s="34">
        <v>1475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195600</v>
      </c>
      <c r="C22" s="34">
        <v>219594</v>
      </c>
      <c r="D22" s="34">
        <v>1472826</v>
      </c>
      <c r="E22" s="34">
        <v>1579781</v>
      </c>
      <c r="F22" s="13">
        <f t="shared" si="0"/>
        <v>7.2618897276392431</v>
      </c>
      <c r="G22" s="1"/>
      <c r="H22" s="1"/>
      <c r="I22" s="1"/>
    </row>
    <row r="23" spans="1:9" x14ac:dyDescent="0.25">
      <c r="A23" s="8" t="s">
        <v>60</v>
      </c>
      <c r="B23" s="33">
        <v>49472</v>
      </c>
      <c r="C23" s="33">
        <v>42289</v>
      </c>
      <c r="D23" s="33">
        <v>356425</v>
      </c>
      <c r="E23" s="33">
        <v>321216</v>
      </c>
      <c r="F23" s="10">
        <f t="shared" si="0"/>
        <v>-9.8783755348249969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5153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48152</v>
      </c>
      <c r="C25" s="33">
        <v>52008</v>
      </c>
      <c r="D25" s="33">
        <v>365646</v>
      </c>
      <c r="E25" s="33">
        <v>382317</v>
      </c>
      <c r="F25" s="10">
        <f t="shared" si="0"/>
        <v>4.5593278745015624</v>
      </c>
      <c r="G25" s="1"/>
      <c r="H25" s="1"/>
      <c r="I25" s="1"/>
    </row>
    <row r="26" spans="1:9" x14ac:dyDescent="0.25">
      <c r="A26" s="11" t="s">
        <v>63</v>
      </c>
      <c r="B26" s="34">
        <v>2905</v>
      </c>
      <c r="C26" s="34">
        <v>0</v>
      </c>
      <c r="D26" s="34">
        <v>20382</v>
      </c>
      <c r="E26" s="34">
        <v>6924</v>
      </c>
      <c r="F26" s="13">
        <f t="shared" si="0"/>
        <v>-66.028848984397996</v>
      </c>
      <c r="G26" s="1"/>
      <c r="H26" s="1"/>
      <c r="I26" s="1"/>
    </row>
    <row r="27" spans="1:9" x14ac:dyDescent="0.25">
      <c r="A27" s="8" t="s">
        <v>64</v>
      </c>
      <c r="B27" s="33">
        <v>17030</v>
      </c>
      <c r="C27" s="33">
        <v>17166</v>
      </c>
      <c r="D27" s="33">
        <v>258865</v>
      </c>
      <c r="E27" s="33">
        <v>297227</v>
      </c>
      <c r="F27" s="10">
        <f t="shared" si="0"/>
        <v>14.819307360979664</v>
      </c>
      <c r="G27" s="1"/>
      <c r="H27" s="1"/>
      <c r="I27" s="1"/>
    </row>
    <row r="28" spans="1:9" x14ac:dyDescent="0.25">
      <c r="A28" s="11" t="s">
        <v>65</v>
      </c>
      <c r="B28" s="34">
        <v>285265</v>
      </c>
      <c r="C28" s="34">
        <v>279235</v>
      </c>
      <c r="D28" s="34">
        <v>2181926</v>
      </c>
      <c r="E28" s="34">
        <v>2239272</v>
      </c>
      <c r="F28" s="13">
        <f t="shared" si="0"/>
        <v>2.6282284550438533</v>
      </c>
      <c r="G28" s="1"/>
      <c r="H28" s="1"/>
      <c r="I28" s="1"/>
    </row>
    <row r="29" spans="1:9" x14ac:dyDescent="0.25">
      <c r="A29" s="8" t="s">
        <v>66</v>
      </c>
      <c r="B29" s="33">
        <v>59535</v>
      </c>
      <c r="C29" s="33">
        <v>89037</v>
      </c>
      <c r="D29" s="33">
        <v>477092</v>
      </c>
      <c r="E29" s="33">
        <v>827434</v>
      </c>
      <c r="F29" s="10">
        <f t="shared" si="0"/>
        <v>73.432797028665334</v>
      </c>
      <c r="G29" s="1"/>
      <c r="H29" s="1"/>
      <c r="I29" s="1"/>
    </row>
    <row r="30" spans="1:9" x14ac:dyDescent="0.25">
      <c r="A30" s="11" t="s">
        <v>67</v>
      </c>
      <c r="B30" s="34">
        <v>19230</v>
      </c>
      <c r="C30" s="34">
        <v>18938</v>
      </c>
      <c r="D30" s="34">
        <v>165852</v>
      </c>
      <c r="E30" s="34">
        <v>137397</v>
      </c>
      <c r="F30" s="13">
        <f t="shared" si="0"/>
        <v>-17.156862745098039</v>
      </c>
      <c r="G30" s="1"/>
      <c r="H30" s="1"/>
      <c r="I30" s="1"/>
    </row>
    <row r="31" spans="1:9" x14ac:dyDescent="0.25">
      <c r="A31" s="8" t="s">
        <v>68</v>
      </c>
      <c r="B31" s="33">
        <v>4376</v>
      </c>
      <c r="C31" s="33">
        <v>6576</v>
      </c>
      <c r="D31" s="33">
        <v>83681</v>
      </c>
      <c r="E31" s="33">
        <v>128566</v>
      </c>
      <c r="F31" s="10">
        <f t="shared" si="0"/>
        <v>53.638221340567156</v>
      </c>
      <c r="G31" s="1"/>
      <c r="H31" s="1"/>
      <c r="I31" s="1"/>
    </row>
    <row r="32" spans="1:9" x14ac:dyDescent="0.25">
      <c r="A32" s="11" t="s">
        <v>69</v>
      </c>
      <c r="B32" s="34">
        <v>317373</v>
      </c>
      <c r="C32" s="34">
        <v>83122</v>
      </c>
      <c r="D32" s="34">
        <v>2930373</v>
      </c>
      <c r="E32" s="34">
        <v>3056683</v>
      </c>
      <c r="F32" s="13">
        <f t="shared" si="0"/>
        <v>4.3103727750699363</v>
      </c>
      <c r="G32" s="1"/>
      <c r="H32" s="1"/>
      <c r="I32" s="1"/>
    </row>
    <row r="33" spans="1:9" x14ac:dyDescent="0.25">
      <c r="A33" s="8" t="s">
        <v>70</v>
      </c>
      <c r="B33" s="33">
        <v>36128</v>
      </c>
      <c r="C33" s="33">
        <v>27664</v>
      </c>
      <c r="D33" s="33">
        <v>567012</v>
      </c>
      <c r="E33" s="33">
        <v>625987</v>
      </c>
      <c r="F33" s="10">
        <f t="shared" si="0"/>
        <v>10.40101444061149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2894987</v>
      </c>
      <c r="C35" s="15">
        <f t="shared" ref="C35:E35" si="1">SUM(C7:C34)</f>
        <v>2803139</v>
      </c>
      <c r="D35" s="15">
        <f t="shared" si="1"/>
        <v>25524679</v>
      </c>
      <c r="E35" s="15">
        <f t="shared" si="1"/>
        <v>26698138</v>
      </c>
      <c r="F35" s="16">
        <f t="shared" si="0"/>
        <v>4.597350665996629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5845627</v>
      </c>
      <c r="G38" s="42">
        <f>LOOKUP(E38,$A$38:$A$65,$C$38:$C$65)</f>
        <v>5566231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109405</v>
      </c>
      <c r="C39" s="41">
        <f t="shared" ref="C39:C65" si="5">D8</f>
        <v>118797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5476403</v>
      </c>
      <c r="G39" s="42">
        <f t="shared" ref="G39:G65" si="8">LOOKUP(E39,$A$38:$A$65,$C$38:$C$65)</f>
        <v>5535689</v>
      </c>
    </row>
    <row r="40" spans="1:9" x14ac:dyDescent="0.25">
      <c r="A40" s="42" t="str">
        <f t="shared" si="3"/>
        <v>ALMERIA</v>
      </c>
      <c r="B40" s="41">
        <f t="shared" si="4"/>
        <v>301006</v>
      </c>
      <c r="C40" s="41">
        <f t="shared" si="5"/>
        <v>275234</v>
      </c>
      <c r="D40" s="41">
        <f t="shared" si="6"/>
        <v>14</v>
      </c>
      <c r="E40" s="42" t="str">
        <f t="shared" si="2"/>
        <v>VALENCIA</v>
      </c>
      <c r="F40" s="42">
        <f t="shared" si="7"/>
        <v>3056683</v>
      </c>
      <c r="G40" s="42">
        <f t="shared" si="8"/>
        <v>2930373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2890781</v>
      </c>
      <c r="G41" s="42">
        <f t="shared" si="8"/>
        <v>2970641</v>
      </c>
    </row>
    <row r="42" spans="1:9" x14ac:dyDescent="0.25">
      <c r="A42" s="42" t="str">
        <f t="shared" si="3"/>
        <v>BAHIA DE ALGECIRAS</v>
      </c>
      <c r="B42" s="41">
        <f t="shared" si="4"/>
        <v>2890781</v>
      </c>
      <c r="C42" s="41">
        <f t="shared" si="5"/>
        <v>2970641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2239272</v>
      </c>
      <c r="G42" s="42">
        <f t="shared" si="8"/>
        <v>2181926</v>
      </c>
    </row>
    <row r="43" spans="1:9" x14ac:dyDescent="0.25">
      <c r="A43" s="42" t="str">
        <f t="shared" si="3"/>
        <v>BAHIA DE CADIZ</v>
      </c>
      <c r="B43" s="41">
        <f t="shared" si="4"/>
        <v>851142</v>
      </c>
      <c r="C43" s="41">
        <f t="shared" si="5"/>
        <v>801117</v>
      </c>
      <c r="D43" s="41">
        <f t="shared" si="6"/>
        <v>7</v>
      </c>
      <c r="E43" s="42" t="str">
        <f t="shared" si="2"/>
        <v>LAS PALMAS</v>
      </c>
      <c r="F43" s="42">
        <f t="shared" si="7"/>
        <v>1579781</v>
      </c>
      <c r="G43" s="42">
        <f t="shared" si="8"/>
        <v>1472826</v>
      </c>
    </row>
    <row r="44" spans="1:9" x14ac:dyDescent="0.25">
      <c r="A44" s="42" t="str">
        <f t="shared" si="3"/>
        <v>BALEARES</v>
      </c>
      <c r="B44" s="41">
        <f t="shared" si="4"/>
        <v>5476403</v>
      </c>
      <c r="C44" s="41">
        <f t="shared" si="5"/>
        <v>5535689</v>
      </c>
      <c r="D44" s="41">
        <f t="shared" si="6"/>
        <v>2</v>
      </c>
      <c r="E44" s="42" t="str">
        <f t="shared" si="2"/>
        <v>BAHIA DE CADIZ</v>
      </c>
      <c r="F44" s="42">
        <f t="shared" si="7"/>
        <v>851142</v>
      </c>
      <c r="G44" s="42">
        <f t="shared" si="8"/>
        <v>801117</v>
      </c>
    </row>
    <row r="45" spans="1:9" x14ac:dyDescent="0.25">
      <c r="A45" s="42" t="str">
        <f t="shared" si="3"/>
        <v>BARCELONA</v>
      </c>
      <c r="B45" s="41">
        <f t="shared" si="4"/>
        <v>5845627</v>
      </c>
      <c r="C45" s="41">
        <f t="shared" si="5"/>
        <v>5566231</v>
      </c>
      <c r="D45" s="41">
        <f t="shared" si="6"/>
        <v>1</v>
      </c>
      <c r="E45" s="42" t="str">
        <f t="shared" si="2"/>
        <v>BILBAO</v>
      </c>
      <c r="F45" s="42">
        <f t="shared" si="7"/>
        <v>833156</v>
      </c>
      <c r="G45" s="42">
        <f t="shared" si="8"/>
        <v>469888</v>
      </c>
    </row>
    <row r="46" spans="1:9" x14ac:dyDescent="0.25">
      <c r="A46" s="42" t="str">
        <f t="shared" si="3"/>
        <v>BILBAO</v>
      </c>
      <c r="B46" s="41">
        <f t="shared" si="4"/>
        <v>833156</v>
      </c>
      <c r="C46" s="41">
        <f t="shared" si="5"/>
        <v>469888</v>
      </c>
      <c r="D46" s="41">
        <f t="shared" si="6"/>
        <v>8</v>
      </c>
      <c r="E46" s="42" t="str">
        <f t="shared" si="2"/>
        <v>SANTANDER</v>
      </c>
      <c r="F46" s="42">
        <f t="shared" si="7"/>
        <v>827434</v>
      </c>
      <c r="G46" s="42">
        <f t="shared" si="8"/>
        <v>477092</v>
      </c>
    </row>
    <row r="47" spans="1:9" x14ac:dyDescent="0.25">
      <c r="A47" s="42" t="str">
        <f t="shared" si="3"/>
        <v>CARTAGENA</v>
      </c>
      <c r="B47" s="41">
        <f t="shared" si="4"/>
        <v>10486</v>
      </c>
      <c r="C47" s="41">
        <f t="shared" si="5"/>
        <v>1975</v>
      </c>
      <c r="D47" s="41">
        <f t="shared" si="6"/>
        <v>21</v>
      </c>
      <c r="E47" s="42" t="str">
        <f t="shared" si="2"/>
        <v>VIGO</v>
      </c>
      <c r="F47" s="42">
        <f t="shared" si="7"/>
        <v>625987</v>
      </c>
      <c r="G47" s="42">
        <f t="shared" si="8"/>
        <v>567012</v>
      </c>
    </row>
    <row r="48" spans="1:9" x14ac:dyDescent="0.25">
      <c r="A48" s="42" t="str">
        <f t="shared" si="3"/>
        <v>CASTELLON</v>
      </c>
      <c r="B48" s="41">
        <f t="shared" si="4"/>
        <v>100982</v>
      </c>
      <c r="C48" s="41">
        <f t="shared" si="5"/>
        <v>185794</v>
      </c>
      <c r="D48" s="41">
        <f t="shared" si="6"/>
        <v>19</v>
      </c>
      <c r="E48" s="42" t="str">
        <f t="shared" si="2"/>
        <v>CEUTA</v>
      </c>
      <c r="F48" s="42">
        <f t="shared" si="7"/>
        <v>595444</v>
      </c>
      <c r="G48" s="42">
        <f t="shared" si="8"/>
        <v>620519</v>
      </c>
    </row>
    <row r="49" spans="1:7" x14ac:dyDescent="0.25">
      <c r="A49" s="42" t="str">
        <f t="shared" si="3"/>
        <v>CEUTA</v>
      </c>
      <c r="B49" s="41">
        <f t="shared" si="4"/>
        <v>595444</v>
      </c>
      <c r="C49" s="41">
        <f t="shared" si="5"/>
        <v>620519</v>
      </c>
      <c r="D49" s="41">
        <f t="shared" si="6"/>
        <v>11</v>
      </c>
      <c r="E49" s="42" t="str">
        <f t="shared" si="2"/>
        <v>MELILLA</v>
      </c>
      <c r="F49" s="42">
        <f t="shared" si="7"/>
        <v>382317</v>
      </c>
      <c r="G49" s="42">
        <f t="shared" si="8"/>
        <v>365646</v>
      </c>
    </row>
    <row r="50" spans="1:7" x14ac:dyDescent="0.25">
      <c r="A50" s="42" t="str">
        <f t="shared" si="3"/>
        <v>FERROL-SAN CIBRAO</v>
      </c>
      <c r="B50" s="41">
        <f t="shared" si="4"/>
        <v>74274</v>
      </c>
      <c r="C50" s="41">
        <f t="shared" si="5"/>
        <v>98714</v>
      </c>
      <c r="D50" s="41">
        <f t="shared" si="6"/>
        <v>20</v>
      </c>
      <c r="E50" s="42" t="str">
        <f t="shared" si="2"/>
        <v>MALAGA</v>
      </c>
      <c r="F50" s="42">
        <f t="shared" si="7"/>
        <v>321216</v>
      </c>
      <c r="G50" s="42">
        <f t="shared" si="8"/>
        <v>356425</v>
      </c>
    </row>
    <row r="51" spans="1:7" x14ac:dyDescent="0.25">
      <c r="A51" s="42" t="str">
        <f t="shared" si="3"/>
        <v>GIJON</v>
      </c>
      <c r="B51" s="41">
        <f t="shared" si="4"/>
        <v>1475</v>
      </c>
      <c r="C51" s="41">
        <f t="shared" si="5"/>
        <v>0</v>
      </c>
      <c r="D51" s="41">
        <f t="shared" si="6"/>
        <v>24</v>
      </c>
      <c r="E51" s="42" t="str">
        <f t="shared" si="2"/>
        <v>ALMERIA</v>
      </c>
      <c r="F51" s="42">
        <f t="shared" si="7"/>
        <v>301006</v>
      </c>
      <c r="G51" s="42">
        <f t="shared" si="8"/>
        <v>275234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297227</v>
      </c>
      <c r="G52" s="42">
        <f t="shared" si="8"/>
        <v>258865</v>
      </c>
    </row>
    <row r="53" spans="1:7" x14ac:dyDescent="0.25">
      <c r="A53" s="42" t="str">
        <f t="shared" si="3"/>
        <v>LAS PALMAS</v>
      </c>
      <c r="B53" s="41">
        <f t="shared" si="4"/>
        <v>1579781</v>
      </c>
      <c r="C53" s="41">
        <f t="shared" si="5"/>
        <v>1472826</v>
      </c>
      <c r="D53" s="41">
        <f t="shared" si="6"/>
        <v>6</v>
      </c>
      <c r="E53" s="42" t="str">
        <f t="shared" si="2"/>
        <v>SEVILLA</v>
      </c>
      <c r="F53" s="42">
        <f t="shared" si="7"/>
        <v>137397</v>
      </c>
      <c r="G53" s="42">
        <f t="shared" si="8"/>
        <v>165852</v>
      </c>
    </row>
    <row r="54" spans="1:7" x14ac:dyDescent="0.25">
      <c r="A54" s="42" t="str">
        <f t="shared" si="3"/>
        <v>MALAGA</v>
      </c>
      <c r="B54" s="41">
        <f t="shared" si="4"/>
        <v>321216</v>
      </c>
      <c r="C54" s="41">
        <f t="shared" si="5"/>
        <v>356425</v>
      </c>
      <c r="D54" s="41">
        <f t="shared" si="6"/>
        <v>13</v>
      </c>
      <c r="E54" s="42" t="str">
        <f t="shared" si="2"/>
        <v>TARRAGONA</v>
      </c>
      <c r="F54" s="42">
        <f t="shared" si="7"/>
        <v>128566</v>
      </c>
      <c r="G54" s="42">
        <f t="shared" si="8"/>
        <v>83681</v>
      </c>
    </row>
    <row r="55" spans="1:7" x14ac:dyDescent="0.25">
      <c r="A55" s="42" t="str">
        <f t="shared" si="3"/>
        <v>MARIN Y RIA DE PONTEVEDRA</v>
      </c>
      <c r="B55" s="41">
        <f t="shared" si="4"/>
        <v>5153</v>
      </c>
      <c r="C55" s="41">
        <f t="shared" si="5"/>
        <v>0</v>
      </c>
      <c r="D55" s="41">
        <f t="shared" si="6"/>
        <v>23</v>
      </c>
      <c r="E55" s="42" t="str">
        <f t="shared" si="2"/>
        <v>ALICANTE</v>
      </c>
      <c r="F55" s="42">
        <f t="shared" ref="F55:F65" si="9">LOOKUP(E55,$A$38:$A$65,$B$38:$B$65)</f>
        <v>109405</v>
      </c>
      <c r="G55" s="42">
        <f t="shared" si="8"/>
        <v>118797</v>
      </c>
    </row>
    <row r="56" spans="1:7" x14ac:dyDescent="0.25">
      <c r="A56" s="42" t="str">
        <f t="shared" si="3"/>
        <v>MELILLA</v>
      </c>
      <c r="B56" s="41">
        <f t="shared" si="4"/>
        <v>382317</v>
      </c>
      <c r="C56" s="41">
        <f t="shared" si="5"/>
        <v>365646</v>
      </c>
      <c r="D56" s="41">
        <f t="shared" si="6"/>
        <v>12</v>
      </c>
      <c r="E56" s="42" t="str">
        <f t="shared" si="2"/>
        <v>CASTELLON</v>
      </c>
      <c r="F56" s="42">
        <f t="shared" si="9"/>
        <v>100982</v>
      </c>
      <c r="G56" s="42">
        <f t="shared" si="8"/>
        <v>185794</v>
      </c>
    </row>
    <row r="57" spans="1:7" x14ac:dyDescent="0.25">
      <c r="A57" s="42" t="str">
        <f t="shared" si="3"/>
        <v>MOTRIL</v>
      </c>
      <c r="B57" s="41">
        <f t="shared" si="4"/>
        <v>6924</v>
      </c>
      <c r="C57" s="41">
        <f t="shared" si="5"/>
        <v>20382</v>
      </c>
      <c r="D57" s="41">
        <f t="shared" si="6"/>
        <v>22</v>
      </c>
      <c r="E57" s="42" t="str">
        <f t="shared" si="2"/>
        <v>FERROL-SAN CIBRAO</v>
      </c>
      <c r="F57" s="42">
        <f t="shared" si="9"/>
        <v>74274</v>
      </c>
      <c r="G57" s="42">
        <f t="shared" si="8"/>
        <v>98714</v>
      </c>
    </row>
    <row r="58" spans="1:7" x14ac:dyDescent="0.25">
      <c r="A58" s="42" t="str">
        <f t="shared" si="3"/>
        <v>PASAIA</v>
      </c>
      <c r="B58" s="41">
        <f t="shared" si="4"/>
        <v>297227</v>
      </c>
      <c r="C58" s="41">
        <f t="shared" si="5"/>
        <v>258865</v>
      </c>
      <c r="D58" s="41">
        <f t="shared" si="6"/>
        <v>15</v>
      </c>
      <c r="E58" s="42" t="str">
        <f t="shared" si="2"/>
        <v>CARTAGENA</v>
      </c>
      <c r="F58" s="42">
        <f t="shared" si="9"/>
        <v>10486</v>
      </c>
      <c r="G58" s="42">
        <f t="shared" si="8"/>
        <v>1975</v>
      </c>
    </row>
    <row r="59" spans="1:7" x14ac:dyDescent="0.25">
      <c r="A59" s="42" t="str">
        <f t="shared" si="3"/>
        <v>SANTA CRUZ DE TENERIFE</v>
      </c>
      <c r="B59" s="41">
        <f t="shared" si="4"/>
        <v>2239272</v>
      </c>
      <c r="C59" s="41">
        <f t="shared" si="5"/>
        <v>2181926</v>
      </c>
      <c r="D59" s="41">
        <f t="shared" si="6"/>
        <v>5</v>
      </c>
      <c r="E59" s="42" t="str">
        <f t="shared" si="2"/>
        <v>MOTRIL</v>
      </c>
      <c r="F59" s="42">
        <f t="shared" si="9"/>
        <v>6924</v>
      </c>
      <c r="G59" s="42">
        <f t="shared" si="8"/>
        <v>20382</v>
      </c>
    </row>
    <row r="60" spans="1:7" x14ac:dyDescent="0.25">
      <c r="A60" s="42" t="str">
        <f t="shared" si="3"/>
        <v>SANTANDER</v>
      </c>
      <c r="B60" s="41">
        <f t="shared" si="4"/>
        <v>827434</v>
      </c>
      <c r="C60" s="41">
        <f t="shared" si="5"/>
        <v>477092</v>
      </c>
      <c r="D60" s="41">
        <f t="shared" si="6"/>
        <v>9</v>
      </c>
      <c r="E60" s="42" t="str">
        <f t="shared" si="2"/>
        <v>MARIN Y RIA DE PONTEVEDRA</v>
      </c>
      <c r="F60" s="42">
        <f t="shared" si="9"/>
        <v>5153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137397</v>
      </c>
      <c r="C61" s="41">
        <f t="shared" si="5"/>
        <v>165852</v>
      </c>
      <c r="D61" s="41">
        <f t="shared" si="6"/>
        <v>16</v>
      </c>
      <c r="E61" s="42" t="str">
        <f t="shared" si="2"/>
        <v>GIJON</v>
      </c>
      <c r="F61" s="42">
        <f t="shared" si="9"/>
        <v>1475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128566</v>
      </c>
      <c r="C62" s="41">
        <f t="shared" si="5"/>
        <v>83681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3056683</v>
      </c>
      <c r="C63" s="41">
        <f t="shared" si="5"/>
        <v>2930373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625987</v>
      </c>
      <c r="C64" s="41">
        <f t="shared" si="5"/>
        <v>567012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5">
        <v>947</v>
      </c>
      <c r="C7" s="35">
        <v>796</v>
      </c>
      <c r="D7" s="35">
        <v>5404</v>
      </c>
      <c r="E7" s="35">
        <v>4051</v>
      </c>
      <c r="F7" s="10">
        <f>((E7*100)/D7)-100</f>
        <v>-25.037009622501856</v>
      </c>
      <c r="G7" s="1"/>
      <c r="H7" s="1"/>
      <c r="I7" s="1"/>
    </row>
    <row r="8" spans="1:12" x14ac:dyDescent="0.25">
      <c r="A8" s="11" t="s">
        <v>45</v>
      </c>
      <c r="B8" s="36">
        <v>12168</v>
      </c>
      <c r="C8" s="36">
        <v>11545</v>
      </c>
      <c r="D8" s="36">
        <v>82039</v>
      </c>
      <c r="E8" s="36">
        <v>99534</v>
      </c>
      <c r="F8" s="13">
        <f t="shared" ref="F8:F35" si="0">((E8*100)/D8)-100</f>
        <v>21.325223369373106</v>
      </c>
      <c r="G8" s="1"/>
      <c r="H8" s="1"/>
      <c r="I8" s="1"/>
    </row>
    <row r="9" spans="1:12" x14ac:dyDescent="0.25">
      <c r="A9" s="8" t="s">
        <v>46</v>
      </c>
      <c r="B9" s="35">
        <v>141</v>
      </c>
      <c r="C9" s="35">
        <v>145</v>
      </c>
      <c r="D9" s="35">
        <v>490.5</v>
      </c>
      <c r="E9" s="35">
        <v>1547</v>
      </c>
      <c r="F9" s="10">
        <f t="shared" si="0"/>
        <v>215.39245667686032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2575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258702</v>
      </c>
      <c r="C11" s="35">
        <v>210305</v>
      </c>
      <c r="D11" s="35">
        <v>1997307</v>
      </c>
      <c r="E11" s="35">
        <v>1949980.01</v>
      </c>
      <c r="F11" s="10">
        <f t="shared" si="0"/>
        <v>-2.3695400857254327</v>
      </c>
      <c r="G11" s="1"/>
      <c r="H11" s="1"/>
      <c r="I11" s="1"/>
    </row>
    <row r="12" spans="1:12" x14ac:dyDescent="0.25">
      <c r="A12" s="11" t="s">
        <v>49</v>
      </c>
      <c r="B12" s="36">
        <v>7732.5</v>
      </c>
      <c r="C12" s="36">
        <v>7288</v>
      </c>
      <c r="D12" s="36">
        <v>69502.5</v>
      </c>
      <c r="E12" s="36">
        <v>75521.5</v>
      </c>
      <c r="F12" s="13">
        <f t="shared" si="0"/>
        <v>8.6601201395633183</v>
      </c>
      <c r="G12" s="1"/>
      <c r="H12" s="1"/>
      <c r="I12" s="1"/>
    </row>
    <row r="13" spans="1:12" x14ac:dyDescent="0.25">
      <c r="A13" s="8" t="s">
        <v>50</v>
      </c>
      <c r="B13" s="35">
        <v>12363</v>
      </c>
      <c r="C13" s="35">
        <v>7010</v>
      </c>
      <c r="D13" s="35">
        <v>98263</v>
      </c>
      <c r="E13" s="35">
        <v>56293</v>
      </c>
      <c r="F13" s="10">
        <f t="shared" si="0"/>
        <v>-42.711905803812215</v>
      </c>
      <c r="G13" s="1"/>
      <c r="H13" s="1"/>
      <c r="I13" s="1"/>
    </row>
    <row r="14" spans="1:12" x14ac:dyDescent="0.25">
      <c r="A14" s="11" t="s">
        <v>51</v>
      </c>
      <c r="B14" s="36">
        <v>165280.5</v>
      </c>
      <c r="C14" s="36">
        <v>169523</v>
      </c>
      <c r="D14" s="36">
        <v>1199761</v>
      </c>
      <c r="E14" s="36">
        <v>1246969.5</v>
      </c>
      <c r="F14" s="13">
        <f t="shared" si="0"/>
        <v>3.9348253527160892</v>
      </c>
      <c r="G14" s="1"/>
      <c r="H14" s="1"/>
      <c r="I14" s="1"/>
    </row>
    <row r="15" spans="1:12" x14ac:dyDescent="0.25">
      <c r="A15" s="8" t="s">
        <v>52</v>
      </c>
      <c r="B15" s="35">
        <v>39534.25</v>
      </c>
      <c r="C15" s="35">
        <v>46849.25</v>
      </c>
      <c r="D15" s="35">
        <v>285289.75</v>
      </c>
      <c r="E15" s="35">
        <v>339092.5</v>
      </c>
      <c r="F15" s="10">
        <f t="shared" si="0"/>
        <v>18.858984593733211</v>
      </c>
      <c r="G15" s="1"/>
      <c r="H15" s="1"/>
      <c r="I15" s="1"/>
    </row>
    <row r="16" spans="1:12" x14ac:dyDescent="0.25">
      <c r="A16" s="11" t="s">
        <v>53</v>
      </c>
      <c r="B16" s="36">
        <v>8032</v>
      </c>
      <c r="C16" s="36">
        <v>5573</v>
      </c>
      <c r="D16" s="36">
        <v>37534</v>
      </c>
      <c r="E16" s="36">
        <v>43463</v>
      </c>
      <c r="F16" s="13">
        <f t="shared" si="0"/>
        <v>15.796344647519575</v>
      </c>
      <c r="G16" s="1"/>
      <c r="H16" s="1"/>
      <c r="I16" s="1"/>
    </row>
    <row r="17" spans="1:9" x14ac:dyDescent="0.25">
      <c r="A17" s="8" t="s">
        <v>54</v>
      </c>
      <c r="B17" s="35">
        <v>5685</v>
      </c>
      <c r="C17" s="35">
        <v>12157</v>
      </c>
      <c r="D17" s="35">
        <v>43135</v>
      </c>
      <c r="E17" s="35">
        <v>66707</v>
      </c>
      <c r="F17" s="10">
        <f t="shared" si="0"/>
        <v>54.647038367914689</v>
      </c>
      <c r="G17" s="1"/>
      <c r="H17" s="1"/>
      <c r="I17" s="1"/>
    </row>
    <row r="18" spans="1:9" x14ac:dyDescent="0.25">
      <c r="A18" s="11" t="s">
        <v>55</v>
      </c>
      <c r="B18" s="36">
        <v>1042</v>
      </c>
      <c r="C18" s="36">
        <v>784</v>
      </c>
      <c r="D18" s="36">
        <v>9385</v>
      </c>
      <c r="E18" s="36">
        <v>6228</v>
      </c>
      <c r="F18" s="13">
        <f t="shared" si="0"/>
        <v>-33.638785295684599</v>
      </c>
      <c r="G18" s="1"/>
      <c r="H18" s="1"/>
      <c r="I18" s="1"/>
    </row>
    <row r="19" spans="1:9" x14ac:dyDescent="0.25">
      <c r="A19" s="8" t="s">
        <v>56</v>
      </c>
      <c r="B19" s="35">
        <v>42</v>
      </c>
      <c r="C19" s="35">
        <v>13</v>
      </c>
      <c r="D19" s="35">
        <v>281</v>
      </c>
      <c r="E19" s="35">
        <v>279</v>
      </c>
      <c r="F19" s="10">
        <f t="shared" si="0"/>
        <v>-0.71174377224198793</v>
      </c>
      <c r="G19" s="1"/>
      <c r="H19" s="1"/>
      <c r="I19" s="1"/>
    </row>
    <row r="20" spans="1:9" x14ac:dyDescent="0.25">
      <c r="A20" s="11" t="s">
        <v>57</v>
      </c>
      <c r="B20" s="36">
        <v>2199</v>
      </c>
      <c r="C20" s="36">
        <v>2632</v>
      </c>
      <c r="D20" s="36">
        <v>16973</v>
      </c>
      <c r="E20" s="36">
        <v>22136</v>
      </c>
      <c r="F20" s="13">
        <f t="shared" si="0"/>
        <v>30.418900606846165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84902</v>
      </c>
      <c r="C22" s="36">
        <v>112193</v>
      </c>
      <c r="D22" s="36">
        <v>663878</v>
      </c>
      <c r="E22" s="36">
        <v>726149</v>
      </c>
      <c r="F22" s="13">
        <f t="shared" si="0"/>
        <v>9.3798860634032195</v>
      </c>
      <c r="G22" s="1"/>
      <c r="H22" s="1"/>
      <c r="I22" s="1"/>
    </row>
    <row r="23" spans="1:9" x14ac:dyDescent="0.25">
      <c r="A23" s="8" t="s">
        <v>60</v>
      </c>
      <c r="B23" s="35">
        <v>43357</v>
      </c>
      <c r="C23" s="35">
        <v>38788</v>
      </c>
      <c r="D23" s="35">
        <v>166666</v>
      </c>
      <c r="E23" s="35">
        <v>218784</v>
      </c>
      <c r="F23" s="10">
        <f t="shared" si="0"/>
        <v>31.270925083700348</v>
      </c>
      <c r="G23" s="1"/>
      <c r="H23" s="1"/>
      <c r="I23" s="1"/>
    </row>
    <row r="24" spans="1:9" x14ac:dyDescent="0.25">
      <c r="A24" s="11" t="s">
        <v>61</v>
      </c>
      <c r="B24" s="36">
        <v>2992</v>
      </c>
      <c r="C24" s="36">
        <v>3968</v>
      </c>
      <c r="D24" s="36">
        <v>17396</v>
      </c>
      <c r="E24" s="36">
        <v>32623</v>
      </c>
      <c r="F24" s="13">
        <f t="shared" si="0"/>
        <v>87.531616463554826</v>
      </c>
      <c r="G24" s="1"/>
      <c r="H24" s="1"/>
      <c r="I24" s="1"/>
    </row>
    <row r="25" spans="1:9" x14ac:dyDescent="0.25">
      <c r="A25" s="8" t="s">
        <v>62</v>
      </c>
      <c r="B25" s="35">
        <v>1739</v>
      </c>
      <c r="C25" s="35">
        <v>2078</v>
      </c>
      <c r="D25" s="35">
        <v>17010</v>
      </c>
      <c r="E25" s="35">
        <v>15769</v>
      </c>
      <c r="F25" s="10">
        <f t="shared" si="0"/>
        <v>-7.2957084068195144</v>
      </c>
      <c r="G25" s="1"/>
      <c r="H25" s="1"/>
      <c r="I25" s="1"/>
    </row>
    <row r="26" spans="1:9" x14ac:dyDescent="0.25">
      <c r="A26" s="11" t="s">
        <v>63</v>
      </c>
      <c r="B26" s="36">
        <v>0</v>
      </c>
      <c r="C26" s="36">
        <v>254</v>
      </c>
      <c r="D26" s="36">
        <v>2</v>
      </c>
      <c r="E26" s="36">
        <v>1730</v>
      </c>
      <c r="F26" s="13">
        <f t="shared" si="0"/>
        <v>86400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30488</v>
      </c>
      <c r="C28" s="36">
        <v>29579</v>
      </c>
      <c r="D28" s="36">
        <v>225021</v>
      </c>
      <c r="E28" s="36">
        <v>236220</v>
      </c>
      <c r="F28" s="13">
        <f t="shared" si="0"/>
        <v>4.9768688255762754</v>
      </c>
      <c r="G28" s="1"/>
      <c r="H28" s="1"/>
      <c r="I28" s="1"/>
    </row>
    <row r="29" spans="1:9" x14ac:dyDescent="0.25">
      <c r="A29" s="8" t="s">
        <v>66</v>
      </c>
      <c r="B29" s="35">
        <v>132</v>
      </c>
      <c r="C29" s="35">
        <v>138</v>
      </c>
      <c r="D29" s="35">
        <v>1199</v>
      </c>
      <c r="E29" s="35">
        <v>909</v>
      </c>
      <c r="F29" s="10">
        <f t="shared" si="0"/>
        <v>-24.186822351959961</v>
      </c>
      <c r="G29" s="1"/>
      <c r="H29" s="1"/>
      <c r="I29" s="1"/>
    </row>
    <row r="30" spans="1:9" x14ac:dyDescent="0.25">
      <c r="A30" s="11" t="s">
        <v>67</v>
      </c>
      <c r="B30" s="36">
        <v>11802</v>
      </c>
      <c r="C30" s="36">
        <v>12158</v>
      </c>
      <c r="D30" s="36">
        <v>82097</v>
      </c>
      <c r="E30" s="36">
        <v>97385</v>
      </c>
      <c r="F30" s="13">
        <f t="shared" si="0"/>
        <v>18.621874124511251</v>
      </c>
      <c r="G30" s="1"/>
      <c r="H30" s="1"/>
      <c r="I30" s="1"/>
    </row>
    <row r="31" spans="1:9" x14ac:dyDescent="0.25">
      <c r="A31" s="8" t="s">
        <v>68</v>
      </c>
      <c r="B31" s="35">
        <v>20694</v>
      </c>
      <c r="C31" s="35">
        <v>19353</v>
      </c>
      <c r="D31" s="35">
        <v>133676</v>
      </c>
      <c r="E31" s="35">
        <v>166737</v>
      </c>
      <c r="F31" s="10">
        <f t="shared" si="0"/>
        <v>24.732188276130344</v>
      </c>
      <c r="G31" s="1"/>
      <c r="H31" s="1"/>
      <c r="I31" s="1"/>
    </row>
    <row r="32" spans="1:9" x14ac:dyDescent="0.25">
      <c r="A32" s="11" t="s">
        <v>69</v>
      </c>
      <c r="B32" s="36">
        <v>333205</v>
      </c>
      <c r="C32" s="36">
        <v>387882</v>
      </c>
      <c r="D32" s="36">
        <v>2442720</v>
      </c>
      <c r="E32" s="36">
        <v>2749619</v>
      </c>
      <c r="F32" s="13">
        <f t="shared" si="0"/>
        <v>12.563822296456408</v>
      </c>
      <c r="G32" s="1"/>
      <c r="H32" s="1"/>
      <c r="I32" s="1"/>
    </row>
    <row r="33" spans="1:9" x14ac:dyDescent="0.25">
      <c r="A33" s="8" t="s">
        <v>70</v>
      </c>
      <c r="B33" s="35">
        <v>14998</v>
      </c>
      <c r="C33" s="35">
        <v>15190.5</v>
      </c>
      <c r="D33" s="35">
        <v>126751</v>
      </c>
      <c r="E33" s="35">
        <v>140598.5</v>
      </c>
      <c r="F33" s="10">
        <f t="shared" si="0"/>
        <v>10.9249631166618</v>
      </c>
      <c r="G33" s="1"/>
      <c r="H33" s="1"/>
      <c r="I33" s="1"/>
    </row>
    <row r="34" spans="1:9" x14ac:dyDescent="0.25">
      <c r="A34" s="11" t="s">
        <v>71</v>
      </c>
      <c r="B34" s="36">
        <v>120</v>
      </c>
      <c r="C34" s="36">
        <v>0</v>
      </c>
      <c r="D34" s="36">
        <v>14605</v>
      </c>
      <c r="E34" s="36">
        <v>589</v>
      </c>
      <c r="F34" s="13">
        <f t="shared" si="0"/>
        <v>-95.967134542964743</v>
      </c>
      <c r="G34" s="1"/>
      <c r="H34" s="1"/>
      <c r="I34" s="1"/>
    </row>
    <row r="35" spans="1:9" x14ac:dyDescent="0.25">
      <c r="A35" s="14" t="s">
        <v>72</v>
      </c>
      <c r="B35" s="15">
        <f>SUM(B7:B34)</f>
        <v>1058297.25</v>
      </c>
      <c r="C35" s="15">
        <f t="shared" ref="C35:E35" si="1">SUM(C7:C34)</f>
        <v>1096201.75</v>
      </c>
      <c r="D35" s="15">
        <f t="shared" si="1"/>
        <v>7738960.75</v>
      </c>
      <c r="E35" s="15">
        <f t="shared" si="1"/>
        <v>8298914.0099999998</v>
      </c>
      <c r="F35" s="16">
        <f t="shared" si="0"/>
        <v>7.2355097549758227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4051</v>
      </c>
      <c r="C38" s="41">
        <f>D7</f>
        <v>5404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2749619</v>
      </c>
      <c r="G38" s="42">
        <f>LOOKUP(E38,$A$38:$A$65,$C$38:$C$65)</f>
        <v>2442720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99534</v>
      </c>
      <c r="C39" s="41">
        <f t="shared" ref="C39:C65" si="5">D8</f>
        <v>82039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1949980.01</v>
      </c>
      <c r="G39" s="42">
        <f t="shared" ref="G39:G65" si="8">LOOKUP(E39,$A$38:$A$65,$C$38:$C$65)</f>
        <v>1997307</v>
      </c>
    </row>
    <row r="40" spans="1:9" x14ac:dyDescent="0.25">
      <c r="A40" s="42" t="str">
        <f t="shared" si="3"/>
        <v>ALMERIA</v>
      </c>
      <c r="B40" s="41">
        <f t="shared" si="4"/>
        <v>1547</v>
      </c>
      <c r="C40" s="41">
        <f t="shared" si="5"/>
        <v>490.5</v>
      </c>
      <c r="D40" s="41">
        <f t="shared" si="6"/>
        <v>22</v>
      </c>
      <c r="E40" s="42" t="str">
        <f t="shared" si="2"/>
        <v>BARCELONA</v>
      </c>
      <c r="F40" s="42">
        <f t="shared" si="7"/>
        <v>1246969.5</v>
      </c>
      <c r="G40" s="42">
        <f t="shared" si="8"/>
        <v>1199761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726149</v>
      </c>
      <c r="G41" s="42">
        <f t="shared" si="8"/>
        <v>663878</v>
      </c>
    </row>
    <row r="42" spans="1:9" x14ac:dyDescent="0.25">
      <c r="A42" s="42" t="str">
        <f t="shared" si="3"/>
        <v>BAHIA DE ALGECIRAS</v>
      </c>
      <c r="B42" s="41">
        <f t="shared" si="4"/>
        <v>1949980.01</v>
      </c>
      <c r="C42" s="41">
        <f t="shared" si="5"/>
        <v>1997307</v>
      </c>
      <c r="D42" s="41">
        <f t="shared" si="6"/>
        <v>2</v>
      </c>
      <c r="E42" s="42" t="str">
        <f t="shared" si="2"/>
        <v>BILBAO</v>
      </c>
      <c r="F42" s="42">
        <f t="shared" si="7"/>
        <v>339092.5</v>
      </c>
      <c r="G42" s="42">
        <f t="shared" si="8"/>
        <v>285289.75</v>
      </c>
    </row>
    <row r="43" spans="1:9" x14ac:dyDescent="0.25">
      <c r="A43" s="42" t="str">
        <f t="shared" si="3"/>
        <v>BAHIA DE CADIZ</v>
      </c>
      <c r="B43" s="41">
        <f t="shared" si="4"/>
        <v>75521.5</v>
      </c>
      <c r="C43" s="41">
        <f t="shared" si="5"/>
        <v>69502.5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236220</v>
      </c>
      <c r="G43" s="42">
        <f t="shared" si="8"/>
        <v>225021</v>
      </c>
    </row>
    <row r="44" spans="1:9" x14ac:dyDescent="0.25">
      <c r="A44" s="42" t="str">
        <f t="shared" si="3"/>
        <v>BALEARES</v>
      </c>
      <c r="B44" s="41">
        <f t="shared" si="4"/>
        <v>56293</v>
      </c>
      <c r="C44" s="41">
        <f t="shared" si="5"/>
        <v>98263</v>
      </c>
      <c r="D44" s="41">
        <f t="shared" si="6"/>
        <v>14</v>
      </c>
      <c r="E44" s="42" t="str">
        <f t="shared" si="2"/>
        <v>MALAGA</v>
      </c>
      <c r="F44" s="42">
        <f t="shared" si="7"/>
        <v>218784</v>
      </c>
      <c r="G44" s="42">
        <f t="shared" si="8"/>
        <v>166666</v>
      </c>
    </row>
    <row r="45" spans="1:9" x14ac:dyDescent="0.25">
      <c r="A45" s="42" t="str">
        <f t="shared" si="3"/>
        <v>BARCELONA</v>
      </c>
      <c r="B45" s="41">
        <f t="shared" si="4"/>
        <v>1246969.5</v>
      </c>
      <c r="C45" s="41">
        <f t="shared" si="5"/>
        <v>1199761</v>
      </c>
      <c r="D45" s="41">
        <f t="shared" si="6"/>
        <v>3</v>
      </c>
      <c r="E45" s="42" t="str">
        <f t="shared" si="2"/>
        <v>TARRAGONA</v>
      </c>
      <c r="F45" s="42">
        <f t="shared" si="7"/>
        <v>166737</v>
      </c>
      <c r="G45" s="42">
        <f t="shared" si="8"/>
        <v>133676</v>
      </c>
    </row>
    <row r="46" spans="1:9" x14ac:dyDescent="0.25">
      <c r="A46" s="42" t="str">
        <f t="shared" si="3"/>
        <v>BILBAO</v>
      </c>
      <c r="B46" s="41">
        <f t="shared" si="4"/>
        <v>339092.5</v>
      </c>
      <c r="C46" s="41">
        <f t="shared" si="5"/>
        <v>285289.75</v>
      </c>
      <c r="D46" s="41">
        <f t="shared" si="6"/>
        <v>5</v>
      </c>
      <c r="E46" s="42" t="str">
        <f t="shared" si="2"/>
        <v>VIGO</v>
      </c>
      <c r="F46" s="42">
        <f t="shared" si="7"/>
        <v>140598.5</v>
      </c>
      <c r="G46" s="42">
        <f t="shared" si="8"/>
        <v>126751</v>
      </c>
    </row>
    <row r="47" spans="1:9" x14ac:dyDescent="0.25">
      <c r="A47" s="42" t="str">
        <f t="shared" si="3"/>
        <v>CARTAGENA</v>
      </c>
      <c r="B47" s="41">
        <f t="shared" si="4"/>
        <v>43463</v>
      </c>
      <c r="C47" s="41">
        <f t="shared" si="5"/>
        <v>37534</v>
      </c>
      <c r="D47" s="41">
        <f t="shared" si="6"/>
        <v>15</v>
      </c>
      <c r="E47" s="42" t="str">
        <f t="shared" si="2"/>
        <v>ALICANTE</v>
      </c>
      <c r="F47" s="42">
        <f t="shared" si="7"/>
        <v>99534</v>
      </c>
      <c r="G47" s="42">
        <f t="shared" si="8"/>
        <v>82039</v>
      </c>
    </row>
    <row r="48" spans="1:9" x14ac:dyDescent="0.25">
      <c r="A48" s="42" t="str">
        <f t="shared" si="3"/>
        <v>CASTELLON</v>
      </c>
      <c r="B48" s="41">
        <f t="shared" si="4"/>
        <v>66707</v>
      </c>
      <c r="C48" s="41">
        <f t="shared" si="5"/>
        <v>43135</v>
      </c>
      <c r="D48" s="41">
        <f t="shared" si="6"/>
        <v>13</v>
      </c>
      <c r="E48" s="42" t="str">
        <f t="shared" si="2"/>
        <v>SEVILLA</v>
      </c>
      <c r="F48" s="42">
        <f t="shared" si="7"/>
        <v>97385</v>
      </c>
      <c r="G48" s="42">
        <f t="shared" si="8"/>
        <v>82097</v>
      </c>
    </row>
    <row r="49" spans="1:7" x14ac:dyDescent="0.25">
      <c r="A49" s="42" t="str">
        <f t="shared" si="3"/>
        <v>CEUTA</v>
      </c>
      <c r="B49" s="41">
        <f t="shared" si="4"/>
        <v>6228</v>
      </c>
      <c r="C49" s="41">
        <f t="shared" si="5"/>
        <v>9385</v>
      </c>
      <c r="D49" s="41">
        <f t="shared" si="6"/>
        <v>19</v>
      </c>
      <c r="E49" s="42" t="str">
        <f t="shared" si="2"/>
        <v>BAHIA DE CADIZ</v>
      </c>
      <c r="F49" s="42">
        <f t="shared" si="7"/>
        <v>75521.5</v>
      </c>
      <c r="G49" s="42">
        <f t="shared" si="8"/>
        <v>69502.5</v>
      </c>
    </row>
    <row r="50" spans="1:7" x14ac:dyDescent="0.25">
      <c r="A50" s="42" t="str">
        <f t="shared" si="3"/>
        <v>FERROL-SAN CIBRAO</v>
      </c>
      <c r="B50" s="41">
        <f t="shared" si="4"/>
        <v>279</v>
      </c>
      <c r="C50" s="41">
        <f t="shared" si="5"/>
        <v>281</v>
      </c>
      <c r="D50" s="41">
        <f t="shared" si="6"/>
        <v>25</v>
      </c>
      <c r="E50" s="42" t="str">
        <f t="shared" si="2"/>
        <v>CASTELLON</v>
      </c>
      <c r="F50" s="42">
        <f t="shared" si="7"/>
        <v>66707</v>
      </c>
      <c r="G50" s="42">
        <f t="shared" si="8"/>
        <v>43135</v>
      </c>
    </row>
    <row r="51" spans="1:7" x14ac:dyDescent="0.25">
      <c r="A51" s="42" t="str">
        <f t="shared" si="3"/>
        <v>GIJON</v>
      </c>
      <c r="B51" s="41">
        <f t="shared" si="4"/>
        <v>22136</v>
      </c>
      <c r="C51" s="41">
        <f t="shared" si="5"/>
        <v>16973</v>
      </c>
      <c r="D51" s="41">
        <f t="shared" si="6"/>
        <v>17</v>
      </c>
      <c r="E51" s="42" t="str">
        <f t="shared" si="2"/>
        <v>BALEARES</v>
      </c>
      <c r="F51" s="42">
        <f t="shared" si="7"/>
        <v>56293</v>
      </c>
      <c r="G51" s="42">
        <f t="shared" si="8"/>
        <v>98263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43463</v>
      </c>
      <c r="G52" s="42">
        <f t="shared" si="8"/>
        <v>37534</v>
      </c>
    </row>
    <row r="53" spans="1:7" x14ac:dyDescent="0.25">
      <c r="A53" s="42" t="str">
        <f t="shared" si="3"/>
        <v>LAS PALMAS</v>
      </c>
      <c r="B53" s="41">
        <f t="shared" si="4"/>
        <v>726149</v>
      </c>
      <c r="C53" s="41">
        <f t="shared" si="5"/>
        <v>663878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32623</v>
      </c>
      <c r="G53" s="42">
        <f t="shared" si="8"/>
        <v>17396</v>
      </c>
    </row>
    <row r="54" spans="1:7" x14ac:dyDescent="0.25">
      <c r="A54" s="42" t="str">
        <f t="shared" si="3"/>
        <v>MALAGA</v>
      </c>
      <c r="B54" s="41">
        <f t="shared" si="4"/>
        <v>218784</v>
      </c>
      <c r="C54" s="41">
        <f t="shared" si="5"/>
        <v>166666</v>
      </c>
      <c r="D54" s="41">
        <f t="shared" si="6"/>
        <v>7</v>
      </c>
      <c r="E54" s="42" t="str">
        <f t="shared" si="2"/>
        <v>GIJON</v>
      </c>
      <c r="F54" s="42">
        <f t="shared" si="7"/>
        <v>22136</v>
      </c>
      <c r="G54" s="42">
        <f t="shared" si="8"/>
        <v>16973</v>
      </c>
    </row>
    <row r="55" spans="1:7" x14ac:dyDescent="0.25">
      <c r="A55" s="42" t="str">
        <f t="shared" si="3"/>
        <v>MARIN Y RIA DE PONTEVEDRA</v>
      </c>
      <c r="B55" s="41">
        <f t="shared" si="4"/>
        <v>32623</v>
      </c>
      <c r="C55" s="41">
        <f t="shared" si="5"/>
        <v>17396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15769</v>
      </c>
      <c r="G55" s="42">
        <f t="shared" si="8"/>
        <v>17010</v>
      </c>
    </row>
    <row r="56" spans="1:7" x14ac:dyDescent="0.25">
      <c r="A56" s="42" t="str">
        <f t="shared" si="3"/>
        <v>MELILLA</v>
      </c>
      <c r="B56" s="41">
        <f t="shared" si="4"/>
        <v>15769</v>
      </c>
      <c r="C56" s="41">
        <f t="shared" si="5"/>
        <v>17010</v>
      </c>
      <c r="D56" s="41">
        <f t="shared" si="6"/>
        <v>18</v>
      </c>
      <c r="E56" s="42" t="str">
        <f t="shared" si="2"/>
        <v>CEUTA</v>
      </c>
      <c r="F56" s="42">
        <f t="shared" si="9"/>
        <v>6228</v>
      </c>
      <c r="G56" s="42">
        <f t="shared" si="8"/>
        <v>9385</v>
      </c>
    </row>
    <row r="57" spans="1:7" x14ac:dyDescent="0.25">
      <c r="A57" s="42" t="str">
        <f t="shared" si="3"/>
        <v>MOTRIL</v>
      </c>
      <c r="B57" s="41">
        <f t="shared" si="4"/>
        <v>1730</v>
      </c>
      <c r="C57" s="41">
        <f t="shared" si="5"/>
        <v>2</v>
      </c>
      <c r="D57" s="41">
        <f t="shared" si="6"/>
        <v>21</v>
      </c>
      <c r="E57" s="42" t="str">
        <f t="shared" si="2"/>
        <v>A CORUÑA</v>
      </c>
      <c r="F57" s="42">
        <f t="shared" si="9"/>
        <v>4051</v>
      </c>
      <c r="G57" s="42">
        <f t="shared" si="8"/>
        <v>5404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1730</v>
      </c>
      <c r="G58" s="42">
        <f t="shared" si="8"/>
        <v>2</v>
      </c>
    </row>
    <row r="59" spans="1:7" x14ac:dyDescent="0.25">
      <c r="A59" s="42" t="str">
        <f t="shared" si="3"/>
        <v>SANTA CRUZ DE TENERIFE</v>
      </c>
      <c r="B59" s="41">
        <f t="shared" si="4"/>
        <v>236220</v>
      </c>
      <c r="C59" s="41">
        <f t="shared" si="5"/>
        <v>225021</v>
      </c>
      <c r="D59" s="41">
        <f t="shared" si="6"/>
        <v>6</v>
      </c>
      <c r="E59" s="42" t="str">
        <f t="shared" si="2"/>
        <v>ALMERIA</v>
      </c>
      <c r="F59" s="42">
        <f t="shared" si="9"/>
        <v>1547</v>
      </c>
      <c r="G59" s="42">
        <f t="shared" si="8"/>
        <v>490.5</v>
      </c>
    </row>
    <row r="60" spans="1:7" x14ac:dyDescent="0.25">
      <c r="A60" s="42" t="str">
        <f t="shared" si="3"/>
        <v>SANTANDER</v>
      </c>
      <c r="B60" s="41">
        <f t="shared" si="4"/>
        <v>909</v>
      </c>
      <c r="C60" s="41">
        <f t="shared" si="5"/>
        <v>1199</v>
      </c>
      <c r="D60" s="41">
        <f t="shared" si="6"/>
        <v>23</v>
      </c>
      <c r="E60" s="42" t="str">
        <f t="shared" si="2"/>
        <v>SANTANDER</v>
      </c>
      <c r="F60" s="42">
        <f t="shared" si="9"/>
        <v>909</v>
      </c>
      <c r="G60" s="42">
        <f t="shared" si="8"/>
        <v>1199</v>
      </c>
    </row>
    <row r="61" spans="1:7" x14ac:dyDescent="0.25">
      <c r="A61" s="42" t="str">
        <f t="shared" si="3"/>
        <v>SEVILLA</v>
      </c>
      <c r="B61" s="41">
        <f t="shared" si="4"/>
        <v>97385</v>
      </c>
      <c r="C61" s="41">
        <f t="shared" si="5"/>
        <v>82097</v>
      </c>
      <c r="D61" s="41">
        <f t="shared" si="6"/>
        <v>11</v>
      </c>
      <c r="E61" s="42" t="str">
        <f t="shared" si="2"/>
        <v>VILAGARCIA</v>
      </c>
      <c r="F61" s="42">
        <f t="shared" si="9"/>
        <v>589</v>
      </c>
      <c r="G61" s="42">
        <f t="shared" si="8"/>
        <v>14605</v>
      </c>
    </row>
    <row r="62" spans="1:7" x14ac:dyDescent="0.25">
      <c r="A62" s="42" t="str">
        <f t="shared" si="3"/>
        <v>TARRAGONA</v>
      </c>
      <c r="B62" s="41">
        <f t="shared" si="4"/>
        <v>166737</v>
      </c>
      <c r="C62" s="41">
        <f t="shared" si="5"/>
        <v>133676</v>
      </c>
      <c r="D62" s="41">
        <f t="shared" si="6"/>
        <v>8</v>
      </c>
      <c r="E62" s="42" t="str">
        <f t="shared" si="2"/>
        <v>FERROL-SAN CIBRAO</v>
      </c>
      <c r="F62" s="42">
        <f t="shared" si="9"/>
        <v>279</v>
      </c>
      <c r="G62" s="42">
        <f t="shared" si="8"/>
        <v>281</v>
      </c>
    </row>
    <row r="63" spans="1:7" x14ac:dyDescent="0.25">
      <c r="A63" s="42" t="str">
        <f t="shared" si="3"/>
        <v>VALENCIA</v>
      </c>
      <c r="B63" s="41">
        <f t="shared" si="4"/>
        <v>2749619</v>
      </c>
      <c r="C63" s="41">
        <f t="shared" si="5"/>
        <v>2442720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140598.5</v>
      </c>
      <c r="C64" s="41">
        <f t="shared" si="5"/>
        <v>126751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14605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2575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0</v>
      </c>
      <c r="D8" s="38">
        <v>76</v>
      </c>
      <c r="E8" s="38">
        <v>184</v>
      </c>
      <c r="F8" s="13">
        <f t="shared" ref="F8:F35" si="0">((E8*100)/D8)-100</f>
        <v>142.10526315789474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242196</v>
      </c>
      <c r="C11" s="37">
        <v>196261</v>
      </c>
      <c r="D11" s="37">
        <v>1900153</v>
      </c>
      <c r="E11" s="37">
        <v>1837712.5</v>
      </c>
      <c r="F11" s="10">
        <f t="shared" si="0"/>
        <v>-3.2860774895495268</v>
      </c>
      <c r="G11" s="1"/>
      <c r="H11" s="1"/>
      <c r="I11" s="1"/>
    </row>
    <row r="12" spans="1:12" x14ac:dyDescent="0.25">
      <c r="A12" s="11" t="s">
        <v>49</v>
      </c>
      <c r="B12" s="38">
        <v>51</v>
      </c>
      <c r="C12" s="38">
        <v>0</v>
      </c>
      <c r="D12" s="38">
        <v>965</v>
      </c>
      <c r="E12" s="38">
        <v>13</v>
      </c>
      <c r="F12" s="13">
        <f t="shared" si="0"/>
        <v>-98.652849740932638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129</v>
      </c>
      <c r="E13" s="3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8">
        <v>58668</v>
      </c>
      <c r="C14" s="38">
        <v>56263</v>
      </c>
      <c r="D14" s="38">
        <v>410219</v>
      </c>
      <c r="E14" s="38">
        <v>401362.5</v>
      </c>
      <c r="F14" s="13">
        <f t="shared" si="0"/>
        <v>-2.1589687459625253</v>
      </c>
      <c r="G14" s="1"/>
      <c r="H14" s="1"/>
      <c r="I14" s="1"/>
    </row>
    <row r="15" spans="1:12" x14ac:dyDescent="0.25">
      <c r="A15" s="8" t="s">
        <v>52</v>
      </c>
      <c r="B15" s="37">
        <v>304</v>
      </c>
      <c r="C15" s="37">
        <v>634</v>
      </c>
      <c r="D15" s="37">
        <v>3136</v>
      </c>
      <c r="E15" s="37">
        <v>4045</v>
      </c>
      <c r="F15" s="10">
        <f t="shared" si="0"/>
        <v>28.985969387755091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3</v>
      </c>
      <c r="D16" s="38">
        <v>0</v>
      </c>
      <c r="E16" s="38">
        <v>3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41</v>
      </c>
      <c r="D17" s="37">
        <v>2</v>
      </c>
      <c r="E17" s="37">
        <v>305</v>
      </c>
      <c r="F17" s="10">
        <f t="shared" si="0"/>
        <v>15150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4</v>
      </c>
      <c r="E18" s="38">
        <v>17</v>
      </c>
      <c r="F18" s="17">
        <f t="shared" si="0"/>
        <v>325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102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52654</v>
      </c>
      <c r="C22" s="38">
        <v>75953</v>
      </c>
      <c r="D22" s="38">
        <v>393250</v>
      </c>
      <c r="E22" s="38">
        <v>437403</v>
      </c>
      <c r="F22" s="13">
        <f t="shared" si="0"/>
        <v>11.227717736808643</v>
      </c>
      <c r="G22" s="1"/>
      <c r="H22" s="1"/>
      <c r="I22" s="1"/>
    </row>
    <row r="23" spans="1:9" x14ac:dyDescent="0.25">
      <c r="A23" s="8" t="s">
        <v>60</v>
      </c>
      <c r="B23" s="37">
        <v>41893</v>
      </c>
      <c r="C23" s="37">
        <v>37240</v>
      </c>
      <c r="D23" s="37">
        <v>155455</v>
      </c>
      <c r="E23" s="37">
        <v>206650</v>
      </c>
      <c r="F23" s="10">
        <f t="shared" si="0"/>
        <v>32.932359846901022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158</v>
      </c>
      <c r="D24" s="38">
        <v>17</v>
      </c>
      <c r="E24" s="38">
        <v>398</v>
      </c>
      <c r="F24" s="13">
        <f t="shared" si="0"/>
        <v>2241.1764705882351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2032</v>
      </c>
      <c r="C28" s="38">
        <v>1277</v>
      </c>
      <c r="D28" s="38">
        <v>11595</v>
      </c>
      <c r="E28" s="38">
        <v>10185</v>
      </c>
      <c r="F28" s="13">
        <f t="shared" si="0"/>
        <v>-12.160413971539455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4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37">
        <v>15464</v>
      </c>
      <c r="C31" s="37">
        <v>14981</v>
      </c>
      <c r="D31" s="37">
        <v>88963</v>
      </c>
      <c r="E31" s="37">
        <v>123316</v>
      </c>
      <c r="F31" s="10">
        <f t="shared" si="0"/>
        <v>38.614929802277345</v>
      </c>
      <c r="G31" s="1"/>
      <c r="H31" s="1"/>
      <c r="I31" s="1"/>
    </row>
    <row r="32" spans="1:9" x14ac:dyDescent="0.25">
      <c r="A32" s="11" t="s">
        <v>69</v>
      </c>
      <c r="B32" s="38">
        <v>160666</v>
      </c>
      <c r="C32" s="38">
        <v>207475</v>
      </c>
      <c r="D32" s="38">
        <v>1214881</v>
      </c>
      <c r="E32" s="38">
        <v>1372729</v>
      </c>
      <c r="F32" s="13">
        <f t="shared" si="0"/>
        <v>12.992877491704945</v>
      </c>
      <c r="G32" s="1"/>
      <c r="H32" s="1"/>
      <c r="I32" s="1"/>
    </row>
    <row r="33" spans="1:9" x14ac:dyDescent="0.25">
      <c r="A33" s="8" t="s">
        <v>70</v>
      </c>
      <c r="B33" s="37">
        <v>724</v>
      </c>
      <c r="C33" s="37">
        <v>634</v>
      </c>
      <c r="D33" s="37">
        <v>4726</v>
      </c>
      <c r="E33" s="37">
        <v>7058</v>
      </c>
      <c r="F33" s="10">
        <f t="shared" si="0"/>
        <v>49.344054168429949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619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574652</v>
      </c>
      <c r="C35" s="15">
        <f t="shared" ref="C35:E35" si="1">SUM(C7:C34)</f>
        <v>590920</v>
      </c>
      <c r="D35" s="15">
        <f t="shared" si="1"/>
        <v>4184194</v>
      </c>
      <c r="E35" s="15">
        <f t="shared" si="1"/>
        <v>4401487</v>
      </c>
      <c r="F35" s="16">
        <f t="shared" si="0"/>
        <v>5.1931865491896474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1837712.5</v>
      </c>
      <c r="G38" s="42">
        <f>LOOKUP(E38,$A$38:$A$65,$C$38:$C$65)</f>
        <v>1900153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184</v>
      </c>
      <c r="C39" s="41">
        <f t="shared" ref="C39:C65" si="5">D8</f>
        <v>76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1372729</v>
      </c>
      <c r="G39" s="42">
        <f t="shared" ref="G39:G65" si="8">LOOKUP(E39,$A$38:$A$65,$C$38:$C$65)</f>
        <v>1214881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437403</v>
      </c>
      <c r="G40" s="42">
        <f t="shared" si="8"/>
        <v>393250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401362.5</v>
      </c>
      <c r="G41" s="42">
        <f t="shared" si="8"/>
        <v>410219</v>
      </c>
    </row>
    <row r="42" spans="1:9" x14ac:dyDescent="0.25">
      <c r="A42" s="42" t="str">
        <f t="shared" si="3"/>
        <v>BAHIA DE ALGECIRAS</v>
      </c>
      <c r="B42" s="41">
        <f t="shared" si="4"/>
        <v>1837712.5</v>
      </c>
      <c r="C42" s="41">
        <f t="shared" si="5"/>
        <v>1900153</v>
      </c>
      <c r="D42" s="41">
        <f t="shared" si="6"/>
        <v>1</v>
      </c>
      <c r="E42" s="42" t="str">
        <f t="shared" si="2"/>
        <v>MALAGA</v>
      </c>
      <c r="F42" s="42">
        <f t="shared" si="7"/>
        <v>206650</v>
      </c>
      <c r="G42" s="42">
        <f t="shared" si="8"/>
        <v>155455</v>
      </c>
    </row>
    <row r="43" spans="1:9" x14ac:dyDescent="0.25">
      <c r="A43" s="42" t="str">
        <f t="shared" si="3"/>
        <v>BAHIA DE CADIZ</v>
      </c>
      <c r="B43" s="41">
        <f t="shared" si="4"/>
        <v>13</v>
      </c>
      <c r="C43" s="41">
        <f t="shared" si="5"/>
        <v>965</v>
      </c>
      <c r="D43" s="41">
        <f t="shared" si="6"/>
        <v>15</v>
      </c>
      <c r="E43" s="42" t="str">
        <f t="shared" si="2"/>
        <v>TARRAGONA</v>
      </c>
      <c r="F43" s="42">
        <f t="shared" si="7"/>
        <v>123316</v>
      </c>
      <c r="G43" s="42">
        <f t="shared" si="8"/>
        <v>88963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129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10185</v>
      </c>
      <c r="G44" s="42">
        <f t="shared" si="8"/>
        <v>11595</v>
      </c>
    </row>
    <row r="45" spans="1:9" x14ac:dyDescent="0.25">
      <c r="A45" s="42" t="str">
        <f t="shared" si="3"/>
        <v>BARCELONA</v>
      </c>
      <c r="B45" s="41">
        <f t="shared" si="4"/>
        <v>401362.5</v>
      </c>
      <c r="C45" s="41">
        <f t="shared" si="5"/>
        <v>410219</v>
      </c>
      <c r="D45" s="41">
        <f t="shared" si="6"/>
        <v>4</v>
      </c>
      <c r="E45" s="42" t="str">
        <f t="shared" si="2"/>
        <v>VIGO</v>
      </c>
      <c r="F45" s="42">
        <f t="shared" si="7"/>
        <v>7058</v>
      </c>
      <c r="G45" s="42">
        <f t="shared" si="8"/>
        <v>4726</v>
      </c>
    </row>
    <row r="46" spans="1:9" x14ac:dyDescent="0.25">
      <c r="A46" s="42" t="str">
        <f t="shared" si="3"/>
        <v>BILBAO</v>
      </c>
      <c r="B46" s="41">
        <f t="shared" si="4"/>
        <v>4045</v>
      </c>
      <c r="C46" s="41">
        <f t="shared" si="5"/>
        <v>3136</v>
      </c>
      <c r="D46" s="41">
        <f t="shared" si="6"/>
        <v>9</v>
      </c>
      <c r="E46" s="42" t="str">
        <f t="shared" si="2"/>
        <v>BILBAO</v>
      </c>
      <c r="F46" s="42">
        <f t="shared" si="7"/>
        <v>4045</v>
      </c>
      <c r="G46" s="42">
        <f t="shared" si="8"/>
        <v>3136</v>
      </c>
    </row>
    <row r="47" spans="1:9" x14ac:dyDescent="0.25">
      <c r="A47" s="42" t="str">
        <f t="shared" si="3"/>
        <v>CARTAGENA</v>
      </c>
      <c r="B47" s="41">
        <f t="shared" si="4"/>
        <v>3</v>
      </c>
      <c r="C47" s="41">
        <f t="shared" si="5"/>
        <v>0</v>
      </c>
      <c r="D47" s="41">
        <f t="shared" si="6"/>
        <v>17</v>
      </c>
      <c r="E47" s="42" t="str">
        <f t="shared" si="2"/>
        <v>MARIN Y RIA DE PONTEVEDRA</v>
      </c>
      <c r="F47" s="42">
        <f t="shared" si="7"/>
        <v>398</v>
      </c>
      <c r="G47" s="42">
        <f t="shared" si="8"/>
        <v>17</v>
      </c>
    </row>
    <row r="48" spans="1:9" x14ac:dyDescent="0.25">
      <c r="A48" s="42" t="str">
        <f t="shared" si="3"/>
        <v>CASTELLON</v>
      </c>
      <c r="B48" s="41">
        <f t="shared" si="4"/>
        <v>305</v>
      </c>
      <c r="C48" s="41">
        <f t="shared" si="5"/>
        <v>2</v>
      </c>
      <c r="D48" s="41">
        <f t="shared" si="6"/>
        <v>11</v>
      </c>
      <c r="E48" s="42" t="str">
        <f t="shared" si="2"/>
        <v>CASTELLON</v>
      </c>
      <c r="F48" s="42">
        <f t="shared" si="7"/>
        <v>305</v>
      </c>
      <c r="G48" s="42">
        <f t="shared" si="8"/>
        <v>2</v>
      </c>
    </row>
    <row r="49" spans="1:7" x14ac:dyDescent="0.25">
      <c r="A49" s="42" t="str">
        <f t="shared" si="3"/>
        <v>CEUTA</v>
      </c>
      <c r="B49" s="41">
        <f t="shared" si="4"/>
        <v>17</v>
      </c>
      <c r="C49" s="41">
        <f t="shared" si="5"/>
        <v>4</v>
      </c>
      <c r="D49" s="41">
        <f t="shared" si="6"/>
        <v>14</v>
      </c>
      <c r="E49" s="42" t="str">
        <f t="shared" si="2"/>
        <v>ALICANTE</v>
      </c>
      <c r="F49" s="42">
        <f t="shared" si="7"/>
        <v>184</v>
      </c>
      <c r="G49" s="42">
        <f t="shared" si="8"/>
        <v>76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102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102</v>
      </c>
      <c r="C51" s="41">
        <f t="shared" si="5"/>
        <v>0</v>
      </c>
      <c r="D51" s="41">
        <f t="shared" si="6"/>
        <v>13</v>
      </c>
      <c r="E51" s="42" t="str">
        <f t="shared" si="2"/>
        <v>CEUTA</v>
      </c>
      <c r="F51" s="42">
        <f t="shared" si="7"/>
        <v>17</v>
      </c>
      <c r="G51" s="42">
        <f t="shared" si="8"/>
        <v>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BAHIA DE CADIZ</v>
      </c>
      <c r="F52" s="42">
        <f t="shared" si="7"/>
        <v>13</v>
      </c>
      <c r="G52" s="42">
        <f t="shared" si="8"/>
        <v>965</v>
      </c>
    </row>
    <row r="53" spans="1:7" x14ac:dyDescent="0.25">
      <c r="A53" s="42" t="str">
        <f t="shared" si="3"/>
        <v>LAS PALMAS</v>
      </c>
      <c r="B53" s="41">
        <f t="shared" si="4"/>
        <v>437403</v>
      </c>
      <c r="C53" s="41">
        <f t="shared" si="5"/>
        <v>393250</v>
      </c>
      <c r="D53" s="41">
        <f t="shared" si="6"/>
        <v>3</v>
      </c>
      <c r="E53" s="42" t="str">
        <f t="shared" si="2"/>
        <v>MOTRIL</v>
      </c>
      <c r="F53" s="42">
        <f t="shared" si="7"/>
        <v>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206650</v>
      </c>
      <c r="C54" s="41">
        <f t="shared" si="5"/>
        <v>155455</v>
      </c>
      <c r="D54" s="41">
        <f t="shared" si="6"/>
        <v>5</v>
      </c>
      <c r="E54" s="42" t="str">
        <f t="shared" si="2"/>
        <v>CARTAGENA</v>
      </c>
      <c r="F54" s="42">
        <f t="shared" si="7"/>
        <v>3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398</v>
      </c>
      <c r="C55" s="41">
        <f t="shared" si="5"/>
        <v>17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10185</v>
      </c>
      <c r="C59" s="41">
        <f t="shared" si="5"/>
        <v>11595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123316</v>
      </c>
      <c r="C62" s="41">
        <f t="shared" si="5"/>
        <v>88963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1372729</v>
      </c>
      <c r="C63" s="41">
        <f t="shared" si="5"/>
        <v>1214881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7058</v>
      </c>
      <c r="C64" s="41">
        <f t="shared" si="5"/>
        <v>4726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619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">
        <v>40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145</v>
      </c>
      <c r="C7" s="9">
        <v>7</v>
      </c>
      <c r="D7" s="9">
        <v>303</v>
      </c>
      <c r="E7" s="9">
        <v>44</v>
      </c>
      <c r="F7" s="10">
        <f>((E7*100)/D7)-100</f>
        <v>-85.478547854785475</v>
      </c>
      <c r="G7" s="1"/>
      <c r="H7" s="1"/>
      <c r="I7" s="1"/>
    </row>
    <row r="8" spans="1:12" x14ac:dyDescent="0.25">
      <c r="A8" s="11" t="s">
        <v>45</v>
      </c>
      <c r="B8" s="12">
        <v>11309</v>
      </c>
      <c r="C8" s="12">
        <v>9494</v>
      </c>
      <c r="D8" s="12">
        <v>75452</v>
      </c>
      <c r="E8" s="12">
        <v>84956</v>
      </c>
      <c r="F8" s="13">
        <f t="shared" ref="F8:F35" si="0">((E8*100)/D8)-100</f>
        <v>12.596087578858075</v>
      </c>
      <c r="G8" s="1"/>
      <c r="H8" s="1"/>
      <c r="I8" s="1"/>
    </row>
    <row r="9" spans="1:12" x14ac:dyDescent="0.25">
      <c r="A9" s="8" t="s">
        <v>46</v>
      </c>
      <c r="B9" s="9">
        <v>111</v>
      </c>
      <c r="C9" s="9">
        <v>145</v>
      </c>
      <c r="D9" s="9">
        <v>143</v>
      </c>
      <c r="E9" s="9">
        <v>1429</v>
      </c>
      <c r="F9" s="10">
        <f t="shared" si="0"/>
        <v>899.30069930069931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2384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1019</v>
      </c>
      <c r="C11" s="9">
        <v>772</v>
      </c>
      <c r="D11" s="9">
        <v>7309</v>
      </c>
      <c r="E11" s="9">
        <v>5492.01</v>
      </c>
      <c r="F11" s="10">
        <f t="shared" si="0"/>
        <v>-24.859625119715417</v>
      </c>
      <c r="G11" s="1"/>
      <c r="H11" s="1"/>
      <c r="I11" s="1"/>
    </row>
    <row r="12" spans="1:12" x14ac:dyDescent="0.25">
      <c r="A12" s="11" t="s">
        <v>49</v>
      </c>
      <c r="B12" s="12">
        <v>4749.5</v>
      </c>
      <c r="C12" s="12">
        <v>4545</v>
      </c>
      <c r="D12" s="12">
        <v>37459.5</v>
      </c>
      <c r="E12" s="12">
        <v>44446.5</v>
      </c>
      <c r="F12" s="13">
        <f t="shared" si="0"/>
        <v>18.652144315861136</v>
      </c>
      <c r="G12" s="1"/>
      <c r="H12" s="1"/>
      <c r="I12" s="1"/>
    </row>
    <row r="13" spans="1:12" x14ac:dyDescent="0.25">
      <c r="A13" s="8" t="s">
        <v>50</v>
      </c>
      <c r="B13" s="9">
        <v>12363</v>
      </c>
      <c r="C13" s="9">
        <v>7010</v>
      </c>
      <c r="D13" s="9">
        <v>98132</v>
      </c>
      <c r="E13" s="9">
        <v>56293</v>
      </c>
      <c r="F13" s="10">
        <f t="shared" si="0"/>
        <v>-42.635429829209635</v>
      </c>
      <c r="G13" s="1"/>
      <c r="H13" s="1"/>
      <c r="I13" s="1"/>
    </row>
    <row r="14" spans="1:12" x14ac:dyDescent="0.25">
      <c r="A14" s="11" t="s">
        <v>51</v>
      </c>
      <c r="B14" s="12">
        <v>19710.5</v>
      </c>
      <c r="C14" s="12">
        <v>15276.5</v>
      </c>
      <c r="D14" s="12">
        <v>155727.5</v>
      </c>
      <c r="E14" s="12">
        <v>128746</v>
      </c>
      <c r="F14" s="13">
        <f t="shared" si="0"/>
        <v>-17.326098473294692</v>
      </c>
      <c r="G14" s="1"/>
      <c r="H14" s="1"/>
      <c r="I14" s="1"/>
    </row>
    <row r="15" spans="1:12" x14ac:dyDescent="0.25">
      <c r="A15" s="8" t="s">
        <v>52</v>
      </c>
      <c r="B15" s="9">
        <v>4131</v>
      </c>
      <c r="C15" s="9">
        <v>5373.5</v>
      </c>
      <c r="D15" s="9">
        <v>38106.75</v>
      </c>
      <c r="E15" s="9">
        <v>34514.75</v>
      </c>
      <c r="F15" s="10">
        <f t="shared" si="0"/>
        <v>-9.4261515348330676</v>
      </c>
      <c r="G15" s="1"/>
      <c r="H15" s="1"/>
      <c r="I15" s="1"/>
    </row>
    <row r="16" spans="1:12" x14ac:dyDescent="0.25">
      <c r="A16" s="11" t="s">
        <v>53</v>
      </c>
      <c r="B16" s="12">
        <v>4138</v>
      </c>
      <c r="C16" s="12">
        <v>3144</v>
      </c>
      <c r="D16" s="12">
        <v>17825</v>
      </c>
      <c r="E16" s="12">
        <v>29419</v>
      </c>
      <c r="F16" s="13">
        <f t="shared" si="0"/>
        <v>65.043478260869563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746</v>
      </c>
      <c r="D17" s="9">
        <v>325</v>
      </c>
      <c r="E17" s="9">
        <v>2035</v>
      </c>
      <c r="F17" s="10">
        <f t="shared" si="0"/>
        <v>526.15384615384619</v>
      </c>
      <c r="G17" s="1"/>
      <c r="H17" s="1"/>
      <c r="I17" s="1"/>
    </row>
    <row r="18" spans="1:9" x14ac:dyDescent="0.25">
      <c r="A18" s="11" t="s">
        <v>55</v>
      </c>
      <c r="B18" s="12">
        <v>989</v>
      </c>
      <c r="C18" s="12">
        <v>715</v>
      </c>
      <c r="D18" s="12">
        <v>8815</v>
      </c>
      <c r="E18" s="12">
        <v>5635</v>
      </c>
      <c r="F18" s="13">
        <f t="shared" si="0"/>
        <v>-36.074872376630744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1076</v>
      </c>
      <c r="C20" s="12">
        <v>587</v>
      </c>
      <c r="D20" s="12">
        <v>6927</v>
      </c>
      <c r="E20" s="12">
        <v>6631</v>
      </c>
      <c r="F20" s="13">
        <f t="shared" si="0"/>
        <v>-4.273134112891583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26401</v>
      </c>
      <c r="C22" s="12">
        <v>28947</v>
      </c>
      <c r="D22" s="12">
        <v>212491</v>
      </c>
      <c r="E22" s="12">
        <v>228643</v>
      </c>
      <c r="F22" s="13">
        <f t="shared" si="0"/>
        <v>7.6012631123200549</v>
      </c>
      <c r="G22" s="1"/>
      <c r="H22" s="1"/>
      <c r="I22" s="1"/>
    </row>
    <row r="23" spans="1:9" x14ac:dyDescent="0.25">
      <c r="A23" s="8" t="s">
        <v>60</v>
      </c>
      <c r="B23" s="9">
        <v>1088</v>
      </c>
      <c r="C23" s="9">
        <v>1045</v>
      </c>
      <c r="D23" s="9">
        <v>8477</v>
      </c>
      <c r="E23" s="9">
        <v>7802</v>
      </c>
      <c r="F23" s="10">
        <f t="shared" si="0"/>
        <v>-7.962722661318864</v>
      </c>
      <c r="G23" s="1"/>
      <c r="H23" s="1"/>
      <c r="I23" s="1"/>
    </row>
    <row r="24" spans="1:9" x14ac:dyDescent="0.25">
      <c r="A24" s="11" t="s">
        <v>61</v>
      </c>
      <c r="B24" s="12">
        <v>1642</v>
      </c>
      <c r="C24" s="12">
        <v>2124</v>
      </c>
      <c r="D24" s="12">
        <v>7934</v>
      </c>
      <c r="E24" s="12">
        <v>18743</v>
      </c>
      <c r="F24" s="13">
        <f t="shared" si="0"/>
        <v>136.23645071842702</v>
      </c>
      <c r="G24" s="1"/>
      <c r="H24" s="1"/>
      <c r="I24" s="1"/>
    </row>
    <row r="25" spans="1:9" x14ac:dyDescent="0.25">
      <c r="A25" s="8" t="s">
        <v>62</v>
      </c>
      <c r="B25" s="9">
        <v>1040</v>
      </c>
      <c r="C25" s="9">
        <v>1280</v>
      </c>
      <c r="D25" s="9">
        <v>8271</v>
      </c>
      <c r="E25" s="9">
        <v>9441</v>
      </c>
      <c r="F25" s="10">
        <f t="shared" si="0"/>
        <v>14.145810663764962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86</v>
      </c>
      <c r="D26" s="12">
        <v>0</v>
      </c>
      <c r="E26" s="12">
        <v>597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25117</v>
      </c>
      <c r="C28" s="12">
        <v>24203</v>
      </c>
      <c r="D28" s="12">
        <v>187973</v>
      </c>
      <c r="E28" s="12">
        <v>196799</v>
      </c>
      <c r="F28" s="13">
        <f t="shared" si="0"/>
        <v>4.6953551839891929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9909</v>
      </c>
      <c r="C30" s="12">
        <v>10324</v>
      </c>
      <c r="D30" s="12">
        <v>70735</v>
      </c>
      <c r="E30" s="12">
        <v>81704</v>
      </c>
      <c r="F30" s="13">
        <f t="shared" si="0"/>
        <v>15.507174666006932</v>
      </c>
      <c r="G30" s="1"/>
      <c r="H30" s="1"/>
      <c r="I30" s="1"/>
    </row>
    <row r="31" spans="1:9" x14ac:dyDescent="0.25">
      <c r="A31" s="8" t="s">
        <v>68</v>
      </c>
      <c r="B31" s="9">
        <v>1222</v>
      </c>
      <c r="C31" s="9">
        <v>754</v>
      </c>
      <c r="D31" s="9">
        <v>9999</v>
      </c>
      <c r="E31" s="9">
        <v>6418</v>
      </c>
      <c r="F31" s="10">
        <f t="shared" si="0"/>
        <v>-35.813581358135821</v>
      </c>
      <c r="G31" s="1"/>
      <c r="H31" s="1"/>
      <c r="I31" s="1"/>
    </row>
    <row r="32" spans="1:9" x14ac:dyDescent="0.25">
      <c r="A32" s="11" t="s">
        <v>69</v>
      </c>
      <c r="B32" s="12">
        <v>14510</v>
      </c>
      <c r="C32" s="12">
        <v>10226</v>
      </c>
      <c r="D32" s="12">
        <v>107628</v>
      </c>
      <c r="E32" s="12">
        <v>88011</v>
      </c>
      <c r="F32" s="13">
        <f t="shared" si="0"/>
        <v>-18.226669639870664</v>
      </c>
      <c r="G32" s="1"/>
      <c r="H32" s="1"/>
      <c r="I32" s="1"/>
    </row>
    <row r="33" spans="1:9" x14ac:dyDescent="0.25">
      <c r="A33" s="8" t="s">
        <v>70</v>
      </c>
      <c r="B33" s="9">
        <v>4157</v>
      </c>
      <c r="C33" s="9">
        <v>2131</v>
      </c>
      <c r="D33" s="9">
        <v>30311</v>
      </c>
      <c r="E33" s="9">
        <v>27819</v>
      </c>
      <c r="F33" s="10">
        <f t="shared" si="0"/>
        <v>-8.2214377618686285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10331</v>
      </c>
      <c r="E34" s="12">
        <v>34</v>
      </c>
      <c r="F34" s="13">
        <f t="shared" si="0"/>
        <v>-99.670893427548151</v>
      </c>
      <c r="G34" s="1"/>
      <c r="H34" s="1"/>
      <c r="I34" s="1"/>
    </row>
    <row r="35" spans="1:9" x14ac:dyDescent="0.25">
      <c r="A35" s="14" t="s">
        <v>72</v>
      </c>
      <c r="B35" s="15">
        <f>SUM(B7:B34)</f>
        <v>144827</v>
      </c>
      <c r="C35" s="15">
        <f t="shared" ref="C35:E35" si="1">SUM(C7:C34)</f>
        <v>128935</v>
      </c>
      <c r="D35" s="15">
        <f t="shared" si="1"/>
        <v>1103058.75</v>
      </c>
      <c r="E35" s="15">
        <f t="shared" si="1"/>
        <v>1065652.26</v>
      </c>
      <c r="F35" s="16">
        <f t="shared" si="0"/>
        <v>-3.3911602623160348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44</v>
      </c>
      <c r="C38" s="41">
        <f>D7</f>
        <v>303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228643</v>
      </c>
      <c r="G38" s="42">
        <f>LOOKUP(E38,$A$38:$A$65,$C$38:$C$65)</f>
        <v>212491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84956</v>
      </c>
      <c r="C39" s="41">
        <f t="shared" ref="C39:C65" si="5">D8</f>
        <v>75452</v>
      </c>
      <c r="D39" s="41">
        <f t="shared" ref="D39:D65" si="6">_xlfn.RANK.EQ(B39,$B$38:$B$65)+COUNTIF($B$38:$B$65,B39)-1</f>
        <v>5</v>
      </c>
      <c r="E39" s="42" t="str">
        <f t="shared" si="2"/>
        <v>SANTA CRUZ DE TENERIFE</v>
      </c>
      <c r="F39" s="42">
        <f t="shared" ref="F39:F65" si="7">LOOKUP(E39,$A$38:$A$65,$B$38:$B$65)</f>
        <v>196799</v>
      </c>
      <c r="G39" s="42">
        <f t="shared" ref="G39:G65" si="8">LOOKUP(E39,$A$38:$A$65,$C$38:$C$65)</f>
        <v>187973</v>
      </c>
    </row>
    <row r="40" spans="1:9" x14ac:dyDescent="0.25">
      <c r="A40" s="42" t="str">
        <f t="shared" si="3"/>
        <v>ALMERIA</v>
      </c>
      <c r="B40" s="41">
        <f t="shared" si="4"/>
        <v>1429</v>
      </c>
      <c r="C40" s="41">
        <f t="shared" si="5"/>
        <v>143</v>
      </c>
      <c r="D40" s="41">
        <f t="shared" si="6"/>
        <v>20</v>
      </c>
      <c r="E40" s="42" t="str">
        <f t="shared" si="2"/>
        <v>BARCELONA</v>
      </c>
      <c r="F40" s="42">
        <f t="shared" si="7"/>
        <v>128746</v>
      </c>
      <c r="G40" s="42">
        <f t="shared" si="8"/>
        <v>155727.5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2384</v>
      </c>
      <c r="D41" s="41">
        <f t="shared" si="6"/>
        <v>28</v>
      </c>
      <c r="E41" s="42" t="str">
        <f t="shared" si="2"/>
        <v>VALENCIA</v>
      </c>
      <c r="F41" s="42">
        <f t="shared" si="7"/>
        <v>88011</v>
      </c>
      <c r="G41" s="42">
        <f t="shared" si="8"/>
        <v>107628</v>
      </c>
    </row>
    <row r="42" spans="1:9" x14ac:dyDescent="0.25">
      <c r="A42" s="42" t="str">
        <f t="shared" si="3"/>
        <v>BAHIA DE ALGECIRAS</v>
      </c>
      <c r="B42" s="41">
        <f t="shared" si="4"/>
        <v>5492.01</v>
      </c>
      <c r="C42" s="41">
        <f t="shared" si="5"/>
        <v>7309</v>
      </c>
      <c r="D42" s="41">
        <f t="shared" si="6"/>
        <v>18</v>
      </c>
      <c r="E42" s="42" t="str">
        <f t="shared" si="2"/>
        <v>ALICANTE</v>
      </c>
      <c r="F42" s="42">
        <f t="shared" si="7"/>
        <v>84956</v>
      </c>
      <c r="G42" s="42">
        <f t="shared" si="8"/>
        <v>75452</v>
      </c>
    </row>
    <row r="43" spans="1:9" x14ac:dyDescent="0.25">
      <c r="A43" s="42" t="str">
        <f t="shared" si="3"/>
        <v>BAHIA DE CADIZ</v>
      </c>
      <c r="B43" s="41">
        <f t="shared" si="4"/>
        <v>44446.5</v>
      </c>
      <c r="C43" s="41">
        <f t="shared" si="5"/>
        <v>37459.5</v>
      </c>
      <c r="D43" s="41">
        <f t="shared" si="6"/>
        <v>8</v>
      </c>
      <c r="E43" s="42" t="str">
        <f t="shared" si="2"/>
        <v>SEVILLA</v>
      </c>
      <c r="F43" s="42">
        <f t="shared" si="7"/>
        <v>81704</v>
      </c>
      <c r="G43" s="42">
        <f t="shared" si="8"/>
        <v>70735</v>
      </c>
    </row>
    <row r="44" spans="1:9" x14ac:dyDescent="0.25">
      <c r="A44" s="42" t="str">
        <f t="shared" si="3"/>
        <v>BALEARES</v>
      </c>
      <c r="B44" s="41">
        <f t="shared" si="4"/>
        <v>56293</v>
      </c>
      <c r="C44" s="41">
        <f t="shared" si="5"/>
        <v>98132</v>
      </c>
      <c r="D44" s="41">
        <f t="shared" si="6"/>
        <v>7</v>
      </c>
      <c r="E44" s="42" t="str">
        <f t="shared" si="2"/>
        <v>BALEARES</v>
      </c>
      <c r="F44" s="42">
        <f t="shared" si="7"/>
        <v>56293</v>
      </c>
      <c r="G44" s="42">
        <f t="shared" si="8"/>
        <v>98132</v>
      </c>
    </row>
    <row r="45" spans="1:9" x14ac:dyDescent="0.25">
      <c r="A45" s="42" t="str">
        <f t="shared" si="3"/>
        <v>BARCELONA</v>
      </c>
      <c r="B45" s="41">
        <f t="shared" si="4"/>
        <v>128746</v>
      </c>
      <c r="C45" s="41">
        <f t="shared" si="5"/>
        <v>155727.5</v>
      </c>
      <c r="D45" s="41">
        <f t="shared" si="6"/>
        <v>3</v>
      </c>
      <c r="E45" s="42" t="str">
        <f t="shared" si="2"/>
        <v>BAHIA DE CADIZ</v>
      </c>
      <c r="F45" s="42">
        <f t="shared" si="7"/>
        <v>44446.5</v>
      </c>
      <c r="G45" s="42">
        <f t="shared" si="8"/>
        <v>37459.5</v>
      </c>
    </row>
    <row r="46" spans="1:9" x14ac:dyDescent="0.25">
      <c r="A46" s="42" t="str">
        <f t="shared" si="3"/>
        <v>BILBAO</v>
      </c>
      <c r="B46" s="41">
        <f t="shared" si="4"/>
        <v>34514.75</v>
      </c>
      <c r="C46" s="41">
        <f t="shared" si="5"/>
        <v>38106.75</v>
      </c>
      <c r="D46" s="41">
        <f t="shared" si="6"/>
        <v>9</v>
      </c>
      <c r="E46" s="42" t="str">
        <f t="shared" si="2"/>
        <v>BILBAO</v>
      </c>
      <c r="F46" s="42">
        <f t="shared" si="7"/>
        <v>34514.75</v>
      </c>
      <c r="G46" s="42">
        <f t="shared" si="8"/>
        <v>38106.75</v>
      </c>
    </row>
    <row r="47" spans="1:9" x14ac:dyDescent="0.25">
      <c r="A47" s="42" t="str">
        <f t="shared" si="3"/>
        <v>CARTAGENA</v>
      </c>
      <c r="B47" s="41">
        <f t="shared" si="4"/>
        <v>29419</v>
      </c>
      <c r="C47" s="41">
        <f t="shared" si="5"/>
        <v>17825</v>
      </c>
      <c r="D47" s="41">
        <f t="shared" si="6"/>
        <v>10</v>
      </c>
      <c r="E47" s="42" t="str">
        <f t="shared" si="2"/>
        <v>CARTAGENA</v>
      </c>
      <c r="F47" s="42">
        <f t="shared" si="7"/>
        <v>29419</v>
      </c>
      <c r="G47" s="42">
        <f t="shared" si="8"/>
        <v>17825</v>
      </c>
    </row>
    <row r="48" spans="1:9" x14ac:dyDescent="0.25">
      <c r="A48" s="42" t="str">
        <f t="shared" si="3"/>
        <v>CASTELLON</v>
      </c>
      <c r="B48" s="41">
        <f t="shared" si="4"/>
        <v>2035</v>
      </c>
      <c r="C48" s="41">
        <f t="shared" si="5"/>
        <v>325</v>
      </c>
      <c r="D48" s="41">
        <f t="shared" si="6"/>
        <v>19</v>
      </c>
      <c r="E48" s="42" t="str">
        <f t="shared" si="2"/>
        <v>VIGO</v>
      </c>
      <c r="F48" s="42">
        <f t="shared" si="7"/>
        <v>27819</v>
      </c>
      <c r="G48" s="42">
        <f t="shared" si="8"/>
        <v>30311</v>
      </c>
    </row>
    <row r="49" spans="1:7" x14ac:dyDescent="0.25">
      <c r="A49" s="42" t="str">
        <f t="shared" si="3"/>
        <v>CEUTA</v>
      </c>
      <c r="B49" s="41">
        <f t="shared" si="4"/>
        <v>5635</v>
      </c>
      <c r="C49" s="41">
        <f t="shared" si="5"/>
        <v>8815</v>
      </c>
      <c r="D49" s="41">
        <f t="shared" si="6"/>
        <v>17</v>
      </c>
      <c r="E49" s="42" t="str">
        <f t="shared" si="2"/>
        <v>MARIN Y RIA DE PONTEVEDRA</v>
      </c>
      <c r="F49" s="42">
        <f t="shared" si="7"/>
        <v>18743</v>
      </c>
      <c r="G49" s="42">
        <f t="shared" si="8"/>
        <v>7934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MELILLA</v>
      </c>
      <c r="F50" s="42">
        <f t="shared" si="7"/>
        <v>9441</v>
      </c>
      <c r="G50" s="42">
        <f t="shared" si="8"/>
        <v>8271</v>
      </c>
    </row>
    <row r="51" spans="1:7" x14ac:dyDescent="0.25">
      <c r="A51" s="42" t="str">
        <f t="shared" si="3"/>
        <v>GIJON</v>
      </c>
      <c r="B51" s="41">
        <f t="shared" si="4"/>
        <v>6631</v>
      </c>
      <c r="C51" s="41">
        <f t="shared" si="5"/>
        <v>6927</v>
      </c>
      <c r="D51" s="41">
        <f t="shared" si="6"/>
        <v>15</v>
      </c>
      <c r="E51" s="42" t="str">
        <f t="shared" si="2"/>
        <v>MALAGA</v>
      </c>
      <c r="F51" s="42">
        <f t="shared" si="7"/>
        <v>7802</v>
      </c>
      <c r="G51" s="42">
        <f t="shared" si="8"/>
        <v>8477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6631</v>
      </c>
      <c r="G52" s="42">
        <f t="shared" si="8"/>
        <v>6927</v>
      </c>
    </row>
    <row r="53" spans="1:7" x14ac:dyDescent="0.25">
      <c r="A53" s="42" t="str">
        <f t="shared" si="3"/>
        <v>LAS PALMAS</v>
      </c>
      <c r="B53" s="41">
        <f t="shared" si="4"/>
        <v>228643</v>
      </c>
      <c r="C53" s="41">
        <f t="shared" si="5"/>
        <v>212491</v>
      </c>
      <c r="D53" s="41">
        <f t="shared" si="6"/>
        <v>1</v>
      </c>
      <c r="E53" s="42" t="str">
        <f t="shared" si="2"/>
        <v>TARRAGONA</v>
      </c>
      <c r="F53" s="42">
        <f t="shared" si="7"/>
        <v>6418</v>
      </c>
      <c r="G53" s="42">
        <f t="shared" si="8"/>
        <v>9999</v>
      </c>
    </row>
    <row r="54" spans="1:7" x14ac:dyDescent="0.25">
      <c r="A54" s="42" t="str">
        <f t="shared" si="3"/>
        <v>MALAGA</v>
      </c>
      <c r="B54" s="41">
        <f t="shared" si="4"/>
        <v>7802</v>
      </c>
      <c r="C54" s="41">
        <f t="shared" si="5"/>
        <v>8477</v>
      </c>
      <c r="D54" s="41">
        <f t="shared" si="6"/>
        <v>14</v>
      </c>
      <c r="E54" s="42" t="str">
        <f t="shared" si="2"/>
        <v>CEUTA</v>
      </c>
      <c r="F54" s="42">
        <f t="shared" si="7"/>
        <v>5635</v>
      </c>
      <c r="G54" s="42">
        <f t="shared" si="8"/>
        <v>8815</v>
      </c>
    </row>
    <row r="55" spans="1:7" x14ac:dyDescent="0.25">
      <c r="A55" s="42" t="str">
        <f t="shared" si="3"/>
        <v>MARIN Y RIA DE PONTEVEDRA</v>
      </c>
      <c r="B55" s="41">
        <f t="shared" si="4"/>
        <v>18743</v>
      </c>
      <c r="C55" s="41">
        <f t="shared" si="5"/>
        <v>7934</v>
      </c>
      <c r="D55" s="41">
        <f t="shared" si="6"/>
        <v>12</v>
      </c>
      <c r="E55" s="42" t="str">
        <f t="shared" si="2"/>
        <v>BAHIA DE ALGECIRAS</v>
      </c>
      <c r="F55" s="42">
        <f t="shared" si="7"/>
        <v>5492.01</v>
      </c>
      <c r="G55" s="42">
        <f t="shared" si="8"/>
        <v>7309</v>
      </c>
    </row>
    <row r="56" spans="1:7" x14ac:dyDescent="0.25">
      <c r="A56" s="42" t="str">
        <f t="shared" si="3"/>
        <v>MELILLA</v>
      </c>
      <c r="B56" s="41">
        <f t="shared" si="4"/>
        <v>9441</v>
      </c>
      <c r="C56" s="41">
        <f t="shared" si="5"/>
        <v>8271</v>
      </c>
      <c r="D56" s="41">
        <f t="shared" si="6"/>
        <v>13</v>
      </c>
      <c r="E56" s="42" t="str">
        <f t="shared" si="2"/>
        <v>CASTELLON</v>
      </c>
      <c r="F56" s="42">
        <f t="shared" si="7"/>
        <v>2035</v>
      </c>
      <c r="G56" s="42">
        <f t="shared" si="8"/>
        <v>325</v>
      </c>
    </row>
    <row r="57" spans="1:7" x14ac:dyDescent="0.25">
      <c r="A57" s="42" t="str">
        <f t="shared" si="3"/>
        <v>MOTRIL</v>
      </c>
      <c r="B57" s="41">
        <f t="shared" si="4"/>
        <v>597</v>
      </c>
      <c r="C57" s="41">
        <f t="shared" si="5"/>
        <v>0</v>
      </c>
      <c r="D57" s="41">
        <f t="shared" si="6"/>
        <v>21</v>
      </c>
      <c r="E57" s="42" t="str">
        <f t="shared" si="2"/>
        <v>ALMERIA</v>
      </c>
      <c r="F57" s="42">
        <f t="shared" si="7"/>
        <v>1429</v>
      </c>
      <c r="G57" s="42">
        <f t="shared" si="8"/>
        <v>143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597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196799</v>
      </c>
      <c r="C59" s="41">
        <f t="shared" si="5"/>
        <v>187973</v>
      </c>
      <c r="D59" s="41">
        <f t="shared" si="6"/>
        <v>2</v>
      </c>
      <c r="E59" s="42" t="str">
        <f t="shared" si="2"/>
        <v>A CORUÑA</v>
      </c>
      <c r="F59" s="42">
        <f t="shared" si="7"/>
        <v>44</v>
      </c>
      <c r="G59" s="42">
        <f t="shared" si="8"/>
        <v>303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VILAGARCIA</v>
      </c>
      <c r="F60" s="42">
        <f t="shared" si="7"/>
        <v>34</v>
      </c>
      <c r="G60" s="42">
        <f t="shared" si="8"/>
        <v>10331</v>
      </c>
    </row>
    <row r="61" spans="1:7" x14ac:dyDescent="0.25">
      <c r="A61" s="42" t="str">
        <f t="shared" si="3"/>
        <v>SEVILLA</v>
      </c>
      <c r="B61" s="41">
        <f t="shared" si="4"/>
        <v>81704</v>
      </c>
      <c r="C61" s="41">
        <f t="shared" si="5"/>
        <v>70735</v>
      </c>
      <c r="D61" s="41">
        <f t="shared" si="6"/>
        <v>6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6418</v>
      </c>
      <c r="C62" s="41">
        <f t="shared" si="5"/>
        <v>9999</v>
      </c>
      <c r="D62" s="41">
        <f t="shared" si="6"/>
        <v>16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88011</v>
      </c>
      <c r="C63" s="41">
        <f t="shared" si="5"/>
        <v>107628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27819</v>
      </c>
      <c r="C64" s="41">
        <f t="shared" si="5"/>
        <v>30311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</v>
      </c>
      <c r="C65" s="41">
        <f t="shared" si="5"/>
        <v>10331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2384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">
        <v>40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802</v>
      </c>
      <c r="C7" s="9">
        <v>789</v>
      </c>
      <c r="D7" s="9">
        <v>5101</v>
      </c>
      <c r="E7" s="9">
        <v>4007</v>
      </c>
      <c r="F7" s="10">
        <f>((E7*100)/D7)-100</f>
        <v>-21.446775142128999</v>
      </c>
      <c r="G7" s="1"/>
      <c r="H7" s="1"/>
      <c r="I7" s="1"/>
    </row>
    <row r="8" spans="1:12" x14ac:dyDescent="0.25">
      <c r="A8" s="11" t="s">
        <v>45</v>
      </c>
      <c r="B8" s="12">
        <v>859</v>
      </c>
      <c r="C8" s="12">
        <v>2051</v>
      </c>
      <c r="D8" s="12">
        <v>6511</v>
      </c>
      <c r="E8" s="12">
        <v>14394</v>
      </c>
      <c r="F8" s="13">
        <f t="shared" ref="F8:F35" si="0">((E8*100)/D8)-100</f>
        <v>121.07203194593765</v>
      </c>
      <c r="G8" s="1"/>
      <c r="H8" s="1"/>
      <c r="I8" s="1"/>
    </row>
    <row r="9" spans="1:12" x14ac:dyDescent="0.25">
      <c r="A9" s="8" t="s">
        <v>46</v>
      </c>
      <c r="B9" s="9">
        <v>30</v>
      </c>
      <c r="C9" s="9">
        <v>0</v>
      </c>
      <c r="D9" s="9">
        <v>347.5</v>
      </c>
      <c r="E9" s="9">
        <v>118</v>
      </c>
      <c r="F9" s="10">
        <f t="shared" si="0"/>
        <v>-66.043165467625897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191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15487</v>
      </c>
      <c r="C11" s="9">
        <v>13272</v>
      </c>
      <c r="D11" s="9">
        <v>89839</v>
      </c>
      <c r="E11" s="9">
        <v>106771.5</v>
      </c>
      <c r="F11" s="10">
        <f t="shared" si="0"/>
        <v>18.847605160342397</v>
      </c>
      <c r="G11" s="1"/>
      <c r="H11" s="1"/>
      <c r="I11" s="1"/>
    </row>
    <row r="12" spans="1:12" x14ac:dyDescent="0.25">
      <c r="A12" s="11" t="s">
        <v>49</v>
      </c>
      <c r="B12" s="12">
        <v>2932</v>
      </c>
      <c r="C12" s="12">
        <v>2743</v>
      </c>
      <c r="D12" s="12">
        <v>31078</v>
      </c>
      <c r="E12" s="12">
        <v>31062</v>
      </c>
      <c r="F12" s="13">
        <f t="shared" si="0"/>
        <v>-5.148336443787116E-2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12">
        <v>86902</v>
      </c>
      <c r="C14" s="12">
        <v>97983.5</v>
      </c>
      <c r="D14" s="12">
        <v>633814.5</v>
      </c>
      <c r="E14" s="12">
        <v>716861</v>
      </c>
      <c r="F14" s="13">
        <f t="shared" si="0"/>
        <v>13.102650696694383</v>
      </c>
      <c r="G14" s="1"/>
      <c r="H14" s="1"/>
      <c r="I14" s="1"/>
    </row>
    <row r="15" spans="1:12" x14ac:dyDescent="0.25">
      <c r="A15" s="8" t="s">
        <v>52</v>
      </c>
      <c r="B15" s="9">
        <v>35099.25</v>
      </c>
      <c r="C15" s="9">
        <v>40841.75</v>
      </c>
      <c r="D15" s="9">
        <v>244047</v>
      </c>
      <c r="E15" s="9">
        <v>300532.75</v>
      </c>
      <c r="F15" s="10">
        <f t="shared" si="0"/>
        <v>23.145439198187233</v>
      </c>
      <c r="G15" s="1"/>
      <c r="H15" s="1"/>
      <c r="I15" s="1"/>
    </row>
    <row r="16" spans="1:12" x14ac:dyDescent="0.25">
      <c r="A16" s="11" t="s">
        <v>53</v>
      </c>
      <c r="B16" s="12">
        <v>3894</v>
      </c>
      <c r="C16" s="12">
        <v>2426</v>
      </c>
      <c r="D16" s="12">
        <v>19709</v>
      </c>
      <c r="E16" s="12">
        <v>14041</v>
      </c>
      <c r="F16" s="13">
        <f t="shared" si="0"/>
        <v>-28.758435232634838</v>
      </c>
      <c r="G16" s="1"/>
      <c r="H16" s="1"/>
      <c r="I16" s="1"/>
    </row>
    <row r="17" spans="1:9" x14ac:dyDescent="0.25">
      <c r="A17" s="8" t="s">
        <v>54</v>
      </c>
      <c r="B17" s="9">
        <v>5685</v>
      </c>
      <c r="C17" s="9">
        <v>11370</v>
      </c>
      <c r="D17" s="9">
        <v>42808</v>
      </c>
      <c r="E17" s="9">
        <v>64367</v>
      </c>
      <c r="F17" s="10">
        <f t="shared" si="0"/>
        <v>50.362081853859081</v>
      </c>
      <c r="G17" s="1"/>
      <c r="H17" s="1"/>
      <c r="I17" s="1"/>
    </row>
    <row r="18" spans="1:9" x14ac:dyDescent="0.25">
      <c r="A18" s="11" t="s">
        <v>55</v>
      </c>
      <c r="B18" s="12">
        <v>53</v>
      </c>
      <c r="C18" s="12">
        <v>69</v>
      </c>
      <c r="D18" s="12">
        <v>566</v>
      </c>
      <c r="E18" s="12">
        <v>576</v>
      </c>
      <c r="F18" s="13">
        <f t="shared" si="0"/>
        <v>1.7667844522968181</v>
      </c>
      <c r="G18" s="1"/>
      <c r="H18" s="1"/>
      <c r="I18" s="1"/>
    </row>
    <row r="19" spans="1:9" x14ac:dyDescent="0.25">
      <c r="A19" s="8" t="s">
        <v>56</v>
      </c>
      <c r="B19" s="9">
        <v>42</v>
      </c>
      <c r="C19" s="9">
        <v>13</v>
      </c>
      <c r="D19" s="9">
        <v>281</v>
      </c>
      <c r="E19" s="9">
        <v>279</v>
      </c>
      <c r="F19" s="10">
        <f t="shared" si="0"/>
        <v>-0.71174377224198793</v>
      </c>
      <c r="G19" s="1"/>
      <c r="H19" s="1"/>
      <c r="I19" s="1"/>
    </row>
    <row r="20" spans="1:9" x14ac:dyDescent="0.25">
      <c r="A20" s="11" t="s">
        <v>57</v>
      </c>
      <c r="B20" s="12">
        <v>1123</v>
      </c>
      <c r="C20" s="12">
        <v>2045</v>
      </c>
      <c r="D20" s="12">
        <v>10046</v>
      </c>
      <c r="E20" s="12">
        <v>15403</v>
      </c>
      <c r="F20" s="13">
        <f t="shared" si="0"/>
        <v>53.324706350786386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5846</v>
      </c>
      <c r="C22" s="12">
        <v>7293</v>
      </c>
      <c r="D22" s="12">
        <v>58136</v>
      </c>
      <c r="E22" s="12">
        <v>60085</v>
      </c>
      <c r="F22" s="13">
        <f t="shared" si="0"/>
        <v>3.3524838310169258</v>
      </c>
      <c r="G22" s="1"/>
      <c r="H22" s="1"/>
      <c r="I22" s="1"/>
    </row>
    <row r="23" spans="1:9" x14ac:dyDescent="0.25">
      <c r="A23" s="8" t="s">
        <v>60</v>
      </c>
      <c r="B23" s="9">
        <v>376</v>
      </c>
      <c r="C23" s="9">
        <v>503</v>
      </c>
      <c r="D23" s="9">
        <v>2734</v>
      </c>
      <c r="E23" s="9">
        <v>4332</v>
      </c>
      <c r="F23" s="10">
        <f t="shared" si="0"/>
        <v>58.449158741770304</v>
      </c>
      <c r="G23" s="1"/>
      <c r="H23" s="1"/>
      <c r="I23" s="1"/>
    </row>
    <row r="24" spans="1:9" x14ac:dyDescent="0.25">
      <c r="A24" s="11" t="s">
        <v>61</v>
      </c>
      <c r="B24" s="12">
        <v>1350</v>
      </c>
      <c r="C24" s="12">
        <v>1686</v>
      </c>
      <c r="D24" s="12">
        <v>9445</v>
      </c>
      <c r="E24" s="12">
        <v>13476</v>
      </c>
      <c r="F24" s="13">
        <f t="shared" si="0"/>
        <v>42.678665960825839</v>
      </c>
      <c r="G24" s="1"/>
      <c r="H24" s="1"/>
      <c r="I24" s="1"/>
    </row>
    <row r="25" spans="1:9" x14ac:dyDescent="0.25">
      <c r="A25" s="8" t="s">
        <v>62</v>
      </c>
      <c r="B25" s="9">
        <v>699</v>
      </c>
      <c r="C25" s="9">
        <v>798</v>
      </c>
      <c r="D25" s="9">
        <v>8739</v>
      </c>
      <c r="E25" s="9">
        <v>6328</v>
      </c>
      <c r="F25" s="10">
        <f t="shared" si="0"/>
        <v>-27.588968989586903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168</v>
      </c>
      <c r="D26" s="12">
        <v>2</v>
      </c>
      <c r="E26" s="12">
        <v>1129</v>
      </c>
      <c r="F26" s="13">
        <f t="shared" si="0"/>
        <v>56350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3339</v>
      </c>
      <c r="C28" s="12">
        <v>4099</v>
      </c>
      <c r="D28" s="12">
        <v>25453</v>
      </c>
      <c r="E28" s="12">
        <v>29236</v>
      </c>
      <c r="F28" s="13">
        <f t="shared" si="0"/>
        <v>14.862688091777002</v>
      </c>
      <c r="G28" s="1"/>
      <c r="H28" s="1"/>
      <c r="I28" s="1"/>
    </row>
    <row r="29" spans="1:9" x14ac:dyDescent="0.25">
      <c r="A29" s="8" t="s">
        <v>66</v>
      </c>
      <c r="B29" s="9">
        <v>132</v>
      </c>
      <c r="C29" s="9">
        <v>138</v>
      </c>
      <c r="D29" s="9">
        <v>1199</v>
      </c>
      <c r="E29" s="9">
        <v>909</v>
      </c>
      <c r="F29" s="10">
        <f t="shared" si="0"/>
        <v>-24.186822351959961</v>
      </c>
      <c r="G29" s="1"/>
      <c r="H29" s="1"/>
      <c r="I29" s="1"/>
    </row>
    <row r="30" spans="1:9" x14ac:dyDescent="0.25">
      <c r="A30" s="11" t="s">
        <v>67</v>
      </c>
      <c r="B30" s="12">
        <v>1893</v>
      </c>
      <c r="C30" s="12">
        <v>1834</v>
      </c>
      <c r="D30" s="12">
        <v>11358</v>
      </c>
      <c r="E30" s="12">
        <v>15681</v>
      </c>
      <c r="F30" s="13">
        <f t="shared" si="0"/>
        <v>38.061278394083473</v>
      </c>
      <c r="G30" s="1"/>
      <c r="H30" s="1"/>
      <c r="I30" s="1"/>
    </row>
    <row r="31" spans="1:9" x14ac:dyDescent="0.25">
      <c r="A31" s="8" t="s">
        <v>68</v>
      </c>
      <c r="B31" s="9">
        <v>4008</v>
      </c>
      <c r="C31" s="9">
        <v>3618</v>
      </c>
      <c r="D31" s="9">
        <v>34714</v>
      </c>
      <c r="E31" s="9">
        <v>37003</v>
      </c>
      <c r="F31" s="10">
        <f t="shared" si="0"/>
        <v>6.5938814311228953</v>
      </c>
      <c r="G31" s="1"/>
      <c r="H31" s="1"/>
      <c r="I31" s="1"/>
    </row>
    <row r="32" spans="1:9" x14ac:dyDescent="0.25">
      <c r="A32" s="11" t="s">
        <v>69</v>
      </c>
      <c r="B32" s="12">
        <v>158029</v>
      </c>
      <c r="C32" s="12">
        <v>170181</v>
      </c>
      <c r="D32" s="12">
        <v>1120211</v>
      </c>
      <c r="E32" s="12">
        <v>1288879</v>
      </c>
      <c r="F32" s="13">
        <f t="shared" si="0"/>
        <v>15.056806262391632</v>
      </c>
      <c r="G32" s="1"/>
      <c r="H32" s="1"/>
      <c r="I32" s="1"/>
    </row>
    <row r="33" spans="1:9" x14ac:dyDescent="0.25">
      <c r="A33" s="8" t="s">
        <v>70</v>
      </c>
      <c r="B33" s="9">
        <v>10117</v>
      </c>
      <c r="C33" s="9">
        <v>12425.5</v>
      </c>
      <c r="D33" s="9">
        <v>91714</v>
      </c>
      <c r="E33" s="9">
        <v>105721.5</v>
      </c>
      <c r="F33" s="10">
        <f t="shared" si="0"/>
        <v>15.273022657391451</v>
      </c>
      <c r="G33" s="1"/>
      <c r="H33" s="1"/>
      <c r="I33" s="1"/>
    </row>
    <row r="34" spans="1:9" x14ac:dyDescent="0.25">
      <c r="A34" s="11" t="s">
        <v>71</v>
      </c>
      <c r="B34" s="12">
        <v>120</v>
      </c>
      <c r="C34" s="12">
        <v>0</v>
      </c>
      <c r="D34" s="12">
        <v>3655</v>
      </c>
      <c r="E34" s="12">
        <v>555</v>
      </c>
      <c r="F34" s="13">
        <f t="shared" si="0"/>
        <v>-84.815321477428185</v>
      </c>
      <c r="G34" s="1"/>
      <c r="H34" s="1"/>
      <c r="I34" s="1"/>
    </row>
    <row r="35" spans="1:9" x14ac:dyDescent="0.25">
      <c r="A35" s="14" t="s">
        <v>72</v>
      </c>
      <c r="B35" s="15">
        <f>SUM(B7:B34)</f>
        <v>338817.25</v>
      </c>
      <c r="C35" s="15">
        <f t="shared" ref="C35:E35" si="1">SUM(C7:C34)</f>
        <v>376346.75</v>
      </c>
      <c r="D35" s="15">
        <f t="shared" si="1"/>
        <v>2451701</v>
      </c>
      <c r="E35" s="15">
        <f t="shared" si="1"/>
        <v>2831746.75</v>
      </c>
      <c r="F35" s="16">
        <f t="shared" si="0"/>
        <v>15.501309091116738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4007</v>
      </c>
      <c r="C38" s="41">
        <f>D7</f>
        <v>5101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1288879</v>
      </c>
      <c r="G38" s="42">
        <f>LOOKUP(E38,$A$38:$A$65,$C$38:$C$65)</f>
        <v>1120211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14394</v>
      </c>
      <c r="C39" s="41">
        <f t="shared" ref="C39:C65" si="5">D8</f>
        <v>6511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716861</v>
      </c>
      <c r="G39" s="42">
        <f t="shared" ref="G39:G65" si="8">LOOKUP(E39,$A$38:$A$65,$C$38:$C$65)</f>
        <v>633814.5</v>
      </c>
    </row>
    <row r="40" spans="1:9" x14ac:dyDescent="0.25">
      <c r="A40" s="42" t="str">
        <f t="shared" si="3"/>
        <v>ALMERIA</v>
      </c>
      <c r="B40" s="41">
        <f t="shared" si="4"/>
        <v>118</v>
      </c>
      <c r="C40" s="41">
        <f t="shared" si="5"/>
        <v>347.5</v>
      </c>
      <c r="D40" s="41">
        <f t="shared" si="6"/>
        <v>24</v>
      </c>
      <c r="E40" s="42" t="str">
        <f t="shared" si="2"/>
        <v>BILBAO</v>
      </c>
      <c r="F40" s="42">
        <f t="shared" si="7"/>
        <v>300532.75</v>
      </c>
      <c r="G40" s="42">
        <f t="shared" si="8"/>
        <v>244047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191</v>
      </c>
      <c r="D41" s="41">
        <f t="shared" si="6"/>
        <v>28</v>
      </c>
      <c r="E41" s="42" t="str">
        <f t="shared" si="2"/>
        <v>BAHIA DE ALGECIRAS</v>
      </c>
      <c r="F41" s="42">
        <f t="shared" si="7"/>
        <v>106771.5</v>
      </c>
      <c r="G41" s="42">
        <f t="shared" si="8"/>
        <v>89839</v>
      </c>
    </row>
    <row r="42" spans="1:9" x14ac:dyDescent="0.25">
      <c r="A42" s="42" t="str">
        <f t="shared" si="3"/>
        <v>BAHIA DE ALGECIRAS</v>
      </c>
      <c r="B42" s="41">
        <f t="shared" si="4"/>
        <v>106771.5</v>
      </c>
      <c r="C42" s="41">
        <f t="shared" si="5"/>
        <v>89839</v>
      </c>
      <c r="D42" s="41">
        <f t="shared" si="6"/>
        <v>4</v>
      </c>
      <c r="E42" s="42" t="str">
        <f t="shared" si="2"/>
        <v>VIGO</v>
      </c>
      <c r="F42" s="42">
        <f t="shared" si="7"/>
        <v>105721.5</v>
      </c>
      <c r="G42" s="42">
        <f t="shared" si="8"/>
        <v>91714</v>
      </c>
    </row>
    <row r="43" spans="1:9" x14ac:dyDescent="0.25">
      <c r="A43" s="42" t="str">
        <f t="shared" si="3"/>
        <v>BAHIA DE CADIZ</v>
      </c>
      <c r="B43" s="41">
        <f t="shared" si="4"/>
        <v>31062</v>
      </c>
      <c r="C43" s="41">
        <f t="shared" si="5"/>
        <v>31078</v>
      </c>
      <c r="D43" s="41">
        <f t="shared" si="6"/>
        <v>9</v>
      </c>
      <c r="E43" s="42" t="str">
        <f t="shared" si="2"/>
        <v>CASTELLON</v>
      </c>
      <c r="F43" s="42">
        <f t="shared" si="7"/>
        <v>64367</v>
      </c>
      <c r="G43" s="42">
        <f t="shared" si="8"/>
        <v>42808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2</v>
      </c>
      <c r="D44" s="41">
        <f t="shared" si="6"/>
        <v>28</v>
      </c>
      <c r="E44" s="42" t="str">
        <f t="shared" si="2"/>
        <v>LAS PALMAS</v>
      </c>
      <c r="F44" s="42">
        <f t="shared" si="7"/>
        <v>60085</v>
      </c>
      <c r="G44" s="42">
        <f t="shared" si="8"/>
        <v>58136</v>
      </c>
    </row>
    <row r="45" spans="1:9" x14ac:dyDescent="0.25">
      <c r="A45" s="42" t="str">
        <f t="shared" si="3"/>
        <v>BARCELONA</v>
      </c>
      <c r="B45" s="41">
        <f t="shared" si="4"/>
        <v>716861</v>
      </c>
      <c r="C45" s="41">
        <f t="shared" si="5"/>
        <v>633814.5</v>
      </c>
      <c r="D45" s="41">
        <f t="shared" si="6"/>
        <v>2</v>
      </c>
      <c r="E45" s="42" t="str">
        <f t="shared" si="2"/>
        <v>TARRAGONA</v>
      </c>
      <c r="F45" s="42">
        <f t="shared" si="7"/>
        <v>37003</v>
      </c>
      <c r="G45" s="42">
        <f t="shared" si="8"/>
        <v>34714</v>
      </c>
    </row>
    <row r="46" spans="1:9" x14ac:dyDescent="0.25">
      <c r="A46" s="42" t="str">
        <f t="shared" si="3"/>
        <v>BILBAO</v>
      </c>
      <c r="B46" s="41">
        <f t="shared" si="4"/>
        <v>300532.75</v>
      </c>
      <c r="C46" s="41">
        <f t="shared" si="5"/>
        <v>244047</v>
      </c>
      <c r="D46" s="41">
        <f t="shared" si="6"/>
        <v>3</v>
      </c>
      <c r="E46" s="42" t="str">
        <f t="shared" si="2"/>
        <v>BAHIA DE CADIZ</v>
      </c>
      <c r="F46" s="42">
        <f t="shared" si="7"/>
        <v>31062</v>
      </c>
      <c r="G46" s="42">
        <f t="shared" si="8"/>
        <v>31078</v>
      </c>
    </row>
    <row r="47" spans="1:9" x14ac:dyDescent="0.25">
      <c r="A47" s="42" t="str">
        <f t="shared" si="3"/>
        <v>CARTAGENA</v>
      </c>
      <c r="B47" s="41">
        <f t="shared" si="4"/>
        <v>14041</v>
      </c>
      <c r="C47" s="41">
        <f t="shared" si="5"/>
        <v>19709</v>
      </c>
      <c r="D47" s="41">
        <f t="shared" si="6"/>
        <v>14</v>
      </c>
      <c r="E47" s="42" t="str">
        <f t="shared" si="2"/>
        <v>SANTA CRUZ DE TENERIFE</v>
      </c>
      <c r="F47" s="42">
        <f t="shared" si="7"/>
        <v>29236</v>
      </c>
      <c r="G47" s="42">
        <f t="shared" si="8"/>
        <v>25453</v>
      </c>
    </row>
    <row r="48" spans="1:9" x14ac:dyDescent="0.25">
      <c r="A48" s="42" t="str">
        <f t="shared" si="3"/>
        <v>CASTELLON</v>
      </c>
      <c r="B48" s="41">
        <f t="shared" si="4"/>
        <v>64367</v>
      </c>
      <c r="C48" s="41">
        <f t="shared" si="5"/>
        <v>42808</v>
      </c>
      <c r="D48" s="41">
        <f t="shared" si="6"/>
        <v>6</v>
      </c>
      <c r="E48" s="42" t="str">
        <f t="shared" si="2"/>
        <v>SEVILLA</v>
      </c>
      <c r="F48" s="42">
        <f t="shared" si="7"/>
        <v>15681</v>
      </c>
      <c r="G48" s="42">
        <f t="shared" si="8"/>
        <v>11358</v>
      </c>
    </row>
    <row r="49" spans="1:7" x14ac:dyDescent="0.25">
      <c r="A49" s="42" t="str">
        <f t="shared" si="3"/>
        <v>CEUTA</v>
      </c>
      <c r="B49" s="41">
        <f t="shared" si="4"/>
        <v>576</v>
      </c>
      <c r="C49" s="41">
        <f t="shared" si="5"/>
        <v>566</v>
      </c>
      <c r="D49" s="41">
        <f t="shared" si="6"/>
        <v>21</v>
      </c>
      <c r="E49" s="42" t="str">
        <f t="shared" si="2"/>
        <v>GIJON</v>
      </c>
      <c r="F49" s="42">
        <f t="shared" si="7"/>
        <v>15403</v>
      </c>
      <c r="G49" s="42">
        <f t="shared" si="8"/>
        <v>10046</v>
      </c>
    </row>
    <row r="50" spans="1:7" x14ac:dyDescent="0.25">
      <c r="A50" s="42" t="str">
        <f t="shared" si="3"/>
        <v>FERROL-SAN CIBRAO</v>
      </c>
      <c r="B50" s="41">
        <f t="shared" si="4"/>
        <v>279</v>
      </c>
      <c r="C50" s="41">
        <f t="shared" si="5"/>
        <v>281</v>
      </c>
      <c r="D50" s="41">
        <f t="shared" si="6"/>
        <v>23</v>
      </c>
      <c r="E50" s="42" t="str">
        <f t="shared" si="2"/>
        <v>ALICANTE</v>
      </c>
      <c r="F50" s="42">
        <f t="shared" si="7"/>
        <v>14394</v>
      </c>
      <c r="G50" s="42">
        <f t="shared" si="8"/>
        <v>6511</v>
      </c>
    </row>
    <row r="51" spans="1:7" x14ac:dyDescent="0.25">
      <c r="A51" s="42" t="str">
        <f t="shared" si="3"/>
        <v>GIJON</v>
      </c>
      <c r="B51" s="41">
        <f t="shared" si="4"/>
        <v>15403</v>
      </c>
      <c r="C51" s="41">
        <f t="shared" si="5"/>
        <v>10046</v>
      </c>
      <c r="D51" s="41">
        <f t="shared" si="6"/>
        <v>12</v>
      </c>
      <c r="E51" s="42" t="str">
        <f t="shared" si="2"/>
        <v>CARTAGENA</v>
      </c>
      <c r="F51" s="42">
        <f t="shared" si="7"/>
        <v>14041</v>
      </c>
      <c r="G51" s="42">
        <f t="shared" si="8"/>
        <v>19709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13476</v>
      </c>
      <c r="G52" s="42">
        <f t="shared" si="8"/>
        <v>9445</v>
      </c>
    </row>
    <row r="53" spans="1:7" x14ac:dyDescent="0.25">
      <c r="A53" s="42" t="str">
        <f t="shared" si="3"/>
        <v>LAS PALMAS</v>
      </c>
      <c r="B53" s="41">
        <f t="shared" si="4"/>
        <v>60085</v>
      </c>
      <c r="C53" s="41">
        <f t="shared" si="5"/>
        <v>58136</v>
      </c>
      <c r="D53" s="41">
        <f t="shared" si="6"/>
        <v>7</v>
      </c>
      <c r="E53" s="42" t="str">
        <f t="shared" si="2"/>
        <v>MELILLA</v>
      </c>
      <c r="F53" s="42">
        <f t="shared" si="7"/>
        <v>6328</v>
      </c>
      <c r="G53" s="42">
        <f t="shared" si="8"/>
        <v>8739</v>
      </c>
    </row>
    <row r="54" spans="1:7" x14ac:dyDescent="0.25">
      <c r="A54" s="42" t="str">
        <f t="shared" si="3"/>
        <v>MALAGA</v>
      </c>
      <c r="B54" s="41">
        <f t="shared" si="4"/>
        <v>4332</v>
      </c>
      <c r="C54" s="41">
        <f t="shared" si="5"/>
        <v>2734</v>
      </c>
      <c r="D54" s="41">
        <f t="shared" si="6"/>
        <v>17</v>
      </c>
      <c r="E54" s="42" t="str">
        <f t="shared" si="2"/>
        <v>MALAGA</v>
      </c>
      <c r="F54" s="42">
        <f t="shared" si="7"/>
        <v>4332</v>
      </c>
      <c r="G54" s="42">
        <f t="shared" si="8"/>
        <v>2734</v>
      </c>
    </row>
    <row r="55" spans="1:7" x14ac:dyDescent="0.25">
      <c r="A55" s="42" t="str">
        <f t="shared" si="3"/>
        <v>MARIN Y RIA DE PONTEVEDRA</v>
      </c>
      <c r="B55" s="41">
        <f t="shared" si="4"/>
        <v>13476</v>
      </c>
      <c r="C55" s="41">
        <f t="shared" si="5"/>
        <v>9445</v>
      </c>
      <c r="D55" s="41">
        <f t="shared" si="6"/>
        <v>15</v>
      </c>
      <c r="E55" s="42" t="str">
        <f t="shared" si="2"/>
        <v>A CORUÑA</v>
      </c>
      <c r="F55" s="42">
        <f t="shared" si="7"/>
        <v>4007</v>
      </c>
      <c r="G55" s="42">
        <f t="shared" si="8"/>
        <v>5101</v>
      </c>
    </row>
    <row r="56" spans="1:7" x14ac:dyDescent="0.25">
      <c r="A56" s="42" t="str">
        <f t="shared" si="3"/>
        <v>MELILLA</v>
      </c>
      <c r="B56" s="41">
        <f t="shared" si="4"/>
        <v>6328</v>
      </c>
      <c r="C56" s="41">
        <f t="shared" si="5"/>
        <v>8739</v>
      </c>
      <c r="D56" s="41">
        <f t="shared" si="6"/>
        <v>16</v>
      </c>
      <c r="E56" s="42" t="str">
        <f t="shared" si="2"/>
        <v>MOTRIL</v>
      </c>
      <c r="F56" s="42">
        <f t="shared" si="7"/>
        <v>1129</v>
      </c>
      <c r="G56" s="42">
        <f t="shared" si="8"/>
        <v>2</v>
      </c>
    </row>
    <row r="57" spans="1:7" x14ac:dyDescent="0.25">
      <c r="A57" s="42" t="str">
        <f t="shared" si="3"/>
        <v>MOTRIL</v>
      </c>
      <c r="B57" s="41">
        <f t="shared" si="4"/>
        <v>1129</v>
      </c>
      <c r="C57" s="41">
        <f t="shared" si="5"/>
        <v>2</v>
      </c>
      <c r="D57" s="41">
        <f t="shared" si="6"/>
        <v>19</v>
      </c>
      <c r="E57" s="42" t="str">
        <f t="shared" si="2"/>
        <v>SANTANDER</v>
      </c>
      <c r="F57" s="42">
        <f t="shared" si="7"/>
        <v>909</v>
      </c>
      <c r="G57" s="42">
        <f t="shared" si="8"/>
        <v>1199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7"/>
        <v>576</v>
      </c>
      <c r="G58" s="42">
        <f t="shared" si="8"/>
        <v>566</v>
      </c>
    </row>
    <row r="59" spans="1:7" x14ac:dyDescent="0.25">
      <c r="A59" s="42" t="str">
        <f t="shared" si="3"/>
        <v>SANTA CRUZ DE TENERIFE</v>
      </c>
      <c r="B59" s="41">
        <f t="shared" si="4"/>
        <v>29236</v>
      </c>
      <c r="C59" s="41">
        <f t="shared" si="5"/>
        <v>25453</v>
      </c>
      <c r="D59" s="41">
        <f t="shared" si="6"/>
        <v>10</v>
      </c>
      <c r="E59" s="42" t="str">
        <f t="shared" si="2"/>
        <v>VILAGARCIA</v>
      </c>
      <c r="F59" s="42">
        <f t="shared" si="7"/>
        <v>555</v>
      </c>
      <c r="G59" s="42">
        <f t="shared" si="8"/>
        <v>3655</v>
      </c>
    </row>
    <row r="60" spans="1:7" x14ac:dyDescent="0.25">
      <c r="A60" s="42" t="str">
        <f t="shared" si="3"/>
        <v>SANTANDER</v>
      </c>
      <c r="B60" s="41">
        <f t="shared" si="4"/>
        <v>909</v>
      </c>
      <c r="C60" s="41">
        <f t="shared" si="5"/>
        <v>1199</v>
      </c>
      <c r="D60" s="41">
        <f t="shared" si="6"/>
        <v>20</v>
      </c>
      <c r="E60" s="42" t="str">
        <f t="shared" si="2"/>
        <v>FERROL-SAN CIBRAO</v>
      </c>
      <c r="F60" s="42">
        <f t="shared" si="7"/>
        <v>279</v>
      </c>
      <c r="G60" s="42">
        <f t="shared" si="8"/>
        <v>281</v>
      </c>
    </row>
    <row r="61" spans="1:7" x14ac:dyDescent="0.25">
      <c r="A61" s="42" t="str">
        <f t="shared" si="3"/>
        <v>SEVILLA</v>
      </c>
      <c r="B61" s="41">
        <f t="shared" si="4"/>
        <v>15681</v>
      </c>
      <c r="C61" s="41">
        <f t="shared" si="5"/>
        <v>11358</v>
      </c>
      <c r="D61" s="41">
        <f t="shared" si="6"/>
        <v>11</v>
      </c>
      <c r="E61" s="42" t="str">
        <f t="shared" si="2"/>
        <v>ALMERIA</v>
      </c>
      <c r="F61" s="42">
        <f t="shared" si="7"/>
        <v>118</v>
      </c>
      <c r="G61" s="42">
        <f t="shared" si="8"/>
        <v>347.5</v>
      </c>
    </row>
    <row r="62" spans="1:7" x14ac:dyDescent="0.25">
      <c r="A62" s="42" t="str">
        <f t="shared" si="3"/>
        <v>TARRAGONA</v>
      </c>
      <c r="B62" s="41">
        <f t="shared" si="4"/>
        <v>37003</v>
      </c>
      <c r="C62" s="41">
        <f t="shared" si="5"/>
        <v>34714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1288879</v>
      </c>
      <c r="C63" s="41">
        <f t="shared" si="5"/>
        <v>1120211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105721.5</v>
      </c>
      <c r="C64" s="41">
        <f t="shared" si="5"/>
        <v>91714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555</v>
      </c>
      <c r="C65" s="41">
        <f t="shared" si="5"/>
        <v>3655</v>
      </c>
      <c r="D65" s="41">
        <f t="shared" si="6"/>
        <v>22</v>
      </c>
      <c r="E65" s="42" t="str">
        <f t="shared" si="2"/>
        <v>AVILES</v>
      </c>
      <c r="F65" s="42">
        <f t="shared" si="7"/>
        <v>0</v>
      </c>
      <c r="G65" s="42">
        <f t="shared" si="8"/>
        <v>191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Agosto</v>
      </c>
      <c r="C5" s="46"/>
      <c r="D5" s="45" t="s">
        <v>40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947</v>
      </c>
      <c r="C7" s="9">
        <v>796</v>
      </c>
      <c r="D7" s="9">
        <v>5404</v>
      </c>
      <c r="E7" s="9">
        <v>4051</v>
      </c>
      <c r="F7" s="10">
        <f>((E7*100)/D7)-100</f>
        <v>-25.037009622501856</v>
      </c>
      <c r="G7" s="1"/>
      <c r="H7" s="1"/>
      <c r="I7" s="1"/>
    </row>
    <row r="8" spans="1:12" x14ac:dyDescent="0.25">
      <c r="A8" s="11" t="s">
        <v>45</v>
      </c>
      <c r="B8" s="12">
        <v>12168</v>
      </c>
      <c r="C8" s="12">
        <v>11545</v>
      </c>
      <c r="D8" s="12">
        <v>81963</v>
      </c>
      <c r="E8" s="12">
        <v>99350</v>
      </c>
      <c r="F8" s="13">
        <f t="shared" ref="F8:F35" si="0">((E8*100)/D8)-100</f>
        <v>21.213230360040512</v>
      </c>
      <c r="G8" s="1"/>
      <c r="H8" s="1"/>
      <c r="I8" s="1"/>
    </row>
    <row r="9" spans="1:12" x14ac:dyDescent="0.25">
      <c r="A9" s="8" t="s">
        <v>46</v>
      </c>
      <c r="B9" s="9">
        <v>141</v>
      </c>
      <c r="C9" s="9">
        <v>145</v>
      </c>
      <c r="D9" s="9">
        <v>490.5</v>
      </c>
      <c r="E9" s="9">
        <v>1547</v>
      </c>
      <c r="F9" s="10">
        <f t="shared" si="0"/>
        <v>215.39245667686032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2575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16506</v>
      </c>
      <c r="C11" s="9">
        <v>14044</v>
      </c>
      <c r="D11" s="9">
        <v>97154</v>
      </c>
      <c r="E11" s="9">
        <v>112267.51</v>
      </c>
      <c r="F11" s="10">
        <f t="shared" si="0"/>
        <v>15.556240607695003</v>
      </c>
      <c r="G11" s="1"/>
      <c r="H11" s="1"/>
      <c r="I11" s="1"/>
    </row>
    <row r="12" spans="1:12" x14ac:dyDescent="0.25">
      <c r="A12" s="11" t="s">
        <v>49</v>
      </c>
      <c r="B12" s="12">
        <v>7681.5</v>
      </c>
      <c r="C12" s="12">
        <v>7288</v>
      </c>
      <c r="D12" s="12">
        <v>68537.5</v>
      </c>
      <c r="E12" s="12">
        <v>75508.5</v>
      </c>
      <c r="F12" s="13">
        <f t="shared" si="0"/>
        <v>10.171074229436442</v>
      </c>
      <c r="G12" s="1"/>
      <c r="H12" s="1"/>
      <c r="I12" s="1"/>
    </row>
    <row r="13" spans="1:12" x14ac:dyDescent="0.25">
      <c r="A13" s="8" t="s">
        <v>50</v>
      </c>
      <c r="B13" s="9">
        <v>12363</v>
      </c>
      <c r="C13" s="9">
        <v>7010</v>
      </c>
      <c r="D13" s="9">
        <v>98134</v>
      </c>
      <c r="E13" s="9">
        <v>56293</v>
      </c>
      <c r="F13" s="10">
        <f t="shared" si="0"/>
        <v>-42.63659893614853</v>
      </c>
      <c r="G13" s="1"/>
      <c r="H13" s="1"/>
      <c r="I13" s="1"/>
    </row>
    <row r="14" spans="1:12" x14ac:dyDescent="0.25">
      <c r="A14" s="11" t="s">
        <v>51</v>
      </c>
      <c r="B14" s="12">
        <v>106612.5</v>
      </c>
      <c r="C14" s="12">
        <v>113260</v>
      </c>
      <c r="D14" s="12">
        <v>789542</v>
      </c>
      <c r="E14" s="12">
        <v>845607</v>
      </c>
      <c r="F14" s="13">
        <f t="shared" si="0"/>
        <v>7.1009521976031635</v>
      </c>
      <c r="G14" s="1"/>
      <c r="H14" s="1"/>
      <c r="I14" s="1"/>
    </row>
    <row r="15" spans="1:12" x14ac:dyDescent="0.25">
      <c r="A15" s="8" t="s">
        <v>52</v>
      </c>
      <c r="B15" s="9">
        <v>39230.25</v>
      </c>
      <c r="C15" s="9">
        <v>46215.25</v>
      </c>
      <c r="D15" s="9">
        <v>282153.75</v>
      </c>
      <c r="E15" s="9">
        <v>335047.5</v>
      </c>
      <c r="F15" s="10">
        <f t="shared" si="0"/>
        <v>18.746428144229881</v>
      </c>
      <c r="G15" s="1"/>
      <c r="H15" s="1"/>
      <c r="I15" s="1"/>
    </row>
    <row r="16" spans="1:12" x14ac:dyDescent="0.25">
      <c r="A16" s="11" t="s">
        <v>53</v>
      </c>
      <c r="B16" s="12">
        <v>8032</v>
      </c>
      <c r="C16" s="12">
        <v>5570</v>
      </c>
      <c r="D16" s="12">
        <v>37534</v>
      </c>
      <c r="E16" s="12">
        <v>43460</v>
      </c>
      <c r="F16" s="13">
        <f t="shared" si="0"/>
        <v>15.788351894282513</v>
      </c>
      <c r="G16" s="1"/>
      <c r="H16" s="1"/>
      <c r="I16" s="1"/>
    </row>
    <row r="17" spans="1:9" x14ac:dyDescent="0.25">
      <c r="A17" s="8" t="s">
        <v>54</v>
      </c>
      <c r="B17" s="9">
        <v>5685</v>
      </c>
      <c r="C17" s="9">
        <v>12116</v>
      </c>
      <c r="D17" s="9">
        <v>43133</v>
      </c>
      <c r="E17" s="9">
        <v>66402</v>
      </c>
      <c r="F17" s="10">
        <f t="shared" si="0"/>
        <v>53.947093872441059</v>
      </c>
      <c r="G17" s="1"/>
      <c r="H17" s="1"/>
      <c r="I17" s="1"/>
    </row>
    <row r="18" spans="1:9" x14ac:dyDescent="0.25">
      <c r="A18" s="11" t="s">
        <v>55</v>
      </c>
      <c r="B18" s="12">
        <v>1042</v>
      </c>
      <c r="C18" s="12">
        <v>784</v>
      </c>
      <c r="D18" s="12">
        <v>9381</v>
      </c>
      <c r="E18" s="12">
        <v>6211</v>
      </c>
      <c r="F18" s="13">
        <f t="shared" si="0"/>
        <v>-33.791706641083039</v>
      </c>
      <c r="G18" s="1"/>
      <c r="H18" s="1"/>
      <c r="I18" s="1"/>
    </row>
    <row r="19" spans="1:9" x14ac:dyDescent="0.25">
      <c r="A19" s="8" t="s">
        <v>56</v>
      </c>
      <c r="B19" s="9">
        <v>42</v>
      </c>
      <c r="C19" s="9">
        <v>13</v>
      </c>
      <c r="D19" s="9">
        <v>281</v>
      </c>
      <c r="E19" s="9">
        <v>279</v>
      </c>
      <c r="F19" s="10">
        <f t="shared" si="0"/>
        <v>-0.71174377224198793</v>
      </c>
      <c r="G19" s="1"/>
      <c r="H19" s="1"/>
      <c r="I19" s="1"/>
    </row>
    <row r="20" spans="1:9" x14ac:dyDescent="0.25">
      <c r="A20" s="11" t="s">
        <v>57</v>
      </c>
      <c r="B20" s="12">
        <v>2199</v>
      </c>
      <c r="C20" s="12">
        <v>2632</v>
      </c>
      <c r="D20" s="12">
        <v>16973</v>
      </c>
      <c r="E20" s="12">
        <v>22034</v>
      </c>
      <c r="F20" s="13">
        <f t="shared" si="0"/>
        <v>29.817946149767266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32248</v>
      </c>
      <c r="C22" s="12">
        <v>36240</v>
      </c>
      <c r="D22" s="12">
        <v>270628</v>
      </c>
      <c r="E22" s="12">
        <v>288746</v>
      </c>
      <c r="F22" s="13">
        <f t="shared" si="0"/>
        <v>6.6947987643554967</v>
      </c>
      <c r="G22" s="1"/>
      <c r="H22" s="1"/>
      <c r="I22" s="1"/>
    </row>
    <row r="23" spans="1:9" x14ac:dyDescent="0.25">
      <c r="A23" s="8" t="s">
        <v>60</v>
      </c>
      <c r="B23" s="9">
        <v>1464</v>
      </c>
      <c r="C23" s="9">
        <v>1548</v>
      </c>
      <c r="D23" s="9">
        <v>11211</v>
      </c>
      <c r="E23" s="9">
        <v>12134</v>
      </c>
      <c r="F23" s="10">
        <f t="shared" si="0"/>
        <v>8.2329854607082353</v>
      </c>
      <c r="G23" s="1"/>
      <c r="H23" s="1"/>
      <c r="I23" s="1"/>
    </row>
    <row r="24" spans="1:9" x14ac:dyDescent="0.25">
      <c r="A24" s="11" t="s">
        <v>61</v>
      </c>
      <c r="B24" s="12">
        <v>2992</v>
      </c>
      <c r="C24" s="12">
        <v>3810</v>
      </c>
      <c r="D24" s="12">
        <v>17379</v>
      </c>
      <c r="E24" s="12">
        <v>32225</v>
      </c>
      <c r="F24" s="13">
        <f t="shared" si="0"/>
        <v>85.424938143736682</v>
      </c>
      <c r="G24" s="1"/>
      <c r="H24" s="1"/>
      <c r="I24" s="1"/>
    </row>
    <row r="25" spans="1:9" x14ac:dyDescent="0.25">
      <c r="A25" s="8" t="s">
        <v>62</v>
      </c>
      <c r="B25" s="9">
        <v>1739</v>
      </c>
      <c r="C25" s="9">
        <v>2078</v>
      </c>
      <c r="D25" s="9">
        <v>17010</v>
      </c>
      <c r="E25" s="9">
        <v>15769</v>
      </c>
      <c r="F25" s="10">
        <f t="shared" si="0"/>
        <v>-7.2957084068195144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254</v>
      </c>
      <c r="D26" s="12">
        <v>2</v>
      </c>
      <c r="E26" s="12">
        <v>1726</v>
      </c>
      <c r="F26" s="13">
        <f t="shared" si="0"/>
        <v>86200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28456</v>
      </c>
      <c r="C28" s="12">
        <v>28302</v>
      </c>
      <c r="D28" s="12">
        <v>213426</v>
      </c>
      <c r="E28" s="12">
        <v>226035</v>
      </c>
      <c r="F28" s="13">
        <f t="shared" si="0"/>
        <v>5.90790250484946</v>
      </c>
      <c r="G28" s="1"/>
      <c r="H28" s="1"/>
      <c r="I28" s="1"/>
    </row>
    <row r="29" spans="1:9" x14ac:dyDescent="0.25">
      <c r="A29" s="8" t="s">
        <v>66</v>
      </c>
      <c r="B29" s="9">
        <v>132</v>
      </c>
      <c r="C29" s="9">
        <v>138</v>
      </c>
      <c r="D29" s="9">
        <v>1199</v>
      </c>
      <c r="E29" s="9">
        <v>909</v>
      </c>
      <c r="F29" s="10">
        <f t="shared" si="0"/>
        <v>-24.186822351959961</v>
      </c>
      <c r="G29" s="1"/>
      <c r="H29" s="1"/>
      <c r="I29" s="1"/>
    </row>
    <row r="30" spans="1:9" x14ac:dyDescent="0.25">
      <c r="A30" s="11" t="s">
        <v>67</v>
      </c>
      <c r="B30" s="12">
        <v>11802</v>
      </c>
      <c r="C30" s="12">
        <v>12158</v>
      </c>
      <c r="D30" s="12">
        <v>82093</v>
      </c>
      <c r="E30" s="12">
        <v>97385</v>
      </c>
      <c r="F30" s="13">
        <f t="shared" si="0"/>
        <v>18.627654002168271</v>
      </c>
      <c r="G30" s="1"/>
      <c r="H30" s="1"/>
      <c r="I30" s="1"/>
    </row>
    <row r="31" spans="1:9" x14ac:dyDescent="0.25">
      <c r="A31" s="8" t="s">
        <v>68</v>
      </c>
      <c r="B31" s="9">
        <v>5230</v>
      </c>
      <c r="C31" s="9">
        <v>4372</v>
      </c>
      <c r="D31" s="9">
        <v>44713</v>
      </c>
      <c r="E31" s="9">
        <v>43421</v>
      </c>
      <c r="F31" s="10">
        <f t="shared" si="0"/>
        <v>-2.889539954822979</v>
      </c>
      <c r="G31" s="1"/>
      <c r="H31" s="1"/>
      <c r="I31" s="1"/>
    </row>
    <row r="32" spans="1:9" x14ac:dyDescent="0.25">
      <c r="A32" s="11" t="s">
        <v>69</v>
      </c>
      <c r="B32" s="12">
        <v>172539</v>
      </c>
      <c r="C32" s="12">
        <v>180407</v>
      </c>
      <c r="D32" s="12">
        <v>1227839</v>
      </c>
      <c r="E32" s="12">
        <v>1376890</v>
      </c>
      <c r="F32" s="13">
        <f t="shared" si="0"/>
        <v>12.139295135600022</v>
      </c>
      <c r="G32" s="1"/>
      <c r="H32" s="1"/>
      <c r="I32" s="1"/>
    </row>
    <row r="33" spans="1:9" x14ac:dyDescent="0.25">
      <c r="A33" s="8" t="s">
        <v>70</v>
      </c>
      <c r="B33" s="9">
        <v>14274</v>
      </c>
      <c r="C33" s="9">
        <v>14556.5</v>
      </c>
      <c r="D33" s="9">
        <v>122025</v>
      </c>
      <c r="E33" s="9">
        <v>133540.5</v>
      </c>
      <c r="F33" s="10">
        <f t="shared" si="0"/>
        <v>9.4370006146281469</v>
      </c>
      <c r="G33" s="1"/>
      <c r="H33" s="1"/>
      <c r="I33" s="1"/>
    </row>
    <row r="34" spans="1:9" x14ac:dyDescent="0.25">
      <c r="A34" s="11" t="s">
        <v>71</v>
      </c>
      <c r="B34" s="12">
        <v>120</v>
      </c>
      <c r="C34" s="12">
        <v>0</v>
      </c>
      <c r="D34" s="12">
        <v>13986</v>
      </c>
      <c r="E34" s="12">
        <v>589</v>
      </c>
      <c r="F34" s="13">
        <f t="shared" si="0"/>
        <v>-95.788645788645795</v>
      </c>
      <c r="G34" s="1"/>
      <c r="H34" s="1"/>
      <c r="I34" s="1"/>
    </row>
    <row r="35" spans="1:9" x14ac:dyDescent="0.25">
      <c r="A35" s="14" t="s">
        <v>72</v>
      </c>
      <c r="B35" s="15">
        <f>SUM(B7:B34)</f>
        <v>483645.25</v>
      </c>
      <c r="C35" s="15">
        <f t="shared" ref="C35:E35" si="1">SUM(C7:C34)</f>
        <v>505281.75</v>
      </c>
      <c r="D35" s="15">
        <f t="shared" si="1"/>
        <v>3554766.75</v>
      </c>
      <c r="E35" s="15">
        <f t="shared" si="1"/>
        <v>3897427.01</v>
      </c>
      <c r="F35" s="16">
        <f t="shared" si="0"/>
        <v>9.6394583413946862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4051</v>
      </c>
      <c r="C38" s="41">
        <f>D7</f>
        <v>5404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1376890</v>
      </c>
      <c r="G38" s="42">
        <f>LOOKUP(E38,$A$38:$A$65,$C$38:$C$65)</f>
        <v>1227839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99350</v>
      </c>
      <c r="C39" s="41">
        <f t="shared" ref="C39:C65" si="5">D8</f>
        <v>81963</v>
      </c>
      <c r="D39" s="41">
        <f t="shared" ref="D39:D65" si="6">_xlfn.RANK.EQ(B39,$B$38:$B$65)+COUNTIF($B$38:$B$65,B39)-1</f>
        <v>8</v>
      </c>
      <c r="E39" s="42" t="str">
        <f t="shared" si="2"/>
        <v>BARCELONA</v>
      </c>
      <c r="F39" s="42">
        <f t="shared" ref="F39:F65" si="7">LOOKUP(E39,$A$38:$A$65,$B$38:$B$65)</f>
        <v>845607</v>
      </c>
      <c r="G39" s="42">
        <f t="shared" ref="G39:G65" si="8">LOOKUP(E39,$A$38:$A$65,$C$38:$C$65)</f>
        <v>789542</v>
      </c>
    </row>
    <row r="40" spans="1:9" x14ac:dyDescent="0.25">
      <c r="A40" s="42" t="str">
        <f t="shared" si="3"/>
        <v>ALMERIA</v>
      </c>
      <c r="B40" s="41">
        <f t="shared" si="4"/>
        <v>1547</v>
      </c>
      <c r="C40" s="41">
        <f t="shared" si="5"/>
        <v>490.5</v>
      </c>
      <c r="D40" s="41">
        <f t="shared" si="6"/>
        <v>22</v>
      </c>
      <c r="E40" s="42" t="str">
        <f t="shared" si="2"/>
        <v>BILBAO</v>
      </c>
      <c r="F40" s="42">
        <f t="shared" si="7"/>
        <v>335047.5</v>
      </c>
      <c r="G40" s="42">
        <f t="shared" si="8"/>
        <v>282153.75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288746</v>
      </c>
      <c r="G41" s="42">
        <f t="shared" si="8"/>
        <v>270628</v>
      </c>
    </row>
    <row r="42" spans="1:9" x14ac:dyDescent="0.25">
      <c r="A42" s="42" t="str">
        <f t="shared" si="3"/>
        <v>BAHIA DE ALGECIRAS</v>
      </c>
      <c r="B42" s="41">
        <f t="shared" si="4"/>
        <v>112267.51</v>
      </c>
      <c r="C42" s="41">
        <f t="shared" si="5"/>
        <v>97154</v>
      </c>
      <c r="D42" s="41">
        <f t="shared" si="6"/>
        <v>7</v>
      </c>
      <c r="E42" s="42" t="str">
        <f t="shared" si="2"/>
        <v>SANTA CRUZ DE TENERIFE</v>
      </c>
      <c r="F42" s="42">
        <f t="shared" si="7"/>
        <v>226035</v>
      </c>
      <c r="G42" s="42">
        <f t="shared" si="8"/>
        <v>213426</v>
      </c>
    </row>
    <row r="43" spans="1:9" x14ac:dyDescent="0.25">
      <c r="A43" s="42" t="str">
        <f t="shared" si="3"/>
        <v>BAHIA DE CADIZ</v>
      </c>
      <c r="B43" s="41">
        <f t="shared" si="4"/>
        <v>75508.5</v>
      </c>
      <c r="C43" s="41">
        <f t="shared" si="5"/>
        <v>68537.5</v>
      </c>
      <c r="D43" s="41">
        <f t="shared" si="6"/>
        <v>10</v>
      </c>
      <c r="E43" s="42" t="str">
        <f t="shared" si="2"/>
        <v>VIGO</v>
      </c>
      <c r="F43" s="42">
        <f t="shared" si="7"/>
        <v>133540.5</v>
      </c>
      <c r="G43" s="42">
        <f t="shared" si="8"/>
        <v>122025</v>
      </c>
    </row>
    <row r="44" spans="1:9" x14ac:dyDescent="0.25">
      <c r="A44" s="42" t="str">
        <f t="shared" si="3"/>
        <v>BALEARES</v>
      </c>
      <c r="B44" s="41">
        <f t="shared" si="4"/>
        <v>56293</v>
      </c>
      <c r="C44" s="41">
        <f t="shared" si="5"/>
        <v>98134</v>
      </c>
      <c r="D44" s="41">
        <f t="shared" si="6"/>
        <v>12</v>
      </c>
      <c r="E44" s="42" t="str">
        <f t="shared" si="2"/>
        <v>BAHIA DE ALGECIRAS</v>
      </c>
      <c r="F44" s="42">
        <f t="shared" si="7"/>
        <v>112267.51</v>
      </c>
      <c r="G44" s="42">
        <f t="shared" si="8"/>
        <v>97154</v>
      </c>
    </row>
    <row r="45" spans="1:9" x14ac:dyDescent="0.25">
      <c r="A45" s="42" t="str">
        <f t="shared" si="3"/>
        <v>BARCELONA</v>
      </c>
      <c r="B45" s="41">
        <f t="shared" si="4"/>
        <v>845607</v>
      </c>
      <c r="C45" s="41">
        <f t="shared" si="5"/>
        <v>789542</v>
      </c>
      <c r="D45" s="41">
        <f t="shared" si="6"/>
        <v>2</v>
      </c>
      <c r="E45" s="42" t="str">
        <f t="shared" si="2"/>
        <v>ALICANTE</v>
      </c>
      <c r="F45" s="42">
        <f t="shared" si="7"/>
        <v>99350</v>
      </c>
      <c r="G45" s="42">
        <f t="shared" si="8"/>
        <v>81963</v>
      </c>
    </row>
    <row r="46" spans="1:9" x14ac:dyDescent="0.25">
      <c r="A46" s="42" t="str">
        <f t="shared" si="3"/>
        <v>BILBAO</v>
      </c>
      <c r="B46" s="41">
        <f t="shared" si="4"/>
        <v>335047.5</v>
      </c>
      <c r="C46" s="41">
        <f t="shared" si="5"/>
        <v>282153.75</v>
      </c>
      <c r="D46" s="41">
        <f t="shared" si="6"/>
        <v>3</v>
      </c>
      <c r="E46" s="42" t="str">
        <f t="shared" si="2"/>
        <v>SEVILLA</v>
      </c>
      <c r="F46" s="42">
        <f t="shared" si="7"/>
        <v>97385</v>
      </c>
      <c r="G46" s="42">
        <f t="shared" si="8"/>
        <v>82093</v>
      </c>
    </row>
    <row r="47" spans="1:9" x14ac:dyDescent="0.25">
      <c r="A47" s="42" t="str">
        <f t="shared" si="3"/>
        <v>CARTAGENA</v>
      </c>
      <c r="B47" s="41">
        <f t="shared" si="4"/>
        <v>43460</v>
      </c>
      <c r="C47" s="41">
        <f t="shared" si="5"/>
        <v>37534</v>
      </c>
      <c r="D47" s="41">
        <f t="shared" si="6"/>
        <v>13</v>
      </c>
      <c r="E47" s="42" t="str">
        <f t="shared" si="2"/>
        <v>BAHIA DE CADIZ</v>
      </c>
      <c r="F47" s="42">
        <f t="shared" si="7"/>
        <v>75508.5</v>
      </c>
      <c r="G47" s="42">
        <f t="shared" si="8"/>
        <v>68537.5</v>
      </c>
    </row>
    <row r="48" spans="1:9" x14ac:dyDescent="0.25">
      <c r="A48" s="42" t="str">
        <f t="shared" si="3"/>
        <v>CASTELLON</v>
      </c>
      <c r="B48" s="41">
        <f t="shared" si="4"/>
        <v>66402</v>
      </c>
      <c r="C48" s="41">
        <f t="shared" si="5"/>
        <v>43133</v>
      </c>
      <c r="D48" s="41">
        <f t="shared" si="6"/>
        <v>11</v>
      </c>
      <c r="E48" s="42" t="str">
        <f t="shared" si="2"/>
        <v>CASTELLON</v>
      </c>
      <c r="F48" s="42">
        <f t="shared" si="7"/>
        <v>66402</v>
      </c>
      <c r="G48" s="42">
        <f t="shared" si="8"/>
        <v>43133</v>
      </c>
    </row>
    <row r="49" spans="1:7" x14ac:dyDescent="0.25">
      <c r="A49" s="42" t="str">
        <f t="shared" si="3"/>
        <v>CEUTA</v>
      </c>
      <c r="B49" s="41">
        <f t="shared" si="4"/>
        <v>6211</v>
      </c>
      <c r="C49" s="41">
        <f t="shared" si="5"/>
        <v>9381</v>
      </c>
      <c r="D49" s="41">
        <f t="shared" si="6"/>
        <v>19</v>
      </c>
      <c r="E49" s="42" t="str">
        <f t="shared" si="2"/>
        <v>BALEARES</v>
      </c>
      <c r="F49" s="42">
        <f t="shared" si="7"/>
        <v>56293</v>
      </c>
      <c r="G49" s="42">
        <f t="shared" si="8"/>
        <v>98134</v>
      </c>
    </row>
    <row r="50" spans="1:7" x14ac:dyDescent="0.25">
      <c r="A50" s="42" t="str">
        <f t="shared" si="3"/>
        <v>FERROL-SAN CIBRAO</v>
      </c>
      <c r="B50" s="41">
        <f t="shared" si="4"/>
        <v>279</v>
      </c>
      <c r="C50" s="41">
        <f t="shared" si="5"/>
        <v>281</v>
      </c>
      <c r="D50" s="41">
        <f t="shared" si="6"/>
        <v>25</v>
      </c>
      <c r="E50" s="42" t="str">
        <f t="shared" si="2"/>
        <v>CARTAGENA</v>
      </c>
      <c r="F50" s="42">
        <f t="shared" si="7"/>
        <v>43460</v>
      </c>
      <c r="G50" s="42">
        <f t="shared" si="8"/>
        <v>37534</v>
      </c>
    </row>
    <row r="51" spans="1:7" x14ac:dyDescent="0.25">
      <c r="A51" s="42" t="str">
        <f t="shared" si="3"/>
        <v>GIJON</v>
      </c>
      <c r="B51" s="41">
        <f t="shared" si="4"/>
        <v>22034</v>
      </c>
      <c r="C51" s="41">
        <f t="shared" si="5"/>
        <v>16973</v>
      </c>
      <c r="D51" s="41">
        <f t="shared" si="6"/>
        <v>16</v>
      </c>
      <c r="E51" s="42" t="str">
        <f t="shared" si="2"/>
        <v>TARRAGONA</v>
      </c>
      <c r="F51" s="42">
        <f t="shared" si="7"/>
        <v>43421</v>
      </c>
      <c r="G51" s="42">
        <f t="shared" si="8"/>
        <v>44713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32225</v>
      </c>
      <c r="G52" s="42">
        <f t="shared" si="8"/>
        <v>17379</v>
      </c>
    </row>
    <row r="53" spans="1:7" x14ac:dyDescent="0.25">
      <c r="A53" s="42" t="str">
        <f t="shared" si="3"/>
        <v>LAS PALMAS</v>
      </c>
      <c r="B53" s="41">
        <f t="shared" si="4"/>
        <v>288746</v>
      </c>
      <c r="C53" s="41">
        <f t="shared" si="5"/>
        <v>270628</v>
      </c>
      <c r="D53" s="41">
        <f t="shared" si="6"/>
        <v>4</v>
      </c>
      <c r="E53" s="42" t="str">
        <f t="shared" si="2"/>
        <v>GIJON</v>
      </c>
      <c r="F53" s="42">
        <f t="shared" si="7"/>
        <v>22034</v>
      </c>
      <c r="G53" s="42">
        <f t="shared" si="8"/>
        <v>16973</v>
      </c>
    </row>
    <row r="54" spans="1:7" x14ac:dyDescent="0.25">
      <c r="A54" s="42" t="str">
        <f t="shared" si="3"/>
        <v>MALAGA</v>
      </c>
      <c r="B54" s="41">
        <f t="shared" si="4"/>
        <v>12134</v>
      </c>
      <c r="C54" s="41">
        <f t="shared" si="5"/>
        <v>11211</v>
      </c>
      <c r="D54" s="41">
        <f t="shared" si="6"/>
        <v>18</v>
      </c>
      <c r="E54" s="42" t="str">
        <f t="shared" si="2"/>
        <v>MELILLA</v>
      </c>
      <c r="F54" s="42">
        <f t="shared" si="7"/>
        <v>15769</v>
      </c>
      <c r="G54" s="42">
        <f t="shared" si="8"/>
        <v>17010</v>
      </c>
    </row>
    <row r="55" spans="1:7" x14ac:dyDescent="0.25">
      <c r="A55" s="42" t="str">
        <f t="shared" si="3"/>
        <v>MARIN Y RIA DE PONTEVEDRA</v>
      </c>
      <c r="B55" s="41">
        <f t="shared" si="4"/>
        <v>32225</v>
      </c>
      <c r="C55" s="41">
        <f t="shared" si="5"/>
        <v>17379</v>
      </c>
      <c r="D55" s="41">
        <f t="shared" si="6"/>
        <v>15</v>
      </c>
      <c r="E55" s="42" t="str">
        <f t="shared" si="2"/>
        <v>MALAGA</v>
      </c>
      <c r="F55" s="42">
        <f t="shared" si="7"/>
        <v>12134</v>
      </c>
      <c r="G55" s="42">
        <f t="shared" si="8"/>
        <v>11211</v>
      </c>
    </row>
    <row r="56" spans="1:7" x14ac:dyDescent="0.25">
      <c r="A56" s="42" t="str">
        <f t="shared" si="3"/>
        <v>MELILLA</v>
      </c>
      <c r="B56" s="41">
        <f t="shared" si="4"/>
        <v>15769</v>
      </c>
      <c r="C56" s="41">
        <f t="shared" si="5"/>
        <v>17010</v>
      </c>
      <c r="D56" s="41">
        <f t="shared" si="6"/>
        <v>17</v>
      </c>
      <c r="E56" s="42" t="str">
        <f t="shared" si="2"/>
        <v>CEUTA</v>
      </c>
      <c r="F56" s="42">
        <f t="shared" si="7"/>
        <v>6211</v>
      </c>
      <c r="G56" s="42">
        <f t="shared" si="8"/>
        <v>9381</v>
      </c>
    </row>
    <row r="57" spans="1:7" x14ac:dyDescent="0.25">
      <c r="A57" s="42" t="str">
        <f t="shared" si="3"/>
        <v>MOTRIL</v>
      </c>
      <c r="B57" s="41">
        <f t="shared" si="4"/>
        <v>1726</v>
      </c>
      <c r="C57" s="41">
        <f t="shared" si="5"/>
        <v>2</v>
      </c>
      <c r="D57" s="41">
        <f t="shared" si="6"/>
        <v>21</v>
      </c>
      <c r="E57" s="42" t="str">
        <f t="shared" si="2"/>
        <v>A CORUÑA</v>
      </c>
      <c r="F57" s="42">
        <f t="shared" si="7"/>
        <v>4051</v>
      </c>
      <c r="G57" s="42">
        <f t="shared" si="8"/>
        <v>5404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1726</v>
      </c>
      <c r="G58" s="42">
        <f t="shared" si="8"/>
        <v>2</v>
      </c>
    </row>
    <row r="59" spans="1:7" x14ac:dyDescent="0.25">
      <c r="A59" s="42" t="str">
        <f t="shared" si="3"/>
        <v>SANTA CRUZ DE TENERIFE</v>
      </c>
      <c r="B59" s="41">
        <f t="shared" si="4"/>
        <v>226035</v>
      </c>
      <c r="C59" s="41">
        <f t="shared" si="5"/>
        <v>213426</v>
      </c>
      <c r="D59" s="41">
        <f t="shared" si="6"/>
        <v>5</v>
      </c>
      <c r="E59" s="42" t="str">
        <f t="shared" si="2"/>
        <v>ALMERIA</v>
      </c>
      <c r="F59" s="42">
        <f t="shared" si="7"/>
        <v>1547</v>
      </c>
      <c r="G59" s="42">
        <f t="shared" si="8"/>
        <v>490.5</v>
      </c>
    </row>
    <row r="60" spans="1:7" x14ac:dyDescent="0.25">
      <c r="A60" s="42" t="str">
        <f t="shared" si="3"/>
        <v>SANTANDER</v>
      </c>
      <c r="B60" s="41">
        <f t="shared" si="4"/>
        <v>909</v>
      </c>
      <c r="C60" s="41">
        <f t="shared" si="5"/>
        <v>1199</v>
      </c>
      <c r="D60" s="41">
        <f t="shared" si="6"/>
        <v>23</v>
      </c>
      <c r="E60" s="42" t="str">
        <f t="shared" si="2"/>
        <v>SANTANDER</v>
      </c>
      <c r="F60" s="42">
        <f t="shared" si="7"/>
        <v>909</v>
      </c>
      <c r="G60" s="42">
        <f t="shared" si="8"/>
        <v>1199</v>
      </c>
    </row>
    <row r="61" spans="1:7" x14ac:dyDescent="0.25">
      <c r="A61" s="42" t="str">
        <f t="shared" si="3"/>
        <v>SEVILLA</v>
      </c>
      <c r="B61" s="41">
        <f t="shared" si="4"/>
        <v>97385</v>
      </c>
      <c r="C61" s="41">
        <f t="shared" si="5"/>
        <v>82093</v>
      </c>
      <c r="D61" s="41">
        <f t="shared" si="6"/>
        <v>9</v>
      </c>
      <c r="E61" s="42" t="str">
        <f t="shared" si="2"/>
        <v>VILAGARCIA</v>
      </c>
      <c r="F61" s="42">
        <f t="shared" si="7"/>
        <v>589</v>
      </c>
      <c r="G61" s="42">
        <f t="shared" si="8"/>
        <v>13986</v>
      </c>
    </row>
    <row r="62" spans="1:7" x14ac:dyDescent="0.25">
      <c r="A62" s="42" t="str">
        <f t="shared" si="3"/>
        <v>TARRAGONA</v>
      </c>
      <c r="B62" s="41">
        <f t="shared" si="4"/>
        <v>43421</v>
      </c>
      <c r="C62" s="41">
        <f t="shared" si="5"/>
        <v>44713</v>
      </c>
      <c r="D62" s="41">
        <f t="shared" si="6"/>
        <v>14</v>
      </c>
      <c r="E62" s="42" t="str">
        <f t="shared" si="2"/>
        <v>FERROL-SAN CIBRAO</v>
      </c>
      <c r="F62" s="42">
        <f t="shared" si="7"/>
        <v>279</v>
      </c>
      <c r="G62" s="42">
        <f t="shared" si="8"/>
        <v>281</v>
      </c>
    </row>
    <row r="63" spans="1:7" x14ac:dyDescent="0.25">
      <c r="A63" s="42" t="str">
        <f t="shared" si="3"/>
        <v>VALENCIA</v>
      </c>
      <c r="B63" s="41">
        <f t="shared" si="4"/>
        <v>1376890</v>
      </c>
      <c r="C63" s="41">
        <f t="shared" si="5"/>
        <v>1227839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133540.5</v>
      </c>
      <c r="C64" s="41">
        <f t="shared" si="5"/>
        <v>122025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13986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2575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2033</v>
      </c>
      <c r="C7" s="9">
        <v>5294</v>
      </c>
      <c r="D7" s="9">
        <v>30562</v>
      </c>
      <c r="E7" s="9">
        <v>38217</v>
      </c>
      <c r="F7" s="10">
        <f>((E7*100)/D7)-100</f>
        <v>25.04744453896997</v>
      </c>
      <c r="G7" s="1"/>
      <c r="H7" s="1"/>
      <c r="I7" s="1"/>
    </row>
    <row r="8" spans="1:12" x14ac:dyDescent="0.25">
      <c r="A8" s="11" t="s">
        <v>45</v>
      </c>
      <c r="B8" s="12">
        <v>52757</v>
      </c>
      <c r="C8" s="12">
        <v>44496</v>
      </c>
      <c r="D8" s="12">
        <v>203522</v>
      </c>
      <c r="E8" s="12">
        <v>198501</v>
      </c>
      <c r="F8" s="13">
        <f t="shared" ref="F8:F35" si="0">((E8*100)/D8)-100</f>
        <v>-2.4670551586560663</v>
      </c>
      <c r="G8" s="1"/>
      <c r="H8" s="1"/>
      <c r="I8" s="1"/>
    </row>
    <row r="9" spans="1:12" x14ac:dyDescent="0.25">
      <c r="A9" s="8" t="s">
        <v>46</v>
      </c>
      <c r="B9" s="9">
        <v>311228</v>
      </c>
      <c r="C9" s="9">
        <v>209741</v>
      </c>
      <c r="D9" s="9">
        <v>935753</v>
      </c>
      <c r="E9" s="9">
        <v>764126</v>
      </c>
      <c r="F9" s="10">
        <f t="shared" si="0"/>
        <v>-18.341057950121453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821688</v>
      </c>
      <c r="C11" s="9">
        <v>691301</v>
      </c>
      <c r="D11" s="9">
        <v>3462649</v>
      </c>
      <c r="E11" s="9">
        <v>3315386</v>
      </c>
      <c r="F11" s="10">
        <f t="shared" si="0"/>
        <v>-4.252900019609271</v>
      </c>
      <c r="G11" s="1"/>
      <c r="H11" s="1"/>
      <c r="I11" s="1"/>
    </row>
    <row r="12" spans="1:12" x14ac:dyDescent="0.25">
      <c r="A12" s="11" t="s">
        <v>49</v>
      </c>
      <c r="B12" s="12">
        <v>19716</v>
      </c>
      <c r="C12" s="12">
        <v>39754</v>
      </c>
      <c r="D12" s="12">
        <v>149021</v>
      </c>
      <c r="E12" s="12">
        <v>191066</v>
      </c>
      <c r="F12" s="13">
        <f t="shared" si="0"/>
        <v>28.214144315230726</v>
      </c>
      <c r="G12" s="1"/>
      <c r="H12" s="1"/>
      <c r="I12" s="1"/>
    </row>
    <row r="13" spans="1:12" x14ac:dyDescent="0.25">
      <c r="A13" s="8" t="s">
        <v>50</v>
      </c>
      <c r="B13" s="9">
        <v>1016089</v>
      </c>
      <c r="C13" s="9">
        <v>1094292</v>
      </c>
      <c r="D13" s="9">
        <v>4024610</v>
      </c>
      <c r="E13" s="9">
        <v>4012378</v>
      </c>
      <c r="F13" s="10">
        <f t="shared" si="0"/>
        <v>-0.30393007024282781</v>
      </c>
      <c r="G13" s="1"/>
      <c r="H13" s="1"/>
      <c r="I13" s="1"/>
    </row>
    <row r="14" spans="1:12" x14ac:dyDescent="0.25">
      <c r="A14" s="11" t="s">
        <v>51</v>
      </c>
      <c r="B14" s="12">
        <v>532897</v>
      </c>
      <c r="C14" s="12">
        <v>585831</v>
      </c>
      <c r="D14" s="12">
        <v>2196039</v>
      </c>
      <c r="E14" s="12">
        <v>2368145</v>
      </c>
      <c r="F14" s="13">
        <f t="shared" si="0"/>
        <v>7.8371103609726447</v>
      </c>
      <c r="G14" s="1"/>
      <c r="H14" s="1"/>
      <c r="I14" s="1"/>
    </row>
    <row r="15" spans="1:12" x14ac:dyDescent="0.25">
      <c r="A15" s="8" t="s">
        <v>52</v>
      </c>
      <c r="B15" s="9">
        <v>22086</v>
      </c>
      <c r="C15" s="9">
        <v>23618</v>
      </c>
      <c r="D15" s="9">
        <v>114079</v>
      </c>
      <c r="E15" s="9">
        <v>130086</v>
      </c>
      <c r="F15" s="10">
        <f t="shared" si="0"/>
        <v>14.031504483734949</v>
      </c>
      <c r="G15" s="1"/>
      <c r="H15" s="1"/>
      <c r="I15" s="1"/>
    </row>
    <row r="16" spans="1:12" x14ac:dyDescent="0.25">
      <c r="A16" s="11" t="s">
        <v>53</v>
      </c>
      <c r="B16" s="12">
        <v>13606</v>
      </c>
      <c r="C16" s="12">
        <v>6585</v>
      </c>
      <c r="D16" s="12">
        <v>40659</v>
      </c>
      <c r="E16" s="12">
        <v>54269</v>
      </c>
      <c r="F16" s="13">
        <f t="shared" si="0"/>
        <v>33.473523697090428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725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296594</v>
      </c>
      <c r="C18" s="12">
        <v>192389</v>
      </c>
      <c r="D18" s="12">
        <v>1517389</v>
      </c>
      <c r="E18" s="12">
        <v>1297187</v>
      </c>
      <c r="F18" s="13">
        <f t="shared" si="0"/>
        <v>-14.511901694291964</v>
      </c>
      <c r="G18" s="1"/>
      <c r="H18" s="1"/>
      <c r="I18" s="1"/>
    </row>
    <row r="19" spans="1:9" x14ac:dyDescent="0.25">
      <c r="A19" s="8" t="s">
        <v>56</v>
      </c>
      <c r="B19" s="9">
        <v>1621</v>
      </c>
      <c r="C19" s="9">
        <v>222</v>
      </c>
      <c r="D19" s="9">
        <v>1621</v>
      </c>
      <c r="E19" s="9">
        <v>225</v>
      </c>
      <c r="F19" s="10">
        <f t="shared" si="0"/>
        <v>-86.119679210363969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2303</v>
      </c>
      <c r="E20" s="12">
        <v>2244</v>
      </c>
      <c r="F20" s="13">
        <f t="shared" si="0"/>
        <v>-2.5618758141554565</v>
      </c>
      <c r="G20" s="1"/>
      <c r="H20" s="1"/>
      <c r="I20" s="1"/>
    </row>
    <row r="21" spans="1:9" x14ac:dyDescent="0.25">
      <c r="A21" s="8" t="s">
        <v>58</v>
      </c>
      <c r="B21" s="9">
        <v>420</v>
      </c>
      <c r="C21" s="9">
        <v>0</v>
      </c>
      <c r="D21" s="9">
        <v>525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135223</v>
      </c>
      <c r="C22" s="12">
        <v>144737</v>
      </c>
      <c r="D22" s="12">
        <v>853040</v>
      </c>
      <c r="E22" s="12">
        <v>907539</v>
      </c>
      <c r="F22" s="13">
        <f t="shared" si="0"/>
        <v>6.3887977117134085</v>
      </c>
      <c r="G22" s="1"/>
      <c r="H22" s="1"/>
      <c r="I22" s="1"/>
    </row>
    <row r="23" spans="1:9" x14ac:dyDescent="0.25">
      <c r="A23" s="8" t="s">
        <v>60</v>
      </c>
      <c r="B23" s="9">
        <v>75570</v>
      </c>
      <c r="C23" s="9">
        <v>112078</v>
      </c>
      <c r="D23" s="9">
        <v>440177</v>
      </c>
      <c r="E23" s="9">
        <v>553702</v>
      </c>
      <c r="F23" s="10">
        <f t="shared" si="0"/>
        <v>25.790761443691963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91908</v>
      </c>
      <c r="C25" s="9">
        <v>78776</v>
      </c>
      <c r="D25" s="9">
        <v>406406</v>
      </c>
      <c r="E25" s="9">
        <v>441414</v>
      </c>
      <c r="F25" s="10">
        <f t="shared" si="0"/>
        <v>8.6140460524697033</v>
      </c>
      <c r="G25" s="1"/>
      <c r="H25" s="1"/>
      <c r="I25" s="1"/>
    </row>
    <row r="26" spans="1:9" x14ac:dyDescent="0.25">
      <c r="A26" s="11" t="s">
        <v>63</v>
      </c>
      <c r="B26" s="12">
        <v>422</v>
      </c>
      <c r="C26" s="12">
        <v>222</v>
      </c>
      <c r="D26" s="12">
        <v>2683</v>
      </c>
      <c r="E26" s="12">
        <v>1226</v>
      </c>
      <c r="F26" s="13">
        <f t="shared" si="0"/>
        <v>-54.304882594111071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471835</v>
      </c>
      <c r="C28" s="12">
        <v>489859</v>
      </c>
      <c r="D28" s="12">
        <v>2780910</v>
      </c>
      <c r="E28" s="12">
        <v>3023180</v>
      </c>
      <c r="F28" s="13">
        <f t="shared" si="0"/>
        <v>8.7118964655454505</v>
      </c>
      <c r="G28" s="1"/>
      <c r="H28" s="1"/>
      <c r="I28" s="1"/>
    </row>
    <row r="29" spans="1:9" x14ac:dyDescent="0.25">
      <c r="A29" s="8" t="s">
        <v>66</v>
      </c>
      <c r="B29" s="9">
        <v>24293</v>
      </c>
      <c r="C29" s="9">
        <v>34841</v>
      </c>
      <c r="D29" s="9">
        <v>110942</v>
      </c>
      <c r="E29" s="9">
        <v>157676</v>
      </c>
      <c r="F29" s="10">
        <f t="shared" si="0"/>
        <v>42.124713814425547</v>
      </c>
      <c r="G29" s="1"/>
      <c r="H29" s="1"/>
      <c r="I29" s="1"/>
    </row>
    <row r="30" spans="1:9" x14ac:dyDescent="0.25">
      <c r="A30" s="11" t="s">
        <v>67</v>
      </c>
      <c r="B30" s="12">
        <v>1981</v>
      </c>
      <c r="C30" s="12">
        <v>1028</v>
      </c>
      <c r="D30" s="12">
        <v>64353</v>
      </c>
      <c r="E30" s="12">
        <v>6788</v>
      </c>
      <c r="F30" s="13">
        <f t="shared" si="0"/>
        <v>-89.45192920298976</v>
      </c>
      <c r="G30" s="1"/>
      <c r="H30" s="1"/>
      <c r="I30" s="1"/>
    </row>
    <row r="31" spans="1:9" x14ac:dyDescent="0.25">
      <c r="A31" s="8" t="s">
        <v>68</v>
      </c>
      <c r="B31" s="9">
        <v>214</v>
      </c>
      <c r="C31" s="9">
        <v>0</v>
      </c>
      <c r="D31" s="9">
        <v>1727</v>
      </c>
      <c r="E31" s="9">
        <v>3148</v>
      </c>
      <c r="F31" s="10">
        <f t="shared" si="0"/>
        <v>82.281412854661255</v>
      </c>
      <c r="G31" s="1"/>
      <c r="H31" s="1"/>
      <c r="I31" s="1"/>
    </row>
    <row r="32" spans="1:9" x14ac:dyDescent="0.25">
      <c r="A32" s="11" t="s">
        <v>69</v>
      </c>
      <c r="B32" s="12">
        <v>91053</v>
      </c>
      <c r="C32" s="12">
        <v>66877</v>
      </c>
      <c r="D32" s="12">
        <v>312951</v>
      </c>
      <c r="E32" s="12">
        <v>298427</v>
      </c>
      <c r="F32" s="13">
        <f t="shared" si="0"/>
        <v>-4.6409821345833677</v>
      </c>
      <c r="G32" s="1"/>
      <c r="H32" s="1"/>
      <c r="I32" s="1"/>
    </row>
    <row r="33" spans="1:9" x14ac:dyDescent="0.25">
      <c r="A33" s="8" t="s">
        <v>70</v>
      </c>
      <c r="B33" s="9">
        <v>201684</v>
      </c>
      <c r="C33" s="9">
        <v>187583</v>
      </c>
      <c r="D33" s="9">
        <v>828345</v>
      </c>
      <c r="E33" s="9">
        <v>768878</v>
      </c>
      <c r="F33" s="10">
        <f t="shared" si="0"/>
        <v>-7.1790135752615214</v>
      </c>
      <c r="G33" s="1"/>
      <c r="H33" s="1"/>
      <c r="I33" s="1"/>
    </row>
    <row r="34" spans="1:9" x14ac:dyDescent="0.25">
      <c r="A34" s="11" t="s">
        <v>71</v>
      </c>
      <c r="B34" s="12">
        <v>330</v>
      </c>
      <c r="C34" s="12">
        <v>0</v>
      </c>
      <c r="D34" s="12">
        <v>1995</v>
      </c>
      <c r="E34" s="12">
        <v>1966</v>
      </c>
      <c r="F34" s="13">
        <f t="shared" si="0"/>
        <v>-1.4536340852130394</v>
      </c>
      <c r="G34" s="1"/>
      <c r="H34" s="1"/>
      <c r="I34" s="1"/>
    </row>
    <row r="35" spans="1:9" x14ac:dyDescent="0.25">
      <c r="A35" s="14" t="s">
        <v>72</v>
      </c>
      <c r="B35" s="15">
        <f>SUM(B7:B34)</f>
        <v>4185248</v>
      </c>
      <c r="C35" s="15">
        <f t="shared" ref="C35:E35" si="1">SUM(C7:C34)</f>
        <v>4009524</v>
      </c>
      <c r="D35" s="15">
        <f t="shared" si="1"/>
        <v>18482261</v>
      </c>
      <c r="E35" s="15">
        <f t="shared" si="1"/>
        <v>18536499</v>
      </c>
      <c r="F35" s="16">
        <f t="shared" si="0"/>
        <v>0.29345976663785223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38217</v>
      </c>
      <c r="C38" s="41">
        <f>D7</f>
        <v>30562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BALEARES</v>
      </c>
      <c r="F38" s="42">
        <f>LOOKUP(E38,$A$38:$A$65,$B$38:$B$65)</f>
        <v>4012378</v>
      </c>
      <c r="G38" s="42">
        <f>LOOKUP(E38,$A$38:$A$65,$C$38:$C$65)</f>
        <v>4024610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198501</v>
      </c>
      <c r="C39" s="41">
        <f t="shared" ref="C39:C65" si="5">D8</f>
        <v>203522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3315386</v>
      </c>
      <c r="G39" s="42">
        <f t="shared" ref="G39:G65" si="8">LOOKUP(E39,$A$38:$A$65,$C$38:$C$65)</f>
        <v>3462649</v>
      </c>
    </row>
    <row r="40" spans="1:9" x14ac:dyDescent="0.25">
      <c r="A40" s="42" t="str">
        <f t="shared" si="3"/>
        <v>ALMERIA</v>
      </c>
      <c r="B40" s="41">
        <f t="shared" si="4"/>
        <v>764126</v>
      </c>
      <c r="C40" s="41">
        <f t="shared" si="5"/>
        <v>935753</v>
      </c>
      <c r="D40" s="41">
        <f t="shared" si="6"/>
        <v>8</v>
      </c>
      <c r="E40" s="42" t="str">
        <f t="shared" si="2"/>
        <v>SANTA CRUZ DE TENERIFE</v>
      </c>
      <c r="F40" s="42">
        <f t="shared" si="7"/>
        <v>3023180</v>
      </c>
      <c r="G40" s="42">
        <f t="shared" si="8"/>
        <v>2780910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2368145</v>
      </c>
      <c r="G41" s="42">
        <f t="shared" si="8"/>
        <v>2196039</v>
      </c>
    </row>
    <row r="42" spans="1:9" x14ac:dyDescent="0.25">
      <c r="A42" s="42" t="str">
        <f t="shared" si="3"/>
        <v>BAHIA DE ALGECIRAS</v>
      </c>
      <c r="B42" s="41">
        <f t="shared" si="4"/>
        <v>3315386</v>
      </c>
      <c r="C42" s="41">
        <f t="shared" si="5"/>
        <v>3462649</v>
      </c>
      <c r="D42" s="41">
        <f t="shared" si="6"/>
        <v>2</v>
      </c>
      <c r="E42" s="42" t="str">
        <f t="shared" si="2"/>
        <v>CEUTA</v>
      </c>
      <c r="F42" s="42">
        <f t="shared" si="7"/>
        <v>1297187</v>
      </c>
      <c r="G42" s="42">
        <f t="shared" si="8"/>
        <v>1517389</v>
      </c>
    </row>
    <row r="43" spans="1:9" x14ac:dyDescent="0.25">
      <c r="A43" s="42" t="str">
        <f t="shared" si="3"/>
        <v>BAHIA DE CADIZ</v>
      </c>
      <c r="B43" s="41">
        <f t="shared" si="4"/>
        <v>191066</v>
      </c>
      <c r="C43" s="41">
        <f t="shared" si="5"/>
        <v>149021</v>
      </c>
      <c r="D43" s="41">
        <f t="shared" si="6"/>
        <v>13</v>
      </c>
      <c r="E43" s="42" t="str">
        <f t="shared" si="2"/>
        <v>LAS PALMAS</v>
      </c>
      <c r="F43" s="42">
        <f t="shared" si="7"/>
        <v>907539</v>
      </c>
      <c r="G43" s="42">
        <f t="shared" si="8"/>
        <v>853040</v>
      </c>
    </row>
    <row r="44" spans="1:9" x14ac:dyDescent="0.25">
      <c r="A44" s="42" t="str">
        <f t="shared" si="3"/>
        <v>BALEARES</v>
      </c>
      <c r="B44" s="41">
        <f t="shared" si="4"/>
        <v>4012378</v>
      </c>
      <c r="C44" s="41">
        <f t="shared" si="5"/>
        <v>4024610</v>
      </c>
      <c r="D44" s="41">
        <f t="shared" si="6"/>
        <v>1</v>
      </c>
      <c r="E44" s="42" t="str">
        <f t="shared" si="2"/>
        <v>VIGO</v>
      </c>
      <c r="F44" s="42">
        <f t="shared" si="7"/>
        <v>768878</v>
      </c>
      <c r="G44" s="42">
        <f t="shared" si="8"/>
        <v>828345</v>
      </c>
    </row>
    <row r="45" spans="1:9" x14ac:dyDescent="0.25">
      <c r="A45" s="42" t="str">
        <f t="shared" si="3"/>
        <v>BARCELONA</v>
      </c>
      <c r="B45" s="41">
        <f t="shared" si="4"/>
        <v>2368145</v>
      </c>
      <c r="C45" s="41">
        <f t="shared" si="5"/>
        <v>2196039</v>
      </c>
      <c r="D45" s="41">
        <f t="shared" si="6"/>
        <v>4</v>
      </c>
      <c r="E45" s="42" t="str">
        <f t="shared" si="2"/>
        <v>ALMERIA</v>
      </c>
      <c r="F45" s="42">
        <f t="shared" si="7"/>
        <v>764126</v>
      </c>
      <c r="G45" s="42">
        <f t="shared" si="8"/>
        <v>935753</v>
      </c>
    </row>
    <row r="46" spans="1:9" x14ac:dyDescent="0.25">
      <c r="A46" s="42" t="str">
        <f t="shared" si="3"/>
        <v>BILBAO</v>
      </c>
      <c r="B46" s="41">
        <f t="shared" si="4"/>
        <v>130086</v>
      </c>
      <c r="C46" s="41">
        <f t="shared" si="5"/>
        <v>114079</v>
      </c>
      <c r="D46" s="41">
        <f t="shared" si="6"/>
        <v>15</v>
      </c>
      <c r="E46" s="42" t="str">
        <f t="shared" si="2"/>
        <v>MALAGA</v>
      </c>
      <c r="F46" s="42">
        <f t="shared" si="7"/>
        <v>553702</v>
      </c>
      <c r="G46" s="42">
        <f t="shared" si="8"/>
        <v>440177</v>
      </c>
    </row>
    <row r="47" spans="1:9" x14ac:dyDescent="0.25">
      <c r="A47" s="42" t="str">
        <f t="shared" si="3"/>
        <v>CARTAGENA</v>
      </c>
      <c r="B47" s="41">
        <f t="shared" si="4"/>
        <v>54269</v>
      </c>
      <c r="C47" s="41">
        <f t="shared" si="5"/>
        <v>40659</v>
      </c>
      <c r="D47" s="41">
        <f t="shared" si="6"/>
        <v>16</v>
      </c>
      <c r="E47" s="42" t="str">
        <f t="shared" si="2"/>
        <v>MELILLA</v>
      </c>
      <c r="F47" s="42">
        <f t="shared" si="7"/>
        <v>441414</v>
      </c>
      <c r="G47" s="42">
        <f t="shared" si="8"/>
        <v>406406</v>
      </c>
    </row>
    <row r="48" spans="1:9" x14ac:dyDescent="0.25">
      <c r="A48" s="42" t="str">
        <f t="shared" si="3"/>
        <v>CASTELLON</v>
      </c>
      <c r="B48" s="41">
        <f t="shared" si="4"/>
        <v>725</v>
      </c>
      <c r="C48" s="41">
        <f t="shared" si="5"/>
        <v>0</v>
      </c>
      <c r="D48" s="41">
        <f t="shared" si="6"/>
        <v>23</v>
      </c>
      <c r="E48" s="42" t="str">
        <f t="shared" si="2"/>
        <v>VALENCIA</v>
      </c>
      <c r="F48" s="42">
        <f t="shared" si="7"/>
        <v>298427</v>
      </c>
      <c r="G48" s="42">
        <f t="shared" si="8"/>
        <v>312951</v>
      </c>
    </row>
    <row r="49" spans="1:7" x14ac:dyDescent="0.25">
      <c r="A49" s="42" t="str">
        <f t="shared" si="3"/>
        <v>CEUTA</v>
      </c>
      <c r="B49" s="41">
        <f t="shared" si="4"/>
        <v>1297187</v>
      </c>
      <c r="C49" s="41">
        <f t="shared" si="5"/>
        <v>1517389</v>
      </c>
      <c r="D49" s="41">
        <f t="shared" si="6"/>
        <v>5</v>
      </c>
      <c r="E49" s="42" t="str">
        <f t="shared" si="2"/>
        <v>ALICANTE</v>
      </c>
      <c r="F49" s="42">
        <f t="shared" si="7"/>
        <v>198501</v>
      </c>
      <c r="G49" s="42">
        <f t="shared" si="8"/>
        <v>203522</v>
      </c>
    </row>
    <row r="50" spans="1:7" x14ac:dyDescent="0.25">
      <c r="A50" s="42" t="str">
        <f t="shared" si="3"/>
        <v>FERROL-SAN CIBRAO</v>
      </c>
      <c r="B50" s="41">
        <f t="shared" si="4"/>
        <v>225</v>
      </c>
      <c r="C50" s="41">
        <f t="shared" si="5"/>
        <v>1621</v>
      </c>
      <c r="D50" s="41">
        <f t="shared" si="6"/>
        <v>24</v>
      </c>
      <c r="E50" s="42" t="str">
        <f t="shared" si="2"/>
        <v>BAHIA DE CADIZ</v>
      </c>
      <c r="F50" s="42">
        <f t="shared" si="7"/>
        <v>191066</v>
      </c>
      <c r="G50" s="42">
        <f t="shared" si="8"/>
        <v>149021</v>
      </c>
    </row>
    <row r="51" spans="1:7" x14ac:dyDescent="0.25">
      <c r="A51" s="42" t="str">
        <f t="shared" si="3"/>
        <v>GIJON</v>
      </c>
      <c r="B51" s="41">
        <f t="shared" si="4"/>
        <v>2244</v>
      </c>
      <c r="C51" s="41">
        <f t="shared" si="5"/>
        <v>2303</v>
      </c>
      <c r="D51" s="41">
        <f t="shared" si="6"/>
        <v>20</v>
      </c>
      <c r="E51" s="42" t="str">
        <f t="shared" si="2"/>
        <v>SANTANDER</v>
      </c>
      <c r="F51" s="42">
        <f t="shared" si="7"/>
        <v>157676</v>
      </c>
      <c r="G51" s="42">
        <f t="shared" si="8"/>
        <v>110942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525</v>
      </c>
      <c r="D52" s="41">
        <f t="shared" si="6"/>
        <v>28</v>
      </c>
      <c r="E52" s="42" t="str">
        <f t="shared" si="2"/>
        <v>BILBAO</v>
      </c>
      <c r="F52" s="42">
        <f t="shared" si="7"/>
        <v>130086</v>
      </c>
      <c r="G52" s="42">
        <f t="shared" si="8"/>
        <v>114079</v>
      </c>
    </row>
    <row r="53" spans="1:7" x14ac:dyDescent="0.25">
      <c r="A53" s="42" t="str">
        <f t="shared" si="3"/>
        <v>LAS PALMAS</v>
      </c>
      <c r="B53" s="41">
        <f t="shared" si="4"/>
        <v>907539</v>
      </c>
      <c r="C53" s="41">
        <f t="shared" si="5"/>
        <v>853040</v>
      </c>
      <c r="D53" s="41">
        <f t="shared" si="6"/>
        <v>6</v>
      </c>
      <c r="E53" s="42" t="str">
        <f t="shared" si="2"/>
        <v>CARTAGENA</v>
      </c>
      <c r="F53" s="42">
        <f t="shared" si="7"/>
        <v>54269</v>
      </c>
      <c r="G53" s="42">
        <f t="shared" si="8"/>
        <v>40659</v>
      </c>
    </row>
    <row r="54" spans="1:7" x14ac:dyDescent="0.25">
      <c r="A54" s="42" t="str">
        <f t="shared" si="3"/>
        <v>MALAGA</v>
      </c>
      <c r="B54" s="41">
        <f t="shared" si="4"/>
        <v>553702</v>
      </c>
      <c r="C54" s="41">
        <f t="shared" si="5"/>
        <v>440177</v>
      </c>
      <c r="D54" s="41">
        <f t="shared" si="6"/>
        <v>9</v>
      </c>
      <c r="E54" s="42" t="str">
        <f t="shared" si="2"/>
        <v>A CORUÑA</v>
      </c>
      <c r="F54" s="42">
        <f t="shared" si="7"/>
        <v>38217</v>
      </c>
      <c r="G54" s="42">
        <f t="shared" si="8"/>
        <v>30562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6788</v>
      </c>
      <c r="G55" s="42">
        <f t="shared" si="8"/>
        <v>64353</v>
      </c>
    </row>
    <row r="56" spans="1:7" x14ac:dyDescent="0.25">
      <c r="A56" s="42" t="str">
        <f t="shared" si="3"/>
        <v>MELILLA</v>
      </c>
      <c r="B56" s="41">
        <f t="shared" si="4"/>
        <v>441414</v>
      </c>
      <c r="C56" s="41">
        <f t="shared" si="5"/>
        <v>406406</v>
      </c>
      <c r="D56" s="41">
        <f t="shared" si="6"/>
        <v>10</v>
      </c>
      <c r="E56" s="42" t="str">
        <f t="shared" si="2"/>
        <v>TARRAGONA</v>
      </c>
      <c r="F56" s="42">
        <f t="shared" si="9"/>
        <v>3148</v>
      </c>
      <c r="G56" s="42">
        <f t="shared" si="8"/>
        <v>1727</v>
      </c>
    </row>
    <row r="57" spans="1:7" x14ac:dyDescent="0.25">
      <c r="A57" s="42" t="str">
        <f t="shared" si="3"/>
        <v>MOTRIL</v>
      </c>
      <c r="B57" s="41">
        <f t="shared" si="4"/>
        <v>1226</v>
      </c>
      <c r="C57" s="41">
        <f t="shared" si="5"/>
        <v>2683</v>
      </c>
      <c r="D57" s="41">
        <f t="shared" si="6"/>
        <v>22</v>
      </c>
      <c r="E57" s="42" t="str">
        <f t="shared" si="2"/>
        <v>GIJON</v>
      </c>
      <c r="F57" s="42">
        <f t="shared" si="9"/>
        <v>2244</v>
      </c>
      <c r="G57" s="42">
        <f t="shared" si="8"/>
        <v>2303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1966</v>
      </c>
      <c r="G58" s="42">
        <f t="shared" si="8"/>
        <v>1995</v>
      </c>
    </row>
    <row r="59" spans="1:7" x14ac:dyDescent="0.25">
      <c r="A59" s="42" t="str">
        <f t="shared" si="3"/>
        <v>SANTA CRUZ DE TENERIFE</v>
      </c>
      <c r="B59" s="41">
        <f t="shared" si="4"/>
        <v>3023180</v>
      </c>
      <c r="C59" s="41">
        <f t="shared" si="5"/>
        <v>2780910</v>
      </c>
      <c r="D59" s="41">
        <f t="shared" si="6"/>
        <v>3</v>
      </c>
      <c r="E59" s="42" t="str">
        <f t="shared" si="2"/>
        <v>MOTRIL</v>
      </c>
      <c r="F59" s="42">
        <f t="shared" si="9"/>
        <v>1226</v>
      </c>
      <c r="G59" s="42">
        <f t="shared" si="8"/>
        <v>2683</v>
      </c>
    </row>
    <row r="60" spans="1:7" x14ac:dyDescent="0.25">
      <c r="A60" s="42" t="str">
        <f t="shared" si="3"/>
        <v>SANTANDER</v>
      </c>
      <c r="B60" s="41">
        <f t="shared" si="4"/>
        <v>157676</v>
      </c>
      <c r="C60" s="41">
        <f t="shared" si="5"/>
        <v>110942</v>
      </c>
      <c r="D60" s="41">
        <f t="shared" si="6"/>
        <v>14</v>
      </c>
      <c r="E60" s="42" t="str">
        <f t="shared" si="2"/>
        <v>CASTELLON</v>
      </c>
      <c r="F60" s="42">
        <f t="shared" si="9"/>
        <v>725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6788</v>
      </c>
      <c r="C61" s="41">
        <f t="shared" si="5"/>
        <v>64353</v>
      </c>
      <c r="D61" s="41">
        <f t="shared" si="6"/>
        <v>18</v>
      </c>
      <c r="E61" s="42" t="str">
        <f t="shared" si="2"/>
        <v>FERROL-SAN CIBRAO</v>
      </c>
      <c r="F61" s="42">
        <f t="shared" si="9"/>
        <v>225</v>
      </c>
      <c r="G61" s="42">
        <f t="shared" si="8"/>
        <v>1621</v>
      </c>
    </row>
    <row r="62" spans="1:7" x14ac:dyDescent="0.25">
      <c r="A62" s="42" t="str">
        <f t="shared" si="3"/>
        <v>TARRAGONA</v>
      </c>
      <c r="B62" s="41">
        <f t="shared" si="4"/>
        <v>3148</v>
      </c>
      <c r="C62" s="41">
        <f t="shared" si="5"/>
        <v>1727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298427</v>
      </c>
      <c r="C63" s="41">
        <f t="shared" si="5"/>
        <v>312951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768878</v>
      </c>
      <c r="C64" s="41">
        <f t="shared" si="5"/>
        <v>828345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1966</v>
      </c>
      <c r="C65" s="41">
        <f t="shared" si="5"/>
        <v>1995</v>
      </c>
      <c r="D65" s="41">
        <f t="shared" si="6"/>
        <v>21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2326</v>
      </c>
      <c r="C7" s="9">
        <v>2495</v>
      </c>
      <c r="D7" s="9">
        <v>28529</v>
      </c>
      <c r="E7" s="9">
        <v>32923</v>
      </c>
      <c r="F7" s="10">
        <f>((E7*100)/D7)-100</f>
        <v>15.401871779592696</v>
      </c>
      <c r="G7" s="1"/>
      <c r="H7" s="1"/>
      <c r="I7" s="1"/>
    </row>
    <row r="8" spans="1:12" x14ac:dyDescent="0.25">
      <c r="A8" s="11" t="s">
        <v>45</v>
      </c>
      <c r="B8" s="12">
        <v>9938</v>
      </c>
      <c r="C8" s="12">
        <v>1537</v>
      </c>
      <c r="D8" s="12">
        <v>32463</v>
      </c>
      <c r="E8" s="12">
        <v>26225</v>
      </c>
      <c r="F8" s="13">
        <f t="shared" ref="F8:F35" si="0">((E8*100)/D8)-100</f>
        <v>-19.215722514863074</v>
      </c>
      <c r="G8" s="1"/>
      <c r="H8" s="1"/>
      <c r="I8" s="1"/>
    </row>
    <row r="9" spans="1:12" x14ac:dyDescent="0.25">
      <c r="A9" s="8" t="s">
        <v>46</v>
      </c>
      <c r="B9" s="9">
        <v>4750</v>
      </c>
      <c r="C9" s="9">
        <v>9249</v>
      </c>
      <c r="D9" s="9">
        <v>13992</v>
      </c>
      <c r="E9" s="9">
        <v>31289</v>
      </c>
      <c r="F9" s="10">
        <f t="shared" si="0"/>
        <v>123.62064036592338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37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10649</v>
      </c>
      <c r="C12" s="12">
        <v>24393</v>
      </c>
      <c r="D12" s="12">
        <v>117679</v>
      </c>
      <c r="E12" s="12">
        <v>138419</v>
      </c>
      <c r="F12" s="13">
        <f t="shared" si="0"/>
        <v>17.624215025620543</v>
      </c>
      <c r="G12" s="1"/>
      <c r="H12" s="1"/>
      <c r="I12" s="1"/>
    </row>
    <row r="13" spans="1:12" x14ac:dyDescent="0.25">
      <c r="A13" s="8" t="s">
        <v>50</v>
      </c>
      <c r="B13" s="9">
        <v>182210</v>
      </c>
      <c r="C13" s="9">
        <v>237825</v>
      </c>
      <c r="D13" s="9">
        <v>630790</v>
      </c>
      <c r="E13" s="9">
        <v>783592</v>
      </c>
      <c r="F13" s="10">
        <f t="shared" si="0"/>
        <v>24.22390970053425</v>
      </c>
      <c r="G13" s="1"/>
      <c r="H13" s="1"/>
      <c r="I13" s="1"/>
    </row>
    <row r="14" spans="1:12" x14ac:dyDescent="0.25">
      <c r="A14" s="11" t="s">
        <v>51</v>
      </c>
      <c r="B14" s="12">
        <v>260905</v>
      </c>
      <c r="C14" s="12">
        <v>277977</v>
      </c>
      <c r="D14" s="12">
        <v>1056167</v>
      </c>
      <c r="E14" s="12">
        <v>1183648</v>
      </c>
      <c r="F14" s="13">
        <f t="shared" si="0"/>
        <v>12.070155571988138</v>
      </c>
      <c r="G14" s="1"/>
      <c r="H14" s="1"/>
      <c r="I14" s="1"/>
    </row>
    <row r="15" spans="1:12" x14ac:dyDescent="0.25">
      <c r="A15" s="8" t="s">
        <v>52</v>
      </c>
      <c r="B15" s="9">
        <v>4540</v>
      </c>
      <c r="C15" s="9">
        <v>6421</v>
      </c>
      <c r="D15" s="9">
        <v>21281</v>
      </c>
      <c r="E15" s="9">
        <v>25729</v>
      </c>
      <c r="F15" s="10">
        <f t="shared" si="0"/>
        <v>20.901273436398668</v>
      </c>
      <c r="G15" s="1"/>
      <c r="H15" s="1"/>
      <c r="I15" s="1"/>
    </row>
    <row r="16" spans="1:12" x14ac:dyDescent="0.25">
      <c r="A16" s="11" t="s">
        <v>53</v>
      </c>
      <c r="B16" s="12">
        <v>2864</v>
      </c>
      <c r="C16" s="12">
        <v>9718</v>
      </c>
      <c r="D16" s="12">
        <v>27053</v>
      </c>
      <c r="E16" s="12">
        <v>47684</v>
      </c>
      <c r="F16" s="13">
        <f t="shared" si="0"/>
        <v>76.261412782316199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725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2576</v>
      </c>
      <c r="E18" s="12">
        <v>2613</v>
      </c>
      <c r="F18" s="13">
        <f t="shared" si="0"/>
        <v>1.4363354037267015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413</v>
      </c>
      <c r="C20" s="12">
        <v>0</v>
      </c>
      <c r="D20" s="12">
        <v>2303</v>
      </c>
      <c r="E20" s="12">
        <v>2244</v>
      </c>
      <c r="F20" s="13">
        <f t="shared" si="0"/>
        <v>-2.5618758141554565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105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6832</v>
      </c>
      <c r="C22" s="12">
        <v>18424</v>
      </c>
      <c r="D22" s="12">
        <v>319024</v>
      </c>
      <c r="E22" s="12">
        <v>299366</v>
      </c>
      <c r="F22" s="13">
        <f t="shared" si="0"/>
        <v>-6.1619188525001221</v>
      </c>
      <c r="G22" s="1"/>
      <c r="H22" s="1"/>
      <c r="I22" s="1"/>
    </row>
    <row r="23" spans="1:9" x14ac:dyDescent="0.25">
      <c r="A23" s="8" t="s">
        <v>60</v>
      </c>
      <c r="B23" s="9">
        <v>25888</v>
      </c>
      <c r="C23" s="9">
        <v>75688</v>
      </c>
      <c r="D23" s="9">
        <v>203401</v>
      </c>
      <c r="E23" s="9">
        <v>258615</v>
      </c>
      <c r="F23" s="10">
        <f t="shared" si="0"/>
        <v>27.145392598856446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52</v>
      </c>
      <c r="D26" s="12">
        <v>2261</v>
      </c>
      <c r="E26" s="12">
        <v>1004</v>
      </c>
      <c r="F26" s="13">
        <f t="shared" si="0"/>
        <v>-55.594869526758075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3620</v>
      </c>
      <c r="C28" s="12">
        <v>14975</v>
      </c>
      <c r="D28" s="12">
        <v>265802</v>
      </c>
      <c r="E28" s="12">
        <v>347413</v>
      </c>
      <c r="F28" s="13">
        <f t="shared" si="0"/>
        <v>30.703681687872916</v>
      </c>
      <c r="G28" s="1"/>
      <c r="H28" s="1"/>
      <c r="I28" s="1"/>
    </row>
    <row r="29" spans="1:9" x14ac:dyDescent="0.25">
      <c r="A29" s="8" t="s">
        <v>66</v>
      </c>
      <c r="B29" s="9">
        <v>386</v>
      </c>
      <c r="C29" s="9">
        <v>369</v>
      </c>
      <c r="D29" s="9">
        <v>8195</v>
      </c>
      <c r="E29" s="9">
        <v>8396</v>
      </c>
      <c r="F29" s="10">
        <f t="shared" si="0"/>
        <v>2.4527150701647287</v>
      </c>
      <c r="G29" s="1"/>
      <c r="H29" s="1"/>
      <c r="I29" s="1"/>
    </row>
    <row r="30" spans="1:9" x14ac:dyDescent="0.25">
      <c r="A30" s="11" t="s">
        <v>67</v>
      </c>
      <c r="B30" s="12">
        <v>1866</v>
      </c>
      <c r="C30" s="12">
        <v>802</v>
      </c>
      <c r="D30" s="12">
        <v>11771</v>
      </c>
      <c r="E30" s="12">
        <v>5760</v>
      </c>
      <c r="F30" s="13">
        <f t="shared" si="0"/>
        <v>-51.066179593917255</v>
      </c>
      <c r="G30" s="1"/>
      <c r="H30" s="1"/>
      <c r="I30" s="1"/>
    </row>
    <row r="31" spans="1:9" x14ac:dyDescent="0.25">
      <c r="A31" s="8" t="s">
        <v>68</v>
      </c>
      <c r="B31" s="9">
        <v>405</v>
      </c>
      <c r="C31" s="9">
        <v>3148</v>
      </c>
      <c r="D31" s="9">
        <v>1513</v>
      </c>
      <c r="E31" s="9">
        <v>3148</v>
      </c>
      <c r="F31" s="10">
        <f t="shared" si="0"/>
        <v>108.06345009914077</v>
      </c>
      <c r="G31" s="1"/>
      <c r="H31" s="1"/>
      <c r="I31" s="1"/>
    </row>
    <row r="32" spans="1:9" x14ac:dyDescent="0.25">
      <c r="A32" s="11" t="s">
        <v>69</v>
      </c>
      <c r="B32" s="12">
        <v>24982</v>
      </c>
      <c r="C32" s="12">
        <v>32476</v>
      </c>
      <c r="D32" s="12">
        <v>100140</v>
      </c>
      <c r="E32" s="12">
        <v>131317</v>
      </c>
      <c r="F32" s="13">
        <f t="shared" si="0"/>
        <v>31.133413221489917</v>
      </c>
      <c r="G32" s="1"/>
      <c r="H32" s="1"/>
      <c r="I32" s="1"/>
    </row>
    <row r="33" spans="1:9" x14ac:dyDescent="0.25">
      <c r="A33" s="8" t="s">
        <v>70</v>
      </c>
      <c r="B33" s="9">
        <v>28756</v>
      </c>
      <c r="C33" s="9">
        <v>25998</v>
      </c>
      <c r="D33" s="9">
        <v>120013</v>
      </c>
      <c r="E33" s="9">
        <v>110031</v>
      </c>
      <c r="F33" s="10">
        <f t="shared" si="0"/>
        <v>-8.3174322781698606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1665</v>
      </c>
      <c r="E34" s="12">
        <v>1966</v>
      </c>
      <c r="F34" s="13">
        <f t="shared" si="0"/>
        <v>18.078078078078079</v>
      </c>
      <c r="G34" s="1"/>
      <c r="H34" s="1"/>
      <c r="I34" s="1"/>
    </row>
    <row r="35" spans="1:9" x14ac:dyDescent="0.25">
      <c r="A35" s="14" t="s">
        <v>72</v>
      </c>
      <c r="B35" s="15">
        <f>SUM(B7:B34)</f>
        <v>571330</v>
      </c>
      <c r="C35" s="15">
        <f t="shared" ref="C35:E35" si="1">SUM(C7:C34)</f>
        <v>741547</v>
      </c>
      <c r="D35" s="15">
        <f t="shared" si="1"/>
        <v>2966723</v>
      </c>
      <c r="E35" s="15">
        <f t="shared" si="1"/>
        <v>3442144</v>
      </c>
      <c r="F35" s="16">
        <f t="shared" si="0"/>
        <v>16.025122669018984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32923</v>
      </c>
      <c r="C38" s="41">
        <f>D7</f>
        <v>28529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1183648</v>
      </c>
      <c r="G38" s="42">
        <f>LOOKUP(E38,$A$38:$A$65,$C$38:$C$65)</f>
        <v>1056167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26225</v>
      </c>
      <c r="C39" s="41">
        <f t="shared" ref="C39:C65" si="5">D8</f>
        <v>32463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783592</v>
      </c>
      <c r="G39" s="42">
        <f t="shared" ref="G39:G65" si="8">LOOKUP(E39,$A$38:$A$65,$C$38:$C$65)</f>
        <v>630790</v>
      </c>
    </row>
    <row r="40" spans="1:9" x14ac:dyDescent="0.25">
      <c r="A40" s="42" t="str">
        <f t="shared" si="3"/>
        <v>ALMERIA</v>
      </c>
      <c r="B40" s="41">
        <f t="shared" si="4"/>
        <v>31289</v>
      </c>
      <c r="C40" s="41">
        <f t="shared" si="5"/>
        <v>13992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347413</v>
      </c>
      <c r="G40" s="42">
        <f t="shared" si="8"/>
        <v>265802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299366</v>
      </c>
      <c r="G41" s="42">
        <f t="shared" si="8"/>
        <v>319024</v>
      </c>
    </row>
    <row r="42" spans="1:9" x14ac:dyDescent="0.25">
      <c r="A42" s="42" t="str">
        <f t="shared" si="3"/>
        <v>BAHIA DE ALGECIRAS</v>
      </c>
      <c r="B42" s="41">
        <f t="shared" si="4"/>
        <v>37</v>
      </c>
      <c r="C42" s="41">
        <f t="shared" si="5"/>
        <v>0</v>
      </c>
      <c r="D42" s="41">
        <f t="shared" si="6"/>
        <v>22</v>
      </c>
      <c r="E42" s="42" t="str">
        <f t="shared" si="2"/>
        <v>MALAGA</v>
      </c>
      <c r="F42" s="42">
        <f t="shared" si="7"/>
        <v>258615</v>
      </c>
      <c r="G42" s="42">
        <f t="shared" si="8"/>
        <v>203401</v>
      </c>
    </row>
    <row r="43" spans="1:9" x14ac:dyDescent="0.25">
      <c r="A43" s="42" t="str">
        <f t="shared" si="3"/>
        <v>BAHIA DE CADIZ</v>
      </c>
      <c r="B43" s="41">
        <f t="shared" si="4"/>
        <v>138419</v>
      </c>
      <c r="C43" s="41">
        <f t="shared" si="5"/>
        <v>117679</v>
      </c>
      <c r="D43" s="41">
        <f t="shared" si="6"/>
        <v>6</v>
      </c>
      <c r="E43" s="42" t="str">
        <f t="shared" si="2"/>
        <v>BAHIA DE CADIZ</v>
      </c>
      <c r="F43" s="42">
        <f t="shared" si="7"/>
        <v>138419</v>
      </c>
      <c r="G43" s="42">
        <f t="shared" si="8"/>
        <v>117679</v>
      </c>
    </row>
    <row r="44" spans="1:9" x14ac:dyDescent="0.25">
      <c r="A44" s="42" t="str">
        <f t="shared" si="3"/>
        <v>BALEARES</v>
      </c>
      <c r="B44" s="41">
        <f t="shared" si="4"/>
        <v>783592</v>
      </c>
      <c r="C44" s="41">
        <f t="shared" si="5"/>
        <v>630790</v>
      </c>
      <c r="D44" s="41">
        <f t="shared" si="6"/>
        <v>2</v>
      </c>
      <c r="E44" s="42" t="str">
        <f t="shared" si="2"/>
        <v>VALENCIA</v>
      </c>
      <c r="F44" s="42">
        <f t="shared" si="7"/>
        <v>131317</v>
      </c>
      <c r="G44" s="42">
        <f t="shared" si="8"/>
        <v>100140</v>
      </c>
    </row>
    <row r="45" spans="1:9" x14ac:dyDescent="0.25">
      <c r="A45" s="42" t="str">
        <f t="shared" si="3"/>
        <v>BARCELONA</v>
      </c>
      <c r="B45" s="41">
        <f t="shared" si="4"/>
        <v>1183648</v>
      </c>
      <c r="C45" s="41">
        <f t="shared" si="5"/>
        <v>1056167</v>
      </c>
      <c r="D45" s="41">
        <f t="shared" si="6"/>
        <v>1</v>
      </c>
      <c r="E45" s="42" t="str">
        <f t="shared" si="2"/>
        <v>VIGO</v>
      </c>
      <c r="F45" s="42">
        <f t="shared" si="7"/>
        <v>110031</v>
      </c>
      <c r="G45" s="42">
        <f t="shared" si="8"/>
        <v>120013</v>
      </c>
    </row>
    <row r="46" spans="1:9" x14ac:dyDescent="0.25">
      <c r="A46" s="42" t="str">
        <f t="shared" si="3"/>
        <v>BILBAO</v>
      </c>
      <c r="B46" s="41">
        <f t="shared" si="4"/>
        <v>25729</v>
      </c>
      <c r="C46" s="41">
        <f t="shared" si="5"/>
        <v>21281</v>
      </c>
      <c r="D46" s="41">
        <f t="shared" si="6"/>
        <v>13</v>
      </c>
      <c r="E46" s="42" t="str">
        <f t="shared" si="2"/>
        <v>CARTAGENA</v>
      </c>
      <c r="F46" s="42">
        <f t="shared" si="7"/>
        <v>47684</v>
      </c>
      <c r="G46" s="42">
        <f t="shared" si="8"/>
        <v>27053</v>
      </c>
    </row>
    <row r="47" spans="1:9" x14ac:dyDescent="0.25">
      <c r="A47" s="42" t="str">
        <f t="shared" si="3"/>
        <v>CARTAGENA</v>
      </c>
      <c r="B47" s="41">
        <f t="shared" si="4"/>
        <v>47684</v>
      </c>
      <c r="C47" s="41">
        <f t="shared" si="5"/>
        <v>27053</v>
      </c>
      <c r="D47" s="41">
        <f t="shared" si="6"/>
        <v>9</v>
      </c>
      <c r="E47" s="42" t="str">
        <f t="shared" si="2"/>
        <v>A CORUÑA</v>
      </c>
      <c r="F47" s="42">
        <f t="shared" si="7"/>
        <v>32923</v>
      </c>
      <c r="G47" s="42">
        <f t="shared" si="8"/>
        <v>28529</v>
      </c>
    </row>
    <row r="48" spans="1:9" x14ac:dyDescent="0.25">
      <c r="A48" s="42" t="str">
        <f t="shared" si="3"/>
        <v>CASTELLON</v>
      </c>
      <c r="B48" s="41">
        <f t="shared" si="4"/>
        <v>725</v>
      </c>
      <c r="C48" s="41">
        <f t="shared" si="5"/>
        <v>0</v>
      </c>
      <c r="D48" s="41">
        <f t="shared" si="6"/>
        <v>21</v>
      </c>
      <c r="E48" s="42" t="str">
        <f t="shared" si="2"/>
        <v>ALMERIA</v>
      </c>
      <c r="F48" s="42">
        <f t="shared" si="7"/>
        <v>31289</v>
      </c>
      <c r="G48" s="42">
        <f t="shared" si="8"/>
        <v>13992</v>
      </c>
    </row>
    <row r="49" spans="1:7" x14ac:dyDescent="0.25">
      <c r="A49" s="42" t="str">
        <f t="shared" si="3"/>
        <v>CEUTA</v>
      </c>
      <c r="B49" s="41">
        <f t="shared" si="4"/>
        <v>2613</v>
      </c>
      <c r="C49" s="41">
        <f t="shared" si="5"/>
        <v>2576</v>
      </c>
      <c r="D49" s="41">
        <f t="shared" si="6"/>
        <v>17</v>
      </c>
      <c r="E49" s="42" t="str">
        <f t="shared" si="2"/>
        <v>ALICANTE</v>
      </c>
      <c r="F49" s="42">
        <f t="shared" si="7"/>
        <v>26225</v>
      </c>
      <c r="G49" s="42">
        <f t="shared" si="8"/>
        <v>32463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25729</v>
      </c>
      <c r="G50" s="42">
        <f t="shared" si="8"/>
        <v>21281</v>
      </c>
    </row>
    <row r="51" spans="1:7" x14ac:dyDescent="0.25">
      <c r="A51" s="42" t="str">
        <f t="shared" si="3"/>
        <v>GIJON</v>
      </c>
      <c r="B51" s="41">
        <f t="shared" si="4"/>
        <v>2244</v>
      </c>
      <c r="C51" s="41">
        <f t="shared" si="5"/>
        <v>2303</v>
      </c>
      <c r="D51" s="41">
        <f t="shared" si="6"/>
        <v>18</v>
      </c>
      <c r="E51" s="42" t="str">
        <f t="shared" si="2"/>
        <v>SANTANDER</v>
      </c>
      <c r="F51" s="42">
        <f t="shared" si="7"/>
        <v>8396</v>
      </c>
      <c r="G51" s="42">
        <f t="shared" si="8"/>
        <v>8195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105</v>
      </c>
      <c r="D52" s="41">
        <f t="shared" si="6"/>
        <v>28</v>
      </c>
      <c r="E52" s="42" t="str">
        <f t="shared" si="2"/>
        <v>SEVILLA</v>
      </c>
      <c r="F52" s="42">
        <f t="shared" si="7"/>
        <v>5760</v>
      </c>
      <c r="G52" s="42">
        <f t="shared" si="8"/>
        <v>11771</v>
      </c>
    </row>
    <row r="53" spans="1:7" x14ac:dyDescent="0.25">
      <c r="A53" s="42" t="str">
        <f t="shared" si="3"/>
        <v>LAS PALMAS</v>
      </c>
      <c r="B53" s="41">
        <f t="shared" si="4"/>
        <v>299366</v>
      </c>
      <c r="C53" s="41">
        <f t="shared" si="5"/>
        <v>319024</v>
      </c>
      <c r="D53" s="41">
        <f t="shared" si="6"/>
        <v>4</v>
      </c>
      <c r="E53" s="42" t="str">
        <f t="shared" si="2"/>
        <v>TARRAGONA</v>
      </c>
      <c r="F53" s="42">
        <f t="shared" si="7"/>
        <v>3148</v>
      </c>
      <c r="G53" s="42">
        <f t="shared" si="8"/>
        <v>1513</v>
      </c>
    </row>
    <row r="54" spans="1:7" x14ac:dyDescent="0.25">
      <c r="A54" s="42" t="str">
        <f t="shared" si="3"/>
        <v>MALAGA</v>
      </c>
      <c r="B54" s="41">
        <f t="shared" si="4"/>
        <v>258615</v>
      </c>
      <c r="C54" s="41">
        <f t="shared" si="5"/>
        <v>203401</v>
      </c>
      <c r="D54" s="41">
        <f t="shared" si="6"/>
        <v>5</v>
      </c>
      <c r="E54" s="42" t="str">
        <f t="shared" si="2"/>
        <v>CEUTA</v>
      </c>
      <c r="F54" s="42">
        <f t="shared" si="7"/>
        <v>2613</v>
      </c>
      <c r="G54" s="42">
        <f t="shared" si="8"/>
        <v>2576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2244</v>
      </c>
      <c r="G55" s="42">
        <f t="shared" si="8"/>
        <v>2303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VILAGARCIA</v>
      </c>
      <c r="F56" s="42">
        <f t="shared" si="9"/>
        <v>1966</v>
      </c>
      <c r="G56" s="42">
        <f t="shared" si="8"/>
        <v>1665</v>
      </c>
    </row>
    <row r="57" spans="1:7" x14ac:dyDescent="0.25">
      <c r="A57" s="42" t="str">
        <f t="shared" si="3"/>
        <v>MOTRIL</v>
      </c>
      <c r="B57" s="41">
        <f t="shared" si="4"/>
        <v>1004</v>
      </c>
      <c r="C57" s="41">
        <f t="shared" si="5"/>
        <v>2261</v>
      </c>
      <c r="D57" s="41">
        <f t="shared" si="6"/>
        <v>20</v>
      </c>
      <c r="E57" s="42" t="str">
        <f t="shared" si="2"/>
        <v>MOTRIL</v>
      </c>
      <c r="F57" s="42">
        <f t="shared" si="9"/>
        <v>1004</v>
      </c>
      <c r="G57" s="42">
        <f t="shared" si="8"/>
        <v>2261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9"/>
        <v>725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347413</v>
      </c>
      <c r="C59" s="41">
        <f t="shared" si="5"/>
        <v>265802</v>
      </c>
      <c r="D59" s="41">
        <f t="shared" si="6"/>
        <v>3</v>
      </c>
      <c r="E59" s="42" t="str">
        <f t="shared" si="2"/>
        <v>BAHIA DE ALGECIRAS</v>
      </c>
      <c r="F59" s="42">
        <f t="shared" si="9"/>
        <v>37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8396</v>
      </c>
      <c r="C60" s="41">
        <f t="shared" si="5"/>
        <v>8195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5760</v>
      </c>
      <c r="C61" s="41">
        <f t="shared" si="5"/>
        <v>11771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3148</v>
      </c>
      <c r="C62" s="41">
        <f t="shared" si="5"/>
        <v>1513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131317</v>
      </c>
      <c r="C63" s="41">
        <f t="shared" si="5"/>
        <v>100140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110031</v>
      </c>
      <c r="C64" s="41">
        <f t="shared" si="5"/>
        <v>120013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1966</v>
      </c>
      <c r="C65" s="41">
        <f t="shared" si="5"/>
        <v>1665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11183</v>
      </c>
      <c r="C8" s="12">
        <v>10354</v>
      </c>
      <c r="D8" s="12">
        <v>37823</v>
      </c>
      <c r="E8" s="12">
        <v>40269</v>
      </c>
      <c r="F8" s="13">
        <f t="shared" ref="F8:F35" si="0">((E8*100)/D8)-100</f>
        <v>6.4669645453824387</v>
      </c>
      <c r="G8" s="1"/>
      <c r="H8" s="1"/>
      <c r="I8" s="1"/>
    </row>
    <row r="9" spans="1:12" x14ac:dyDescent="0.25">
      <c r="A9" s="8" t="s">
        <v>46</v>
      </c>
      <c r="B9" s="9">
        <v>66597</v>
      </c>
      <c r="C9" s="9">
        <v>41446</v>
      </c>
      <c r="D9" s="9">
        <v>204253</v>
      </c>
      <c r="E9" s="9">
        <v>144565</v>
      </c>
      <c r="F9" s="10">
        <f t="shared" si="0"/>
        <v>-29.222581798064169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231822</v>
      </c>
      <c r="C11" s="9">
        <v>183046</v>
      </c>
      <c r="D11" s="9">
        <v>877037</v>
      </c>
      <c r="E11" s="9">
        <v>844456</v>
      </c>
      <c r="F11" s="10">
        <f t="shared" si="0"/>
        <v>-3.7148945825546633</v>
      </c>
      <c r="G11" s="1"/>
      <c r="H11" s="1"/>
      <c r="I11" s="1"/>
    </row>
    <row r="12" spans="1:12" x14ac:dyDescent="0.25">
      <c r="A12" s="11" t="s">
        <v>49</v>
      </c>
      <c r="B12" s="12">
        <v>1805</v>
      </c>
      <c r="C12" s="12">
        <v>1623</v>
      </c>
      <c r="D12" s="12">
        <v>8901</v>
      </c>
      <c r="E12" s="12">
        <v>7635</v>
      </c>
      <c r="F12" s="13">
        <f t="shared" si="0"/>
        <v>-14.22312099764072</v>
      </c>
      <c r="G12" s="1"/>
      <c r="H12" s="1"/>
      <c r="I12" s="1"/>
    </row>
    <row r="13" spans="1:12" x14ac:dyDescent="0.25">
      <c r="A13" s="8" t="s">
        <v>50</v>
      </c>
      <c r="B13" s="9">
        <v>102672</v>
      </c>
      <c r="C13" s="9">
        <v>105897</v>
      </c>
      <c r="D13" s="9">
        <v>318207</v>
      </c>
      <c r="E13" s="9">
        <v>320522</v>
      </c>
      <c r="F13" s="10">
        <f t="shared" si="0"/>
        <v>0.72751385104665189</v>
      </c>
      <c r="G13" s="1"/>
      <c r="H13" s="1"/>
      <c r="I13" s="1"/>
    </row>
    <row r="14" spans="1:12" x14ac:dyDescent="0.25">
      <c r="A14" s="11" t="s">
        <v>51</v>
      </c>
      <c r="B14" s="12">
        <v>68756</v>
      </c>
      <c r="C14" s="12">
        <v>78378</v>
      </c>
      <c r="D14" s="12">
        <v>199980</v>
      </c>
      <c r="E14" s="12">
        <v>228396</v>
      </c>
      <c r="F14" s="13">
        <f t="shared" si="0"/>
        <v>14.209420942094212</v>
      </c>
      <c r="G14" s="1"/>
      <c r="H14" s="1"/>
      <c r="I14" s="1"/>
    </row>
    <row r="15" spans="1:12" x14ac:dyDescent="0.25">
      <c r="A15" s="8" t="s">
        <v>52</v>
      </c>
      <c r="B15" s="9">
        <v>4303</v>
      </c>
      <c r="C15" s="9">
        <v>3914</v>
      </c>
      <c r="D15" s="9">
        <v>24110</v>
      </c>
      <c r="E15" s="9">
        <v>24801</v>
      </c>
      <c r="F15" s="10">
        <f t="shared" si="0"/>
        <v>2.8660306926586543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72489</v>
      </c>
      <c r="C18" s="12">
        <v>41303</v>
      </c>
      <c r="D18" s="12">
        <v>339404</v>
      </c>
      <c r="E18" s="12">
        <v>275117</v>
      </c>
      <c r="F18" s="13">
        <f t="shared" si="0"/>
        <v>-18.941143887520482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32664</v>
      </c>
      <c r="C22" s="12">
        <v>32395</v>
      </c>
      <c r="D22" s="12">
        <v>142236</v>
      </c>
      <c r="E22" s="12">
        <v>144018</v>
      </c>
      <c r="F22" s="13">
        <f t="shared" si="0"/>
        <v>1.2528473804100173</v>
      </c>
      <c r="G22" s="1"/>
      <c r="H22" s="1"/>
      <c r="I22" s="1"/>
    </row>
    <row r="23" spans="1:9" x14ac:dyDescent="0.25">
      <c r="A23" s="8" t="s">
        <v>60</v>
      </c>
      <c r="B23" s="9">
        <v>6902</v>
      </c>
      <c r="C23" s="9">
        <v>4643</v>
      </c>
      <c r="D23" s="9">
        <v>26522</v>
      </c>
      <c r="E23" s="9">
        <v>22688</v>
      </c>
      <c r="F23" s="10">
        <f t="shared" si="0"/>
        <v>-14.455923384360148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16241</v>
      </c>
      <c r="C25" s="9">
        <v>10909</v>
      </c>
      <c r="D25" s="9">
        <v>66658</v>
      </c>
      <c r="E25" s="9">
        <v>56256</v>
      </c>
      <c r="F25" s="10">
        <f t="shared" si="0"/>
        <v>-15.605028653724986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105897</v>
      </c>
      <c r="C28" s="12">
        <v>108321</v>
      </c>
      <c r="D28" s="12">
        <v>479667</v>
      </c>
      <c r="E28" s="12">
        <v>535499</v>
      </c>
      <c r="F28" s="13">
        <f t="shared" si="0"/>
        <v>11.639741737497062</v>
      </c>
      <c r="G28" s="1"/>
      <c r="H28" s="1"/>
      <c r="I28" s="1"/>
    </row>
    <row r="29" spans="1:9" x14ac:dyDescent="0.25">
      <c r="A29" s="8" t="s">
        <v>66</v>
      </c>
      <c r="B29" s="9">
        <v>7134</v>
      </c>
      <c r="C29" s="9">
        <v>10005</v>
      </c>
      <c r="D29" s="9">
        <v>37121</v>
      </c>
      <c r="E29" s="9">
        <v>51680</v>
      </c>
      <c r="F29" s="10">
        <f t="shared" si="0"/>
        <v>39.220387381805438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36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18257</v>
      </c>
      <c r="C32" s="12">
        <v>13584</v>
      </c>
      <c r="D32" s="12">
        <v>52415</v>
      </c>
      <c r="E32" s="12">
        <v>49500</v>
      </c>
      <c r="F32" s="13">
        <f t="shared" si="0"/>
        <v>-5.5613850996852108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746722</v>
      </c>
      <c r="C35" s="15">
        <f t="shared" ref="C35:E35" si="1">SUM(C7:C34)</f>
        <v>645818</v>
      </c>
      <c r="D35" s="15">
        <f t="shared" si="1"/>
        <v>2814370</v>
      </c>
      <c r="E35" s="15">
        <f t="shared" si="1"/>
        <v>2745402</v>
      </c>
      <c r="F35" s="16">
        <f t="shared" si="0"/>
        <v>-2.4505662013168177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844456</v>
      </c>
      <c r="G38" s="42">
        <f>LOOKUP(E38,$A$38:$A$65,$C$38:$C$65)</f>
        <v>877037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40269</v>
      </c>
      <c r="C39" s="41">
        <f t="shared" ref="C39:C65" si="5">D8</f>
        <v>37823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535499</v>
      </c>
      <c r="G39" s="42">
        <f t="shared" ref="G39:G65" si="8">LOOKUP(E39,$A$38:$A$65,$C$38:$C$65)</f>
        <v>479667</v>
      </c>
    </row>
    <row r="40" spans="1:9" x14ac:dyDescent="0.25">
      <c r="A40" s="42" t="str">
        <f t="shared" si="3"/>
        <v>ALMERIA</v>
      </c>
      <c r="B40" s="41">
        <f t="shared" si="4"/>
        <v>144565</v>
      </c>
      <c r="C40" s="41">
        <f t="shared" si="5"/>
        <v>204253</v>
      </c>
      <c r="D40" s="41">
        <f t="shared" si="6"/>
        <v>6</v>
      </c>
      <c r="E40" s="42" t="str">
        <f t="shared" si="2"/>
        <v>BALEARES</v>
      </c>
      <c r="F40" s="42">
        <f t="shared" si="7"/>
        <v>320522</v>
      </c>
      <c r="G40" s="42">
        <f t="shared" si="8"/>
        <v>318207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275117</v>
      </c>
      <c r="G41" s="42">
        <f t="shared" si="8"/>
        <v>339404</v>
      </c>
    </row>
    <row r="42" spans="1:9" x14ac:dyDescent="0.25">
      <c r="A42" s="42" t="str">
        <f t="shared" si="3"/>
        <v>BAHIA DE ALGECIRAS</v>
      </c>
      <c r="B42" s="41">
        <f t="shared" si="4"/>
        <v>844456</v>
      </c>
      <c r="C42" s="41">
        <f t="shared" si="5"/>
        <v>877037</v>
      </c>
      <c r="D42" s="41">
        <f t="shared" si="6"/>
        <v>1</v>
      </c>
      <c r="E42" s="42" t="str">
        <f t="shared" si="2"/>
        <v>BARCELONA</v>
      </c>
      <c r="F42" s="42">
        <f t="shared" si="7"/>
        <v>228396</v>
      </c>
      <c r="G42" s="42">
        <f t="shared" si="8"/>
        <v>199980</v>
      </c>
    </row>
    <row r="43" spans="1:9" x14ac:dyDescent="0.25">
      <c r="A43" s="42" t="str">
        <f t="shared" si="3"/>
        <v>BAHIA DE CADIZ</v>
      </c>
      <c r="B43" s="41">
        <f t="shared" si="4"/>
        <v>7635</v>
      </c>
      <c r="C43" s="41">
        <f t="shared" si="5"/>
        <v>8901</v>
      </c>
      <c r="D43" s="41">
        <f t="shared" si="6"/>
        <v>14</v>
      </c>
      <c r="E43" s="42" t="str">
        <f t="shared" si="2"/>
        <v>ALMERIA</v>
      </c>
      <c r="F43" s="42">
        <f t="shared" si="7"/>
        <v>144565</v>
      </c>
      <c r="G43" s="42">
        <f t="shared" si="8"/>
        <v>204253</v>
      </c>
    </row>
    <row r="44" spans="1:9" x14ac:dyDescent="0.25">
      <c r="A44" s="42" t="str">
        <f t="shared" si="3"/>
        <v>BALEARES</v>
      </c>
      <c r="B44" s="41">
        <f t="shared" si="4"/>
        <v>320522</v>
      </c>
      <c r="C44" s="41">
        <f t="shared" si="5"/>
        <v>318207</v>
      </c>
      <c r="D44" s="41">
        <f t="shared" si="6"/>
        <v>3</v>
      </c>
      <c r="E44" s="42" t="str">
        <f t="shared" si="2"/>
        <v>LAS PALMAS</v>
      </c>
      <c r="F44" s="42">
        <f t="shared" si="7"/>
        <v>144018</v>
      </c>
      <c r="G44" s="42">
        <f t="shared" si="8"/>
        <v>142236</v>
      </c>
    </row>
    <row r="45" spans="1:9" x14ac:dyDescent="0.25">
      <c r="A45" s="42" t="str">
        <f t="shared" si="3"/>
        <v>BARCELONA</v>
      </c>
      <c r="B45" s="41">
        <f t="shared" si="4"/>
        <v>228396</v>
      </c>
      <c r="C45" s="41">
        <f t="shared" si="5"/>
        <v>199980</v>
      </c>
      <c r="D45" s="41">
        <f t="shared" si="6"/>
        <v>5</v>
      </c>
      <c r="E45" s="42" t="str">
        <f t="shared" si="2"/>
        <v>MELILLA</v>
      </c>
      <c r="F45" s="42">
        <f t="shared" si="7"/>
        <v>56256</v>
      </c>
      <c r="G45" s="42">
        <f t="shared" si="8"/>
        <v>66658</v>
      </c>
    </row>
    <row r="46" spans="1:9" x14ac:dyDescent="0.25">
      <c r="A46" s="42" t="str">
        <f t="shared" si="3"/>
        <v>BILBAO</v>
      </c>
      <c r="B46" s="41">
        <f t="shared" si="4"/>
        <v>24801</v>
      </c>
      <c r="C46" s="41">
        <f t="shared" si="5"/>
        <v>24110</v>
      </c>
      <c r="D46" s="41">
        <f t="shared" si="6"/>
        <v>12</v>
      </c>
      <c r="E46" s="42" t="str">
        <f t="shared" si="2"/>
        <v>SANTANDER</v>
      </c>
      <c r="F46" s="42">
        <f t="shared" si="7"/>
        <v>51680</v>
      </c>
      <c r="G46" s="42">
        <f t="shared" si="8"/>
        <v>37121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49500</v>
      </c>
      <c r="G47" s="42">
        <f t="shared" si="8"/>
        <v>52415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40269</v>
      </c>
      <c r="G48" s="42">
        <f t="shared" si="8"/>
        <v>37823</v>
      </c>
    </row>
    <row r="49" spans="1:7" x14ac:dyDescent="0.25">
      <c r="A49" s="42" t="str">
        <f t="shared" si="3"/>
        <v>CEUTA</v>
      </c>
      <c r="B49" s="41">
        <f t="shared" si="4"/>
        <v>275117</v>
      </c>
      <c r="C49" s="41">
        <f t="shared" si="5"/>
        <v>339404</v>
      </c>
      <c r="D49" s="41">
        <f t="shared" si="6"/>
        <v>4</v>
      </c>
      <c r="E49" s="42" t="str">
        <f t="shared" si="2"/>
        <v>BILBAO</v>
      </c>
      <c r="F49" s="42">
        <f t="shared" si="7"/>
        <v>24801</v>
      </c>
      <c r="G49" s="42">
        <f t="shared" si="8"/>
        <v>24110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22688</v>
      </c>
      <c r="G50" s="42">
        <f t="shared" si="8"/>
        <v>26522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7635</v>
      </c>
      <c r="G51" s="42">
        <f t="shared" si="8"/>
        <v>8901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144018</v>
      </c>
      <c r="C53" s="41">
        <f t="shared" si="5"/>
        <v>142236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22688</v>
      </c>
      <c r="C54" s="41">
        <f t="shared" si="5"/>
        <v>26522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56256</v>
      </c>
      <c r="C56" s="41">
        <f t="shared" si="5"/>
        <v>66658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535499</v>
      </c>
      <c r="C59" s="41">
        <f t="shared" si="5"/>
        <v>479667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51680</v>
      </c>
      <c r="C60" s="41">
        <f t="shared" si="5"/>
        <v>37121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36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49500</v>
      </c>
      <c r="C63" s="41">
        <f t="shared" si="5"/>
        <v>52415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C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116</v>
      </c>
      <c r="C7" s="9">
        <v>99</v>
      </c>
      <c r="D7" s="9">
        <v>927</v>
      </c>
      <c r="E7" s="9">
        <v>843</v>
      </c>
      <c r="F7" s="10">
        <f>((E7*100)/D7)-100</f>
        <v>-9.0614886731391522</v>
      </c>
      <c r="G7" s="1"/>
      <c r="H7" s="1"/>
      <c r="I7" s="1"/>
    </row>
    <row r="8" spans="1:12" x14ac:dyDescent="0.25">
      <c r="A8" s="11" t="s">
        <v>45</v>
      </c>
      <c r="B8" s="12">
        <v>80</v>
      </c>
      <c r="C8" s="12">
        <v>99</v>
      </c>
      <c r="D8" s="12">
        <v>655</v>
      </c>
      <c r="E8" s="12">
        <v>619</v>
      </c>
      <c r="F8" s="13">
        <f t="shared" ref="F8:F35" si="0">((E8*100)/D8)-100</f>
        <v>-5.4961832061068634</v>
      </c>
      <c r="G8" s="1"/>
      <c r="H8" s="1"/>
      <c r="I8" s="1"/>
    </row>
    <row r="9" spans="1:12" x14ac:dyDescent="0.25">
      <c r="A9" s="8" t="s">
        <v>46</v>
      </c>
      <c r="B9" s="9">
        <v>344</v>
      </c>
      <c r="C9" s="9">
        <v>289</v>
      </c>
      <c r="D9" s="9">
        <v>1481</v>
      </c>
      <c r="E9" s="9">
        <v>1386</v>
      </c>
      <c r="F9" s="10">
        <f t="shared" si="0"/>
        <v>-6.4145847400405103</v>
      </c>
      <c r="G9" s="1"/>
      <c r="H9" s="1"/>
      <c r="I9" s="1"/>
    </row>
    <row r="10" spans="1:12" x14ac:dyDescent="0.25">
      <c r="A10" s="11" t="s">
        <v>47</v>
      </c>
      <c r="B10" s="12">
        <v>55</v>
      </c>
      <c r="C10" s="12">
        <v>63</v>
      </c>
      <c r="D10" s="12">
        <v>448</v>
      </c>
      <c r="E10" s="12">
        <v>570</v>
      </c>
      <c r="F10" s="13">
        <f t="shared" si="0"/>
        <v>27.232142857142861</v>
      </c>
      <c r="G10" s="1"/>
      <c r="H10" s="1"/>
      <c r="I10" s="1"/>
    </row>
    <row r="11" spans="1:12" x14ac:dyDescent="0.25">
      <c r="A11" s="8" t="s">
        <v>48</v>
      </c>
      <c r="B11" s="9">
        <v>2477</v>
      </c>
      <c r="C11" s="9">
        <v>3041</v>
      </c>
      <c r="D11" s="9">
        <v>16703</v>
      </c>
      <c r="E11" s="9">
        <v>19385</v>
      </c>
      <c r="F11" s="10">
        <f t="shared" si="0"/>
        <v>16.056995749266605</v>
      </c>
      <c r="G11" s="1"/>
      <c r="H11" s="1"/>
      <c r="I11" s="1"/>
    </row>
    <row r="12" spans="1:12" x14ac:dyDescent="0.25">
      <c r="A12" s="11" t="s">
        <v>49</v>
      </c>
      <c r="B12" s="12">
        <v>115</v>
      </c>
      <c r="C12" s="12">
        <v>130</v>
      </c>
      <c r="D12" s="12">
        <v>1147</v>
      </c>
      <c r="E12" s="12">
        <v>996</v>
      </c>
      <c r="F12" s="13">
        <f t="shared" si="0"/>
        <v>-13.16477768090671</v>
      </c>
      <c r="G12" s="1"/>
      <c r="H12" s="1"/>
      <c r="I12" s="1"/>
    </row>
    <row r="13" spans="1:12" x14ac:dyDescent="0.25">
      <c r="A13" s="8" t="s">
        <v>50</v>
      </c>
      <c r="B13" s="9">
        <v>855</v>
      </c>
      <c r="C13" s="9">
        <v>922</v>
      </c>
      <c r="D13" s="9">
        <v>5445</v>
      </c>
      <c r="E13" s="9">
        <v>5797</v>
      </c>
      <c r="F13" s="10">
        <f t="shared" si="0"/>
        <v>6.4646464646464636</v>
      </c>
      <c r="G13" s="1"/>
      <c r="H13" s="1"/>
      <c r="I13" s="1"/>
    </row>
    <row r="14" spans="1:12" x14ac:dyDescent="0.25">
      <c r="A14" s="11" t="s">
        <v>51</v>
      </c>
      <c r="B14" s="12">
        <v>798</v>
      </c>
      <c r="C14" s="12">
        <v>748</v>
      </c>
      <c r="D14" s="12">
        <v>5652</v>
      </c>
      <c r="E14" s="12">
        <v>5423</v>
      </c>
      <c r="F14" s="13">
        <f t="shared" si="0"/>
        <v>-4.0516631280962514</v>
      </c>
      <c r="G14" s="1"/>
      <c r="H14" s="1"/>
      <c r="I14" s="1"/>
    </row>
    <row r="15" spans="1:12" x14ac:dyDescent="0.25">
      <c r="A15" s="8" t="s">
        <v>52</v>
      </c>
      <c r="B15" s="9">
        <v>236</v>
      </c>
      <c r="C15" s="9">
        <v>270</v>
      </c>
      <c r="D15" s="9">
        <v>1972</v>
      </c>
      <c r="E15" s="9">
        <v>2144</v>
      </c>
      <c r="F15" s="10">
        <f t="shared" si="0"/>
        <v>8.7221095334685543</v>
      </c>
      <c r="G15" s="1"/>
      <c r="H15" s="1"/>
      <c r="I15" s="1"/>
    </row>
    <row r="16" spans="1:12" x14ac:dyDescent="0.25">
      <c r="A16" s="11" t="s">
        <v>53</v>
      </c>
      <c r="B16" s="12">
        <v>140</v>
      </c>
      <c r="C16" s="12">
        <v>118</v>
      </c>
      <c r="D16" s="12">
        <v>954</v>
      </c>
      <c r="E16" s="12">
        <v>942</v>
      </c>
      <c r="F16" s="13">
        <f t="shared" si="0"/>
        <v>-1.2578616352201237</v>
      </c>
      <c r="G16" s="1"/>
      <c r="H16" s="1"/>
      <c r="I16" s="1"/>
    </row>
    <row r="17" spans="1:9" x14ac:dyDescent="0.25">
      <c r="A17" s="8" t="s">
        <v>54</v>
      </c>
      <c r="B17" s="9">
        <v>98</v>
      </c>
      <c r="C17" s="9">
        <v>126</v>
      </c>
      <c r="D17" s="9">
        <v>800</v>
      </c>
      <c r="E17" s="9">
        <v>900</v>
      </c>
      <c r="F17" s="10">
        <f t="shared" si="0"/>
        <v>12.5</v>
      </c>
      <c r="G17" s="1"/>
      <c r="H17" s="1"/>
      <c r="I17" s="1"/>
    </row>
    <row r="18" spans="1:9" x14ac:dyDescent="0.25">
      <c r="A18" s="11" t="s">
        <v>55</v>
      </c>
      <c r="B18" s="12">
        <v>1131</v>
      </c>
      <c r="C18" s="12">
        <v>1050</v>
      </c>
      <c r="D18" s="12">
        <v>8431</v>
      </c>
      <c r="E18" s="12">
        <v>8170</v>
      </c>
      <c r="F18" s="13">
        <f t="shared" si="0"/>
        <v>-3.095718182896448</v>
      </c>
      <c r="G18" s="1"/>
      <c r="H18" s="1"/>
      <c r="I18" s="1"/>
    </row>
    <row r="19" spans="1:9" x14ac:dyDescent="0.25">
      <c r="A19" s="8" t="s">
        <v>56</v>
      </c>
      <c r="B19" s="9">
        <v>96</v>
      </c>
      <c r="C19" s="9">
        <v>79</v>
      </c>
      <c r="D19" s="9">
        <v>705</v>
      </c>
      <c r="E19" s="9">
        <v>779</v>
      </c>
      <c r="F19" s="10">
        <f t="shared" si="0"/>
        <v>10.496453900709213</v>
      </c>
      <c r="G19" s="1"/>
      <c r="H19" s="1"/>
      <c r="I19" s="1"/>
    </row>
    <row r="20" spans="1:9" x14ac:dyDescent="0.25">
      <c r="A20" s="11" t="s">
        <v>57</v>
      </c>
      <c r="B20" s="12">
        <v>100</v>
      </c>
      <c r="C20" s="12">
        <v>82</v>
      </c>
      <c r="D20" s="12">
        <v>641</v>
      </c>
      <c r="E20" s="12">
        <v>678</v>
      </c>
      <c r="F20" s="13">
        <f t="shared" si="0"/>
        <v>5.7722308892355727</v>
      </c>
      <c r="G20" s="1"/>
      <c r="H20" s="1"/>
      <c r="I20" s="1"/>
    </row>
    <row r="21" spans="1:9" x14ac:dyDescent="0.25">
      <c r="A21" s="8" t="s">
        <v>58</v>
      </c>
      <c r="B21" s="9">
        <v>133</v>
      </c>
      <c r="C21" s="9">
        <v>147</v>
      </c>
      <c r="D21" s="9">
        <v>967</v>
      </c>
      <c r="E21" s="9">
        <v>1107</v>
      </c>
      <c r="F21" s="10">
        <f t="shared" si="0"/>
        <v>14.477766287487071</v>
      </c>
      <c r="G21" s="1"/>
      <c r="H21" s="1"/>
      <c r="I21" s="1"/>
    </row>
    <row r="22" spans="1:9" x14ac:dyDescent="0.25">
      <c r="A22" s="11" t="s">
        <v>59</v>
      </c>
      <c r="B22" s="12">
        <v>806</v>
      </c>
      <c r="C22" s="12">
        <v>896</v>
      </c>
      <c r="D22" s="12">
        <v>6772</v>
      </c>
      <c r="E22" s="12">
        <v>6986</v>
      </c>
      <c r="F22" s="13">
        <f t="shared" si="0"/>
        <v>3.1600708800945085</v>
      </c>
      <c r="G22" s="1"/>
      <c r="H22" s="1"/>
      <c r="I22" s="1"/>
    </row>
    <row r="23" spans="1:9" x14ac:dyDescent="0.25">
      <c r="A23" s="8" t="s">
        <v>60</v>
      </c>
      <c r="B23" s="9">
        <v>166</v>
      </c>
      <c r="C23" s="9">
        <v>157</v>
      </c>
      <c r="D23" s="9">
        <v>1145</v>
      </c>
      <c r="E23" s="9">
        <v>1126</v>
      </c>
      <c r="F23" s="10">
        <f t="shared" si="0"/>
        <v>-1.6593886462882068</v>
      </c>
      <c r="G23" s="1"/>
      <c r="H23" s="1"/>
      <c r="I23" s="1"/>
    </row>
    <row r="24" spans="1:9" x14ac:dyDescent="0.25">
      <c r="A24" s="11" t="s">
        <v>61</v>
      </c>
      <c r="B24" s="12">
        <v>81</v>
      </c>
      <c r="C24" s="12">
        <v>51</v>
      </c>
      <c r="D24" s="12">
        <v>600</v>
      </c>
      <c r="E24" s="12">
        <v>397</v>
      </c>
      <c r="F24" s="13">
        <f t="shared" si="0"/>
        <v>-33.833333333333329</v>
      </c>
      <c r="G24" s="1"/>
      <c r="H24" s="1"/>
      <c r="I24" s="1"/>
    </row>
    <row r="25" spans="1:9" x14ac:dyDescent="0.25">
      <c r="A25" s="8" t="s">
        <v>62</v>
      </c>
      <c r="B25" s="9">
        <v>135</v>
      </c>
      <c r="C25" s="9">
        <v>134</v>
      </c>
      <c r="D25" s="9">
        <v>843</v>
      </c>
      <c r="E25" s="9">
        <v>829</v>
      </c>
      <c r="F25" s="10">
        <f t="shared" si="0"/>
        <v>-1.6607354685646527</v>
      </c>
      <c r="G25" s="1"/>
      <c r="H25" s="1"/>
      <c r="I25" s="1"/>
    </row>
    <row r="26" spans="1:9" x14ac:dyDescent="0.25">
      <c r="A26" s="11" t="s">
        <v>63</v>
      </c>
      <c r="B26" s="12">
        <v>24</v>
      </c>
      <c r="C26" s="12">
        <v>26</v>
      </c>
      <c r="D26" s="12">
        <v>215</v>
      </c>
      <c r="E26" s="12">
        <v>227</v>
      </c>
      <c r="F26" s="13">
        <f t="shared" si="0"/>
        <v>5.581395348837205</v>
      </c>
      <c r="G26" s="1"/>
      <c r="H26" s="1"/>
      <c r="I26" s="1"/>
    </row>
    <row r="27" spans="1:9" x14ac:dyDescent="0.25">
      <c r="A27" s="8" t="s">
        <v>64</v>
      </c>
      <c r="B27" s="9">
        <v>68</v>
      </c>
      <c r="C27" s="9">
        <v>68</v>
      </c>
      <c r="D27" s="9">
        <v>576</v>
      </c>
      <c r="E27" s="9">
        <v>706</v>
      </c>
      <c r="F27" s="10">
        <f t="shared" si="0"/>
        <v>22.569444444444443</v>
      </c>
      <c r="G27" s="1"/>
      <c r="H27" s="1"/>
      <c r="I27" s="1"/>
    </row>
    <row r="28" spans="1:9" x14ac:dyDescent="0.25">
      <c r="A28" s="11" t="s">
        <v>65</v>
      </c>
      <c r="B28" s="12">
        <v>1347</v>
      </c>
      <c r="C28" s="12">
        <v>1423</v>
      </c>
      <c r="D28" s="12">
        <v>9957</v>
      </c>
      <c r="E28" s="12">
        <v>11305</v>
      </c>
      <c r="F28" s="13">
        <f t="shared" si="0"/>
        <v>13.538214321582799</v>
      </c>
      <c r="G28" s="1"/>
      <c r="H28" s="1"/>
      <c r="I28" s="1"/>
    </row>
    <row r="29" spans="1:9" x14ac:dyDescent="0.25">
      <c r="A29" s="8" t="s">
        <v>66</v>
      </c>
      <c r="B29" s="9">
        <v>111</v>
      </c>
      <c r="C29" s="9">
        <v>96</v>
      </c>
      <c r="D29" s="9">
        <v>793</v>
      </c>
      <c r="E29" s="9">
        <v>912</v>
      </c>
      <c r="F29" s="10">
        <f t="shared" si="0"/>
        <v>15.0063051702396</v>
      </c>
      <c r="G29" s="1"/>
      <c r="H29" s="1"/>
      <c r="I29" s="1"/>
    </row>
    <row r="30" spans="1:9" x14ac:dyDescent="0.25">
      <c r="A30" s="11" t="s">
        <v>67</v>
      </c>
      <c r="B30" s="12">
        <v>114</v>
      </c>
      <c r="C30" s="12">
        <v>95</v>
      </c>
      <c r="D30" s="12">
        <v>801</v>
      </c>
      <c r="E30" s="12">
        <v>783</v>
      </c>
      <c r="F30" s="13">
        <f t="shared" si="0"/>
        <v>-2.2471910112359552</v>
      </c>
      <c r="G30" s="1"/>
      <c r="H30" s="1"/>
      <c r="I30" s="1"/>
    </row>
    <row r="31" spans="1:9" x14ac:dyDescent="0.25">
      <c r="A31" s="8" t="s">
        <v>68</v>
      </c>
      <c r="B31" s="9">
        <v>259</v>
      </c>
      <c r="C31" s="9">
        <v>285</v>
      </c>
      <c r="D31" s="9">
        <v>1991</v>
      </c>
      <c r="E31" s="9">
        <v>2142</v>
      </c>
      <c r="F31" s="10">
        <f t="shared" si="0"/>
        <v>7.5841285786037105</v>
      </c>
      <c r="G31" s="1"/>
      <c r="H31" s="1"/>
      <c r="I31" s="1"/>
    </row>
    <row r="32" spans="1:9" x14ac:dyDescent="0.25">
      <c r="A32" s="11" t="s">
        <v>69</v>
      </c>
      <c r="B32" s="12">
        <v>565</v>
      </c>
      <c r="C32" s="12">
        <v>614</v>
      </c>
      <c r="D32" s="12">
        <v>4522</v>
      </c>
      <c r="E32" s="12">
        <v>4704</v>
      </c>
      <c r="F32" s="13">
        <f t="shared" si="0"/>
        <v>4.0247678018575783</v>
      </c>
      <c r="G32" s="1"/>
      <c r="H32" s="1"/>
      <c r="I32" s="1"/>
    </row>
    <row r="33" spans="1:9" x14ac:dyDescent="0.25">
      <c r="A33" s="8" t="s">
        <v>70</v>
      </c>
      <c r="B33" s="9">
        <v>169</v>
      </c>
      <c r="C33" s="9">
        <v>155</v>
      </c>
      <c r="D33" s="9">
        <v>1436</v>
      </c>
      <c r="E33" s="9">
        <v>1319</v>
      </c>
      <c r="F33" s="10">
        <f t="shared" si="0"/>
        <v>-8.1476323119777163</v>
      </c>
      <c r="G33" s="1"/>
      <c r="H33" s="1"/>
      <c r="I33" s="1"/>
    </row>
    <row r="34" spans="1:9" x14ac:dyDescent="0.25">
      <c r="A34" s="11" t="s">
        <v>71</v>
      </c>
      <c r="B34" s="12">
        <v>25</v>
      </c>
      <c r="C34" s="12">
        <v>14</v>
      </c>
      <c r="D34" s="12">
        <v>195</v>
      </c>
      <c r="E34" s="12">
        <v>141</v>
      </c>
      <c r="F34" s="13">
        <f t="shared" si="0"/>
        <v>-27.692307692307693</v>
      </c>
      <c r="G34" s="1"/>
      <c r="H34" s="1"/>
      <c r="I34" s="1"/>
    </row>
    <row r="35" spans="1:9" x14ac:dyDescent="0.25">
      <c r="A35" s="14" t="s">
        <v>72</v>
      </c>
      <c r="B35" s="15">
        <f>SUM(B7:B34)</f>
        <v>10644</v>
      </c>
      <c r="C35" s="15">
        <f t="shared" ref="C35:E35" si="1">SUM(C7:C34)</f>
        <v>11277</v>
      </c>
      <c r="D35" s="15">
        <f t="shared" si="1"/>
        <v>76774</v>
      </c>
      <c r="E35" s="15">
        <f t="shared" si="1"/>
        <v>81316</v>
      </c>
      <c r="F35" s="16">
        <f t="shared" si="0"/>
        <v>5.9160653346184944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843</v>
      </c>
      <c r="C38" s="41">
        <f>D7</f>
        <v>927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19385</v>
      </c>
      <c r="G38" s="42">
        <f>LOOKUP(E38,$A$38:$A$65,$C$38:$C$65)</f>
        <v>16703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619</v>
      </c>
      <c r="C39" s="41">
        <f t="shared" ref="C39:C65" si="5">D8</f>
        <v>655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11305</v>
      </c>
      <c r="G39" s="42">
        <f t="shared" ref="G39:G65" si="8">LOOKUP(E39,$A$38:$A$65,$C$38:$C$65)</f>
        <v>9957</v>
      </c>
    </row>
    <row r="40" spans="1:9" x14ac:dyDescent="0.25">
      <c r="A40" s="42" t="str">
        <f t="shared" si="3"/>
        <v>ALMERIA</v>
      </c>
      <c r="B40" s="41">
        <f t="shared" si="4"/>
        <v>1386</v>
      </c>
      <c r="C40" s="41">
        <f t="shared" si="5"/>
        <v>1481</v>
      </c>
      <c r="D40" s="41">
        <f t="shared" si="6"/>
        <v>10</v>
      </c>
      <c r="E40" s="42" t="str">
        <f t="shared" si="2"/>
        <v>CEUTA</v>
      </c>
      <c r="F40" s="42">
        <f t="shared" si="7"/>
        <v>8170</v>
      </c>
      <c r="G40" s="42">
        <f t="shared" si="8"/>
        <v>8431</v>
      </c>
    </row>
    <row r="41" spans="1:9" x14ac:dyDescent="0.25">
      <c r="A41" s="42" t="str">
        <f t="shared" si="3"/>
        <v>AVILES</v>
      </c>
      <c r="B41" s="41">
        <f t="shared" si="4"/>
        <v>570</v>
      </c>
      <c r="C41" s="41">
        <f t="shared" si="5"/>
        <v>448</v>
      </c>
      <c r="D41" s="41">
        <f t="shared" si="6"/>
        <v>25</v>
      </c>
      <c r="E41" s="42" t="str">
        <f t="shared" si="2"/>
        <v>LAS PALMAS</v>
      </c>
      <c r="F41" s="42">
        <f t="shared" si="7"/>
        <v>6986</v>
      </c>
      <c r="G41" s="42">
        <f t="shared" si="8"/>
        <v>6772</v>
      </c>
    </row>
    <row r="42" spans="1:9" x14ac:dyDescent="0.25">
      <c r="A42" s="42" t="str">
        <f t="shared" si="3"/>
        <v>BAHIA DE ALGECIRAS</v>
      </c>
      <c r="B42" s="41">
        <f t="shared" si="4"/>
        <v>19385</v>
      </c>
      <c r="C42" s="41">
        <f t="shared" si="5"/>
        <v>16703</v>
      </c>
      <c r="D42" s="41">
        <f t="shared" si="6"/>
        <v>1</v>
      </c>
      <c r="E42" s="42" t="str">
        <f t="shared" si="2"/>
        <v>BALEARES</v>
      </c>
      <c r="F42" s="42">
        <f t="shared" si="7"/>
        <v>5797</v>
      </c>
      <c r="G42" s="42">
        <f t="shared" si="8"/>
        <v>5445</v>
      </c>
    </row>
    <row r="43" spans="1:9" x14ac:dyDescent="0.25">
      <c r="A43" s="42" t="str">
        <f t="shared" si="3"/>
        <v>BAHIA DE CADIZ</v>
      </c>
      <c r="B43" s="41">
        <f t="shared" si="4"/>
        <v>996</v>
      </c>
      <c r="C43" s="41">
        <f t="shared" si="5"/>
        <v>1147</v>
      </c>
      <c r="D43" s="41">
        <f t="shared" si="6"/>
        <v>14</v>
      </c>
      <c r="E43" s="42" t="str">
        <f t="shared" si="2"/>
        <v>BARCELONA</v>
      </c>
      <c r="F43" s="42">
        <f t="shared" si="7"/>
        <v>5423</v>
      </c>
      <c r="G43" s="42">
        <f t="shared" si="8"/>
        <v>5652</v>
      </c>
    </row>
    <row r="44" spans="1:9" x14ac:dyDescent="0.25">
      <c r="A44" s="42" t="str">
        <f t="shared" si="3"/>
        <v>BALEARES</v>
      </c>
      <c r="B44" s="41">
        <f t="shared" si="4"/>
        <v>5797</v>
      </c>
      <c r="C44" s="41">
        <f t="shared" si="5"/>
        <v>5445</v>
      </c>
      <c r="D44" s="41">
        <f t="shared" si="6"/>
        <v>5</v>
      </c>
      <c r="E44" s="42" t="str">
        <f t="shared" si="2"/>
        <v>VALENCIA</v>
      </c>
      <c r="F44" s="42">
        <f t="shared" si="7"/>
        <v>4704</v>
      </c>
      <c r="G44" s="42">
        <f t="shared" si="8"/>
        <v>4522</v>
      </c>
    </row>
    <row r="45" spans="1:9" x14ac:dyDescent="0.25">
      <c r="A45" s="42" t="str">
        <f t="shared" si="3"/>
        <v>BARCELONA</v>
      </c>
      <c r="B45" s="41">
        <f t="shared" si="4"/>
        <v>5423</v>
      </c>
      <c r="C45" s="41">
        <f t="shared" si="5"/>
        <v>5652</v>
      </c>
      <c r="D45" s="41">
        <f t="shared" si="6"/>
        <v>6</v>
      </c>
      <c r="E45" s="42" t="str">
        <f t="shared" si="2"/>
        <v>BILBAO</v>
      </c>
      <c r="F45" s="42">
        <f t="shared" si="7"/>
        <v>2144</v>
      </c>
      <c r="G45" s="42">
        <f t="shared" si="8"/>
        <v>1972</v>
      </c>
    </row>
    <row r="46" spans="1:9" x14ac:dyDescent="0.25">
      <c r="A46" s="42" t="str">
        <f t="shared" si="3"/>
        <v>BILBAO</v>
      </c>
      <c r="B46" s="41">
        <f t="shared" si="4"/>
        <v>2144</v>
      </c>
      <c r="C46" s="41">
        <f t="shared" si="5"/>
        <v>1972</v>
      </c>
      <c r="D46" s="41">
        <f t="shared" si="6"/>
        <v>8</v>
      </c>
      <c r="E46" s="42" t="str">
        <f t="shared" si="2"/>
        <v>TARRAGONA</v>
      </c>
      <c r="F46" s="42">
        <f t="shared" si="7"/>
        <v>2142</v>
      </c>
      <c r="G46" s="42">
        <f t="shared" si="8"/>
        <v>1991</v>
      </c>
    </row>
    <row r="47" spans="1:9" x14ac:dyDescent="0.25">
      <c r="A47" s="42" t="str">
        <f t="shared" si="3"/>
        <v>CARTAGENA</v>
      </c>
      <c r="B47" s="41">
        <f t="shared" si="4"/>
        <v>942</v>
      </c>
      <c r="C47" s="41">
        <f t="shared" si="5"/>
        <v>954</v>
      </c>
      <c r="D47" s="41">
        <f t="shared" si="6"/>
        <v>15</v>
      </c>
      <c r="E47" s="42" t="str">
        <f t="shared" si="2"/>
        <v>ALMERIA</v>
      </c>
      <c r="F47" s="42">
        <f t="shared" si="7"/>
        <v>1386</v>
      </c>
      <c r="G47" s="42">
        <f t="shared" si="8"/>
        <v>1481</v>
      </c>
    </row>
    <row r="48" spans="1:9" x14ac:dyDescent="0.25">
      <c r="A48" s="42" t="str">
        <f t="shared" si="3"/>
        <v>CASTELLON</v>
      </c>
      <c r="B48" s="41">
        <f t="shared" si="4"/>
        <v>900</v>
      </c>
      <c r="C48" s="41">
        <f t="shared" si="5"/>
        <v>800</v>
      </c>
      <c r="D48" s="41">
        <f t="shared" si="6"/>
        <v>17</v>
      </c>
      <c r="E48" s="42" t="str">
        <f t="shared" si="2"/>
        <v>VIGO</v>
      </c>
      <c r="F48" s="42">
        <f t="shared" si="7"/>
        <v>1319</v>
      </c>
      <c r="G48" s="42">
        <f t="shared" si="8"/>
        <v>1436</v>
      </c>
    </row>
    <row r="49" spans="1:7" x14ac:dyDescent="0.25">
      <c r="A49" s="42" t="str">
        <f t="shared" si="3"/>
        <v>CEUTA</v>
      </c>
      <c r="B49" s="41">
        <f t="shared" si="4"/>
        <v>8170</v>
      </c>
      <c r="C49" s="41">
        <f t="shared" si="5"/>
        <v>8431</v>
      </c>
      <c r="D49" s="41">
        <f t="shared" si="6"/>
        <v>3</v>
      </c>
      <c r="E49" s="42" t="str">
        <f t="shared" si="2"/>
        <v>MALAGA</v>
      </c>
      <c r="F49" s="42">
        <f t="shared" si="7"/>
        <v>1126</v>
      </c>
      <c r="G49" s="42">
        <f t="shared" si="8"/>
        <v>1145</v>
      </c>
    </row>
    <row r="50" spans="1:7" x14ac:dyDescent="0.25">
      <c r="A50" s="42" t="str">
        <f t="shared" si="3"/>
        <v>FERROL-SAN CIBRAO</v>
      </c>
      <c r="B50" s="41">
        <f t="shared" si="4"/>
        <v>779</v>
      </c>
      <c r="C50" s="41">
        <f t="shared" si="5"/>
        <v>705</v>
      </c>
      <c r="D50" s="41">
        <f t="shared" si="6"/>
        <v>21</v>
      </c>
      <c r="E50" s="42" t="str">
        <f t="shared" si="2"/>
        <v>HUELVA</v>
      </c>
      <c r="F50" s="42">
        <f t="shared" si="7"/>
        <v>1107</v>
      </c>
      <c r="G50" s="42">
        <f t="shared" si="8"/>
        <v>967</v>
      </c>
    </row>
    <row r="51" spans="1:7" x14ac:dyDescent="0.25">
      <c r="A51" s="42" t="str">
        <f t="shared" si="3"/>
        <v>GIJON</v>
      </c>
      <c r="B51" s="41">
        <f t="shared" si="4"/>
        <v>678</v>
      </c>
      <c r="C51" s="41">
        <f t="shared" si="5"/>
        <v>641</v>
      </c>
      <c r="D51" s="41">
        <f t="shared" si="6"/>
        <v>23</v>
      </c>
      <c r="E51" s="42" t="str">
        <f t="shared" si="2"/>
        <v>BAHIA DE CADIZ</v>
      </c>
      <c r="F51" s="42">
        <f t="shared" si="7"/>
        <v>996</v>
      </c>
      <c r="G51" s="42">
        <f t="shared" si="8"/>
        <v>1147</v>
      </c>
    </row>
    <row r="52" spans="1:7" x14ac:dyDescent="0.25">
      <c r="A52" s="42" t="str">
        <f t="shared" si="3"/>
        <v>HUELVA</v>
      </c>
      <c r="B52" s="41">
        <f t="shared" si="4"/>
        <v>1107</v>
      </c>
      <c r="C52" s="41">
        <f t="shared" si="5"/>
        <v>967</v>
      </c>
      <c r="D52" s="41">
        <f t="shared" si="6"/>
        <v>13</v>
      </c>
      <c r="E52" s="42" t="str">
        <f t="shared" si="2"/>
        <v>CARTAGENA</v>
      </c>
      <c r="F52" s="42">
        <f t="shared" si="7"/>
        <v>942</v>
      </c>
      <c r="G52" s="42">
        <f t="shared" si="8"/>
        <v>954</v>
      </c>
    </row>
    <row r="53" spans="1:7" x14ac:dyDescent="0.25">
      <c r="A53" s="42" t="str">
        <f t="shared" si="3"/>
        <v>LAS PALMAS</v>
      </c>
      <c r="B53" s="41">
        <f t="shared" si="4"/>
        <v>6986</v>
      </c>
      <c r="C53" s="41">
        <f t="shared" si="5"/>
        <v>6772</v>
      </c>
      <c r="D53" s="41">
        <f t="shared" si="6"/>
        <v>4</v>
      </c>
      <c r="E53" s="42" t="str">
        <f t="shared" si="2"/>
        <v>SANTANDER</v>
      </c>
      <c r="F53" s="42">
        <f t="shared" si="7"/>
        <v>912</v>
      </c>
      <c r="G53" s="42">
        <f t="shared" si="8"/>
        <v>793</v>
      </c>
    </row>
    <row r="54" spans="1:7" x14ac:dyDescent="0.25">
      <c r="A54" s="42" t="str">
        <f t="shared" si="3"/>
        <v>MALAGA</v>
      </c>
      <c r="B54" s="41">
        <f t="shared" si="4"/>
        <v>1126</v>
      </c>
      <c r="C54" s="41">
        <f t="shared" si="5"/>
        <v>1145</v>
      </c>
      <c r="D54" s="41">
        <f t="shared" si="6"/>
        <v>12</v>
      </c>
      <c r="E54" s="42" t="str">
        <f t="shared" si="2"/>
        <v>CASTELLON</v>
      </c>
      <c r="F54" s="42">
        <f t="shared" si="7"/>
        <v>900</v>
      </c>
      <c r="G54" s="42">
        <f t="shared" si="8"/>
        <v>800</v>
      </c>
    </row>
    <row r="55" spans="1:7" x14ac:dyDescent="0.25">
      <c r="A55" s="42" t="str">
        <f t="shared" si="3"/>
        <v>MARIN Y RIA DE PONTEVEDRA</v>
      </c>
      <c r="B55" s="41">
        <f t="shared" si="4"/>
        <v>397</v>
      </c>
      <c r="C55" s="41">
        <f t="shared" si="5"/>
        <v>600</v>
      </c>
      <c r="D55" s="41">
        <f t="shared" si="6"/>
        <v>26</v>
      </c>
      <c r="E55" s="42" t="str">
        <f t="shared" si="2"/>
        <v>A CORUÑA</v>
      </c>
      <c r="F55" s="42">
        <f t="shared" ref="F55:F65" si="9">LOOKUP(E55,$A$38:$A$65,$B$38:$B$65)</f>
        <v>843</v>
      </c>
      <c r="G55" s="42">
        <f t="shared" si="8"/>
        <v>927</v>
      </c>
    </row>
    <row r="56" spans="1:7" x14ac:dyDescent="0.25">
      <c r="A56" s="42" t="str">
        <f t="shared" si="3"/>
        <v>MELILLA</v>
      </c>
      <c r="B56" s="41">
        <f t="shared" si="4"/>
        <v>829</v>
      </c>
      <c r="C56" s="41">
        <f t="shared" si="5"/>
        <v>843</v>
      </c>
      <c r="D56" s="41">
        <f t="shared" si="6"/>
        <v>19</v>
      </c>
      <c r="E56" s="42" t="str">
        <f t="shared" si="2"/>
        <v>MELILLA</v>
      </c>
      <c r="F56" s="42">
        <f t="shared" si="9"/>
        <v>829</v>
      </c>
      <c r="G56" s="42">
        <f t="shared" si="8"/>
        <v>843</v>
      </c>
    </row>
    <row r="57" spans="1:7" x14ac:dyDescent="0.25">
      <c r="A57" s="42" t="str">
        <f t="shared" si="3"/>
        <v>MOTRIL</v>
      </c>
      <c r="B57" s="41">
        <f t="shared" si="4"/>
        <v>227</v>
      </c>
      <c r="C57" s="41">
        <f t="shared" si="5"/>
        <v>215</v>
      </c>
      <c r="D57" s="41">
        <f t="shared" si="6"/>
        <v>27</v>
      </c>
      <c r="E57" s="42" t="str">
        <f t="shared" si="2"/>
        <v>SEVILLA</v>
      </c>
      <c r="F57" s="42">
        <f t="shared" si="9"/>
        <v>783</v>
      </c>
      <c r="G57" s="42">
        <f t="shared" si="8"/>
        <v>801</v>
      </c>
    </row>
    <row r="58" spans="1:7" x14ac:dyDescent="0.25">
      <c r="A58" s="42" t="str">
        <f t="shared" si="3"/>
        <v>PASAIA</v>
      </c>
      <c r="B58" s="41">
        <f t="shared" si="4"/>
        <v>706</v>
      </c>
      <c r="C58" s="41">
        <f t="shared" si="5"/>
        <v>576</v>
      </c>
      <c r="D58" s="41">
        <f t="shared" si="6"/>
        <v>22</v>
      </c>
      <c r="E58" s="42" t="str">
        <f t="shared" si="2"/>
        <v>FERROL-SAN CIBRAO</v>
      </c>
      <c r="F58" s="42">
        <f t="shared" si="9"/>
        <v>779</v>
      </c>
      <c r="G58" s="42">
        <f t="shared" si="8"/>
        <v>705</v>
      </c>
    </row>
    <row r="59" spans="1:7" x14ac:dyDescent="0.25">
      <c r="A59" s="42" t="str">
        <f t="shared" si="3"/>
        <v>SANTA CRUZ DE TENERIFE</v>
      </c>
      <c r="B59" s="41">
        <f t="shared" si="4"/>
        <v>11305</v>
      </c>
      <c r="C59" s="41">
        <f t="shared" si="5"/>
        <v>9957</v>
      </c>
      <c r="D59" s="41">
        <f t="shared" si="6"/>
        <v>2</v>
      </c>
      <c r="E59" s="42" t="str">
        <f t="shared" si="2"/>
        <v>PASAIA</v>
      </c>
      <c r="F59" s="42">
        <f t="shared" si="9"/>
        <v>706</v>
      </c>
      <c r="G59" s="42">
        <f t="shared" si="8"/>
        <v>576</v>
      </c>
    </row>
    <row r="60" spans="1:7" x14ac:dyDescent="0.25">
      <c r="A60" s="42" t="str">
        <f t="shared" si="3"/>
        <v>SANTANDER</v>
      </c>
      <c r="B60" s="41">
        <f t="shared" si="4"/>
        <v>912</v>
      </c>
      <c r="C60" s="41">
        <f t="shared" si="5"/>
        <v>793</v>
      </c>
      <c r="D60" s="41">
        <f t="shared" si="6"/>
        <v>16</v>
      </c>
      <c r="E60" s="42" t="str">
        <f t="shared" si="2"/>
        <v>GIJON</v>
      </c>
      <c r="F60" s="42">
        <f t="shared" si="9"/>
        <v>678</v>
      </c>
      <c r="G60" s="42">
        <f t="shared" si="8"/>
        <v>641</v>
      </c>
    </row>
    <row r="61" spans="1:7" x14ac:dyDescent="0.25">
      <c r="A61" s="42" t="str">
        <f t="shared" si="3"/>
        <v>SEVILLA</v>
      </c>
      <c r="B61" s="41">
        <f t="shared" si="4"/>
        <v>783</v>
      </c>
      <c r="C61" s="41">
        <f t="shared" si="5"/>
        <v>801</v>
      </c>
      <c r="D61" s="41">
        <f t="shared" si="6"/>
        <v>20</v>
      </c>
      <c r="E61" s="42" t="str">
        <f t="shared" si="2"/>
        <v>ALICANTE</v>
      </c>
      <c r="F61" s="42">
        <f t="shared" si="9"/>
        <v>619</v>
      </c>
      <c r="G61" s="42">
        <f t="shared" si="8"/>
        <v>655</v>
      </c>
    </row>
    <row r="62" spans="1:7" x14ac:dyDescent="0.25">
      <c r="A62" s="42" t="str">
        <f t="shared" si="3"/>
        <v>TARRAGONA</v>
      </c>
      <c r="B62" s="41">
        <f t="shared" si="4"/>
        <v>2142</v>
      </c>
      <c r="C62" s="41">
        <f t="shared" si="5"/>
        <v>1991</v>
      </c>
      <c r="D62" s="41">
        <f t="shared" si="6"/>
        <v>9</v>
      </c>
      <c r="E62" s="42" t="str">
        <f t="shared" si="2"/>
        <v>AVILES</v>
      </c>
      <c r="F62" s="42">
        <f t="shared" si="9"/>
        <v>570</v>
      </c>
      <c r="G62" s="42">
        <f t="shared" si="8"/>
        <v>448</v>
      </c>
    </row>
    <row r="63" spans="1:7" x14ac:dyDescent="0.25">
      <c r="A63" s="42" t="str">
        <f t="shared" si="3"/>
        <v>VALENCIA</v>
      </c>
      <c r="B63" s="41">
        <f t="shared" si="4"/>
        <v>4704</v>
      </c>
      <c r="C63" s="41">
        <f t="shared" si="5"/>
        <v>4522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397</v>
      </c>
      <c r="G63" s="42">
        <f t="shared" si="8"/>
        <v>600</v>
      </c>
    </row>
    <row r="64" spans="1:7" x14ac:dyDescent="0.25">
      <c r="A64" s="42" t="str">
        <f t="shared" si="3"/>
        <v>VIGO</v>
      </c>
      <c r="B64" s="41">
        <f t="shared" si="4"/>
        <v>1319</v>
      </c>
      <c r="C64" s="41">
        <f t="shared" si="5"/>
        <v>1436</v>
      </c>
      <c r="D64" s="41">
        <f t="shared" si="6"/>
        <v>11</v>
      </c>
      <c r="E64" s="42" t="str">
        <f t="shared" si="2"/>
        <v>MOTRIL</v>
      </c>
      <c r="F64" s="42">
        <f t="shared" si="9"/>
        <v>227</v>
      </c>
      <c r="G64" s="42">
        <f t="shared" si="8"/>
        <v>215</v>
      </c>
    </row>
    <row r="65" spans="1:7" x14ac:dyDescent="0.25">
      <c r="A65" s="42" t="str">
        <f t="shared" si="3"/>
        <v>VILAGARCIA</v>
      </c>
      <c r="B65" s="41">
        <f t="shared" si="4"/>
        <v>141</v>
      </c>
      <c r="C65" s="41">
        <f t="shared" si="5"/>
        <v>195</v>
      </c>
      <c r="D65" s="41">
        <f t="shared" si="6"/>
        <v>28</v>
      </c>
      <c r="E65" s="42" t="str">
        <f t="shared" si="2"/>
        <v>VILAGARCIA</v>
      </c>
      <c r="F65" s="42">
        <f t="shared" si="9"/>
        <v>141</v>
      </c>
      <c r="G65" s="42">
        <f t="shared" si="8"/>
        <v>195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F37" sqref="F3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927470</v>
      </c>
      <c r="C7" s="9">
        <v>1023622</v>
      </c>
      <c r="D7" s="9">
        <v>8334558</v>
      </c>
      <c r="E7" s="9">
        <v>8733463</v>
      </c>
      <c r="F7" s="10">
        <f>((E7*100)/D7)-100</f>
        <v>4.7861566264221835</v>
      </c>
      <c r="G7" s="1"/>
      <c r="H7" s="1"/>
      <c r="I7" s="1"/>
    </row>
    <row r="8" spans="1:12" x14ac:dyDescent="0.25">
      <c r="A8" s="11" t="s">
        <v>45</v>
      </c>
      <c r="B8" s="12">
        <v>1302253</v>
      </c>
      <c r="C8" s="12">
        <v>1280840</v>
      </c>
      <c r="D8" s="12">
        <v>8797985</v>
      </c>
      <c r="E8" s="12">
        <v>7870210</v>
      </c>
      <c r="F8" s="13">
        <f t="shared" ref="F8:F35" si="0">((E8*100)/D8)-100</f>
        <v>-10.545312364137928</v>
      </c>
      <c r="G8" s="1"/>
      <c r="H8" s="1"/>
      <c r="I8" s="1"/>
    </row>
    <row r="9" spans="1:12" x14ac:dyDescent="0.25">
      <c r="A9" s="8" t="s">
        <v>46</v>
      </c>
      <c r="B9" s="9">
        <v>5068795</v>
      </c>
      <c r="C9" s="9">
        <v>4057856</v>
      </c>
      <c r="D9" s="9">
        <v>20993006</v>
      </c>
      <c r="E9" s="9">
        <v>18499134</v>
      </c>
      <c r="F9" s="10">
        <f t="shared" si="0"/>
        <v>-11.879537404028753</v>
      </c>
      <c r="G9" s="1"/>
      <c r="H9" s="1"/>
      <c r="I9" s="1"/>
    </row>
    <row r="10" spans="1:12" x14ac:dyDescent="0.25">
      <c r="A10" s="11" t="s">
        <v>47</v>
      </c>
      <c r="B10" s="12">
        <v>308029</v>
      </c>
      <c r="C10" s="12">
        <v>371331</v>
      </c>
      <c r="D10" s="12">
        <v>2953910</v>
      </c>
      <c r="E10" s="12">
        <v>3024449</v>
      </c>
      <c r="F10" s="13">
        <f t="shared" si="0"/>
        <v>2.3879874471463296</v>
      </c>
      <c r="G10" s="1"/>
      <c r="H10" s="1"/>
      <c r="I10" s="1"/>
    </row>
    <row r="11" spans="1:12" x14ac:dyDescent="0.25">
      <c r="A11" s="8" t="s">
        <v>48</v>
      </c>
      <c r="B11" s="9">
        <v>25688364</v>
      </c>
      <c r="C11" s="9">
        <v>29768520</v>
      </c>
      <c r="D11" s="9">
        <v>184365228</v>
      </c>
      <c r="E11" s="9">
        <v>191988297</v>
      </c>
      <c r="F11" s="10">
        <f t="shared" si="0"/>
        <v>4.1347650436556336</v>
      </c>
      <c r="G11" s="1"/>
      <c r="H11" s="1"/>
      <c r="I11" s="1"/>
    </row>
    <row r="12" spans="1:12" x14ac:dyDescent="0.25">
      <c r="A12" s="11" t="s">
        <v>49</v>
      </c>
      <c r="B12" s="12">
        <v>1671543</v>
      </c>
      <c r="C12" s="12">
        <v>2507665</v>
      </c>
      <c r="D12" s="12">
        <v>15997192</v>
      </c>
      <c r="E12" s="12">
        <v>16458340</v>
      </c>
      <c r="F12" s="13">
        <f t="shared" si="0"/>
        <v>2.8826809104997864</v>
      </c>
      <c r="G12" s="1"/>
      <c r="H12" s="1"/>
      <c r="I12" s="1"/>
    </row>
    <row r="13" spans="1:12" x14ac:dyDescent="0.25">
      <c r="A13" s="8" t="s">
        <v>50</v>
      </c>
      <c r="B13" s="9">
        <v>13876722</v>
      </c>
      <c r="C13" s="9">
        <v>17541035</v>
      </c>
      <c r="D13" s="9">
        <v>91349813</v>
      </c>
      <c r="E13" s="9">
        <v>101799530</v>
      </c>
      <c r="F13" s="10">
        <f t="shared" si="0"/>
        <v>11.439231955515879</v>
      </c>
      <c r="G13" s="1"/>
      <c r="H13" s="1"/>
      <c r="I13" s="1"/>
    </row>
    <row r="14" spans="1:12" x14ac:dyDescent="0.25">
      <c r="A14" s="11" t="s">
        <v>51</v>
      </c>
      <c r="B14" s="12">
        <v>23895925</v>
      </c>
      <c r="C14" s="12">
        <v>24684330</v>
      </c>
      <c r="D14" s="12">
        <v>162436002</v>
      </c>
      <c r="E14" s="12">
        <v>166527599</v>
      </c>
      <c r="F14" s="13">
        <f t="shared" si="0"/>
        <v>2.5188978733913956</v>
      </c>
      <c r="G14" s="1"/>
      <c r="H14" s="1"/>
      <c r="I14" s="1"/>
    </row>
    <row r="15" spans="1:12" x14ac:dyDescent="0.25">
      <c r="A15" s="8" t="s">
        <v>52</v>
      </c>
      <c r="B15" s="9">
        <v>3508945</v>
      </c>
      <c r="C15" s="9">
        <v>3971200</v>
      </c>
      <c r="D15" s="9">
        <v>28791839</v>
      </c>
      <c r="E15" s="9">
        <v>28987755</v>
      </c>
      <c r="F15" s="10">
        <f t="shared" si="0"/>
        <v>0.68045670858329288</v>
      </c>
      <c r="G15" s="1"/>
      <c r="H15" s="1"/>
      <c r="I15" s="1"/>
    </row>
    <row r="16" spans="1:12" x14ac:dyDescent="0.25">
      <c r="A16" s="11" t="s">
        <v>53</v>
      </c>
      <c r="B16" s="12">
        <v>2668475</v>
      </c>
      <c r="C16" s="12">
        <v>2232364</v>
      </c>
      <c r="D16" s="12">
        <v>17641684</v>
      </c>
      <c r="E16" s="12">
        <v>16605637</v>
      </c>
      <c r="F16" s="13">
        <f t="shared" si="0"/>
        <v>-5.8727216744161126</v>
      </c>
      <c r="G16" s="1"/>
      <c r="H16" s="1"/>
      <c r="I16" s="1"/>
    </row>
    <row r="17" spans="1:9" x14ac:dyDescent="0.25">
      <c r="A17" s="8" t="s">
        <v>54</v>
      </c>
      <c r="B17" s="9">
        <v>1089679</v>
      </c>
      <c r="C17" s="9">
        <v>1502816</v>
      </c>
      <c r="D17" s="9">
        <v>8891973</v>
      </c>
      <c r="E17" s="9">
        <v>10052567</v>
      </c>
      <c r="F17" s="10">
        <f t="shared" si="0"/>
        <v>13.05215389205523</v>
      </c>
      <c r="G17" s="1"/>
      <c r="H17" s="1"/>
      <c r="I17" s="1"/>
    </row>
    <row r="18" spans="1:9" x14ac:dyDescent="0.25">
      <c r="A18" s="11" t="s">
        <v>55</v>
      </c>
      <c r="B18" s="12">
        <v>5741723</v>
      </c>
      <c r="C18" s="12">
        <v>5219566</v>
      </c>
      <c r="D18" s="12">
        <v>42642056</v>
      </c>
      <c r="E18" s="12">
        <v>42538992</v>
      </c>
      <c r="F18" s="13">
        <f t="shared" si="0"/>
        <v>-0.2416956630796534</v>
      </c>
      <c r="G18" s="1"/>
      <c r="H18" s="1"/>
      <c r="I18" s="1"/>
    </row>
    <row r="19" spans="1:9" x14ac:dyDescent="0.25">
      <c r="A19" s="8" t="s">
        <v>56</v>
      </c>
      <c r="B19" s="9">
        <v>1350675</v>
      </c>
      <c r="C19" s="9">
        <v>1073275</v>
      </c>
      <c r="D19" s="9">
        <v>9209822</v>
      </c>
      <c r="E19" s="9">
        <v>9315036</v>
      </c>
      <c r="F19" s="10">
        <f t="shared" si="0"/>
        <v>1.1424107870923024</v>
      </c>
      <c r="G19" s="1"/>
      <c r="H19" s="1"/>
      <c r="I19" s="1"/>
    </row>
    <row r="20" spans="1:9" x14ac:dyDescent="0.25">
      <c r="A20" s="11" t="s">
        <v>57</v>
      </c>
      <c r="B20" s="12">
        <v>857684</v>
      </c>
      <c r="C20" s="12">
        <v>1193431</v>
      </c>
      <c r="D20" s="12">
        <v>7499169</v>
      </c>
      <c r="E20" s="12">
        <v>8678972</v>
      </c>
      <c r="F20" s="13">
        <f t="shared" si="0"/>
        <v>15.732449822106958</v>
      </c>
      <c r="G20" s="1"/>
      <c r="H20" s="1"/>
      <c r="I20" s="1"/>
    </row>
    <row r="21" spans="1:9" x14ac:dyDescent="0.25">
      <c r="A21" s="8" t="s">
        <v>58</v>
      </c>
      <c r="B21" s="9">
        <v>1846802</v>
      </c>
      <c r="C21" s="9">
        <v>2020679</v>
      </c>
      <c r="D21" s="9">
        <v>13469246</v>
      </c>
      <c r="E21" s="9">
        <v>15216300</v>
      </c>
      <c r="F21" s="10">
        <f t="shared" si="0"/>
        <v>12.970688930917149</v>
      </c>
      <c r="G21" s="1"/>
      <c r="H21" s="1"/>
      <c r="I21" s="1"/>
    </row>
    <row r="22" spans="1:9" x14ac:dyDescent="0.25">
      <c r="A22" s="11" t="s">
        <v>59</v>
      </c>
      <c r="B22" s="12">
        <v>11979710</v>
      </c>
      <c r="C22" s="12">
        <v>14654143</v>
      </c>
      <c r="D22" s="12">
        <v>107355141</v>
      </c>
      <c r="E22" s="12">
        <v>115874116</v>
      </c>
      <c r="F22" s="13">
        <f t="shared" si="0"/>
        <v>7.9353209549601331</v>
      </c>
      <c r="G22" s="1"/>
      <c r="H22" s="1"/>
      <c r="I22" s="1"/>
    </row>
    <row r="23" spans="1:9" x14ac:dyDescent="0.25">
      <c r="A23" s="8" t="s">
        <v>60</v>
      </c>
      <c r="B23" s="9">
        <v>2952064</v>
      </c>
      <c r="C23" s="9">
        <v>4020478</v>
      </c>
      <c r="D23" s="9">
        <v>21277429</v>
      </c>
      <c r="E23" s="9">
        <v>25197881</v>
      </c>
      <c r="F23" s="10">
        <f t="shared" si="0"/>
        <v>18.425402805949915</v>
      </c>
      <c r="G23" s="1"/>
      <c r="H23" s="1"/>
      <c r="I23" s="1"/>
    </row>
    <row r="24" spans="1:9" x14ac:dyDescent="0.25">
      <c r="A24" s="11" t="s">
        <v>61</v>
      </c>
      <c r="B24" s="12">
        <v>293199</v>
      </c>
      <c r="C24" s="12">
        <v>338687</v>
      </c>
      <c r="D24" s="12">
        <v>2453146</v>
      </c>
      <c r="E24" s="12">
        <v>2495484</v>
      </c>
      <c r="F24" s="13">
        <f t="shared" si="0"/>
        <v>1.7258654804891336</v>
      </c>
      <c r="G24" s="1"/>
      <c r="H24" s="1"/>
      <c r="I24" s="1"/>
    </row>
    <row r="25" spans="1:9" x14ac:dyDescent="0.25">
      <c r="A25" s="8" t="s">
        <v>62</v>
      </c>
      <c r="B25" s="9">
        <v>1457806</v>
      </c>
      <c r="C25" s="9">
        <v>1469291</v>
      </c>
      <c r="D25" s="9">
        <v>9834062</v>
      </c>
      <c r="E25" s="9">
        <v>9731601</v>
      </c>
      <c r="F25" s="10">
        <f t="shared" si="0"/>
        <v>-1.0418990646998196</v>
      </c>
      <c r="G25" s="1"/>
      <c r="H25" s="1"/>
      <c r="I25" s="1"/>
    </row>
    <row r="26" spans="1:9" x14ac:dyDescent="0.25">
      <c r="A26" s="11" t="s">
        <v>63</v>
      </c>
      <c r="B26" s="12">
        <v>240518</v>
      </c>
      <c r="C26" s="12">
        <v>233624</v>
      </c>
      <c r="D26" s="12">
        <v>1827670</v>
      </c>
      <c r="E26" s="12">
        <v>1941562</v>
      </c>
      <c r="F26" s="13">
        <f t="shared" si="0"/>
        <v>6.2315407048318292</v>
      </c>
      <c r="G26" s="1"/>
      <c r="H26" s="1"/>
      <c r="I26" s="1"/>
    </row>
    <row r="27" spans="1:9" x14ac:dyDescent="0.25">
      <c r="A27" s="8" t="s">
        <v>64</v>
      </c>
      <c r="B27" s="9">
        <v>358938</v>
      </c>
      <c r="C27" s="9">
        <v>325600</v>
      </c>
      <c r="D27" s="9">
        <v>3688565</v>
      </c>
      <c r="E27" s="9">
        <v>4049155</v>
      </c>
      <c r="F27" s="10">
        <f t="shared" si="0"/>
        <v>9.7758884552664824</v>
      </c>
      <c r="G27" s="1"/>
      <c r="H27" s="1"/>
      <c r="I27" s="1"/>
    </row>
    <row r="28" spans="1:9" x14ac:dyDescent="0.25">
      <c r="A28" s="11" t="s">
        <v>65</v>
      </c>
      <c r="B28" s="12">
        <v>14950781</v>
      </c>
      <c r="C28" s="12">
        <v>15887411</v>
      </c>
      <c r="D28" s="12">
        <v>116960351</v>
      </c>
      <c r="E28" s="12">
        <v>132455824</v>
      </c>
      <c r="F28" s="13">
        <f t="shared" si="0"/>
        <v>13.248483667768753</v>
      </c>
      <c r="G28" s="1"/>
      <c r="H28" s="1"/>
      <c r="I28" s="1"/>
    </row>
    <row r="29" spans="1:9" x14ac:dyDescent="0.25">
      <c r="A29" s="8" t="s">
        <v>66</v>
      </c>
      <c r="B29" s="9">
        <v>1279855</v>
      </c>
      <c r="C29" s="9">
        <v>1647878</v>
      </c>
      <c r="D29" s="9">
        <v>10355496</v>
      </c>
      <c r="E29" s="9">
        <v>13691457</v>
      </c>
      <c r="F29" s="10">
        <f t="shared" si="0"/>
        <v>32.214400932606225</v>
      </c>
      <c r="G29" s="1"/>
      <c r="H29" s="1"/>
      <c r="I29" s="1"/>
    </row>
    <row r="30" spans="1:9" x14ac:dyDescent="0.25">
      <c r="A30" s="11" t="s">
        <v>67</v>
      </c>
      <c r="B30" s="12">
        <v>469981</v>
      </c>
      <c r="C30" s="12">
        <v>424135</v>
      </c>
      <c r="D30" s="12">
        <v>3535705</v>
      </c>
      <c r="E30" s="12">
        <v>3480618</v>
      </c>
      <c r="F30" s="13">
        <f t="shared" si="0"/>
        <v>-1.5580202533865304</v>
      </c>
      <c r="G30" s="1"/>
      <c r="H30" s="1"/>
      <c r="I30" s="1"/>
    </row>
    <row r="31" spans="1:9" x14ac:dyDescent="0.25">
      <c r="A31" s="8" t="s">
        <v>68</v>
      </c>
      <c r="B31" s="9">
        <v>3533687</v>
      </c>
      <c r="C31" s="9">
        <v>3791616</v>
      </c>
      <c r="D31" s="9">
        <v>28553659</v>
      </c>
      <c r="E31" s="9">
        <v>30785550</v>
      </c>
      <c r="F31" s="10">
        <f t="shared" si="0"/>
        <v>7.8164798423907769</v>
      </c>
      <c r="G31" s="1"/>
      <c r="H31" s="1"/>
      <c r="I31" s="1"/>
    </row>
    <row r="32" spans="1:9" x14ac:dyDescent="0.25">
      <c r="A32" s="11" t="s">
        <v>69</v>
      </c>
      <c r="B32" s="12">
        <v>15455060</v>
      </c>
      <c r="C32" s="12">
        <v>16764942</v>
      </c>
      <c r="D32" s="12">
        <v>118158292</v>
      </c>
      <c r="E32" s="12">
        <v>125384056</v>
      </c>
      <c r="F32" s="13">
        <f t="shared" si="0"/>
        <v>6.1153253637078677</v>
      </c>
      <c r="G32" s="1"/>
      <c r="H32" s="1"/>
      <c r="I32" s="1"/>
    </row>
    <row r="33" spans="1:9" x14ac:dyDescent="0.25">
      <c r="A33" s="8" t="s">
        <v>70</v>
      </c>
      <c r="B33" s="9">
        <v>2375475</v>
      </c>
      <c r="C33" s="9">
        <v>2527965</v>
      </c>
      <c r="D33" s="9">
        <v>21521105</v>
      </c>
      <c r="E33" s="9">
        <v>21219592</v>
      </c>
      <c r="F33" s="10">
        <f t="shared" si="0"/>
        <v>-1.4010107752366849</v>
      </c>
      <c r="G33" s="1"/>
      <c r="H33" s="1"/>
      <c r="I33" s="1"/>
    </row>
    <row r="34" spans="1:9" x14ac:dyDescent="0.25">
      <c r="A34" s="11" t="s">
        <v>71</v>
      </c>
      <c r="B34" s="12">
        <v>125929</v>
      </c>
      <c r="C34" s="12">
        <v>88423</v>
      </c>
      <c r="D34" s="12">
        <v>1203129</v>
      </c>
      <c r="E34" s="12">
        <v>711619</v>
      </c>
      <c r="F34" s="13">
        <f t="shared" si="0"/>
        <v>-40.852643399003767</v>
      </c>
      <c r="G34" s="1"/>
      <c r="H34" s="1"/>
      <c r="I34" s="1"/>
    </row>
    <row r="35" spans="1:9" x14ac:dyDescent="0.25">
      <c r="A35" s="14" t="s">
        <v>72</v>
      </c>
      <c r="B35" s="15">
        <f>SUM(B7:B34)</f>
        <v>145276087</v>
      </c>
      <c r="C35" s="15">
        <f t="shared" ref="C35:E35" si="1">SUM(C7:C34)</f>
        <v>160622723</v>
      </c>
      <c r="D35" s="15">
        <f t="shared" si="1"/>
        <v>1070097233</v>
      </c>
      <c r="E35" s="15">
        <f t="shared" si="1"/>
        <v>1133314796</v>
      </c>
      <c r="F35" s="16">
        <f t="shared" si="0"/>
        <v>5.9076466185012606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8733463</v>
      </c>
      <c r="C38" s="41">
        <f>D7</f>
        <v>8334558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191988297</v>
      </c>
      <c r="G38" s="42">
        <f>LOOKUP(E38,$A$38:$A$65,$C$38:$C$65)</f>
        <v>184365228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7870210</v>
      </c>
      <c r="C39" s="41">
        <f t="shared" ref="C39:C65" si="5">D8</f>
        <v>8797985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166527599</v>
      </c>
      <c r="G39" s="42">
        <f t="shared" ref="G39:G65" si="8">LOOKUP(E39,$A$38:$A$65,$C$38:$C$65)</f>
        <v>162436002</v>
      </c>
    </row>
    <row r="40" spans="1:9" x14ac:dyDescent="0.25">
      <c r="A40" s="42" t="str">
        <f t="shared" si="3"/>
        <v>ALMERIA</v>
      </c>
      <c r="B40" s="41">
        <f t="shared" si="4"/>
        <v>18499134</v>
      </c>
      <c r="C40" s="41">
        <f t="shared" si="5"/>
        <v>20993006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132455824</v>
      </c>
      <c r="G40" s="42">
        <f t="shared" si="8"/>
        <v>116960351</v>
      </c>
    </row>
    <row r="41" spans="1:9" x14ac:dyDescent="0.25">
      <c r="A41" s="42" t="str">
        <f t="shared" si="3"/>
        <v>AVILES</v>
      </c>
      <c r="B41" s="41">
        <f t="shared" si="4"/>
        <v>3024449</v>
      </c>
      <c r="C41" s="41">
        <f t="shared" si="5"/>
        <v>2953910</v>
      </c>
      <c r="D41" s="41">
        <f t="shared" si="6"/>
        <v>25</v>
      </c>
      <c r="E41" s="42" t="str">
        <f t="shared" si="2"/>
        <v>VALENCIA</v>
      </c>
      <c r="F41" s="42">
        <f t="shared" si="7"/>
        <v>125384056</v>
      </c>
      <c r="G41" s="42">
        <f t="shared" si="8"/>
        <v>118158292</v>
      </c>
    </row>
    <row r="42" spans="1:9" x14ac:dyDescent="0.25">
      <c r="A42" s="42" t="str">
        <f t="shared" si="3"/>
        <v>BAHIA DE ALGECIRAS</v>
      </c>
      <c r="B42" s="41">
        <f t="shared" si="4"/>
        <v>191988297</v>
      </c>
      <c r="C42" s="41">
        <f t="shared" si="5"/>
        <v>184365228</v>
      </c>
      <c r="D42" s="41">
        <f t="shared" si="6"/>
        <v>1</v>
      </c>
      <c r="E42" s="42" t="str">
        <f t="shared" si="2"/>
        <v>LAS PALMAS</v>
      </c>
      <c r="F42" s="42">
        <f t="shared" si="7"/>
        <v>115874116</v>
      </c>
      <c r="G42" s="42">
        <f t="shared" si="8"/>
        <v>107355141</v>
      </c>
    </row>
    <row r="43" spans="1:9" x14ac:dyDescent="0.25">
      <c r="A43" s="42" t="str">
        <f t="shared" si="3"/>
        <v>BAHIA DE CADIZ</v>
      </c>
      <c r="B43" s="41">
        <f t="shared" si="4"/>
        <v>16458340</v>
      </c>
      <c r="C43" s="41">
        <f t="shared" si="5"/>
        <v>15997192</v>
      </c>
      <c r="D43" s="41">
        <f t="shared" si="6"/>
        <v>14</v>
      </c>
      <c r="E43" s="42" t="str">
        <f t="shared" si="2"/>
        <v>BALEARES</v>
      </c>
      <c r="F43" s="42">
        <f t="shared" si="7"/>
        <v>101799530</v>
      </c>
      <c r="G43" s="42">
        <f t="shared" si="8"/>
        <v>91349813</v>
      </c>
    </row>
    <row r="44" spans="1:9" x14ac:dyDescent="0.25">
      <c r="A44" s="42" t="str">
        <f t="shared" si="3"/>
        <v>BALEARES</v>
      </c>
      <c r="B44" s="41">
        <f t="shared" si="4"/>
        <v>101799530</v>
      </c>
      <c r="C44" s="41">
        <f t="shared" si="5"/>
        <v>91349813</v>
      </c>
      <c r="D44" s="41">
        <f t="shared" si="6"/>
        <v>6</v>
      </c>
      <c r="E44" s="42" t="str">
        <f t="shared" si="2"/>
        <v>CEUTA</v>
      </c>
      <c r="F44" s="42">
        <f t="shared" si="7"/>
        <v>42538992</v>
      </c>
      <c r="G44" s="42">
        <f t="shared" si="8"/>
        <v>42642056</v>
      </c>
    </row>
    <row r="45" spans="1:9" x14ac:dyDescent="0.25">
      <c r="A45" s="42" t="str">
        <f t="shared" si="3"/>
        <v>BARCELONA</v>
      </c>
      <c r="B45" s="41">
        <f t="shared" si="4"/>
        <v>166527599</v>
      </c>
      <c r="C45" s="41">
        <f t="shared" si="5"/>
        <v>162436002</v>
      </c>
      <c r="D45" s="41">
        <f t="shared" si="6"/>
        <v>2</v>
      </c>
      <c r="E45" s="42" t="str">
        <f t="shared" si="2"/>
        <v>TARRAGONA</v>
      </c>
      <c r="F45" s="42">
        <f t="shared" si="7"/>
        <v>30785550</v>
      </c>
      <c r="G45" s="42">
        <f t="shared" si="8"/>
        <v>28553659</v>
      </c>
    </row>
    <row r="46" spans="1:9" x14ac:dyDescent="0.25">
      <c r="A46" s="42" t="str">
        <f t="shared" si="3"/>
        <v>BILBAO</v>
      </c>
      <c r="B46" s="41">
        <f t="shared" si="4"/>
        <v>28987755</v>
      </c>
      <c r="C46" s="41">
        <f t="shared" si="5"/>
        <v>28791839</v>
      </c>
      <c r="D46" s="41">
        <f t="shared" si="6"/>
        <v>9</v>
      </c>
      <c r="E46" s="42" t="str">
        <f t="shared" si="2"/>
        <v>BILBAO</v>
      </c>
      <c r="F46" s="42">
        <f t="shared" si="7"/>
        <v>28987755</v>
      </c>
      <c r="G46" s="42">
        <f t="shared" si="8"/>
        <v>28791839</v>
      </c>
    </row>
    <row r="47" spans="1:9" x14ac:dyDescent="0.25">
      <c r="A47" s="42" t="str">
        <f t="shared" si="3"/>
        <v>CARTAGENA</v>
      </c>
      <c r="B47" s="41">
        <f t="shared" si="4"/>
        <v>16605637</v>
      </c>
      <c r="C47" s="41">
        <f t="shared" si="5"/>
        <v>17641684</v>
      </c>
      <c r="D47" s="41">
        <f t="shared" si="6"/>
        <v>13</v>
      </c>
      <c r="E47" s="42" t="str">
        <f t="shared" si="2"/>
        <v>MALAGA</v>
      </c>
      <c r="F47" s="42">
        <f t="shared" si="7"/>
        <v>25197881</v>
      </c>
      <c r="G47" s="42">
        <f t="shared" si="8"/>
        <v>21277429</v>
      </c>
    </row>
    <row r="48" spans="1:9" x14ac:dyDescent="0.25">
      <c r="A48" s="42" t="str">
        <f t="shared" si="3"/>
        <v>CASTELLON</v>
      </c>
      <c r="B48" s="41">
        <f t="shared" si="4"/>
        <v>10052567</v>
      </c>
      <c r="C48" s="41">
        <f t="shared" si="5"/>
        <v>8891973</v>
      </c>
      <c r="D48" s="41">
        <f t="shared" si="6"/>
        <v>17</v>
      </c>
      <c r="E48" s="42" t="str">
        <f t="shared" si="2"/>
        <v>VIGO</v>
      </c>
      <c r="F48" s="42">
        <f t="shared" si="7"/>
        <v>21219592</v>
      </c>
      <c r="G48" s="42">
        <f t="shared" si="8"/>
        <v>21521105</v>
      </c>
    </row>
    <row r="49" spans="1:7" x14ac:dyDescent="0.25">
      <c r="A49" s="42" t="str">
        <f t="shared" si="3"/>
        <v>CEUTA</v>
      </c>
      <c r="B49" s="41">
        <f t="shared" si="4"/>
        <v>42538992</v>
      </c>
      <c r="C49" s="41">
        <f t="shared" si="5"/>
        <v>42642056</v>
      </c>
      <c r="D49" s="41">
        <f t="shared" si="6"/>
        <v>7</v>
      </c>
      <c r="E49" s="42" t="str">
        <f t="shared" si="2"/>
        <v>ALMERIA</v>
      </c>
      <c r="F49" s="42">
        <f t="shared" si="7"/>
        <v>18499134</v>
      </c>
      <c r="G49" s="42">
        <f t="shared" si="8"/>
        <v>20993006</v>
      </c>
    </row>
    <row r="50" spans="1:7" x14ac:dyDescent="0.25">
      <c r="A50" s="42" t="str">
        <f t="shared" si="3"/>
        <v>FERROL-SAN CIBRAO</v>
      </c>
      <c r="B50" s="41">
        <f t="shared" si="4"/>
        <v>9315036</v>
      </c>
      <c r="C50" s="41">
        <f t="shared" si="5"/>
        <v>9209822</v>
      </c>
      <c r="D50" s="41">
        <f t="shared" si="6"/>
        <v>19</v>
      </c>
      <c r="E50" s="42" t="str">
        <f t="shared" si="2"/>
        <v>CARTAGENA</v>
      </c>
      <c r="F50" s="42">
        <f t="shared" si="7"/>
        <v>16605637</v>
      </c>
      <c r="G50" s="42">
        <f t="shared" si="8"/>
        <v>17641684</v>
      </c>
    </row>
    <row r="51" spans="1:7" x14ac:dyDescent="0.25">
      <c r="A51" s="42" t="str">
        <f t="shared" si="3"/>
        <v>GIJON</v>
      </c>
      <c r="B51" s="41">
        <f t="shared" si="4"/>
        <v>8678972</v>
      </c>
      <c r="C51" s="41">
        <f t="shared" si="5"/>
        <v>7499169</v>
      </c>
      <c r="D51" s="41">
        <f t="shared" si="6"/>
        <v>21</v>
      </c>
      <c r="E51" s="42" t="str">
        <f t="shared" si="2"/>
        <v>BAHIA DE CADIZ</v>
      </c>
      <c r="F51" s="42">
        <f t="shared" si="7"/>
        <v>16458340</v>
      </c>
      <c r="G51" s="42">
        <f t="shared" si="8"/>
        <v>15997192</v>
      </c>
    </row>
    <row r="52" spans="1:7" x14ac:dyDescent="0.25">
      <c r="A52" s="42" t="str">
        <f t="shared" si="3"/>
        <v>HUELVA</v>
      </c>
      <c r="B52" s="41">
        <f t="shared" si="4"/>
        <v>15216300</v>
      </c>
      <c r="C52" s="41">
        <f t="shared" si="5"/>
        <v>13469246</v>
      </c>
      <c r="D52" s="41">
        <f t="shared" si="6"/>
        <v>15</v>
      </c>
      <c r="E52" s="42" t="str">
        <f t="shared" si="2"/>
        <v>HUELVA</v>
      </c>
      <c r="F52" s="42">
        <f t="shared" si="7"/>
        <v>15216300</v>
      </c>
      <c r="G52" s="42">
        <f t="shared" si="8"/>
        <v>13469246</v>
      </c>
    </row>
    <row r="53" spans="1:7" x14ac:dyDescent="0.25">
      <c r="A53" s="42" t="str">
        <f t="shared" si="3"/>
        <v>LAS PALMAS</v>
      </c>
      <c r="B53" s="41">
        <f t="shared" si="4"/>
        <v>115874116</v>
      </c>
      <c r="C53" s="41">
        <f t="shared" si="5"/>
        <v>107355141</v>
      </c>
      <c r="D53" s="41">
        <f t="shared" si="6"/>
        <v>5</v>
      </c>
      <c r="E53" s="42" t="str">
        <f t="shared" si="2"/>
        <v>SANTANDER</v>
      </c>
      <c r="F53" s="42">
        <f t="shared" si="7"/>
        <v>13691457</v>
      </c>
      <c r="G53" s="42">
        <f t="shared" si="8"/>
        <v>10355496</v>
      </c>
    </row>
    <row r="54" spans="1:7" x14ac:dyDescent="0.25">
      <c r="A54" s="42" t="str">
        <f t="shared" si="3"/>
        <v>MALAGA</v>
      </c>
      <c r="B54" s="41">
        <f t="shared" si="4"/>
        <v>25197881</v>
      </c>
      <c r="C54" s="41">
        <f t="shared" si="5"/>
        <v>21277429</v>
      </c>
      <c r="D54" s="41">
        <f t="shared" si="6"/>
        <v>10</v>
      </c>
      <c r="E54" s="42" t="str">
        <f t="shared" si="2"/>
        <v>CASTELLON</v>
      </c>
      <c r="F54" s="42">
        <f t="shared" si="7"/>
        <v>10052567</v>
      </c>
      <c r="G54" s="42">
        <f t="shared" si="8"/>
        <v>8891973</v>
      </c>
    </row>
    <row r="55" spans="1:7" x14ac:dyDescent="0.25">
      <c r="A55" s="42" t="str">
        <f t="shared" si="3"/>
        <v>MARIN Y RIA DE PONTEVEDRA</v>
      </c>
      <c r="B55" s="41">
        <f t="shared" si="4"/>
        <v>2495484</v>
      </c>
      <c r="C55" s="41">
        <f t="shared" si="5"/>
        <v>2453146</v>
      </c>
      <c r="D55" s="41">
        <f t="shared" si="6"/>
        <v>26</v>
      </c>
      <c r="E55" s="42" t="str">
        <f t="shared" si="2"/>
        <v>MELILLA</v>
      </c>
      <c r="F55" s="42">
        <f t="shared" ref="F55:F65" si="9">LOOKUP(E55,$A$38:$A$65,$B$38:$B$65)</f>
        <v>9731601</v>
      </c>
      <c r="G55" s="42">
        <f t="shared" si="8"/>
        <v>9834062</v>
      </c>
    </row>
    <row r="56" spans="1:7" x14ac:dyDescent="0.25">
      <c r="A56" s="42" t="str">
        <f t="shared" si="3"/>
        <v>MELILLA</v>
      </c>
      <c r="B56" s="41">
        <f t="shared" si="4"/>
        <v>9731601</v>
      </c>
      <c r="C56" s="41">
        <f t="shared" si="5"/>
        <v>9834062</v>
      </c>
      <c r="D56" s="41">
        <f t="shared" si="6"/>
        <v>18</v>
      </c>
      <c r="E56" s="42" t="str">
        <f t="shared" si="2"/>
        <v>FERROL-SAN CIBRAO</v>
      </c>
      <c r="F56" s="42">
        <f t="shared" si="9"/>
        <v>9315036</v>
      </c>
      <c r="G56" s="42">
        <f t="shared" si="8"/>
        <v>9209822</v>
      </c>
    </row>
    <row r="57" spans="1:7" x14ac:dyDescent="0.25">
      <c r="A57" s="42" t="str">
        <f t="shared" si="3"/>
        <v>MOTRIL</v>
      </c>
      <c r="B57" s="41">
        <f t="shared" si="4"/>
        <v>1941562</v>
      </c>
      <c r="C57" s="41">
        <f t="shared" si="5"/>
        <v>1827670</v>
      </c>
      <c r="D57" s="41">
        <f t="shared" si="6"/>
        <v>27</v>
      </c>
      <c r="E57" s="42" t="str">
        <f t="shared" si="2"/>
        <v>A CORUÑA</v>
      </c>
      <c r="F57" s="42">
        <f t="shared" si="9"/>
        <v>8733463</v>
      </c>
      <c r="G57" s="42">
        <f t="shared" si="8"/>
        <v>8334558</v>
      </c>
    </row>
    <row r="58" spans="1:7" x14ac:dyDescent="0.25">
      <c r="A58" s="42" t="str">
        <f t="shared" si="3"/>
        <v>PASAIA</v>
      </c>
      <c r="B58" s="41">
        <f t="shared" si="4"/>
        <v>4049155</v>
      </c>
      <c r="C58" s="41">
        <f t="shared" si="5"/>
        <v>3688565</v>
      </c>
      <c r="D58" s="41">
        <f t="shared" si="6"/>
        <v>23</v>
      </c>
      <c r="E58" s="42" t="str">
        <f t="shared" si="2"/>
        <v>GIJON</v>
      </c>
      <c r="F58" s="42">
        <f t="shared" si="9"/>
        <v>8678972</v>
      </c>
      <c r="G58" s="42">
        <f t="shared" si="8"/>
        <v>7499169</v>
      </c>
    </row>
    <row r="59" spans="1:7" x14ac:dyDescent="0.25">
      <c r="A59" s="42" t="str">
        <f t="shared" si="3"/>
        <v>SANTA CRUZ DE TENERIFE</v>
      </c>
      <c r="B59" s="41">
        <f t="shared" si="4"/>
        <v>132455824</v>
      </c>
      <c r="C59" s="41">
        <f t="shared" si="5"/>
        <v>116960351</v>
      </c>
      <c r="D59" s="41">
        <f t="shared" si="6"/>
        <v>3</v>
      </c>
      <c r="E59" s="42" t="str">
        <f t="shared" si="2"/>
        <v>ALICANTE</v>
      </c>
      <c r="F59" s="42">
        <f t="shared" si="9"/>
        <v>7870210</v>
      </c>
      <c r="G59" s="42">
        <f t="shared" si="8"/>
        <v>8797985</v>
      </c>
    </row>
    <row r="60" spans="1:7" x14ac:dyDescent="0.25">
      <c r="A60" s="42" t="str">
        <f t="shared" si="3"/>
        <v>SANTANDER</v>
      </c>
      <c r="B60" s="41">
        <f t="shared" si="4"/>
        <v>13691457</v>
      </c>
      <c r="C60" s="41">
        <f t="shared" si="5"/>
        <v>10355496</v>
      </c>
      <c r="D60" s="41">
        <f t="shared" si="6"/>
        <v>16</v>
      </c>
      <c r="E60" s="42" t="str">
        <f t="shared" si="2"/>
        <v>PASAIA</v>
      </c>
      <c r="F60" s="42">
        <f t="shared" si="9"/>
        <v>4049155</v>
      </c>
      <c r="G60" s="42">
        <f t="shared" si="8"/>
        <v>3688565</v>
      </c>
    </row>
    <row r="61" spans="1:7" x14ac:dyDescent="0.25">
      <c r="A61" s="42" t="str">
        <f t="shared" si="3"/>
        <v>SEVILLA</v>
      </c>
      <c r="B61" s="41">
        <f t="shared" si="4"/>
        <v>3480618</v>
      </c>
      <c r="C61" s="41">
        <f t="shared" si="5"/>
        <v>3535705</v>
      </c>
      <c r="D61" s="41">
        <f t="shared" si="6"/>
        <v>24</v>
      </c>
      <c r="E61" s="42" t="str">
        <f t="shared" si="2"/>
        <v>SEVILLA</v>
      </c>
      <c r="F61" s="42">
        <f t="shared" si="9"/>
        <v>3480618</v>
      </c>
      <c r="G61" s="42">
        <f t="shared" si="8"/>
        <v>3535705</v>
      </c>
    </row>
    <row r="62" spans="1:7" x14ac:dyDescent="0.25">
      <c r="A62" s="42" t="str">
        <f t="shared" si="3"/>
        <v>TARRAGONA</v>
      </c>
      <c r="B62" s="41">
        <f t="shared" si="4"/>
        <v>30785550</v>
      </c>
      <c r="C62" s="41">
        <f t="shared" si="5"/>
        <v>28553659</v>
      </c>
      <c r="D62" s="41">
        <f t="shared" si="6"/>
        <v>8</v>
      </c>
      <c r="E62" s="42" t="str">
        <f t="shared" si="2"/>
        <v>AVILES</v>
      </c>
      <c r="F62" s="42">
        <f t="shared" si="9"/>
        <v>3024449</v>
      </c>
      <c r="G62" s="42">
        <f t="shared" si="8"/>
        <v>2953910</v>
      </c>
    </row>
    <row r="63" spans="1:7" x14ac:dyDescent="0.25">
      <c r="A63" s="42" t="str">
        <f t="shared" si="3"/>
        <v>VALENCIA</v>
      </c>
      <c r="B63" s="41">
        <f t="shared" si="4"/>
        <v>125384056</v>
      </c>
      <c r="C63" s="41">
        <f t="shared" si="5"/>
        <v>118158292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2495484</v>
      </c>
      <c r="G63" s="42">
        <f t="shared" si="8"/>
        <v>2453146</v>
      </c>
    </row>
    <row r="64" spans="1:7" x14ac:dyDescent="0.25">
      <c r="A64" s="42" t="str">
        <f t="shared" si="3"/>
        <v>VIGO</v>
      </c>
      <c r="B64" s="41">
        <f t="shared" si="4"/>
        <v>21219592</v>
      </c>
      <c r="C64" s="41">
        <f t="shared" si="5"/>
        <v>21521105</v>
      </c>
      <c r="D64" s="41">
        <f t="shared" si="6"/>
        <v>11</v>
      </c>
      <c r="E64" s="42" t="str">
        <f t="shared" si="2"/>
        <v>MOTRIL</v>
      </c>
      <c r="F64" s="42">
        <f t="shared" si="9"/>
        <v>1941562</v>
      </c>
      <c r="G64" s="42">
        <f t="shared" si="8"/>
        <v>1827670</v>
      </c>
    </row>
    <row r="65" spans="1:7" x14ac:dyDescent="0.25">
      <c r="A65" s="42" t="str">
        <f t="shared" si="3"/>
        <v>VILAGARCIA</v>
      </c>
      <c r="B65" s="41">
        <f t="shared" si="4"/>
        <v>711619</v>
      </c>
      <c r="C65" s="41">
        <f t="shared" si="5"/>
        <v>1203129</v>
      </c>
      <c r="D65" s="41">
        <f t="shared" si="6"/>
        <v>28</v>
      </c>
      <c r="E65" s="42" t="str">
        <f t="shared" si="2"/>
        <v>VILAGARCIA</v>
      </c>
      <c r="F65" s="42">
        <f t="shared" si="9"/>
        <v>711619</v>
      </c>
      <c r="G65" s="42">
        <f t="shared" si="8"/>
        <v>1203129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40456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2</v>
      </c>
      <c r="C7" s="9">
        <v>6</v>
      </c>
      <c r="D7" s="9">
        <v>34</v>
      </c>
      <c r="E7" s="9">
        <v>36</v>
      </c>
      <c r="F7" s="10">
        <f>((E7*100)/D7)-100</f>
        <v>5.8823529411764639</v>
      </c>
      <c r="G7" s="1"/>
      <c r="H7" s="1"/>
      <c r="I7" s="1"/>
    </row>
    <row r="8" spans="1:12" x14ac:dyDescent="0.25">
      <c r="A8" s="11" t="s">
        <v>45</v>
      </c>
      <c r="B8" s="12">
        <v>2</v>
      </c>
      <c r="C8" s="12">
        <v>1</v>
      </c>
      <c r="D8" s="12">
        <v>24</v>
      </c>
      <c r="E8" s="12">
        <v>22</v>
      </c>
      <c r="F8" s="13">
        <f t="shared" ref="F8:F35" si="0">((E8*100)/D8)-100</f>
        <v>-8.3333333333333286</v>
      </c>
      <c r="G8" s="1"/>
      <c r="H8" s="1"/>
      <c r="I8" s="1"/>
    </row>
    <row r="9" spans="1:12" x14ac:dyDescent="0.25">
      <c r="A9" s="8" t="s">
        <v>46</v>
      </c>
      <c r="B9" s="9">
        <v>6</v>
      </c>
      <c r="C9" s="9">
        <v>4</v>
      </c>
      <c r="D9" s="9">
        <v>29</v>
      </c>
      <c r="E9" s="9">
        <v>30</v>
      </c>
      <c r="F9" s="10">
        <f t="shared" si="0"/>
        <v>3.448275862068968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15</v>
      </c>
      <c r="C12" s="12">
        <v>29</v>
      </c>
      <c r="D12" s="12">
        <v>133</v>
      </c>
      <c r="E12" s="12">
        <v>173</v>
      </c>
      <c r="F12" s="13">
        <f t="shared" si="0"/>
        <v>30.075187969924798</v>
      </c>
      <c r="G12" s="1"/>
      <c r="H12" s="1"/>
      <c r="I12" s="1"/>
    </row>
    <row r="13" spans="1:12" x14ac:dyDescent="0.25">
      <c r="A13" s="8" t="s">
        <v>50</v>
      </c>
      <c r="B13" s="9">
        <v>73</v>
      </c>
      <c r="C13" s="9">
        <v>96</v>
      </c>
      <c r="D13" s="9">
        <v>416</v>
      </c>
      <c r="E13" s="9">
        <v>470</v>
      </c>
      <c r="F13" s="10">
        <f t="shared" si="0"/>
        <v>12.980769230769226</v>
      </c>
      <c r="G13" s="1"/>
      <c r="H13" s="1"/>
      <c r="I13" s="1"/>
    </row>
    <row r="14" spans="1:12" x14ac:dyDescent="0.25">
      <c r="A14" s="11" t="s">
        <v>51</v>
      </c>
      <c r="B14" s="12">
        <v>87</v>
      </c>
      <c r="C14" s="12">
        <v>97</v>
      </c>
      <c r="D14" s="12">
        <v>488</v>
      </c>
      <c r="E14" s="12">
        <v>533</v>
      </c>
      <c r="F14" s="13">
        <f t="shared" si="0"/>
        <v>9.2213114754098342</v>
      </c>
      <c r="G14" s="1"/>
      <c r="H14" s="1"/>
      <c r="I14" s="1"/>
    </row>
    <row r="15" spans="1:12" x14ac:dyDescent="0.25">
      <c r="A15" s="8" t="s">
        <v>52</v>
      </c>
      <c r="B15" s="9">
        <v>4</v>
      </c>
      <c r="C15" s="9">
        <v>4</v>
      </c>
      <c r="D15" s="9">
        <v>21</v>
      </c>
      <c r="E15" s="9">
        <v>24</v>
      </c>
      <c r="F15" s="10">
        <f t="shared" si="0"/>
        <v>14.285714285714292</v>
      </c>
      <c r="G15" s="1"/>
      <c r="H15" s="1"/>
      <c r="I15" s="1"/>
    </row>
    <row r="16" spans="1:12" x14ac:dyDescent="0.25">
      <c r="A16" s="11" t="s">
        <v>53</v>
      </c>
      <c r="B16" s="12">
        <v>6</v>
      </c>
      <c r="C16" s="12">
        <v>4</v>
      </c>
      <c r="D16" s="12">
        <v>28</v>
      </c>
      <c r="E16" s="12">
        <v>42</v>
      </c>
      <c r="F16" s="13">
        <f t="shared" si="0"/>
        <v>50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1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1</v>
      </c>
      <c r="D18" s="12">
        <v>4</v>
      </c>
      <c r="E18" s="12">
        <v>4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56</v>
      </c>
      <c r="B19" s="9">
        <v>2</v>
      </c>
      <c r="C19" s="9">
        <v>1</v>
      </c>
      <c r="D19" s="9">
        <v>2</v>
      </c>
      <c r="E19" s="9">
        <v>2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2</v>
      </c>
      <c r="E20" s="12">
        <v>4</v>
      </c>
      <c r="F20" s="13">
        <f t="shared" si="0"/>
        <v>100</v>
      </c>
      <c r="G20" s="1"/>
      <c r="H20" s="1"/>
      <c r="I20" s="1"/>
    </row>
    <row r="21" spans="1:9" x14ac:dyDescent="0.25">
      <c r="A21" s="8" t="s">
        <v>58</v>
      </c>
      <c r="B21" s="9">
        <v>1</v>
      </c>
      <c r="C21" s="9">
        <v>0</v>
      </c>
      <c r="D21" s="9">
        <v>2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9</v>
      </c>
      <c r="C22" s="12">
        <v>9</v>
      </c>
      <c r="D22" s="12">
        <v>211</v>
      </c>
      <c r="E22" s="12">
        <v>198</v>
      </c>
      <c r="F22" s="13">
        <f t="shared" si="0"/>
        <v>-6.1611374407582957</v>
      </c>
      <c r="G22" s="1"/>
      <c r="H22" s="1"/>
      <c r="I22" s="1"/>
    </row>
    <row r="23" spans="1:9" x14ac:dyDescent="0.25">
      <c r="A23" s="8" t="s">
        <v>60</v>
      </c>
      <c r="B23" s="9">
        <v>17</v>
      </c>
      <c r="C23" s="9">
        <v>26</v>
      </c>
      <c r="D23" s="9">
        <v>154</v>
      </c>
      <c r="E23" s="9">
        <v>168</v>
      </c>
      <c r="F23" s="10">
        <f t="shared" si="0"/>
        <v>9.0909090909090935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2</v>
      </c>
      <c r="C26" s="12">
        <v>1</v>
      </c>
      <c r="D26" s="12">
        <v>11</v>
      </c>
      <c r="E26" s="12">
        <v>10</v>
      </c>
      <c r="F26" s="13">
        <f t="shared" si="0"/>
        <v>-9.0909090909090935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</v>
      </c>
      <c r="C28" s="12">
        <v>13</v>
      </c>
      <c r="D28" s="12">
        <v>177</v>
      </c>
      <c r="E28" s="12">
        <v>197</v>
      </c>
      <c r="F28" s="13">
        <f t="shared" si="0"/>
        <v>11.299435028248581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5</v>
      </c>
      <c r="E29" s="9">
        <v>5</v>
      </c>
      <c r="F29" s="10">
        <f t="shared" si="0"/>
        <v>0</v>
      </c>
      <c r="G29" s="1"/>
      <c r="H29" s="1"/>
      <c r="I29" s="1"/>
    </row>
    <row r="30" spans="1:9" x14ac:dyDescent="0.25">
      <c r="A30" s="11" t="s">
        <v>67</v>
      </c>
      <c r="B30" s="12">
        <v>9</v>
      </c>
      <c r="C30" s="12">
        <v>5</v>
      </c>
      <c r="D30" s="12">
        <v>64</v>
      </c>
      <c r="E30" s="12">
        <v>32</v>
      </c>
      <c r="F30" s="13">
        <f t="shared" si="0"/>
        <v>-50</v>
      </c>
      <c r="G30" s="1"/>
      <c r="H30" s="1"/>
      <c r="I30" s="1"/>
    </row>
    <row r="31" spans="1:9" x14ac:dyDescent="0.25">
      <c r="A31" s="8" t="s">
        <v>68</v>
      </c>
      <c r="B31" s="9">
        <v>1</v>
      </c>
      <c r="C31" s="9">
        <v>0</v>
      </c>
      <c r="D31" s="9">
        <v>8</v>
      </c>
      <c r="E31" s="9">
        <v>2</v>
      </c>
      <c r="F31" s="10">
        <f t="shared" si="0"/>
        <v>-75</v>
      </c>
      <c r="G31" s="1"/>
      <c r="H31" s="1"/>
      <c r="I31" s="1"/>
    </row>
    <row r="32" spans="1:9" x14ac:dyDescent="0.25">
      <c r="A32" s="11" t="s">
        <v>69</v>
      </c>
      <c r="B32" s="12">
        <v>16</v>
      </c>
      <c r="C32" s="12">
        <v>20</v>
      </c>
      <c r="D32" s="12">
        <v>88</v>
      </c>
      <c r="E32" s="12">
        <v>98</v>
      </c>
      <c r="F32" s="13">
        <f t="shared" si="0"/>
        <v>11.36363636363636</v>
      </c>
      <c r="G32" s="1"/>
      <c r="H32" s="1"/>
      <c r="I32" s="1"/>
    </row>
    <row r="33" spans="1:9" x14ac:dyDescent="0.25">
      <c r="A33" s="8" t="s">
        <v>70</v>
      </c>
      <c r="B33" s="9">
        <v>8</v>
      </c>
      <c r="C33" s="9">
        <v>14</v>
      </c>
      <c r="D33" s="9">
        <v>61</v>
      </c>
      <c r="E33" s="9">
        <v>75</v>
      </c>
      <c r="F33" s="10">
        <f t="shared" si="0"/>
        <v>22.950819672131146</v>
      </c>
      <c r="G33" s="1"/>
      <c r="H33" s="1"/>
      <c r="I33" s="1"/>
    </row>
    <row r="34" spans="1:9" x14ac:dyDescent="0.25">
      <c r="A34" s="11" t="s">
        <v>71</v>
      </c>
      <c r="B34" s="12">
        <v>1</v>
      </c>
      <c r="C34" s="12">
        <v>0</v>
      </c>
      <c r="D34" s="12">
        <v>9</v>
      </c>
      <c r="E34" s="12">
        <v>7</v>
      </c>
      <c r="F34" s="13">
        <f t="shared" si="0"/>
        <v>-22.222222222222229</v>
      </c>
      <c r="G34" s="1"/>
      <c r="H34" s="1"/>
      <c r="I34" s="1"/>
    </row>
    <row r="35" spans="1:9" x14ac:dyDescent="0.25">
      <c r="A35" s="14" t="s">
        <v>72</v>
      </c>
      <c r="B35" s="15">
        <f>SUM(B7:B34)</f>
        <v>267</v>
      </c>
      <c r="C35" s="15">
        <f t="shared" ref="C35:E35" si="1">SUM(C7:C34)</f>
        <v>331</v>
      </c>
      <c r="D35" s="15">
        <f t="shared" si="1"/>
        <v>1971</v>
      </c>
      <c r="E35" s="15">
        <f t="shared" si="1"/>
        <v>2133</v>
      </c>
      <c r="F35" s="16">
        <f t="shared" si="0"/>
        <v>8.2191780821917746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36</v>
      </c>
      <c r="C38" s="41">
        <f>D7</f>
        <v>34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533</v>
      </c>
      <c r="G38" s="42">
        <f>LOOKUP(E38,$A$38:$A$65,$C$38:$C$65)</f>
        <v>488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</v>
      </c>
      <c r="C39" s="41">
        <f t="shared" ref="C39:C65" si="5">D8</f>
        <v>24</v>
      </c>
      <c r="D39" s="41">
        <f t="shared" ref="D39:D65" si="6">_xlfn.RANK.EQ(B39,$B$38:$B$65)+COUNTIF($B$38:$B$65,B39)-1</f>
        <v>14</v>
      </c>
      <c r="E39" s="42" t="str">
        <f t="shared" si="2"/>
        <v>BALEARES</v>
      </c>
      <c r="F39" s="42">
        <f t="shared" ref="F39:F54" si="7">LOOKUP(E39,$A$38:$A$65,$B$38:$B$65)</f>
        <v>470</v>
      </c>
      <c r="G39" s="42">
        <f t="shared" ref="G39:G65" si="8">LOOKUP(E39,$A$38:$A$65,$C$38:$C$65)</f>
        <v>416</v>
      </c>
    </row>
    <row r="40" spans="1:9" x14ac:dyDescent="0.25">
      <c r="A40" s="42" t="str">
        <f t="shared" si="3"/>
        <v>ALMERIA</v>
      </c>
      <c r="B40" s="41">
        <f t="shared" si="4"/>
        <v>30</v>
      </c>
      <c r="C40" s="41">
        <f t="shared" si="5"/>
        <v>29</v>
      </c>
      <c r="D40" s="41">
        <f t="shared" si="6"/>
        <v>12</v>
      </c>
      <c r="E40" s="42" t="str">
        <f t="shared" si="2"/>
        <v>LAS PALMAS</v>
      </c>
      <c r="F40" s="42">
        <f t="shared" si="7"/>
        <v>198</v>
      </c>
      <c r="G40" s="42">
        <f t="shared" si="8"/>
        <v>211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197</v>
      </c>
      <c r="G41" s="42">
        <f t="shared" si="8"/>
        <v>177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BAHIA DE CADIZ</v>
      </c>
      <c r="F42" s="42">
        <f t="shared" si="7"/>
        <v>173</v>
      </c>
      <c r="G42" s="42">
        <f t="shared" si="8"/>
        <v>133</v>
      </c>
    </row>
    <row r="43" spans="1:9" x14ac:dyDescent="0.25">
      <c r="A43" s="42" t="str">
        <f t="shared" si="3"/>
        <v>BAHIA DE CADIZ</v>
      </c>
      <c r="B43" s="41">
        <f t="shared" si="4"/>
        <v>173</v>
      </c>
      <c r="C43" s="41">
        <f t="shared" si="5"/>
        <v>133</v>
      </c>
      <c r="D43" s="41">
        <f t="shared" si="6"/>
        <v>5</v>
      </c>
      <c r="E43" s="42" t="str">
        <f t="shared" si="2"/>
        <v>MALAGA</v>
      </c>
      <c r="F43" s="42">
        <f t="shared" si="7"/>
        <v>168</v>
      </c>
      <c r="G43" s="42">
        <f t="shared" si="8"/>
        <v>154</v>
      </c>
    </row>
    <row r="44" spans="1:9" x14ac:dyDescent="0.25">
      <c r="A44" s="42" t="str">
        <f t="shared" si="3"/>
        <v>BALEARES</v>
      </c>
      <c r="B44" s="41">
        <f t="shared" si="4"/>
        <v>470</v>
      </c>
      <c r="C44" s="41">
        <f t="shared" si="5"/>
        <v>416</v>
      </c>
      <c r="D44" s="41">
        <f t="shared" si="6"/>
        <v>2</v>
      </c>
      <c r="E44" s="42" t="str">
        <f t="shared" si="2"/>
        <v>VALENCIA</v>
      </c>
      <c r="F44" s="42">
        <f t="shared" si="7"/>
        <v>98</v>
      </c>
      <c r="G44" s="42">
        <f t="shared" si="8"/>
        <v>88</v>
      </c>
    </row>
    <row r="45" spans="1:9" x14ac:dyDescent="0.25">
      <c r="A45" s="42" t="str">
        <f t="shared" si="3"/>
        <v>BARCELONA</v>
      </c>
      <c r="B45" s="41">
        <f t="shared" si="4"/>
        <v>533</v>
      </c>
      <c r="C45" s="41">
        <f t="shared" si="5"/>
        <v>488</v>
      </c>
      <c r="D45" s="41">
        <f t="shared" si="6"/>
        <v>1</v>
      </c>
      <c r="E45" s="42" t="str">
        <f t="shared" si="2"/>
        <v>VIGO</v>
      </c>
      <c r="F45" s="42">
        <f t="shared" si="7"/>
        <v>75</v>
      </c>
      <c r="G45" s="42">
        <f t="shared" si="8"/>
        <v>61</v>
      </c>
    </row>
    <row r="46" spans="1:9" x14ac:dyDescent="0.25">
      <c r="A46" s="42" t="str">
        <f t="shared" si="3"/>
        <v>BILBAO</v>
      </c>
      <c r="B46" s="41">
        <f t="shared" si="4"/>
        <v>24</v>
      </c>
      <c r="C46" s="41">
        <f t="shared" si="5"/>
        <v>21</v>
      </c>
      <c r="D46" s="41">
        <f t="shared" si="6"/>
        <v>13</v>
      </c>
      <c r="E46" s="42" t="str">
        <f t="shared" si="2"/>
        <v>CARTAGENA</v>
      </c>
      <c r="F46" s="42">
        <f t="shared" si="7"/>
        <v>42</v>
      </c>
      <c r="G46" s="42">
        <f t="shared" si="8"/>
        <v>28</v>
      </c>
    </row>
    <row r="47" spans="1:9" x14ac:dyDescent="0.25">
      <c r="A47" s="42" t="str">
        <f t="shared" si="3"/>
        <v>CARTAGENA</v>
      </c>
      <c r="B47" s="41">
        <f t="shared" si="4"/>
        <v>42</v>
      </c>
      <c r="C47" s="41">
        <f t="shared" si="5"/>
        <v>28</v>
      </c>
      <c r="D47" s="41">
        <f t="shared" si="6"/>
        <v>9</v>
      </c>
      <c r="E47" s="42" t="str">
        <f t="shared" si="2"/>
        <v>A CORUÑA</v>
      </c>
      <c r="F47" s="42">
        <f t="shared" si="7"/>
        <v>36</v>
      </c>
      <c r="G47" s="42">
        <f t="shared" si="8"/>
        <v>34</v>
      </c>
    </row>
    <row r="48" spans="1:9" x14ac:dyDescent="0.25">
      <c r="A48" s="42" t="str">
        <f t="shared" si="3"/>
        <v>CASTELLON</v>
      </c>
      <c r="B48" s="41">
        <f t="shared" si="4"/>
        <v>1</v>
      </c>
      <c r="C48" s="41">
        <f t="shared" si="5"/>
        <v>0</v>
      </c>
      <c r="D48" s="41">
        <f t="shared" si="6"/>
        <v>22</v>
      </c>
      <c r="E48" s="42" t="str">
        <f t="shared" si="2"/>
        <v>SEVILLA</v>
      </c>
      <c r="F48" s="42">
        <f t="shared" si="7"/>
        <v>32</v>
      </c>
      <c r="G48" s="42">
        <f t="shared" si="8"/>
        <v>64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4</v>
      </c>
      <c r="D49" s="41">
        <f t="shared" si="6"/>
        <v>19</v>
      </c>
      <c r="E49" s="42" t="str">
        <f t="shared" si="2"/>
        <v>ALMERIA</v>
      </c>
      <c r="F49" s="42">
        <f t="shared" si="7"/>
        <v>30</v>
      </c>
      <c r="G49" s="42">
        <f t="shared" si="8"/>
        <v>29</v>
      </c>
    </row>
    <row r="50" spans="1:7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2</v>
      </c>
      <c r="D50" s="41">
        <f t="shared" si="6"/>
        <v>21</v>
      </c>
      <c r="E50" s="42" t="str">
        <f t="shared" si="2"/>
        <v>BILBAO</v>
      </c>
      <c r="F50" s="42">
        <f t="shared" si="7"/>
        <v>24</v>
      </c>
      <c r="G50" s="42">
        <f t="shared" si="8"/>
        <v>21</v>
      </c>
    </row>
    <row r="51" spans="1:7" x14ac:dyDescent="0.25">
      <c r="A51" s="42" t="str">
        <f t="shared" si="3"/>
        <v>GIJON</v>
      </c>
      <c r="B51" s="41">
        <f t="shared" si="4"/>
        <v>4</v>
      </c>
      <c r="C51" s="41">
        <f t="shared" si="5"/>
        <v>2</v>
      </c>
      <c r="D51" s="41">
        <f t="shared" si="6"/>
        <v>19</v>
      </c>
      <c r="E51" s="42" t="str">
        <f t="shared" si="2"/>
        <v>ALICANTE</v>
      </c>
      <c r="F51" s="42">
        <f t="shared" si="7"/>
        <v>22</v>
      </c>
      <c r="G51" s="42">
        <f t="shared" si="8"/>
        <v>24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</v>
      </c>
      <c r="D52" s="41">
        <f t="shared" si="6"/>
        <v>28</v>
      </c>
      <c r="E52" s="42" t="str">
        <f t="shared" si="2"/>
        <v>MOTRIL</v>
      </c>
      <c r="F52" s="42">
        <f t="shared" si="7"/>
        <v>10</v>
      </c>
      <c r="G52" s="42">
        <f t="shared" si="8"/>
        <v>11</v>
      </c>
    </row>
    <row r="53" spans="1:7" x14ac:dyDescent="0.25">
      <c r="A53" s="42" t="str">
        <f t="shared" si="3"/>
        <v>LAS PALMAS</v>
      </c>
      <c r="B53" s="41">
        <f t="shared" si="4"/>
        <v>198</v>
      </c>
      <c r="C53" s="41">
        <f t="shared" si="5"/>
        <v>211</v>
      </c>
      <c r="D53" s="41">
        <f t="shared" si="6"/>
        <v>3</v>
      </c>
      <c r="E53" s="42" t="str">
        <f t="shared" si="2"/>
        <v>VILAGARCIA</v>
      </c>
      <c r="F53" s="42">
        <f t="shared" si="7"/>
        <v>7</v>
      </c>
      <c r="G53" s="42">
        <f t="shared" si="8"/>
        <v>9</v>
      </c>
    </row>
    <row r="54" spans="1:7" x14ac:dyDescent="0.25">
      <c r="A54" s="42" t="str">
        <f t="shared" si="3"/>
        <v>MALAGA</v>
      </c>
      <c r="B54" s="41">
        <f t="shared" si="4"/>
        <v>168</v>
      </c>
      <c r="C54" s="41">
        <f t="shared" si="5"/>
        <v>154</v>
      </c>
      <c r="D54" s="41">
        <f t="shared" si="6"/>
        <v>6</v>
      </c>
      <c r="E54" s="42" t="str">
        <f t="shared" si="2"/>
        <v>SANTANDER</v>
      </c>
      <c r="F54" s="42">
        <f t="shared" si="7"/>
        <v>5</v>
      </c>
      <c r="G54" s="42">
        <f t="shared" si="8"/>
        <v>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4</v>
      </c>
      <c r="G56" s="42">
        <f t="shared" si="8"/>
        <v>4</v>
      </c>
    </row>
    <row r="57" spans="1:7" x14ac:dyDescent="0.25">
      <c r="A57" s="42" t="str">
        <f t="shared" si="3"/>
        <v>MOTRIL</v>
      </c>
      <c r="B57" s="41">
        <f t="shared" si="4"/>
        <v>10</v>
      </c>
      <c r="C57" s="41">
        <f t="shared" si="5"/>
        <v>11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2</v>
      </c>
      <c r="G58" s="42">
        <f t="shared" si="8"/>
        <v>2</v>
      </c>
    </row>
    <row r="59" spans="1:7" x14ac:dyDescent="0.25">
      <c r="A59" s="42" t="str">
        <f t="shared" si="3"/>
        <v>SANTA CRUZ DE TENERIFE</v>
      </c>
      <c r="B59" s="41">
        <f t="shared" si="4"/>
        <v>197</v>
      </c>
      <c r="C59" s="41">
        <f t="shared" si="5"/>
        <v>177</v>
      </c>
      <c r="D59" s="41">
        <f t="shared" si="6"/>
        <v>4</v>
      </c>
      <c r="E59" s="42" t="str">
        <f t="shared" si="2"/>
        <v>CASTELLON</v>
      </c>
      <c r="F59" s="42">
        <f t="shared" si="9"/>
        <v>1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5</v>
      </c>
      <c r="C60" s="41">
        <f t="shared" si="5"/>
        <v>5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32</v>
      </c>
      <c r="C61" s="41">
        <f t="shared" si="5"/>
        <v>64</v>
      </c>
      <c r="D61" s="41">
        <f t="shared" si="6"/>
        <v>11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8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98</v>
      </c>
      <c r="C63" s="41">
        <f t="shared" si="5"/>
        <v>88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75</v>
      </c>
      <c r="C64" s="41">
        <f t="shared" si="5"/>
        <v>61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</v>
      </c>
      <c r="C65" s="41">
        <f t="shared" si="5"/>
        <v>9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5</A_x00f1_o>
  </documentManagement>
</p:properties>
</file>

<file path=customXml/itemProps1.xml><?xml version="1.0" encoding="utf-8"?>
<ds:datastoreItem xmlns:ds="http://schemas.openxmlformats.org/officeDocument/2006/customXml" ds:itemID="{28D77CE4-7192-4A1B-B561-B46E433C0689}"/>
</file>

<file path=customXml/itemProps2.xml><?xml version="1.0" encoding="utf-8"?>
<ds:datastoreItem xmlns:ds="http://schemas.openxmlformats.org/officeDocument/2006/customXml" ds:itemID="{844C85C0-7A59-4738-97FC-9087C86C643B}"/>
</file>

<file path=customXml/itemProps3.xml><?xml version="1.0" encoding="utf-8"?>
<ds:datastoreItem xmlns:ds="http://schemas.openxmlformats.org/officeDocument/2006/customXml" ds:itemID="{B88DCC8A-1237-41AF-B703-4D6E73A320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2017-09-29T11:35:15Z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