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E46" i="29"/>
  <c r="G46" i="29" s="1"/>
  <c r="E61" i="29"/>
  <c r="F61" i="29" s="1"/>
  <c r="E53" i="29"/>
  <c r="F53" i="29" s="1"/>
  <c r="F46" i="29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F65" i="29"/>
  <c r="E63" i="29"/>
  <c r="E54" i="29"/>
  <c r="E59" i="29"/>
  <c r="E40" i="29"/>
  <c r="G53" i="29" l="1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55" i="27" l="1"/>
  <c r="F63" i="28"/>
  <c r="G65" i="27"/>
  <c r="F46" i="27"/>
  <c r="F63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<sst xmlns="http://schemas.openxmlformats.org/spreadsheetml/2006/main" count="755" uniqueCount="98">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</sst>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50393816</c:v>
                </c:pt>
                <c:pt idx="1">
                  <c:v>46776070</c:v>
                </c:pt>
                <c:pt idx="2">
                  <c:v>32253782</c:v>
                </c:pt>
                <c:pt idx="3">
                  <c:v>25202218</c:v>
                </c:pt>
                <c:pt idx="4">
                  <c:v>24454595</c:v>
                </c:pt>
                <c:pt idx="5">
                  <c:v>16719919</c:v>
                </c:pt>
                <c:pt idx="6">
                  <c:v>15189606</c:v>
                </c:pt>
                <c:pt idx="7">
                  <c:v>14229310</c:v>
                </c:pt>
                <c:pt idx="8">
                  <c:v>11719772</c:v>
                </c:pt>
                <c:pt idx="9">
                  <c:v>11543292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51520932</c:v>
                </c:pt>
                <c:pt idx="1">
                  <c:v>43110700</c:v>
                </c:pt>
                <c:pt idx="2">
                  <c:v>32028911</c:v>
                </c:pt>
                <c:pt idx="3">
                  <c:v>24067707</c:v>
                </c:pt>
                <c:pt idx="4">
                  <c:v>23281896</c:v>
                </c:pt>
                <c:pt idx="5">
                  <c:v>15757662</c:v>
                </c:pt>
                <c:pt idx="6">
                  <c:v>12881957</c:v>
                </c:pt>
                <c:pt idx="7">
                  <c:v>16167150</c:v>
                </c:pt>
                <c:pt idx="8">
                  <c:v>12127633</c:v>
                </c:pt>
                <c:pt idx="9">
                  <c:v>10303413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47089681</c:v>
                </c:pt>
                <c:pt idx="1">
                  <c:v>46574484</c:v>
                </c:pt>
                <c:pt idx="2">
                  <c:v>31522139</c:v>
                </c:pt>
                <c:pt idx="3">
                  <c:v>24488636</c:v>
                </c:pt>
                <c:pt idx="4">
                  <c:v>24354885</c:v>
                </c:pt>
                <c:pt idx="5">
                  <c:v>15109359</c:v>
                </c:pt>
                <c:pt idx="6">
                  <c:v>15035373</c:v>
                </c:pt>
                <c:pt idx="7">
                  <c:v>14188752</c:v>
                </c:pt>
                <c:pt idx="8">
                  <c:v>11444808</c:v>
                </c:pt>
                <c:pt idx="9">
                  <c:v>10890645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47247781</c:v>
                </c:pt>
                <c:pt idx="1">
                  <c:v>42894558</c:v>
                </c:pt>
                <c:pt idx="2">
                  <c:v>31099720</c:v>
                </c:pt>
                <c:pt idx="3">
                  <c:v>23711742</c:v>
                </c:pt>
                <c:pt idx="4">
                  <c:v>23124913</c:v>
                </c:pt>
                <c:pt idx="5">
                  <c:v>14151393</c:v>
                </c:pt>
                <c:pt idx="6">
                  <c:v>12847798</c:v>
                </c:pt>
                <c:pt idx="7">
                  <c:v>16112930</c:v>
                </c:pt>
                <c:pt idx="8">
                  <c:v>10206696</c:v>
                </c:pt>
                <c:pt idx="9">
                  <c:v>11388714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TARRAGONA</c:v>
                </c:pt>
                <c:pt idx="2">
                  <c:v>BILBAO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15121721</c:v>
                </c:pt>
                <c:pt idx="1">
                  <c:v>14723389</c:v>
                </c:pt>
                <c:pt idx="2">
                  <c:v>14387629</c:v>
                </c:pt>
                <c:pt idx="3">
                  <c:v>11401596</c:v>
                </c:pt>
                <c:pt idx="4">
                  <c:v>11367444</c:v>
                </c:pt>
                <c:pt idx="5">
                  <c:v>8390494</c:v>
                </c:pt>
                <c:pt idx="6">
                  <c:v>5958037</c:v>
                </c:pt>
                <c:pt idx="7">
                  <c:v>5552015</c:v>
                </c:pt>
                <c:pt idx="8">
                  <c:v>5543327</c:v>
                </c:pt>
                <c:pt idx="9">
                  <c:v>3797643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TARRAGONA</c:v>
                </c:pt>
                <c:pt idx="2">
                  <c:v>BILBAO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14510583</c:v>
                </c:pt>
                <c:pt idx="1">
                  <c:v>13747395</c:v>
                </c:pt>
                <c:pt idx="2">
                  <c:v>15893500</c:v>
                </c:pt>
                <c:pt idx="3">
                  <c:v>9629354</c:v>
                </c:pt>
                <c:pt idx="4">
                  <c:v>12884022</c:v>
                </c:pt>
                <c:pt idx="5">
                  <c:v>8760570</c:v>
                </c:pt>
                <c:pt idx="6">
                  <c:v>6480208</c:v>
                </c:pt>
                <c:pt idx="7">
                  <c:v>5846523</c:v>
                </c:pt>
                <c:pt idx="8">
                  <c:v>5021620</c:v>
                </c:pt>
                <c:pt idx="9">
                  <c:v>4513802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9830328</c:v>
                </c:pt>
                <c:pt idx="1">
                  <c:v>6873775</c:v>
                </c:pt>
                <c:pt idx="2">
                  <c:v>5792137</c:v>
                </c:pt>
                <c:pt idx="3">
                  <c:v>3436411</c:v>
                </c:pt>
                <c:pt idx="4">
                  <c:v>3374185</c:v>
                </c:pt>
                <c:pt idx="5">
                  <c:v>2629933</c:v>
                </c:pt>
                <c:pt idx="6">
                  <c:v>2457475</c:v>
                </c:pt>
                <c:pt idx="7">
                  <c:v>2372841</c:v>
                </c:pt>
                <c:pt idx="8">
                  <c:v>2121070</c:v>
                </c:pt>
                <c:pt idx="9">
                  <c:v>2102424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8741394</c:v>
                </c:pt>
                <c:pt idx="1">
                  <c:v>7203372</c:v>
                </c:pt>
                <c:pt idx="2">
                  <c:v>6633039</c:v>
                </c:pt>
                <c:pt idx="3">
                  <c:v>3006218</c:v>
                </c:pt>
                <c:pt idx="4">
                  <c:v>2661141</c:v>
                </c:pt>
                <c:pt idx="5">
                  <c:v>2936376</c:v>
                </c:pt>
                <c:pt idx="6">
                  <c:v>2334469</c:v>
                </c:pt>
                <c:pt idx="7">
                  <c:v>2593620</c:v>
                </c:pt>
                <c:pt idx="8">
                  <c:v>1316687</c:v>
                </c:pt>
                <c:pt idx="9">
                  <c:v>2125948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40859839</c:v>
                </c:pt>
                <c:pt idx="1">
                  <c:v>30813196</c:v>
                </c:pt>
                <c:pt idx="2">
                  <c:v>20501712</c:v>
                </c:pt>
                <c:pt idx="3">
                  <c:v>11199487</c:v>
                </c:pt>
                <c:pt idx="4">
                  <c:v>6726822</c:v>
                </c:pt>
                <c:pt idx="5">
                  <c:v>6193090</c:v>
                </c:pt>
                <c:pt idx="6">
                  <c:v>4313707</c:v>
                </c:pt>
                <c:pt idx="7">
                  <c:v>2757721</c:v>
                </c:pt>
                <c:pt idx="8">
                  <c:v>2519133</c:v>
                </c:pt>
                <c:pt idx="9">
                  <c:v>1609952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35786351</c:v>
                </c:pt>
                <c:pt idx="1">
                  <c:v>31372876</c:v>
                </c:pt>
                <c:pt idx="2">
                  <c:v>19402774</c:v>
                </c:pt>
                <c:pt idx="3">
                  <c:v>10171617</c:v>
                </c:pt>
                <c:pt idx="4">
                  <c:v>5157101</c:v>
                </c:pt>
                <c:pt idx="5">
                  <c:v>6256202</c:v>
                </c:pt>
                <c:pt idx="6">
                  <c:v>4272482</c:v>
                </c:pt>
                <c:pt idx="7">
                  <c:v>2174146</c:v>
                </c:pt>
                <c:pt idx="8">
                  <c:v>2253609</c:v>
                </c:pt>
                <c:pt idx="9">
                  <c:v>1255307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62086</c:v>
                </c:pt>
                <c:pt idx="1">
                  <c:v>34102</c:v>
                </c:pt>
                <c:pt idx="2">
                  <c:v>14112</c:v>
                </c:pt>
                <c:pt idx="3">
                  <c:v>13725</c:v>
                </c:pt>
                <c:pt idx="4">
                  <c:v>11557</c:v>
                </c:pt>
                <c:pt idx="5">
                  <c:v>8236</c:v>
                </c:pt>
                <c:pt idx="6">
                  <c:v>8047</c:v>
                </c:pt>
                <c:pt idx="7">
                  <c:v>3350</c:v>
                </c:pt>
                <c:pt idx="8">
                  <c:v>3084</c:v>
                </c:pt>
                <c:pt idx="9">
                  <c:v>2822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62902</c:v>
                </c:pt>
                <c:pt idx="1">
                  <c:v>34606</c:v>
                </c:pt>
                <c:pt idx="2">
                  <c:v>15549</c:v>
                </c:pt>
                <c:pt idx="3">
                  <c:v>11661</c:v>
                </c:pt>
                <c:pt idx="4">
                  <c:v>11704</c:v>
                </c:pt>
                <c:pt idx="5">
                  <c:v>9866</c:v>
                </c:pt>
                <c:pt idx="6">
                  <c:v>10698</c:v>
                </c:pt>
                <c:pt idx="7">
                  <c:v>3981</c:v>
                </c:pt>
                <c:pt idx="8">
                  <c:v>3731</c:v>
                </c:pt>
                <c:pt idx="9">
                  <c:v>2232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1995201</c:v>
                </c:pt>
                <c:pt idx="1">
                  <c:v>1608782</c:v>
                </c:pt>
                <c:pt idx="2">
                  <c:v>825358</c:v>
                </c:pt>
                <c:pt idx="3">
                  <c:v>729766</c:v>
                </c:pt>
                <c:pt idx="4">
                  <c:v>505072</c:v>
                </c:pt>
                <c:pt idx="5">
                  <c:v>215138</c:v>
                </c:pt>
                <c:pt idx="6">
                  <c:v>200622</c:v>
                </c:pt>
                <c:pt idx="7">
                  <c:v>129737</c:v>
                </c:pt>
                <c:pt idx="8">
                  <c:v>104293</c:v>
                </c:pt>
                <c:pt idx="9">
                  <c:v>103683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2552057</c:v>
                </c:pt>
                <c:pt idx="1">
                  <c:v>1603425</c:v>
                </c:pt>
                <c:pt idx="2">
                  <c:v>733669</c:v>
                </c:pt>
                <c:pt idx="3">
                  <c:v>927197</c:v>
                </c:pt>
                <c:pt idx="4">
                  <c:v>412652</c:v>
                </c:pt>
                <c:pt idx="5">
                  <c:v>250462</c:v>
                </c:pt>
                <c:pt idx="6">
                  <c:v>214582</c:v>
                </c:pt>
                <c:pt idx="7">
                  <c:v>126641</c:v>
                </c:pt>
                <c:pt idx="8">
                  <c:v>28112</c:v>
                </c:pt>
                <c:pt idx="9">
                  <c:v>94895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26176269</c:v>
                </c:pt>
                <c:pt idx="1">
                  <c:v>23218789</c:v>
                </c:pt>
                <c:pt idx="2">
                  <c:v>7051490</c:v>
                </c:pt>
                <c:pt idx="3">
                  <c:v>5383010</c:v>
                </c:pt>
                <c:pt idx="4">
                  <c:v>4668312</c:v>
                </c:pt>
                <c:pt idx="5">
                  <c:v>703418</c:v>
                </c:pt>
                <c:pt idx="6">
                  <c:v>659295</c:v>
                </c:pt>
                <c:pt idx="7">
                  <c:v>539836</c:v>
                </c:pt>
                <c:pt idx="8">
                  <c:v>337271</c:v>
                </c:pt>
                <c:pt idx="9">
                  <c:v>255551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27730323</c:v>
                </c:pt>
                <c:pt idx="1">
                  <c:v>20238153</c:v>
                </c:pt>
                <c:pt idx="2">
                  <c:v>5950826</c:v>
                </c:pt>
                <c:pt idx="3">
                  <c:v>5536323</c:v>
                </c:pt>
                <c:pt idx="4">
                  <c:v>4186767</c:v>
                </c:pt>
                <c:pt idx="5">
                  <c:v>525477</c:v>
                </c:pt>
                <c:pt idx="6">
                  <c:v>430805</c:v>
                </c:pt>
                <c:pt idx="7">
                  <c:v>327040</c:v>
                </c:pt>
                <c:pt idx="8">
                  <c:v>3298</c:v>
                </c:pt>
                <c:pt idx="9">
                  <c:v>569538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25975399</c:v>
                </c:pt>
                <c:pt idx="1">
                  <c:v>23195098</c:v>
                </c:pt>
                <c:pt idx="2">
                  <c:v>6688878</c:v>
                </c:pt>
                <c:pt idx="3">
                  <c:v>5115383</c:v>
                </c:pt>
                <c:pt idx="4">
                  <c:v>1574853</c:v>
                </c:pt>
                <c:pt idx="5">
                  <c:v>659295</c:v>
                </c:pt>
                <c:pt idx="6">
                  <c:v>157355</c:v>
                </c:pt>
                <c:pt idx="7">
                  <c:v>104650</c:v>
                </c:pt>
                <c:pt idx="8">
                  <c:v>77246</c:v>
                </c:pt>
                <c:pt idx="9">
                  <c:v>4819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26678093</c:v>
                </c:pt>
                <c:pt idx="1">
                  <c:v>20228956</c:v>
                </c:pt>
                <c:pt idx="2">
                  <c:v>5766709</c:v>
                </c:pt>
                <c:pt idx="3">
                  <c:v>5107572</c:v>
                </c:pt>
                <c:pt idx="4">
                  <c:v>1197437</c:v>
                </c:pt>
                <c:pt idx="5">
                  <c:v>430805</c:v>
                </c:pt>
                <c:pt idx="6">
                  <c:v>178143</c:v>
                </c:pt>
                <c:pt idx="7">
                  <c:v>82260</c:v>
                </c:pt>
                <c:pt idx="8">
                  <c:v>59280</c:v>
                </c:pt>
                <c:pt idx="9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35621088</c:v>
                </c:pt>
                <c:pt idx="1">
                  <c:v>27464984</c:v>
                </c:pt>
                <c:pt idx="2">
                  <c:v>13957123</c:v>
                </c:pt>
                <c:pt idx="3">
                  <c:v>9063350</c:v>
                </c:pt>
                <c:pt idx="4">
                  <c:v>4062969</c:v>
                </c:pt>
                <c:pt idx="5">
                  <c:v>2116984</c:v>
                </c:pt>
                <c:pt idx="6">
                  <c:v>2113630</c:v>
                </c:pt>
                <c:pt idx="7">
                  <c:v>1626590</c:v>
                </c:pt>
                <c:pt idx="8">
                  <c:v>971592</c:v>
                </c:pt>
                <c:pt idx="9">
                  <c:v>848748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31698707</c:v>
                </c:pt>
                <c:pt idx="1">
                  <c:v>28058649</c:v>
                </c:pt>
                <c:pt idx="2">
                  <c:v>12992101</c:v>
                </c:pt>
                <c:pt idx="3">
                  <c:v>8082350</c:v>
                </c:pt>
                <c:pt idx="4">
                  <c:v>3434007</c:v>
                </c:pt>
                <c:pt idx="5">
                  <c:v>2051179</c:v>
                </c:pt>
                <c:pt idx="6">
                  <c:v>1706498</c:v>
                </c:pt>
                <c:pt idx="7">
                  <c:v>1468712</c:v>
                </c:pt>
                <c:pt idx="8">
                  <c:v>622307</c:v>
                </c:pt>
                <c:pt idx="9">
                  <c:v>688255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BAHIA DE CADIZ</c:v>
                </c:pt>
                <c:pt idx="8">
                  <c:v>SANTANDER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6525360</c:v>
                </c:pt>
                <c:pt idx="1">
                  <c:v>6126322</c:v>
                </c:pt>
                <c:pt idx="2">
                  <c:v>3527513</c:v>
                </c:pt>
                <c:pt idx="3">
                  <c:v>3127018</c:v>
                </c:pt>
                <c:pt idx="4">
                  <c:v>2506127</c:v>
                </c:pt>
                <c:pt idx="5">
                  <c:v>1783390</c:v>
                </c:pt>
                <c:pt idx="6">
                  <c:v>959289</c:v>
                </c:pt>
                <c:pt idx="7">
                  <c:v>939195</c:v>
                </c:pt>
                <c:pt idx="8">
                  <c:v>936745</c:v>
                </c:pt>
                <c:pt idx="9">
                  <c:v>721256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BAHIA DE CADIZ</c:v>
                </c:pt>
                <c:pt idx="8">
                  <c:v>SANTANDER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6282724</c:v>
                </c:pt>
                <c:pt idx="1">
                  <c:v>6183646</c:v>
                </c:pt>
                <c:pt idx="2">
                  <c:v>3315588</c:v>
                </c:pt>
                <c:pt idx="3">
                  <c:v>3193634</c:v>
                </c:pt>
                <c:pt idx="4">
                  <c:v>2445955</c:v>
                </c:pt>
                <c:pt idx="5">
                  <c:v>1672984</c:v>
                </c:pt>
                <c:pt idx="6">
                  <c:v>534644</c:v>
                </c:pt>
                <c:pt idx="7">
                  <c:v>891170</c:v>
                </c:pt>
                <c:pt idx="8">
                  <c:v>546962</c:v>
                </c:pt>
                <c:pt idx="9">
                  <c:v>655635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3099118</c:v>
                </c:pt>
                <c:pt idx="1">
                  <c:v>2153947.0099999998</c:v>
                </c:pt>
                <c:pt idx="2">
                  <c:v>1415830</c:v>
                </c:pt>
                <c:pt idx="3">
                  <c:v>828234</c:v>
                </c:pt>
                <c:pt idx="4">
                  <c:v>378866.25</c:v>
                </c:pt>
                <c:pt idx="5">
                  <c:v>264621</c:v>
                </c:pt>
                <c:pt idx="6">
                  <c:v>232477</c:v>
                </c:pt>
                <c:pt idx="7">
                  <c:v>186803</c:v>
                </c:pt>
                <c:pt idx="8">
                  <c:v>158804.5</c:v>
                </c:pt>
                <c:pt idx="9">
                  <c:v>110279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2747599</c:v>
                </c:pt>
                <c:pt idx="1">
                  <c:v>2250313</c:v>
                </c:pt>
                <c:pt idx="2">
                  <c:v>1345480</c:v>
                </c:pt>
                <c:pt idx="3">
                  <c:v>745821</c:v>
                </c:pt>
                <c:pt idx="4">
                  <c:v>322075.5</c:v>
                </c:pt>
                <c:pt idx="5">
                  <c:v>253127</c:v>
                </c:pt>
                <c:pt idx="6">
                  <c:v>196402</c:v>
                </c:pt>
                <c:pt idx="7">
                  <c:v>153200</c:v>
                </c:pt>
                <c:pt idx="8">
                  <c:v>144596</c:v>
                </c:pt>
                <c:pt idx="9">
                  <c:v>94294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2024504.5</c:v>
                </c:pt>
                <c:pt idx="1">
                  <c:v>1557380</c:v>
                </c:pt>
                <c:pt idx="2">
                  <c:v>505768</c:v>
                </c:pt>
                <c:pt idx="3">
                  <c:v>453773</c:v>
                </c:pt>
                <c:pt idx="4">
                  <c:v>218505</c:v>
                </c:pt>
                <c:pt idx="5">
                  <c:v>137988</c:v>
                </c:pt>
                <c:pt idx="6">
                  <c:v>11388</c:v>
                </c:pt>
                <c:pt idx="7">
                  <c:v>7172</c:v>
                </c:pt>
                <c:pt idx="8">
                  <c:v>4396</c:v>
                </c:pt>
                <c:pt idx="9">
                  <c:v>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2141268</c:v>
                </c:pt>
                <c:pt idx="1">
                  <c:v>1363383</c:v>
                </c:pt>
                <c:pt idx="2">
                  <c:v>437848</c:v>
                </c:pt>
                <c:pt idx="3">
                  <c:v>450552</c:v>
                </c:pt>
                <c:pt idx="4">
                  <c:v>184073</c:v>
                </c:pt>
                <c:pt idx="5">
                  <c:v>103189</c:v>
                </c:pt>
                <c:pt idx="6">
                  <c:v>12575</c:v>
                </c:pt>
                <c:pt idx="7">
                  <c:v>5422</c:v>
                </c:pt>
                <c:pt idx="8">
                  <c:v>3559.25</c:v>
                </c:pt>
                <c:pt idx="9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254690</c:v>
                </c:pt>
                <c:pt idx="1">
                  <c:v>219920</c:v>
                </c:pt>
                <c:pt idx="2">
                  <c:v>146089</c:v>
                </c:pt>
                <c:pt idx="3">
                  <c:v>99450</c:v>
                </c:pt>
                <c:pt idx="4">
                  <c:v>93740</c:v>
                </c:pt>
                <c:pt idx="5">
                  <c:v>92575</c:v>
                </c:pt>
                <c:pt idx="6">
                  <c:v>62474</c:v>
                </c:pt>
                <c:pt idx="7">
                  <c:v>49174.5</c:v>
                </c:pt>
                <c:pt idx="8">
                  <c:v>37615.25</c:v>
                </c:pt>
                <c:pt idx="9">
                  <c:v>32647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242672</c:v>
                </c:pt>
                <c:pt idx="1">
                  <c:v>211312</c:v>
                </c:pt>
                <c:pt idx="2">
                  <c:v>172588</c:v>
                </c:pt>
                <c:pt idx="3">
                  <c:v>120197</c:v>
                </c:pt>
                <c:pt idx="4">
                  <c:v>86286</c:v>
                </c:pt>
                <c:pt idx="5">
                  <c:v>79358</c:v>
                </c:pt>
                <c:pt idx="6">
                  <c:v>107608</c:v>
                </c:pt>
                <c:pt idx="7">
                  <c:v>43054.5</c:v>
                </c:pt>
                <c:pt idx="8">
                  <c:v>42090.5</c:v>
                </c:pt>
                <c:pt idx="9">
                  <c:v>20849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1442288</c:v>
                </c:pt>
                <c:pt idx="1">
                  <c:v>815968</c:v>
                </c:pt>
                <c:pt idx="2">
                  <c:v>336855</c:v>
                </c:pt>
                <c:pt idx="3">
                  <c:v>122980.5</c:v>
                </c:pt>
                <c:pt idx="4">
                  <c:v>121411.5</c:v>
                </c:pt>
                <c:pt idx="5">
                  <c:v>71807</c:v>
                </c:pt>
                <c:pt idx="6">
                  <c:v>67758</c:v>
                </c:pt>
                <c:pt idx="7">
                  <c:v>41427</c:v>
                </c:pt>
                <c:pt idx="8">
                  <c:v>34231</c:v>
                </c:pt>
                <c:pt idx="9">
                  <c:v>33313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1264019</c:v>
                </c:pt>
                <c:pt idx="1">
                  <c:v>722340</c:v>
                </c:pt>
                <c:pt idx="2">
                  <c:v>276425.75</c:v>
                </c:pt>
                <c:pt idx="3">
                  <c:v>101063</c:v>
                </c:pt>
                <c:pt idx="4">
                  <c:v>103261</c:v>
                </c:pt>
                <c:pt idx="5">
                  <c:v>47758</c:v>
                </c:pt>
                <c:pt idx="6">
                  <c:v>65300</c:v>
                </c:pt>
                <c:pt idx="7">
                  <c:v>38515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1541738</c:v>
                </c:pt>
                <c:pt idx="1">
                  <c:v>962057</c:v>
                </c:pt>
                <c:pt idx="2">
                  <c:v>374470.25</c:v>
                </c:pt>
                <c:pt idx="3">
                  <c:v>322466</c:v>
                </c:pt>
                <c:pt idx="4">
                  <c:v>253233</c:v>
                </c:pt>
                <c:pt idx="5">
                  <c:v>151632.5</c:v>
                </c:pt>
                <c:pt idx="6">
                  <c:v>129442.51</c:v>
                </c:pt>
                <c:pt idx="7">
                  <c:v>110001</c:v>
                </c:pt>
                <c:pt idx="8">
                  <c:v>109957</c:v>
                </c:pt>
                <c:pt idx="9">
                  <c:v>83405.5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1384216</c:v>
                </c:pt>
                <c:pt idx="1">
                  <c:v>894928</c:v>
                </c:pt>
                <c:pt idx="2">
                  <c:v>318516.25</c:v>
                </c:pt>
                <c:pt idx="3">
                  <c:v>307973</c:v>
                </c:pt>
                <c:pt idx="4">
                  <c:v>240552</c:v>
                </c:pt>
                <c:pt idx="5">
                  <c:v>139174</c:v>
                </c:pt>
                <c:pt idx="6">
                  <c:v>109045</c:v>
                </c:pt>
                <c:pt idx="7">
                  <c:v>94218</c:v>
                </c:pt>
                <c:pt idx="8">
                  <c:v>92564</c:v>
                </c:pt>
                <c:pt idx="9">
                  <c:v>77598.5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4681138</c:v>
                </c:pt>
                <c:pt idx="1">
                  <c:v>3712320</c:v>
                </c:pt>
                <c:pt idx="2">
                  <c:v>3393780</c:v>
                </c:pt>
                <c:pt idx="3">
                  <c:v>2773718</c:v>
                </c:pt>
                <c:pt idx="4">
                  <c:v>1443134</c:v>
                </c:pt>
                <c:pt idx="5">
                  <c:v>1054301</c:v>
                </c:pt>
                <c:pt idx="6">
                  <c:v>884339</c:v>
                </c:pt>
                <c:pt idx="7">
                  <c:v>841119</c:v>
                </c:pt>
                <c:pt idx="8">
                  <c:v>676900</c:v>
                </c:pt>
                <c:pt idx="9">
                  <c:v>495515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4636220</c:v>
                </c:pt>
                <c:pt idx="1">
                  <c:v>3799578</c:v>
                </c:pt>
                <c:pt idx="2">
                  <c:v>3132269</c:v>
                </c:pt>
                <c:pt idx="3">
                  <c:v>2576599</c:v>
                </c:pt>
                <c:pt idx="4">
                  <c:v>1672332</c:v>
                </c:pt>
                <c:pt idx="5">
                  <c:v>963959</c:v>
                </c:pt>
                <c:pt idx="6">
                  <c:v>962733</c:v>
                </c:pt>
                <c:pt idx="7">
                  <c:v>1009082</c:v>
                </c:pt>
                <c:pt idx="8">
                  <c:v>530558</c:v>
                </c:pt>
                <c:pt idx="9">
                  <c:v>457106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MALAGA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1818908</c:v>
                </c:pt>
                <c:pt idx="1">
                  <c:v>1245008</c:v>
                </c:pt>
                <c:pt idx="2">
                  <c:v>422017</c:v>
                </c:pt>
                <c:pt idx="3">
                  <c:v>406057</c:v>
                </c:pt>
                <c:pt idx="4">
                  <c:v>329413</c:v>
                </c:pt>
                <c:pt idx="5">
                  <c:v>229380</c:v>
                </c:pt>
                <c:pt idx="6">
                  <c:v>194170</c:v>
                </c:pt>
                <c:pt idx="7">
                  <c:v>173429</c:v>
                </c:pt>
                <c:pt idx="8">
                  <c:v>65460</c:v>
                </c:pt>
                <c:pt idx="9">
                  <c:v>52595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MALAGA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1613949</c:v>
                </c:pt>
                <c:pt idx="1">
                  <c:v>981530</c:v>
                </c:pt>
                <c:pt idx="2">
                  <c:v>294614</c:v>
                </c:pt>
                <c:pt idx="3">
                  <c:v>299271</c:v>
                </c:pt>
                <c:pt idx="4">
                  <c:v>361762</c:v>
                </c:pt>
                <c:pt idx="5">
                  <c:v>171860</c:v>
                </c:pt>
                <c:pt idx="6">
                  <c:v>150454</c:v>
                </c:pt>
                <c:pt idx="7">
                  <c:v>178255</c:v>
                </c:pt>
                <c:pt idx="8">
                  <c:v>45618</c:v>
                </c:pt>
                <c:pt idx="9">
                  <c:v>44117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937858</c:v>
                </c:pt>
                <c:pt idx="1">
                  <c:v>611144</c:v>
                </c:pt>
                <c:pt idx="2">
                  <c:v>364908</c:v>
                </c:pt>
                <c:pt idx="3">
                  <c:v>303323</c:v>
                </c:pt>
                <c:pt idx="4">
                  <c:v>257084</c:v>
                </c:pt>
                <c:pt idx="5">
                  <c:v>176325</c:v>
                </c:pt>
                <c:pt idx="6">
                  <c:v>157102</c:v>
                </c:pt>
                <c:pt idx="7">
                  <c:v>63525</c:v>
                </c:pt>
                <c:pt idx="8">
                  <c:v>62722</c:v>
                </c:pt>
                <c:pt idx="9">
                  <c:v>58923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958464</c:v>
                </c:pt>
                <c:pt idx="1">
                  <c:v>553385</c:v>
                </c:pt>
                <c:pt idx="2">
                  <c:v>360508</c:v>
                </c:pt>
                <c:pt idx="3">
                  <c:v>369255</c:v>
                </c:pt>
                <c:pt idx="4">
                  <c:v>228140</c:v>
                </c:pt>
                <c:pt idx="5">
                  <c:v>164713</c:v>
                </c:pt>
                <c:pt idx="6">
                  <c:v>217097</c:v>
                </c:pt>
                <c:pt idx="7">
                  <c:v>44236</c:v>
                </c:pt>
                <c:pt idx="8">
                  <c:v>74705</c:v>
                </c:pt>
                <c:pt idx="9">
                  <c:v>60833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22068</c:v>
                </c:pt>
                <c:pt idx="1">
                  <c:v>12718</c:v>
                </c:pt>
                <c:pt idx="2">
                  <c:v>9208</c:v>
                </c:pt>
                <c:pt idx="3">
                  <c:v>8095</c:v>
                </c:pt>
                <c:pt idx="4">
                  <c:v>6620</c:v>
                </c:pt>
                <c:pt idx="5">
                  <c:v>6176</c:v>
                </c:pt>
                <c:pt idx="6">
                  <c:v>5256</c:v>
                </c:pt>
                <c:pt idx="7">
                  <c:v>2425</c:v>
                </c:pt>
                <c:pt idx="8">
                  <c:v>2395</c:v>
                </c:pt>
                <c:pt idx="9">
                  <c:v>1521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18679</c:v>
                </c:pt>
                <c:pt idx="1">
                  <c:v>11310</c:v>
                </c:pt>
                <c:pt idx="2">
                  <c:v>9434</c:v>
                </c:pt>
                <c:pt idx="3">
                  <c:v>7654</c:v>
                </c:pt>
                <c:pt idx="4">
                  <c:v>6184</c:v>
                </c:pt>
                <c:pt idx="5">
                  <c:v>6423</c:v>
                </c:pt>
                <c:pt idx="6">
                  <c:v>5094</c:v>
                </c:pt>
                <c:pt idx="7">
                  <c:v>2230</c:v>
                </c:pt>
                <c:pt idx="8">
                  <c:v>2248</c:v>
                </c:pt>
                <c:pt idx="9">
                  <c:v>1640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219829895</c:v>
                </c:pt>
                <c:pt idx="1">
                  <c:v>191785474</c:v>
                </c:pt>
                <c:pt idx="2">
                  <c:v>147921576</c:v>
                </c:pt>
                <c:pt idx="3">
                  <c:v>140902561</c:v>
                </c:pt>
                <c:pt idx="4">
                  <c:v>134330909</c:v>
                </c:pt>
                <c:pt idx="5">
                  <c:v>118418421</c:v>
                </c:pt>
                <c:pt idx="6">
                  <c:v>47858160</c:v>
                </c:pt>
                <c:pt idx="7">
                  <c:v>34154082</c:v>
                </c:pt>
                <c:pt idx="8">
                  <c:v>33133770</c:v>
                </c:pt>
                <c:pt idx="9">
                  <c:v>29771146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205488828</c:v>
                </c:pt>
                <c:pt idx="1">
                  <c:v>185344634</c:v>
                </c:pt>
                <c:pt idx="2">
                  <c:v>131503172</c:v>
                </c:pt>
                <c:pt idx="3">
                  <c:v>132842577</c:v>
                </c:pt>
                <c:pt idx="4">
                  <c:v>119607059</c:v>
                </c:pt>
                <c:pt idx="5">
                  <c:v>105163513</c:v>
                </c:pt>
                <c:pt idx="6">
                  <c:v>47643213</c:v>
                </c:pt>
                <c:pt idx="7">
                  <c:v>32263054</c:v>
                </c:pt>
                <c:pt idx="8">
                  <c:v>32187795</c:v>
                </c:pt>
                <c:pt idx="9">
                  <c:v>25386650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#N/A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647</c:v>
                </c:pt>
                <c:pt idx="1">
                  <c:v>573</c:v>
                </c:pt>
                <c:pt idx="2">
                  <c:v>223</c:v>
                </c:pt>
                <c:pt idx="3">
                  <c:v>218</c:v>
                </c:pt>
                <c:pt idx="4">
                  <c:v>214</c:v>
                </c:pt>
                <c:pt idx="5">
                  <c:v>212</c:v>
                </c:pt>
                <c:pt idx="6">
                  <c:v>122</c:v>
                </c:pt>
                <c:pt idx="7">
                  <c:v>91</c:v>
                </c:pt>
                <c:pt idx="8">
                  <c:v>#N/A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#N/A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589</c:v>
                </c:pt>
                <c:pt idx="1">
                  <c:v>506</c:v>
                </c:pt>
                <c:pt idx="2">
                  <c:v>232</c:v>
                </c:pt>
                <c:pt idx="3">
                  <c:v>168</c:v>
                </c:pt>
                <c:pt idx="4">
                  <c:v>191</c:v>
                </c:pt>
                <c:pt idx="5">
                  <c:v>197</c:v>
                </c:pt>
                <c:pt idx="6">
                  <c:v>105</c:v>
                </c:pt>
                <c:pt idx="7">
                  <c:v>78</c:v>
                </c:pt>
                <c:pt idx="8">
                  <c:v>#N/A</c:v>
                </c:pt>
                <c:pt idx="9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40480</v>
      </c>
    </row>
    <row r="6" spans="1:9" x14ac:dyDescent="0.25">
      <c r="A6" s="53" t="s">
        <v>42</v>
      </c>
      <c r="B6" s="54"/>
      <c r="C6" s="54"/>
      <c r="D6" s="55" t="s">
        <v>97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11282146</v>
      </c>
      <c r="E8" s="61">
        <v>11945811</v>
      </c>
      <c r="F8" s="61">
        <v>108138532</v>
      </c>
      <c r="G8" s="61">
        <v>107071811</v>
      </c>
      <c r="H8" s="61">
        <v>-1066721</v>
      </c>
      <c r="I8" s="62">
        <f>((G8*100/F8)-100)</f>
        <v>-0.98643932026004677</v>
      </c>
    </row>
    <row r="9" spans="1:9" x14ac:dyDescent="0.25">
      <c r="A9" s="63"/>
      <c r="B9" s="64"/>
      <c r="C9" s="60" t="s">
        <v>15</v>
      </c>
      <c r="D9" s="61">
        <v>7106130</v>
      </c>
      <c r="E9" s="61">
        <v>6990601</v>
      </c>
      <c r="F9" s="61">
        <v>57464727</v>
      </c>
      <c r="G9" s="61">
        <v>57717984</v>
      </c>
      <c r="H9" s="61">
        <v>253257</v>
      </c>
      <c r="I9" s="62">
        <f t="shared" ref="I9:I19" si="0">((G9*100/F9)-100)</f>
        <v>0.44071731168234862</v>
      </c>
    </row>
    <row r="10" spans="1:9" x14ac:dyDescent="0.25">
      <c r="A10" s="63"/>
      <c r="B10" s="59" t="s">
        <v>16</v>
      </c>
      <c r="C10" s="60" t="s">
        <v>17</v>
      </c>
      <c r="D10" s="61">
        <v>3878642</v>
      </c>
      <c r="E10" s="61">
        <v>4070895</v>
      </c>
      <c r="F10" s="61">
        <v>36116202</v>
      </c>
      <c r="G10" s="61">
        <v>39330860</v>
      </c>
      <c r="H10" s="61">
        <v>3214658</v>
      </c>
      <c r="I10" s="62">
        <f t="shared" si="0"/>
        <v>8.9008750144879514</v>
      </c>
    </row>
    <row r="11" spans="1:9" x14ac:dyDescent="0.25">
      <c r="A11" s="63"/>
      <c r="B11" s="63"/>
      <c r="C11" s="60" t="s">
        <v>18</v>
      </c>
      <c r="D11" s="61">
        <v>10560515</v>
      </c>
      <c r="E11" s="61">
        <v>10876592</v>
      </c>
      <c r="F11" s="61">
        <v>94563242</v>
      </c>
      <c r="G11" s="61">
        <v>102139972</v>
      </c>
      <c r="H11" s="61">
        <v>7576730</v>
      </c>
      <c r="I11" s="62">
        <f t="shared" si="0"/>
        <v>8.0123416242433763</v>
      </c>
    </row>
    <row r="12" spans="1:9" x14ac:dyDescent="0.25">
      <c r="A12" s="64"/>
      <c r="B12" s="64"/>
      <c r="C12" s="60" t="s">
        <v>2</v>
      </c>
      <c r="D12" s="61">
        <v>14439157</v>
      </c>
      <c r="E12" s="61">
        <v>14947487</v>
      </c>
      <c r="F12" s="61">
        <v>130679444</v>
      </c>
      <c r="G12" s="61">
        <v>141470832</v>
      </c>
      <c r="H12" s="61">
        <v>10791388</v>
      </c>
      <c r="I12" s="62">
        <f t="shared" si="0"/>
        <v>8.2579078007096456</v>
      </c>
    </row>
    <row r="13" spans="1:9" x14ac:dyDescent="0.25">
      <c r="A13" s="65"/>
      <c r="B13" s="65"/>
      <c r="C13" s="66" t="s">
        <v>2</v>
      </c>
      <c r="D13" s="67">
        <v>32827433</v>
      </c>
      <c r="E13" s="67">
        <v>33883899</v>
      </c>
      <c r="F13" s="67">
        <v>296282703</v>
      </c>
      <c r="G13" s="67">
        <v>306260627</v>
      </c>
      <c r="H13" s="67">
        <v>9977924</v>
      </c>
      <c r="I13" s="68">
        <f t="shared" si="0"/>
        <v>3.367703851412486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20919</v>
      </c>
      <c r="E14" s="61">
        <v>21324</v>
      </c>
      <c r="F14" s="61">
        <v>188853</v>
      </c>
      <c r="G14" s="61">
        <v>177563</v>
      </c>
      <c r="H14" s="61">
        <v>-11290</v>
      </c>
      <c r="I14" s="62">
        <f t="shared" si="0"/>
        <v>-5.9781946805187118</v>
      </c>
    </row>
    <row r="15" spans="1:9" x14ac:dyDescent="0.25">
      <c r="A15" s="63"/>
      <c r="B15" s="59" t="s">
        <v>7</v>
      </c>
      <c r="C15" s="60" t="s">
        <v>8</v>
      </c>
      <c r="D15" s="61">
        <v>584246</v>
      </c>
      <c r="E15" s="61">
        <v>573803</v>
      </c>
      <c r="F15" s="61">
        <v>5670826</v>
      </c>
      <c r="G15" s="61">
        <v>5162606</v>
      </c>
      <c r="H15" s="61">
        <v>-508220</v>
      </c>
      <c r="I15" s="62">
        <f t="shared" si="0"/>
        <v>-8.9620101198661359</v>
      </c>
    </row>
    <row r="16" spans="1:9" x14ac:dyDescent="0.25">
      <c r="A16" s="63"/>
      <c r="B16" s="64"/>
      <c r="C16" s="60" t="s">
        <v>9</v>
      </c>
      <c r="D16" s="61">
        <v>254457</v>
      </c>
      <c r="E16" s="61">
        <v>246750</v>
      </c>
      <c r="F16" s="61">
        <v>2086224</v>
      </c>
      <c r="G16" s="61">
        <v>1907935</v>
      </c>
      <c r="H16" s="61">
        <v>-178289</v>
      </c>
      <c r="I16" s="62">
        <f t="shared" si="0"/>
        <v>-8.54601423432959</v>
      </c>
    </row>
    <row r="17" spans="1:9" x14ac:dyDescent="0.25">
      <c r="A17" s="64"/>
      <c r="B17" s="69" t="s">
        <v>10</v>
      </c>
      <c r="C17" s="60" t="s">
        <v>11</v>
      </c>
      <c r="D17" s="61">
        <v>275803</v>
      </c>
      <c r="E17" s="61">
        <v>220790</v>
      </c>
      <c r="F17" s="61">
        <v>2202027</v>
      </c>
      <c r="G17" s="61">
        <v>2166086</v>
      </c>
      <c r="H17" s="61">
        <v>-35941</v>
      </c>
      <c r="I17" s="62">
        <f t="shared" si="0"/>
        <v>-1.6321779887349237</v>
      </c>
    </row>
    <row r="18" spans="1:9" x14ac:dyDescent="0.25">
      <c r="A18" s="70"/>
      <c r="B18" s="70"/>
      <c r="C18" s="66" t="s">
        <v>2</v>
      </c>
      <c r="D18" s="67">
        <v>1135425</v>
      </c>
      <c r="E18" s="67">
        <v>1062667</v>
      </c>
      <c r="F18" s="67">
        <v>10147930</v>
      </c>
      <c r="G18" s="67">
        <v>9414190</v>
      </c>
      <c r="H18" s="67">
        <v>-733740</v>
      </c>
      <c r="I18" s="68">
        <f t="shared" si="0"/>
        <v>-7.2304400996065255</v>
      </c>
    </row>
    <row r="19" spans="1:9" x14ac:dyDescent="0.25">
      <c r="A19" s="71"/>
      <c r="B19" s="71"/>
      <c r="C19" s="72" t="s">
        <v>1</v>
      </c>
      <c r="D19" s="73">
        <f>+D13+D18</f>
        <v>33962858</v>
      </c>
      <c r="E19" s="73">
        <f t="shared" ref="E19:G19" si="1">+E13+E18</f>
        <v>34946566</v>
      </c>
      <c r="F19" s="73">
        <f t="shared" si="1"/>
        <v>306430633</v>
      </c>
      <c r="G19" s="73">
        <f t="shared" si="1"/>
        <v>315674817</v>
      </c>
      <c r="H19" s="73">
        <f t="shared" ref="H19" si="2">G19-F19</f>
        <v>9244184</v>
      </c>
      <c r="I19" s="74">
        <f t="shared" si="0"/>
        <v>3.016729727539996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7341737</v>
      </c>
      <c r="E21" s="61">
        <v>7387852</v>
      </c>
      <c r="F21" s="61">
        <v>66008029</v>
      </c>
      <c r="G21" s="61">
        <v>69566930</v>
      </c>
      <c r="H21" s="61">
        <v>3558901</v>
      </c>
      <c r="I21" s="62">
        <f t="shared" ref="I21:I34" si="3">((G21*100/F21)-100)</f>
        <v>5.391618343883593</v>
      </c>
    </row>
    <row r="22" spans="1:9" x14ac:dyDescent="0.25">
      <c r="A22" s="63"/>
      <c r="B22" s="64"/>
      <c r="C22" s="60" t="s">
        <v>22</v>
      </c>
      <c r="D22" s="61">
        <v>6592905</v>
      </c>
      <c r="E22" s="61">
        <v>6616027</v>
      </c>
      <c r="F22" s="61">
        <v>59753333</v>
      </c>
      <c r="G22" s="61">
        <v>63561147</v>
      </c>
      <c r="H22" s="61">
        <v>3807814</v>
      </c>
      <c r="I22" s="62">
        <f t="shared" si="3"/>
        <v>6.372554983669275</v>
      </c>
    </row>
    <row r="23" spans="1:9" x14ac:dyDescent="0.25">
      <c r="A23" s="63"/>
      <c r="B23" s="69" t="s">
        <v>23</v>
      </c>
      <c r="C23" s="60" t="s">
        <v>24</v>
      </c>
      <c r="D23" s="61">
        <v>3063117</v>
      </c>
      <c r="E23" s="61">
        <v>3196224</v>
      </c>
      <c r="F23" s="61">
        <v>28587796</v>
      </c>
      <c r="G23" s="61">
        <v>29905730</v>
      </c>
      <c r="H23" s="61">
        <v>1317934</v>
      </c>
      <c r="I23" s="62">
        <f t="shared" si="3"/>
        <v>4.6101280420498369</v>
      </c>
    </row>
    <row r="24" spans="1:9" x14ac:dyDescent="0.25">
      <c r="A24" s="63"/>
      <c r="B24" s="59" t="s">
        <v>25</v>
      </c>
      <c r="C24" s="60" t="s">
        <v>26</v>
      </c>
      <c r="D24" s="61">
        <v>979358.75</v>
      </c>
      <c r="E24" s="61">
        <v>1004175.25</v>
      </c>
      <c r="F24" s="61">
        <v>8718319.5</v>
      </c>
      <c r="G24" s="61">
        <v>9303410.2599999998</v>
      </c>
      <c r="H24" s="61">
        <v>585090.75999999978</v>
      </c>
      <c r="I24" s="62">
        <f t="shared" si="3"/>
        <v>6.711049761367434</v>
      </c>
    </row>
    <row r="25" spans="1:9" x14ac:dyDescent="0.25">
      <c r="A25" s="63"/>
      <c r="B25" s="63"/>
      <c r="C25" s="60" t="s">
        <v>21</v>
      </c>
      <c r="D25" s="61">
        <v>519809.25</v>
      </c>
      <c r="E25" s="61">
        <v>521208.5</v>
      </c>
      <c r="F25" s="61">
        <v>4704003.25</v>
      </c>
      <c r="G25" s="61">
        <v>4922230.5</v>
      </c>
      <c r="H25" s="61">
        <v>218227.25</v>
      </c>
      <c r="I25" s="62">
        <f t="shared" si="3"/>
        <v>4.6391815311777265</v>
      </c>
    </row>
    <row r="26" spans="1:9" x14ac:dyDescent="0.25">
      <c r="A26" s="63"/>
      <c r="B26" s="63"/>
      <c r="C26" s="60" t="s">
        <v>27</v>
      </c>
      <c r="D26" s="61">
        <v>136955.25</v>
      </c>
      <c r="E26" s="61">
        <v>125408.5</v>
      </c>
      <c r="F26" s="61">
        <v>1240014</v>
      </c>
      <c r="G26" s="61">
        <v>1191621.76</v>
      </c>
      <c r="H26" s="61">
        <v>-48392.239999999991</v>
      </c>
      <c r="I26" s="62">
        <f t="shared" si="3"/>
        <v>-3.9025559388845608</v>
      </c>
    </row>
    <row r="27" spans="1:9" x14ac:dyDescent="0.25">
      <c r="A27" s="63"/>
      <c r="B27" s="63"/>
      <c r="C27" s="60" t="s">
        <v>28</v>
      </c>
      <c r="D27" s="61">
        <v>322594.25</v>
      </c>
      <c r="E27" s="61">
        <v>357558.25</v>
      </c>
      <c r="F27" s="61">
        <v>2774295.25</v>
      </c>
      <c r="G27" s="61">
        <v>3189530</v>
      </c>
      <c r="H27" s="61">
        <v>415234.75</v>
      </c>
      <c r="I27" s="62">
        <f t="shared" si="3"/>
        <v>14.967215547804443</v>
      </c>
    </row>
    <row r="28" spans="1:9" x14ac:dyDescent="0.25">
      <c r="A28" s="63"/>
      <c r="B28" s="64"/>
      <c r="C28" s="60" t="s">
        <v>29</v>
      </c>
      <c r="D28" s="61">
        <v>459549.5</v>
      </c>
      <c r="E28" s="61">
        <v>482966.75</v>
      </c>
      <c r="F28" s="61">
        <v>4014316.25</v>
      </c>
      <c r="G28" s="61">
        <v>4381179.76</v>
      </c>
      <c r="H28" s="61">
        <v>366863.50999999978</v>
      </c>
      <c r="I28" s="62">
        <f t="shared" si="3"/>
        <v>9.138879130412306</v>
      </c>
    </row>
    <row r="29" spans="1:9" x14ac:dyDescent="0.25">
      <c r="A29" s="63"/>
      <c r="B29" s="59" t="s">
        <v>30</v>
      </c>
      <c r="C29" s="60" t="s">
        <v>31</v>
      </c>
      <c r="D29" s="61">
        <v>2489829</v>
      </c>
      <c r="E29" s="61">
        <v>2765020</v>
      </c>
      <c r="F29" s="61">
        <v>20972090</v>
      </c>
      <c r="G29" s="61">
        <v>21335435</v>
      </c>
      <c r="H29" s="61">
        <v>363345</v>
      </c>
      <c r="I29" s="62">
        <f t="shared" si="3"/>
        <v>1.7325168831527975</v>
      </c>
    </row>
    <row r="30" spans="1:9" x14ac:dyDescent="0.25">
      <c r="A30" s="63"/>
      <c r="B30" s="64"/>
      <c r="C30" s="60" t="s">
        <v>32</v>
      </c>
      <c r="D30" s="61">
        <v>726566</v>
      </c>
      <c r="E30" s="61">
        <v>884844</v>
      </c>
      <c r="F30" s="61">
        <v>4292531</v>
      </c>
      <c r="G30" s="61">
        <v>5109874</v>
      </c>
      <c r="H30" s="61">
        <v>817343</v>
      </c>
      <c r="I30" s="62">
        <f t="shared" si="3"/>
        <v>19.041050606274013</v>
      </c>
    </row>
    <row r="31" spans="1:9" x14ac:dyDescent="0.25">
      <c r="A31" s="63"/>
      <c r="B31" s="69" t="s">
        <v>33</v>
      </c>
      <c r="C31" s="60" t="s">
        <v>34</v>
      </c>
      <c r="D31" s="61">
        <v>328666</v>
      </c>
      <c r="E31" s="61">
        <v>357579</v>
      </c>
      <c r="F31" s="61">
        <v>3143036</v>
      </c>
      <c r="G31" s="61">
        <v>3102981</v>
      </c>
      <c r="H31" s="61">
        <v>-40055</v>
      </c>
      <c r="I31" s="62">
        <f t="shared" si="3"/>
        <v>-1.2744047475116389</v>
      </c>
    </row>
    <row r="32" spans="1:9" x14ac:dyDescent="0.25">
      <c r="A32" s="63"/>
      <c r="B32" s="59" t="s">
        <v>35</v>
      </c>
      <c r="C32" s="60" t="s">
        <v>36</v>
      </c>
      <c r="D32" s="61">
        <v>9907</v>
      </c>
      <c r="E32" s="61">
        <v>10850</v>
      </c>
      <c r="F32" s="61">
        <v>86681</v>
      </c>
      <c r="G32" s="61">
        <v>92179</v>
      </c>
      <c r="H32" s="61">
        <v>5498</v>
      </c>
      <c r="I32" s="62">
        <f t="shared" si="3"/>
        <v>6.3427971527785729</v>
      </c>
    </row>
    <row r="33" spans="1:9" x14ac:dyDescent="0.25">
      <c r="A33" s="63"/>
      <c r="B33" s="63"/>
      <c r="C33" s="60" t="s">
        <v>37</v>
      </c>
      <c r="D33" s="61">
        <v>138397015</v>
      </c>
      <c r="E33" s="61">
        <v>160882159</v>
      </c>
      <c r="F33" s="61">
        <v>1208494248</v>
      </c>
      <c r="G33" s="61">
        <v>1294462353</v>
      </c>
      <c r="H33" s="61">
        <v>85968105</v>
      </c>
      <c r="I33" s="62">
        <f t="shared" si="3"/>
        <v>7.1136544623421258</v>
      </c>
    </row>
    <row r="34" spans="1:9" x14ac:dyDescent="0.25">
      <c r="A34" s="76"/>
      <c r="B34" s="77"/>
      <c r="C34" s="60" t="s">
        <v>38</v>
      </c>
      <c r="D34" s="61">
        <v>401</v>
      </c>
      <c r="E34" s="61">
        <v>453</v>
      </c>
      <c r="F34" s="61">
        <v>2372</v>
      </c>
      <c r="G34" s="61">
        <v>2586</v>
      </c>
      <c r="H34" s="61">
        <v>214</v>
      </c>
      <c r="I34" s="62">
        <f t="shared" si="3"/>
        <v>9.0219224283305266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1037609</v>
      </c>
      <c r="C7" s="37">
        <v>997385</v>
      </c>
      <c r="D7" s="37">
        <v>8821452</v>
      </c>
      <c r="E7" s="37">
        <v>9067316</v>
      </c>
      <c r="F7" s="10">
        <f>((E7*100)/D7)-100</f>
        <v>2.7871148649904853</v>
      </c>
      <c r="G7" s="1"/>
      <c r="H7" s="1"/>
      <c r="I7" s="1"/>
    </row>
    <row r="8" spans="1:12" x14ac:dyDescent="0.25">
      <c r="A8" s="11" t="s">
        <v>45</v>
      </c>
      <c r="B8" s="38">
        <v>288401</v>
      </c>
      <c r="C8" s="38">
        <v>138360</v>
      </c>
      <c r="D8" s="38">
        <v>1814369</v>
      </c>
      <c r="E8" s="38">
        <v>1658914</v>
      </c>
      <c r="F8" s="13">
        <f t="shared" ref="F8:F35" si="0">((E8*100)/D8)-100</f>
        <v>-8.5679925086903523</v>
      </c>
      <c r="G8" s="1"/>
      <c r="H8" s="1"/>
      <c r="I8" s="1"/>
    </row>
    <row r="9" spans="1:12" x14ac:dyDescent="0.25">
      <c r="A9" s="8" t="s">
        <v>46</v>
      </c>
      <c r="B9" s="37">
        <v>129921</v>
      </c>
      <c r="C9" s="37">
        <v>539990</v>
      </c>
      <c r="D9" s="37">
        <v>3092465</v>
      </c>
      <c r="E9" s="37">
        <v>2868859</v>
      </c>
      <c r="F9" s="10">
        <f t="shared" si="0"/>
        <v>-7.2306719720352532</v>
      </c>
      <c r="G9" s="1"/>
      <c r="H9" s="1"/>
      <c r="I9" s="1"/>
    </row>
    <row r="10" spans="1:12" x14ac:dyDescent="0.25">
      <c r="A10" s="11" t="s">
        <v>47</v>
      </c>
      <c r="B10" s="38">
        <v>386652</v>
      </c>
      <c r="C10" s="38">
        <v>368451</v>
      </c>
      <c r="D10" s="38">
        <v>2988813</v>
      </c>
      <c r="E10" s="38">
        <v>3464880</v>
      </c>
      <c r="F10" s="13">
        <f t="shared" si="0"/>
        <v>15.928296618088851</v>
      </c>
      <c r="G10" s="1"/>
      <c r="H10" s="1"/>
      <c r="I10" s="1"/>
    </row>
    <row r="11" spans="1:12" x14ac:dyDescent="0.25">
      <c r="A11" s="8" t="s">
        <v>48</v>
      </c>
      <c r="B11" s="37">
        <v>5746299</v>
      </c>
      <c r="C11" s="37">
        <v>5578670</v>
      </c>
      <c r="D11" s="37">
        <v>51520932</v>
      </c>
      <c r="E11" s="37">
        <v>50393816</v>
      </c>
      <c r="F11" s="10">
        <f t="shared" si="0"/>
        <v>-2.1876855799114878</v>
      </c>
      <c r="G11" s="1"/>
      <c r="H11" s="1"/>
      <c r="I11" s="1"/>
    </row>
    <row r="12" spans="1:12" x14ac:dyDescent="0.25">
      <c r="A12" s="11" t="s">
        <v>49</v>
      </c>
      <c r="B12" s="38">
        <v>390195</v>
      </c>
      <c r="C12" s="38">
        <v>241140</v>
      </c>
      <c r="D12" s="38">
        <v>2924829</v>
      </c>
      <c r="E12" s="38">
        <v>2939993</v>
      </c>
      <c r="F12" s="13">
        <f t="shared" si="0"/>
        <v>0.51845766025979856</v>
      </c>
      <c r="G12" s="1"/>
      <c r="H12" s="1"/>
      <c r="I12" s="1"/>
    </row>
    <row r="13" spans="1:12" x14ac:dyDescent="0.25">
      <c r="A13" s="8" t="s">
        <v>50</v>
      </c>
      <c r="B13" s="37">
        <v>1042188</v>
      </c>
      <c r="C13" s="37">
        <v>941071</v>
      </c>
      <c r="D13" s="37">
        <v>9319221</v>
      </c>
      <c r="E13" s="37">
        <v>9207190</v>
      </c>
      <c r="F13" s="10">
        <f t="shared" si="0"/>
        <v>-1.2021498363436223</v>
      </c>
      <c r="G13" s="1"/>
      <c r="H13" s="1"/>
      <c r="I13" s="1"/>
    </row>
    <row r="14" spans="1:12" x14ac:dyDescent="0.25">
      <c r="A14" s="11" t="s">
        <v>51</v>
      </c>
      <c r="B14" s="38">
        <v>3464154</v>
      </c>
      <c r="C14" s="38">
        <v>3737014</v>
      </c>
      <c r="D14" s="38">
        <v>32028911</v>
      </c>
      <c r="E14" s="38">
        <v>32253782</v>
      </c>
      <c r="F14" s="13">
        <f t="shared" si="0"/>
        <v>0.70208756082902823</v>
      </c>
      <c r="G14" s="1"/>
      <c r="H14" s="1"/>
      <c r="I14" s="1"/>
    </row>
    <row r="15" spans="1:12" x14ac:dyDescent="0.25">
      <c r="A15" s="8" t="s">
        <v>52</v>
      </c>
      <c r="B15" s="37">
        <v>2663823</v>
      </c>
      <c r="C15" s="37">
        <v>3075498</v>
      </c>
      <c r="D15" s="37">
        <v>24067707</v>
      </c>
      <c r="E15" s="37">
        <v>25202218</v>
      </c>
      <c r="F15" s="10">
        <f t="shared" si="0"/>
        <v>4.7138308605801171</v>
      </c>
      <c r="G15" s="1"/>
      <c r="H15" s="1"/>
      <c r="I15" s="1"/>
    </row>
    <row r="16" spans="1:12" x14ac:dyDescent="0.25">
      <c r="A16" s="11" t="s">
        <v>53</v>
      </c>
      <c r="B16" s="38">
        <v>1557156</v>
      </c>
      <c r="C16" s="38">
        <v>1495915</v>
      </c>
      <c r="D16" s="38">
        <v>16167150</v>
      </c>
      <c r="E16" s="38">
        <v>14229310</v>
      </c>
      <c r="F16" s="13">
        <f t="shared" si="0"/>
        <v>-11.986280822532109</v>
      </c>
      <c r="G16" s="1"/>
      <c r="H16" s="1"/>
      <c r="I16" s="1"/>
    </row>
    <row r="17" spans="1:9" x14ac:dyDescent="0.25">
      <c r="A17" s="8" t="s">
        <v>54</v>
      </c>
      <c r="B17" s="37">
        <v>636020</v>
      </c>
      <c r="C17" s="37">
        <v>983603</v>
      </c>
      <c r="D17" s="37">
        <v>8159571</v>
      </c>
      <c r="E17" s="37">
        <v>8981313</v>
      </c>
      <c r="F17" s="10">
        <f t="shared" si="0"/>
        <v>10.070897109664216</v>
      </c>
      <c r="G17" s="1"/>
      <c r="H17" s="1"/>
      <c r="I17" s="1"/>
    </row>
    <row r="18" spans="1:9" x14ac:dyDescent="0.25">
      <c r="A18" s="11" t="s">
        <v>55</v>
      </c>
      <c r="B18" s="38">
        <v>155391</v>
      </c>
      <c r="C18" s="38">
        <v>226332</v>
      </c>
      <c r="D18" s="38">
        <v>1757482</v>
      </c>
      <c r="E18" s="38">
        <v>2013155</v>
      </c>
      <c r="F18" s="13">
        <f t="shared" si="0"/>
        <v>14.547688112879683</v>
      </c>
      <c r="G18" s="1"/>
      <c r="H18" s="1"/>
      <c r="I18" s="1"/>
    </row>
    <row r="19" spans="1:9" x14ac:dyDescent="0.25">
      <c r="A19" s="8" t="s">
        <v>56</v>
      </c>
      <c r="B19" s="37">
        <v>1039251</v>
      </c>
      <c r="C19" s="37">
        <v>784421</v>
      </c>
      <c r="D19" s="37">
        <v>8795824</v>
      </c>
      <c r="E19" s="37">
        <v>8317069</v>
      </c>
      <c r="F19" s="10">
        <f t="shared" si="0"/>
        <v>-5.442980669008378</v>
      </c>
      <c r="G19" s="1"/>
      <c r="H19" s="1"/>
      <c r="I19" s="1"/>
    </row>
    <row r="20" spans="1:9" x14ac:dyDescent="0.25">
      <c r="A20" s="11" t="s">
        <v>57</v>
      </c>
      <c r="B20" s="38">
        <v>1186194</v>
      </c>
      <c r="C20" s="38">
        <v>1244306</v>
      </c>
      <c r="D20" s="38">
        <v>10303413</v>
      </c>
      <c r="E20" s="38">
        <v>11543292</v>
      </c>
      <c r="F20" s="13">
        <f t="shared" si="0"/>
        <v>12.033672725726902</v>
      </c>
      <c r="G20" s="1"/>
      <c r="H20" s="1"/>
      <c r="I20" s="1"/>
    </row>
    <row r="21" spans="1:9" x14ac:dyDescent="0.25">
      <c r="A21" s="8" t="s">
        <v>58</v>
      </c>
      <c r="B21" s="37">
        <v>1376085</v>
      </c>
      <c r="C21" s="37">
        <v>1608344</v>
      </c>
      <c r="D21" s="37">
        <v>12881957</v>
      </c>
      <c r="E21" s="37">
        <v>15189606</v>
      </c>
      <c r="F21" s="10">
        <f t="shared" si="0"/>
        <v>17.913807661366974</v>
      </c>
      <c r="G21" s="1"/>
      <c r="H21" s="1"/>
      <c r="I21" s="1"/>
    </row>
    <row r="22" spans="1:9" x14ac:dyDescent="0.25">
      <c r="A22" s="11" t="s">
        <v>59</v>
      </c>
      <c r="B22" s="38">
        <v>1699720</v>
      </c>
      <c r="C22" s="38">
        <v>1823184</v>
      </c>
      <c r="D22" s="38">
        <v>15757662</v>
      </c>
      <c r="E22" s="38">
        <v>16719919</v>
      </c>
      <c r="F22" s="13">
        <f t="shared" si="0"/>
        <v>6.1065975396603847</v>
      </c>
      <c r="G22" s="1"/>
      <c r="H22" s="1"/>
      <c r="I22" s="1"/>
    </row>
    <row r="23" spans="1:9" x14ac:dyDescent="0.25">
      <c r="A23" s="8" t="s">
        <v>60</v>
      </c>
      <c r="B23" s="37">
        <v>185083</v>
      </c>
      <c r="C23" s="37">
        <v>167913</v>
      </c>
      <c r="D23" s="37">
        <v>1587715</v>
      </c>
      <c r="E23" s="37">
        <v>1820175</v>
      </c>
      <c r="F23" s="10">
        <f t="shared" si="0"/>
        <v>14.641166708130868</v>
      </c>
      <c r="G23" s="1"/>
      <c r="H23" s="1"/>
      <c r="I23" s="1"/>
    </row>
    <row r="24" spans="1:9" x14ac:dyDescent="0.25">
      <c r="A24" s="11" t="s">
        <v>61</v>
      </c>
      <c r="B24" s="38">
        <v>153031</v>
      </c>
      <c r="C24" s="38">
        <v>197389</v>
      </c>
      <c r="D24" s="38">
        <v>1203698</v>
      </c>
      <c r="E24" s="38">
        <v>1480763</v>
      </c>
      <c r="F24" s="13">
        <f t="shared" si="0"/>
        <v>23.01781676134712</v>
      </c>
      <c r="G24" s="1"/>
      <c r="H24" s="1"/>
      <c r="I24" s="1"/>
    </row>
    <row r="25" spans="1:9" x14ac:dyDescent="0.25">
      <c r="A25" s="8" t="s">
        <v>62</v>
      </c>
      <c r="B25" s="37">
        <v>74580</v>
      </c>
      <c r="C25" s="37">
        <v>63912</v>
      </c>
      <c r="D25" s="37">
        <v>632661</v>
      </c>
      <c r="E25" s="37">
        <v>623731</v>
      </c>
      <c r="F25" s="10">
        <f t="shared" si="0"/>
        <v>-1.4114984170037417</v>
      </c>
      <c r="G25" s="1"/>
      <c r="H25" s="1"/>
      <c r="I25" s="1"/>
    </row>
    <row r="26" spans="1:9" x14ac:dyDescent="0.25">
      <c r="A26" s="11" t="s">
        <v>63</v>
      </c>
      <c r="B26" s="38">
        <v>158909</v>
      </c>
      <c r="C26" s="38">
        <v>165191</v>
      </c>
      <c r="D26" s="38">
        <v>1469605</v>
      </c>
      <c r="E26" s="38">
        <v>1451431</v>
      </c>
      <c r="F26" s="13">
        <f t="shared" si="0"/>
        <v>-1.236658830093802</v>
      </c>
      <c r="G26" s="1"/>
      <c r="H26" s="1"/>
      <c r="I26" s="1"/>
    </row>
    <row r="27" spans="1:9" x14ac:dyDescent="0.25">
      <c r="A27" s="8" t="s">
        <v>64</v>
      </c>
      <c r="B27" s="37">
        <v>341519</v>
      </c>
      <c r="C27" s="37">
        <v>361601</v>
      </c>
      <c r="D27" s="37">
        <v>2478715</v>
      </c>
      <c r="E27" s="37">
        <v>2817395</v>
      </c>
      <c r="F27" s="10">
        <f t="shared" si="0"/>
        <v>13.663531305535329</v>
      </c>
      <c r="G27" s="1"/>
      <c r="H27" s="1"/>
      <c r="I27" s="1"/>
    </row>
    <row r="28" spans="1:9" x14ac:dyDescent="0.25">
      <c r="A28" s="11" t="s">
        <v>65</v>
      </c>
      <c r="B28" s="38">
        <v>1464106</v>
      </c>
      <c r="C28" s="38">
        <v>1113942</v>
      </c>
      <c r="D28" s="38">
        <v>12127633</v>
      </c>
      <c r="E28" s="38">
        <v>11719772</v>
      </c>
      <c r="F28" s="13">
        <f t="shared" si="0"/>
        <v>-3.3630717552221512</v>
      </c>
      <c r="G28" s="1"/>
      <c r="H28" s="1"/>
      <c r="I28" s="1"/>
    </row>
    <row r="29" spans="1:9" x14ac:dyDescent="0.25">
      <c r="A29" s="8" t="s">
        <v>66</v>
      </c>
      <c r="B29" s="37">
        <v>403404</v>
      </c>
      <c r="C29" s="37">
        <v>396085</v>
      </c>
      <c r="D29" s="37">
        <v>3255449</v>
      </c>
      <c r="E29" s="37">
        <v>3654655</v>
      </c>
      <c r="F29" s="10">
        <f t="shared" si="0"/>
        <v>12.262701704127451</v>
      </c>
      <c r="G29" s="1"/>
      <c r="H29" s="1"/>
      <c r="I29" s="1"/>
    </row>
    <row r="30" spans="1:9" x14ac:dyDescent="0.25">
      <c r="A30" s="11" t="s">
        <v>67</v>
      </c>
      <c r="B30" s="38">
        <v>339227</v>
      </c>
      <c r="C30" s="38">
        <v>355807</v>
      </c>
      <c r="D30" s="38">
        <v>3259591</v>
      </c>
      <c r="E30" s="38">
        <v>3105420</v>
      </c>
      <c r="F30" s="13">
        <f t="shared" si="0"/>
        <v>-4.7297651760604253</v>
      </c>
      <c r="G30" s="1"/>
      <c r="H30" s="1"/>
      <c r="I30" s="1"/>
    </row>
    <row r="31" spans="1:9" x14ac:dyDescent="0.25">
      <c r="A31" s="8" t="s">
        <v>68</v>
      </c>
      <c r="B31" s="37">
        <v>2798081</v>
      </c>
      <c r="C31" s="37">
        <v>2620555</v>
      </c>
      <c r="D31" s="37">
        <v>23281896</v>
      </c>
      <c r="E31" s="37">
        <v>24454595</v>
      </c>
      <c r="F31" s="10">
        <f t="shared" si="0"/>
        <v>5.0369566121247118</v>
      </c>
      <c r="G31" s="1"/>
      <c r="H31" s="1"/>
      <c r="I31" s="1"/>
    </row>
    <row r="32" spans="1:9" x14ac:dyDescent="0.25">
      <c r="A32" s="11" t="s">
        <v>69</v>
      </c>
      <c r="B32" s="38">
        <v>4815378</v>
      </c>
      <c r="C32" s="38">
        <v>5300165</v>
      </c>
      <c r="D32" s="38">
        <v>43110700</v>
      </c>
      <c r="E32" s="38">
        <v>46776070</v>
      </c>
      <c r="F32" s="13">
        <f t="shared" si="0"/>
        <v>8.5022279851637705</v>
      </c>
      <c r="G32" s="1"/>
      <c r="H32" s="1"/>
      <c r="I32" s="1"/>
    </row>
    <row r="33" spans="1:9" x14ac:dyDescent="0.25">
      <c r="A33" s="8" t="s">
        <v>70</v>
      </c>
      <c r="B33" s="37">
        <v>343456</v>
      </c>
      <c r="C33" s="37">
        <v>374225</v>
      </c>
      <c r="D33" s="37">
        <v>2900730</v>
      </c>
      <c r="E33" s="37">
        <v>3193712</v>
      </c>
      <c r="F33" s="10">
        <f t="shared" si="0"/>
        <v>10.100285100647085</v>
      </c>
      <c r="G33" s="1"/>
      <c r="H33" s="1"/>
      <c r="I33" s="1"/>
    </row>
    <row r="34" spans="1:9" x14ac:dyDescent="0.25">
      <c r="A34" s="11" t="s">
        <v>71</v>
      </c>
      <c r="B34" s="38">
        <v>87025</v>
      </c>
      <c r="C34" s="38">
        <v>46097</v>
      </c>
      <c r="D34" s="38">
        <v>720482</v>
      </c>
      <c r="E34" s="38">
        <v>526466</v>
      </c>
      <c r="F34" s="13">
        <f t="shared" si="0"/>
        <v>-26.928639438598054</v>
      </c>
      <c r="G34" s="1"/>
      <c r="H34" s="1"/>
      <c r="I34" s="1"/>
    </row>
    <row r="35" spans="1:9" x14ac:dyDescent="0.25">
      <c r="A35" s="14" t="s">
        <v>72</v>
      </c>
      <c r="B35" s="15">
        <f>SUM(B7:B34)</f>
        <v>33962858</v>
      </c>
      <c r="C35" s="15">
        <f t="shared" ref="C35:E35" si="1">SUM(C7:C34)</f>
        <v>34946566</v>
      </c>
      <c r="D35" s="15">
        <f t="shared" si="1"/>
        <v>306430633</v>
      </c>
      <c r="E35" s="15">
        <f t="shared" si="1"/>
        <v>315674817</v>
      </c>
      <c r="F35" s="16">
        <f t="shared" si="0"/>
        <v>3.016729727539996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9067316</v>
      </c>
      <c r="C38" s="41">
        <f>D7</f>
        <v>8821452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50393816</v>
      </c>
      <c r="G38" s="42">
        <f>LOOKUP(E38,$A$38:$A$65,$C$38:$C$65)</f>
        <v>51520932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1658914</v>
      </c>
      <c r="C39" s="41">
        <f t="shared" ref="C39:C65" si="5">D8</f>
        <v>1814369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46776070</v>
      </c>
      <c r="G39" s="42">
        <f t="shared" ref="G39:G65" si="8">LOOKUP(E39,$A$38:$A$65,$C$38:$C$65)</f>
        <v>43110700</v>
      </c>
    </row>
    <row r="40" spans="1:9" x14ac:dyDescent="0.25">
      <c r="A40" s="42" t="str">
        <f t="shared" si="3"/>
        <v>ALMERIA</v>
      </c>
      <c r="B40" s="41">
        <f t="shared" si="4"/>
        <v>2868859</v>
      </c>
      <c r="C40" s="41">
        <f t="shared" si="5"/>
        <v>3092465</v>
      </c>
      <c r="D40" s="41">
        <f t="shared" si="6"/>
        <v>20</v>
      </c>
      <c r="E40" s="42" t="str">
        <f t="shared" si="2"/>
        <v>BARCELONA</v>
      </c>
      <c r="F40" s="42">
        <f t="shared" si="7"/>
        <v>32253782</v>
      </c>
      <c r="G40" s="42">
        <f t="shared" si="8"/>
        <v>32028911</v>
      </c>
    </row>
    <row r="41" spans="1:9" x14ac:dyDescent="0.25">
      <c r="A41" s="42" t="str">
        <f t="shared" si="3"/>
        <v>AVILES</v>
      </c>
      <c r="B41" s="41">
        <f t="shared" si="4"/>
        <v>3464880</v>
      </c>
      <c r="C41" s="41">
        <f t="shared" si="5"/>
        <v>2988813</v>
      </c>
      <c r="D41" s="41">
        <f t="shared" si="6"/>
        <v>16</v>
      </c>
      <c r="E41" s="42" t="str">
        <f t="shared" si="2"/>
        <v>BILBAO</v>
      </c>
      <c r="F41" s="42">
        <f t="shared" si="7"/>
        <v>25202218</v>
      </c>
      <c r="G41" s="42">
        <f t="shared" si="8"/>
        <v>24067707</v>
      </c>
    </row>
    <row r="42" spans="1:9" x14ac:dyDescent="0.25">
      <c r="A42" s="42" t="str">
        <f t="shared" si="3"/>
        <v>BAHIA DE ALGECIRAS</v>
      </c>
      <c r="B42" s="41">
        <f t="shared" si="4"/>
        <v>50393816</v>
      </c>
      <c r="C42" s="41">
        <f t="shared" si="5"/>
        <v>51520932</v>
      </c>
      <c r="D42" s="41">
        <f t="shared" si="6"/>
        <v>1</v>
      </c>
      <c r="E42" s="42" t="str">
        <f t="shared" si="2"/>
        <v>TARRAGONA</v>
      </c>
      <c r="F42" s="42">
        <f t="shared" si="7"/>
        <v>24454595</v>
      </c>
      <c r="G42" s="42">
        <f t="shared" si="8"/>
        <v>23281896</v>
      </c>
    </row>
    <row r="43" spans="1:9" x14ac:dyDescent="0.25">
      <c r="A43" s="42" t="str">
        <f t="shared" si="3"/>
        <v>BAHIA DE CADIZ</v>
      </c>
      <c r="B43" s="41">
        <f t="shared" si="4"/>
        <v>2939993</v>
      </c>
      <c r="C43" s="41">
        <f t="shared" si="5"/>
        <v>2924829</v>
      </c>
      <c r="D43" s="41">
        <f t="shared" si="6"/>
        <v>19</v>
      </c>
      <c r="E43" s="42" t="str">
        <f t="shared" si="2"/>
        <v>LAS PALMAS</v>
      </c>
      <c r="F43" s="42">
        <f t="shared" si="7"/>
        <v>16719919</v>
      </c>
      <c r="G43" s="42">
        <f t="shared" si="8"/>
        <v>15757662</v>
      </c>
    </row>
    <row r="44" spans="1:9" x14ac:dyDescent="0.25">
      <c r="A44" s="42" t="str">
        <f t="shared" si="3"/>
        <v>BALEARES</v>
      </c>
      <c r="B44" s="41">
        <f t="shared" si="4"/>
        <v>9207190</v>
      </c>
      <c r="C44" s="41">
        <f t="shared" si="5"/>
        <v>9319221</v>
      </c>
      <c r="D44" s="41">
        <f t="shared" si="6"/>
        <v>11</v>
      </c>
      <c r="E44" s="42" t="str">
        <f t="shared" si="2"/>
        <v>HUELVA</v>
      </c>
      <c r="F44" s="42">
        <f t="shared" si="7"/>
        <v>15189606</v>
      </c>
      <c r="G44" s="42">
        <f t="shared" si="8"/>
        <v>12881957</v>
      </c>
    </row>
    <row r="45" spans="1:9" x14ac:dyDescent="0.25">
      <c r="A45" s="42" t="str">
        <f t="shared" si="3"/>
        <v>BARCELONA</v>
      </c>
      <c r="B45" s="41">
        <f t="shared" si="4"/>
        <v>32253782</v>
      </c>
      <c r="C45" s="41">
        <f t="shared" si="5"/>
        <v>32028911</v>
      </c>
      <c r="D45" s="41">
        <f t="shared" si="6"/>
        <v>3</v>
      </c>
      <c r="E45" s="42" t="str">
        <f t="shared" si="2"/>
        <v>CARTAGENA</v>
      </c>
      <c r="F45" s="42">
        <f t="shared" si="7"/>
        <v>14229310</v>
      </c>
      <c r="G45" s="42">
        <f t="shared" si="8"/>
        <v>16167150</v>
      </c>
    </row>
    <row r="46" spans="1:9" x14ac:dyDescent="0.25">
      <c r="A46" s="42" t="str">
        <f t="shared" si="3"/>
        <v>BILBAO</v>
      </c>
      <c r="B46" s="41">
        <f t="shared" si="4"/>
        <v>25202218</v>
      </c>
      <c r="C46" s="41">
        <f t="shared" si="5"/>
        <v>24067707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11719772</v>
      </c>
      <c r="G46" s="42">
        <f t="shared" si="8"/>
        <v>12127633</v>
      </c>
    </row>
    <row r="47" spans="1:9" x14ac:dyDescent="0.25">
      <c r="A47" s="42" t="str">
        <f t="shared" si="3"/>
        <v>CARTAGENA</v>
      </c>
      <c r="B47" s="41">
        <f t="shared" si="4"/>
        <v>14229310</v>
      </c>
      <c r="C47" s="41">
        <f t="shared" si="5"/>
        <v>16167150</v>
      </c>
      <c r="D47" s="41">
        <f t="shared" si="6"/>
        <v>8</v>
      </c>
      <c r="E47" s="42" t="str">
        <f t="shared" si="2"/>
        <v>GIJON</v>
      </c>
      <c r="F47" s="42">
        <f t="shared" si="7"/>
        <v>11543292</v>
      </c>
      <c r="G47" s="42">
        <f t="shared" si="8"/>
        <v>10303413</v>
      </c>
    </row>
    <row r="48" spans="1:9" x14ac:dyDescent="0.25">
      <c r="A48" s="42" t="str">
        <f t="shared" si="3"/>
        <v>CASTELLON</v>
      </c>
      <c r="B48" s="41">
        <f t="shared" si="4"/>
        <v>8981313</v>
      </c>
      <c r="C48" s="41">
        <f t="shared" si="5"/>
        <v>8159571</v>
      </c>
      <c r="D48" s="41">
        <f t="shared" si="6"/>
        <v>13</v>
      </c>
      <c r="E48" s="42" t="str">
        <f t="shared" si="2"/>
        <v>BALEARES</v>
      </c>
      <c r="F48" s="42">
        <f t="shared" si="7"/>
        <v>9207190</v>
      </c>
      <c r="G48" s="42">
        <f t="shared" si="8"/>
        <v>9319221</v>
      </c>
    </row>
    <row r="49" spans="1:7" x14ac:dyDescent="0.25">
      <c r="A49" s="42" t="str">
        <f t="shared" si="3"/>
        <v>CEUTA</v>
      </c>
      <c r="B49" s="41">
        <f t="shared" si="4"/>
        <v>2013155</v>
      </c>
      <c r="C49" s="41">
        <f t="shared" si="5"/>
        <v>1757482</v>
      </c>
      <c r="D49" s="41">
        <f t="shared" si="6"/>
        <v>22</v>
      </c>
      <c r="E49" s="42" t="str">
        <f t="shared" si="2"/>
        <v>A CORUÑA</v>
      </c>
      <c r="F49" s="42">
        <f t="shared" si="7"/>
        <v>9067316</v>
      </c>
      <c r="G49" s="42">
        <f t="shared" si="8"/>
        <v>8821452</v>
      </c>
    </row>
    <row r="50" spans="1:7" x14ac:dyDescent="0.25">
      <c r="A50" s="42" t="str">
        <f t="shared" si="3"/>
        <v>FERROL-SAN CIBRAO</v>
      </c>
      <c r="B50" s="41">
        <f t="shared" si="4"/>
        <v>8317069</v>
      </c>
      <c r="C50" s="41">
        <f t="shared" si="5"/>
        <v>8795824</v>
      </c>
      <c r="D50" s="41">
        <f t="shared" si="6"/>
        <v>14</v>
      </c>
      <c r="E50" s="42" t="str">
        <f t="shared" si="2"/>
        <v>CASTELLON</v>
      </c>
      <c r="F50" s="42">
        <f t="shared" si="7"/>
        <v>8981313</v>
      </c>
      <c r="G50" s="42">
        <f t="shared" si="8"/>
        <v>8159571</v>
      </c>
    </row>
    <row r="51" spans="1:7" x14ac:dyDescent="0.25">
      <c r="A51" s="42" t="str">
        <f t="shared" si="3"/>
        <v>GIJON</v>
      </c>
      <c r="B51" s="41">
        <f t="shared" si="4"/>
        <v>11543292</v>
      </c>
      <c r="C51" s="41">
        <f t="shared" si="5"/>
        <v>10303413</v>
      </c>
      <c r="D51" s="41">
        <f t="shared" si="6"/>
        <v>10</v>
      </c>
      <c r="E51" s="42" t="str">
        <f t="shared" si="2"/>
        <v>FERROL-SAN CIBRAO</v>
      </c>
      <c r="F51" s="42">
        <f t="shared" si="7"/>
        <v>8317069</v>
      </c>
      <c r="G51" s="42">
        <f t="shared" si="8"/>
        <v>8795824</v>
      </c>
    </row>
    <row r="52" spans="1:7" x14ac:dyDescent="0.25">
      <c r="A52" s="42" t="str">
        <f t="shared" si="3"/>
        <v>HUELVA</v>
      </c>
      <c r="B52" s="41">
        <f t="shared" si="4"/>
        <v>15189606</v>
      </c>
      <c r="C52" s="41">
        <f t="shared" si="5"/>
        <v>12881957</v>
      </c>
      <c r="D52" s="41">
        <f t="shared" si="6"/>
        <v>7</v>
      </c>
      <c r="E52" s="42" t="str">
        <f t="shared" si="2"/>
        <v>SANTANDER</v>
      </c>
      <c r="F52" s="42">
        <f t="shared" si="7"/>
        <v>3654655</v>
      </c>
      <c r="G52" s="42">
        <f t="shared" si="8"/>
        <v>3255449</v>
      </c>
    </row>
    <row r="53" spans="1:7" x14ac:dyDescent="0.25">
      <c r="A53" s="42" t="str">
        <f t="shared" si="3"/>
        <v>LAS PALMAS</v>
      </c>
      <c r="B53" s="41">
        <f t="shared" si="4"/>
        <v>16719919</v>
      </c>
      <c r="C53" s="41">
        <f t="shared" si="5"/>
        <v>15757662</v>
      </c>
      <c r="D53" s="41">
        <f t="shared" si="6"/>
        <v>6</v>
      </c>
      <c r="E53" s="42" t="str">
        <f t="shared" si="2"/>
        <v>AVILES</v>
      </c>
      <c r="F53" s="42">
        <f t="shared" si="7"/>
        <v>3464880</v>
      </c>
      <c r="G53" s="42">
        <f t="shared" si="8"/>
        <v>2988813</v>
      </c>
    </row>
    <row r="54" spans="1:7" x14ac:dyDescent="0.25">
      <c r="A54" s="42" t="str">
        <f t="shared" si="3"/>
        <v>MALAGA</v>
      </c>
      <c r="B54" s="41">
        <f t="shared" si="4"/>
        <v>1820175</v>
      </c>
      <c r="C54" s="41">
        <f t="shared" si="5"/>
        <v>1587715</v>
      </c>
      <c r="D54" s="41">
        <f t="shared" si="6"/>
        <v>23</v>
      </c>
      <c r="E54" s="42" t="str">
        <f t="shared" si="2"/>
        <v>VIGO</v>
      </c>
      <c r="F54" s="42">
        <f t="shared" si="7"/>
        <v>3193712</v>
      </c>
      <c r="G54" s="42">
        <f t="shared" si="8"/>
        <v>2900730</v>
      </c>
    </row>
    <row r="55" spans="1:7" x14ac:dyDescent="0.25">
      <c r="A55" s="42" t="str">
        <f t="shared" si="3"/>
        <v>MARIN Y RIA DE PONTEVEDRA</v>
      </c>
      <c r="B55" s="41">
        <f t="shared" si="4"/>
        <v>1480763</v>
      </c>
      <c r="C55" s="41">
        <f t="shared" si="5"/>
        <v>1203698</v>
      </c>
      <c r="D55" s="41">
        <f t="shared" si="6"/>
        <v>25</v>
      </c>
      <c r="E55" s="42" t="str">
        <f t="shared" si="2"/>
        <v>SEVILLA</v>
      </c>
      <c r="F55" s="42">
        <f t="shared" si="7"/>
        <v>3105420</v>
      </c>
      <c r="G55" s="42">
        <f t="shared" si="8"/>
        <v>3259591</v>
      </c>
    </row>
    <row r="56" spans="1:7" x14ac:dyDescent="0.25">
      <c r="A56" s="42" t="str">
        <f t="shared" si="3"/>
        <v>MELILLA</v>
      </c>
      <c r="B56" s="41">
        <f t="shared" si="4"/>
        <v>623731</v>
      </c>
      <c r="C56" s="41">
        <f t="shared" si="5"/>
        <v>632661</v>
      </c>
      <c r="D56" s="41">
        <f t="shared" si="6"/>
        <v>27</v>
      </c>
      <c r="E56" s="42" t="str">
        <f t="shared" si="2"/>
        <v>BAHIA DE CADIZ</v>
      </c>
      <c r="F56" s="42">
        <f t="shared" si="7"/>
        <v>2939993</v>
      </c>
      <c r="G56" s="42">
        <f t="shared" si="8"/>
        <v>2924829</v>
      </c>
    </row>
    <row r="57" spans="1:7" x14ac:dyDescent="0.25">
      <c r="A57" s="42" t="str">
        <f t="shared" si="3"/>
        <v>MOTRIL</v>
      </c>
      <c r="B57" s="41">
        <f t="shared" si="4"/>
        <v>1451431</v>
      </c>
      <c r="C57" s="41">
        <f t="shared" si="5"/>
        <v>1469605</v>
      </c>
      <c r="D57" s="41">
        <f t="shared" si="6"/>
        <v>26</v>
      </c>
      <c r="E57" s="42" t="str">
        <f t="shared" si="2"/>
        <v>ALMERIA</v>
      </c>
      <c r="F57" s="42">
        <f t="shared" si="7"/>
        <v>2868859</v>
      </c>
      <c r="G57" s="42">
        <f t="shared" si="8"/>
        <v>3092465</v>
      </c>
    </row>
    <row r="58" spans="1:7" x14ac:dyDescent="0.25">
      <c r="A58" s="42" t="str">
        <f t="shared" si="3"/>
        <v>PASAIA</v>
      </c>
      <c r="B58" s="41">
        <f t="shared" si="4"/>
        <v>2817395</v>
      </c>
      <c r="C58" s="41">
        <f t="shared" si="5"/>
        <v>2478715</v>
      </c>
      <c r="D58" s="41">
        <f t="shared" si="6"/>
        <v>21</v>
      </c>
      <c r="E58" s="42" t="str">
        <f t="shared" si="2"/>
        <v>PASAIA</v>
      </c>
      <c r="F58" s="42">
        <f t="shared" si="7"/>
        <v>2817395</v>
      </c>
      <c r="G58" s="42">
        <f t="shared" si="8"/>
        <v>2478715</v>
      </c>
    </row>
    <row r="59" spans="1:7" x14ac:dyDescent="0.25">
      <c r="A59" s="42" t="str">
        <f t="shared" si="3"/>
        <v>SANTA CRUZ DE TENERIFE</v>
      </c>
      <c r="B59" s="41">
        <f t="shared" si="4"/>
        <v>11719772</v>
      </c>
      <c r="C59" s="41">
        <f t="shared" si="5"/>
        <v>12127633</v>
      </c>
      <c r="D59" s="41">
        <f t="shared" si="6"/>
        <v>9</v>
      </c>
      <c r="E59" s="42" t="str">
        <f t="shared" si="2"/>
        <v>CEUTA</v>
      </c>
      <c r="F59" s="42">
        <f t="shared" si="7"/>
        <v>2013155</v>
      </c>
      <c r="G59" s="42">
        <f t="shared" si="8"/>
        <v>1757482</v>
      </c>
    </row>
    <row r="60" spans="1:7" x14ac:dyDescent="0.25">
      <c r="A60" s="42" t="str">
        <f t="shared" si="3"/>
        <v>SANTANDER</v>
      </c>
      <c r="B60" s="41">
        <f t="shared" si="4"/>
        <v>3654655</v>
      </c>
      <c r="C60" s="41">
        <f t="shared" si="5"/>
        <v>3255449</v>
      </c>
      <c r="D60" s="41">
        <f t="shared" si="6"/>
        <v>15</v>
      </c>
      <c r="E60" s="42" t="str">
        <f t="shared" si="2"/>
        <v>MALAGA</v>
      </c>
      <c r="F60" s="42">
        <f t="shared" si="7"/>
        <v>1820175</v>
      </c>
      <c r="G60" s="42">
        <f t="shared" si="8"/>
        <v>1587715</v>
      </c>
    </row>
    <row r="61" spans="1:7" x14ac:dyDescent="0.25">
      <c r="A61" s="42" t="str">
        <f t="shared" si="3"/>
        <v>SEVILLA</v>
      </c>
      <c r="B61" s="41">
        <f t="shared" si="4"/>
        <v>3105420</v>
      </c>
      <c r="C61" s="41">
        <f t="shared" si="5"/>
        <v>3259591</v>
      </c>
      <c r="D61" s="41">
        <f t="shared" si="6"/>
        <v>18</v>
      </c>
      <c r="E61" s="42" t="str">
        <f t="shared" si="2"/>
        <v>ALICANTE</v>
      </c>
      <c r="F61" s="42">
        <f t="shared" si="7"/>
        <v>1658914</v>
      </c>
      <c r="G61" s="42">
        <f t="shared" si="8"/>
        <v>1814369</v>
      </c>
    </row>
    <row r="62" spans="1:7" x14ac:dyDescent="0.25">
      <c r="A62" s="42" t="str">
        <f t="shared" si="3"/>
        <v>TARRAGONA</v>
      </c>
      <c r="B62" s="41">
        <f t="shared" si="4"/>
        <v>24454595</v>
      </c>
      <c r="C62" s="41">
        <f t="shared" si="5"/>
        <v>23281896</v>
      </c>
      <c r="D62" s="41">
        <f t="shared" si="6"/>
        <v>5</v>
      </c>
      <c r="E62" s="42" t="str">
        <f t="shared" si="2"/>
        <v>MARIN Y RIA DE PONTEVEDRA</v>
      </c>
      <c r="F62" s="42">
        <f t="shared" si="7"/>
        <v>1480763</v>
      </c>
      <c r="G62" s="42">
        <f t="shared" si="8"/>
        <v>1203698</v>
      </c>
    </row>
    <row r="63" spans="1:7" x14ac:dyDescent="0.25">
      <c r="A63" s="42" t="str">
        <f t="shared" si="3"/>
        <v>VALENCIA</v>
      </c>
      <c r="B63" s="41">
        <f t="shared" si="4"/>
        <v>46776070</v>
      </c>
      <c r="C63" s="41">
        <f t="shared" si="5"/>
        <v>43110700</v>
      </c>
      <c r="D63" s="41">
        <f t="shared" si="6"/>
        <v>2</v>
      </c>
      <c r="E63" s="42" t="str">
        <f t="shared" si="2"/>
        <v>MOTRIL</v>
      </c>
      <c r="F63" s="42">
        <f t="shared" si="7"/>
        <v>1451431</v>
      </c>
      <c r="G63" s="42">
        <f t="shared" si="8"/>
        <v>1469605</v>
      </c>
    </row>
    <row r="64" spans="1:7" x14ac:dyDescent="0.25">
      <c r="A64" s="42" t="str">
        <f t="shared" si="3"/>
        <v>VIGO</v>
      </c>
      <c r="B64" s="41">
        <f t="shared" si="4"/>
        <v>3193712</v>
      </c>
      <c r="C64" s="41">
        <f t="shared" si="5"/>
        <v>2900730</v>
      </c>
      <c r="D64" s="41">
        <f t="shared" si="6"/>
        <v>17</v>
      </c>
      <c r="E64" s="42" t="str">
        <f t="shared" si="2"/>
        <v>MELILLA</v>
      </c>
      <c r="F64" s="42">
        <f t="shared" si="7"/>
        <v>623731</v>
      </c>
      <c r="G64" s="42">
        <f t="shared" si="8"/>
        <v>632661</v>
      </c>
    </row>
    <row r="65" spans="1:7" x14ac:dyDescent="0.25">
      <c r="A65" s="42" t="str">
        <f t="shared" si="3"/>
        <v>VILAGARCIA</v>
      </c>
      <c r="B65" s="41">
        <f t="shared" si="4"/>
        <v>526466</v>
      </c>
      <c r="C65" s="41">
        <f t="shared" si="5"/>
        <v>720482</v>
      </c>
      <c r="D65" s="41">
        <f t="shared" si="6"/>
        <v>28</v>
      </c>
      <c r="E65" s="42" t="str">
        <f t="shared" si="2"/>
        <v>VILAGARCIA</v>
      </c>
      <c r="F65" s="42">
        <f t="shared" si="7"/>
        <v>526466</v>
      </c>
      <c r="G65" s="42">
        <f t="shared" si="8"/>
        <v>720482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1002642</v>
      </c>
      <c r="C7" s="37">
        <v>967421</v>
      </c>
      <c r="D7" s="37">
        <v>8536074</v>
      </c>
      <c r="E7" s="37">
        <v>8805723</v>
      </c>
      <c r="F7" s="10">
        <f>((E7*100)/D7)-100</f>
        <v>3.1589346577829645</v>
      </c>
      <c r="G7" s="1"/>
      <c r="H7" s="1"/>
      <c r="I7" s="1"/>
    </row>
    <row r="8" spans="1:12" x14ac:dyDescent="0.25">
      <c r="A8" s="11" t="s">
        <v>45</v>
      </c>
      <c r="B8" s="38">
        <v>286955</v>
      </c>
      <c r="C8" s="38">
        <v>136985</v>
      </c>
      <c r="D8" s="38">
        <v>1794720</v>
      </c>
      <c r="E8" s="38">
        <v>1648661</v>
      </c>
      <c r="F8" s="13">
        <f t="shared" ref="F8:F35" si="0">((E8*100)/D8)-100</f>
        <v>-8.138261121511988</v>
      </c>
      <c r="G8" s="1"/>
      <c r="H8" s="1"/>
      <c r="I8" s="1"/>
    </row>
    <row r="9" spans="1:12" x14ac:dyDescent="0.25">
      <c r="A9" s="8" t="s">
        <v>46</v>
      </c>
      <c r="B9" s="37">
        <v>121004</v>
      </c>
      <c r="C9" s="37">
        <v>532847</v>
      </c>
      <c r="D9" s="37">
        <v>2989722</v>
      </c>
      <c r="E9" s="37">
        <v>2788824</v>
      </c>
      <c r="F9" s="10">
        <f t="shared" si="0"/>
        <v>-6.719621422995175</v>
      </c>
      <c r="G9" s="1"/>
      <c r="H9" s="1"/>
      <c r="I9" s="1"/>
    </row>
    <row r="10" spans="1:12" x14ac:dyDescent="0.25">
      <c r="A10" s="11" t="s">
        <v>47</v>
      </c>
      <c r="B10" s="38">
        <v>383558</v>
      </c>
      <c r="C10" s="38">
        <v>364614</v>
      </c>
      <c r="D10" s="38">
        <v>2950319</v>
      </c>
      <c r="E10" s="38">
        <v>3424612</v>
      </c>
      <c r="F10" s="13">
        <f t="shared" si="0"/>
        <v>16.075990426797915</v>
      </c>
      <c r="G10" s="1"/>
      <c r="H10" s="1"/>
      <c r="I10" s="1"/>
    </row>
    <row r="11" spans="1:12" x14ac:dyDescent="0.25">
      <c r="A11" s="8" t="s">
        <v>48</v>
      </c>
      <c r="B11" s="37">
        <v>5261615</v>
      </c>
      <c r="C11" s="37">
        <v>5177897</v>
      </c>
      <c r="D11" s="37">
        <v>47247781</v>
      </c>
      <c r="E11" s="37">
        <v>47089681</v>
      </c>
      <c r="F11" s="10">
        <f t="shared" si="0"/>
        <v>-0.33461888929767269</v>
      </c>
      <c r="G11" s="1"/>
      <c r="H11" s="1"/>
      <c r="I11" s="1"/>
    </row>
    <row r="12" spans="1:12" x14ac:dyDescent="0.25">
      <c r="A12" s="11" t="s">
        <v>49</v>
      </c>
      <c r="B12" s="38">
        <v>371677</v>
      </c>
      <c r="C12" s="38">
        <v>237842</v>
      </c>
      <c r="D12" s="38">
        <v>2795374</v>
      </c>
      <c r="E12" s="38">
        <v>2860748</v>
      </c>
      <c r="F12" s="13">
        <f t="shared" si="0"/>
        <v>2.3386494973481149</v>
      </c>
      <c r="G12" s="1"/>
      <c r="H12" s="1"/>
      <c r="I12" s="1"/>
    </row>
    <row r="13" spans="1:12" x14ac:dyDescent="0.25">
      <c r="A13" s="8" t="s">
        <v>50</v>
      </c>
      <c r="B13" s="37">
        <v>1018421</v>
      </c>
      <c r="C13" s="37">
        <v>915185</v>
      </c>
      <c r="D13" s="37">
        <v>9189607</v>
      </c>
      <c r="E13" s="37">
        <v>9076096</v>
      </c>
      <c r="F13" s="10">
        <f t="shared" si="0"/>
        <v>-1.2352106025861644</v>
      </c>
      <c r="G13" s="1"/>
      <c r="H13" s="1"/>
      <c r="I13" s="1"/>
    </row>
    <row r="14" spans="1:12" x14ac:dyDescent="0.25">
      <c r="A14" s="11" t="s">
        <v>51</v>
      </c>
      <c r="B14" s="38">
        <v>3352759</v>
      </c>
      <c r="C14" s="38">
        <v>3629395</v>
      </c>
      <c r="D14" s="38">
        <v>31099720</v>
      </c>
      <c r="E14" s="38">
        <v>31522139</v>
      </c>
      <c r="F14" s="13">
        <f t="shared" si="0"/>
        <v>1.358272678982317</v>
      </c>
      <c r="G14" s="1"/>
      <c r="H14" s="1"/>
      <c r="I14" s="1"/>
    </row>
    <row r="15" spans="1:12" x14ac:dyDescent="0.25">
      <c r="A15" s="8" t="s">
        <v>52</v>
      </c>
      <c r="B15" s="37">
        <v>2624287</v>
      </c>
      <c r="C15" s="37">
        <v>3025196</v>
      </c>
      <c r="D15" s="37">
        <v>23711742</v>
      </c>
      <c r="E15" s="37">
        <v>24488636</v>
      </c>
      <c r="F15" s="10">
        <f t="shared" si="0"/>
        <v>3.2764104805121406</v>
      </c>
      <c r="G15" s="1"/>
      <c r="H15" s="1"/>
      <c r="I15" s="1"/>
    </row>
    <row r="16" spans="1:12" x14ac:dyDescent="0.25">
      <c r="A16" s="11" t="s">
        <v>53</v>
      </c>
      <c r="B16" s="38">
        <v>1552444</v>
      </c>
      <c r="C16" s="38">
        <v>1492412</v>
      </c>
      <c r="D16" s="38">
        <v>16112930</v>
      </c>
      <c r="E16" s="38">
        <v>14188752</v>
      </c>
      <c r="F16" s="13">
        <f t="shared" si="0"/>
        <v>-11.941825602171676</v>
      </c>
      <c r="G16" s="1"/>
      <c r="H16" s="1"/>
      <c r="I16" s="1"/>
    </row>
    <row r="17" spans="1:9" x14ac:dyDescent="0.25">
      <c r="A17" s="8" t="s">
        <v>54</v>
      </c>
      <c r="B17" s="37">
        <v>632633</v>
      </c>
      <c r="C17" s="37">
        <v>980011</v>
      </c>
      <c r="D17" s="37">
        <v>8128836</v>
      </c>
      <c r="E17" s="37">
        <v>8952140</v>
      </c>
      <c r="F17" s="10">
        <f t="shared" si="0"/>
        <v>10.128190555203716</v>
      </c>
      <c r="G17" s="1"/>
      <c r="H17" s="1"/>
      <c r="I17" s="1"/>
    </row>
    <row r="18" spans="1:9" x14ac:dyDescent="0.25">
      <c r="A18" s="11" t="s">
        <v>55</v>
      </c>
      <c r="B18" s="38">
        <v>117251</v>
      </c>
      <c r="C18" s="38">
        <v>174352</v>
      </c>
      <c r="D18" s="38">
        <v>1344137</v>
      </c>
      <c r="E18" s="38">
        <v>1504959</v>
      </c>
      <c r="F18" s="13">
        <f t="shared" si="0"/>
        <v>11.964703002744514</v>
      </c>
      <c r="G18" s="1"/>
      <c r="H18" s="1"/>
      <c r="I18" s="1"/>
    </row>
    <row r="19" spans="1:9" x14ac:dyDescent="0.25">
      <c r="A19" s="8" t="s">
        <v>56</v>
      </c>
      <c r="B19" s="37">
        <v>1038435</v>
      </c>
      <c r="C19" s="37">
        <v>782971</v>
      </c>
      <c r="D19" s="37">
        <v>8783200</v>
      </c>
      <c r="E19" s="37">
        <v>8292374</v>
      </c>
      <c r="F19" s="10">
        <f t="shared" si="0"/>
        <v>-5.5882366335731888</v>
      </c>
      <c r="G19" s="1"/>
      <c r="H19" s="1"/>
      <c r="I19" s="1"/>
    </row>
    <row r="20" spans="1:9" x14ac:dyDescent="0.25">
      <c r="A20" s="11" t="s">
        <v>57</v>
      </c>
      <c r="B20" s="38">
        <v>1171626</v>
      </c>
      <c r="C20" s="38">
        <v>1233543</v>
      </c>
      <c r="D20" s="38">
        <v>10206696</v>
      </c>
      <c r="E20" s="38">
        <v>11444808</v>
      </c>
      <c r="F20" s="13">
        <f t="shared" si="0"/>
        <v>12.130389697116485</v>
      </c>
      <c r="G20" s="1"/>
      <c r="H20" s="1"/>
      <c r="I20" s="1"/>
    </row>
    <row r="21" spans="1:9" x14ac:dyDescent="0.25">
      <c r="A21" s="8" t="s">
        <v>58</v>
      </c>
      <c r="B21" s="37">
        <v>1370744</v>
      </c>
      <c r="C21" s="37">
        <v>1596823</v>
      </c>
      <c r="D21" s="37">
        <v>12847798</v>
      </c>
      <c r="E21" s="37">
        <v>15035373</v>
      </c>
      <c r="F21" s="10">
        <f t="shared" si="0"/>
        <v>17.026847713514798</v>
      </c>
      <c r="G21" s="1"/>
      <c r="H21" s="1"/>
      <c r="I21" s="1"/>
    </row>
    <row r="22" spans="1:9" x14ac:dyDescent="0.25">
      <c r="A22" s="11" t="s">
        <v>59</v>
      </c>
      <c r="B22" s="38">
        <v>1533108</v>
      </c>
      <c r="C22" s="38">
        <v>1629157</v>
      </c>
      <c r="D22" s="38">
        <v>14151393</v>
      </c>
      <c r="E22" s="38">
        <v>15109359</v>
      </c>
      <c r="F22" s="13">
        <f t="shared" si="0"/>
        <v>6.7694113222634655</v>
      </c>
      <c r="G22" s="1"/>
      <c r="H22" s="1"/>
      <c r="I22" s="1"/>
    </row>
    <row r="23" spans="1:9" x14ac:dyDescent="0.25">
      <c r="A23" s="8" t="s">
        <v>60</v>
      </c>
      <c r="B23" s="37">
        <v>176229</v>
      </c>
      <c r="C23" s="37">
        <v>157323</v>
      </c>
      <c r="D23" s="37">
        <v>1535472</v>
      </c>
      <c r="E23" s="37">
        <v>1768430</v>
      </c>
      <c r="F23" s="10">
        <f t="shared" si="0"/>
        <v>15.171751747996709</v>
      </c>
      <c r="G23" s="1"/>
      <c r="H23" s="1"/>
      <c r="I23" s="1"/>
    </row>
    <row r="24" spans="1:9" x14ac:dyDescent="0.25">
      <c r="A24" s="11" t="s">
        <v>61</v>
      </c>
      <c r="B24" s="38">
        <v>149429</v>
      </c>
      <c r="C24" s="38">
        <v>193900</v>
      </c>
      <c r="D24" s="38">
        <v>1171113</v>
      </c>
      <c r="E24" s="38">
        <v>1450497</v>
      </c>
      <c r="F24" s="13">
        <f t="shared" si="0"/>
        <v>23.85628030770728</v>
      </c>
      <c r="G24" s="1"/>
      <c r="H24" s="1"/>
      <c r="I24" s="1"/>
    </row>
    <row r="25" spans="1:9" x14ac:dyDescent="0.25">
      <c r="A25" s="8" t="s">
        <v>62</v>
      </c>
      <c r="B25" s="37">
        <v>69104</v>
      </c>
      <c r="C25" s="37">
        <v>62718</v>
      </c>
      <c r="D25" s="37">
        <v>613401</v>
      </c>
      <c r="E25" s="37">
        <v>622030</v>
      </c>
      <c r="F25" s="10">
        <f t="shared" si="0"/>
        <v>1.4067469730241697</v>
      </c>
      <c r="G25" s="1"/>
      <c r="H25" s="1"/>
      <c r="I25" s="1"/>
    </row>
    <row r="26" spans="1:9" x14ac:dyDescent="0.25">
      <c r="A26" s="11" t="s">
        <v>63</v>
      </c>
      <c r="B26" s="38">
        <v>157653</v>
      </c>
      <c r="C26" s="38">
        <v>163638</v>
      </c>
      <c r="D26" s="38">
        <v>1453641</v>
      </c>
      <c r="E26" s="38">
        <v>1441783</v>
      </c>
      <c r="F26" s="13">
        <f t="shared" si="0"/>
        <v>-0.81574474027631538</v>
      </c>
      <c r="G26" s="1"/>
      <c r="H26" s="1"/>
      <c r="I26" s="1"/>
    </row>
    <row r="27" spans="1:9" x14ac:dyDescent="0.25">
      <c r="A27" s="8" t="s">
        <v>64</v>
      </c>
      <c r="B27" s="37">
        <v>337424</v>
      </c>
      <c r="C27" s="37">
        <v>356489</v>
      </c>
      <c r="D27" s="37">
        <v>2442180</v>
      </c>
      <c r="E27" s="37">
        <v>2774905</v>
      </c>
      <c r="F27" s="10">
        <f t="shared" si="0"/>
        <v>13.624098141824106</v>
      </c>
      <c r="G27" s="1"/>
      <c r="H27" s="1"/>
      <c r="I27" s="1"/>
    </row>
    <row r="28" spans="1:9" x14ac:dyDescent="0.25">
      <c r="A28" s="11" t="s">
        <v>65</v>
      </c>
      <c r="B28" s="38">
        <v>1387429</v>
      </c>
      <c r="C28" s="38">
        <v>1043257</v>
      </c>
      <c r="D28" s="38">
        <v>11388714</v>
      </c>
      <c r="E28" s="38">
        <v>10890645</v>
      </c>
      <c r="F28" s="13">
        <f t="shared" si="0"/>
        <v>-4.3733559381682596</v>
      </c>
      <c r="G28" s="1"/>
      <c r="H28" s="1"/>
      <c r="I28" s="1"/>
    </row>
    <row r="29" spans="1:9" x14ac:dyDescent="0.25">
      <c r="A29" s="8" t="s">
        <v>66</v>
      </c>
      <c r="B29" s="37">
        <v>399724</v>
      </c>
      <c r="C29" s="37">
        <v>393482</v>
      </c>
      <c r="D29" s="37">
        <v>3206049</v>
      </c>
      <c r="E29" s="37">
        <v>3607292</v>
      </c>
      <c r="F29" s="10">
        <f t="shared" si="0"/>
        <v>12.515186137205021</v>
      </c>
      <c r="G29" s="1"/>
      <c r="H29" s="1"/>
      <c r="I29" s="1"/>
    </row>
    <row r="30" spans="1:9" x14ac:dyDescent="0.25">
      <c r="A30" s="11" t="s">
        <v>67</v>
      </c>
      <c r="B30" s="38">
        <v>339227</v>
      </c>
      <c r="C30" s="38">
        <v>355807</v>
      </c>
      <c r="D30" s="38">
        <v>3259591</v>
      </c>
      <c r="E30" s="38">
        <v>3105420</v>
      </c>
      <c r="F30" s="13">
        <f t="shared" si="0"/>
        <v>-4.7297651760604253</v>
      </c>
      <c r="G30" s="1"/>
      <c r="H30" s="1"/>
      <c r="I30" s="1"/>
    </row>
    <row r="31" spans="1:9" x14ac:dyDescent="0.25">
      <c r="A31" s="8" t="s">
        <v>68</v>
      </c>
      <c r="B31" s="37">
        <v>2781892</v>
      </c>
      <c r="C31" s="37">
        <v>2612608</v>
      </c>
      <c r="D31" s="37">
        <v>23124913</v>
      </c>
      <c r="E31" s="37">
        <v>24354885</v>
      </c>
      <c r="F31" s="10">
        <f t="shared" si="0"/>
        <v>5.3188178480930901</v>
      </c>
      <c r="G31" s="1"/>
      <c r="H31" s="1"/>
      <c r="I31" s="1"/>
    </row>
    <row r="32" spans="1:9" x14ac:dyDescent="0.25">
      <c r="A32" s="11" t="s">
        <v>69</v>
      </c>
      <c r="B32" s="38">
        <v>4794302</v>
      </c>
      <c r="C32" s="38">
        <v>5277085</v>
      </c>
      <c r="D32" s="38">
        <v>42894558</v>
      </c>
      <c r="E32" s="38">
        <v>46574484</v>
      </c>
      <c r="F32" s="13">
        <f t="shared" si="0"/>
        <v>8.579004357615716</v>
      </c>
      <c r="G32" s="1"/>
      <c r="H32" s="1"/>
      <c r="I32" s="1"/>
    </row>
    <row r="33" spans="1:9" x14ac:dyDescent="0.25">
      <c r="A33" s="8" t="s">
        <v>70</v>
      </c>
      <c r="B33" s="37">
        <v>309626</v>
      </c>
      <c r="C33" s="37">
        <v>345661</v>
      </c>
      <c r="D33" s="37">
        <v>2586870</v>
      </c>
      <c r="E33" s="37">
        <v>2915929</v>
      </c>
      <c r="F33" s="10">
        <f t="shared" si="0"/>
        <v>12.720353168114357</v>
      </c>
      <c r="G33" s="1"/>
      <c r="H33" s="1"/>
      <c r="I33" s="1"/>
    </row>
    <row r="34" spans="1:9" x14ac:dyDescent="0.25">
      <c r="A34" s="11" t="s">
        <v>71</v>
      </c>
      <c r="B34" s="38">
        <v>86235</v>
      </c>
      <c r="C34" s="38">
        <v>45280</v>
      </c>
      <c r="D34" s="38">
        <v>716152</v>
      </c>
      <c r="E34" s="38">
        <v>521442</v>
      </c>
      <c r="F34" s="13">
        <f t="shared" si="0"/>
        <v>-27.188362247120722</v>
      </c>
      <c r="G34" s="1"/>
      <c r="H34" s="1"/>
      <c r="I34" s="1"/>
    </row>
    <row r="35" spans="1:9" x14ac:dyDescent="0.25">
      <c r="A35" s="14" t="s">
        <v>72</v>
      </c>
      <c r="B35" s="15">
        <f>SUM(B7:B34)</f>
        <v>32827433</v>
      </c>
      <c r="C35" s="15">
        <f t="shared" ref="C35:E35" si="1">SUM(C7:C34)</f>
        <v>33883899</v>
      </c>
      <c r="D35" s="15">
        <f t="shared" si="1"/>
        <v>296282703</v>
      </c>
      <c r="E35" s="15">
        <f t="shared" si="1"/>
        <v>306260627</v>
      </c>
      <c r="F35" s="16">
        <f t="shared" si="0"/>
        <v>3.367703851412486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8805723</v>
      </c>
      <c r="C38" s="41">
        <f>D7</f>
        <v>8536074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47089681</v>
      </c>
      <c r="G38" s="42">
        <f>LOOKUP(E38,$A$38:$A$65,$C$38:$C$65)</f>
        <v>47247781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1648661</v>
      </c>
      <c r="C39" s="41">
        <f t="shared" ref="C39:C65" si="5">D8</f>
        <v>1794720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46574484</v>
      </c>
      <c r="G39" s="42">
        <f t="shared" ref="G39:G65" si="8">LOOKUP(E39,$A$38:$A$65,$C$38:$C$65)</f>
        <v>42894558</v>
      </c>
    </row>
    <row r="40" spans="1:9" x14ac:dyDescent="0.25">
      <c r="A40" s="42" t="str">
        <f t="shared" si="3"/>
        <v>ALMERIA</v>
      </c>
      <c r="B40" s="41">
        <f t="shared" si="4"/>
        <v>2788824</v>
      </c>
      <c r="C40" s="41">
        <f t="shared" si="5"/>
        <v>2989722</v>
      </c>
      <c r="D40" s="41">
        <f t="shared" si="6"/>
        <v>20</v>
      </c>
      <c r="E40" s="42" t="str">
        <f t="shared" si="2"/>
        <v>BARCELONA</v>
      </c>
      <c r="F40" s="42">
        <f t="shared" si="7"/>
        <v>31522139</v>
      </c>
      <c r="G40" s="42">
        <f t="shared" si="8"/>
        <v>31099720</v>
      </c>
    </row>
    <row r="41" spans="1:9" x14ac:dyDescent="0.25">
      <c r="A41" s="42" t="str">
        <f t="shared" si="3"/>
        <v>AVILES</v>
      </c>
      <c r="B41" s="41">
        <f t="shared" si="4"/>
        <v>3424612</v>
      </c>
      <c r="C41" s="41">
        <f t="shared" si="5"/>
        <v>2950319</v>
      </c>
      <c r="D41" s="41">
        <f t="shared" si="6"/>
        <v>16</v>
      </c>
      <c r="E41" s="42" t="str">
        <f t="shared" si="2"/>
        <v>BILBAO</v>
      </c>
      <c r="F41" s="42">
        <f t="shared" si="7"/>
        <v>24488636</v>
      </c>
      <c r="G41" s="42">
        <f t="shared" si="8"/>
        <v>23711742</v>
      </c>
    </row>
    <row r="42" spans="1:9" x14ac:dyDescent="0.25">
      <c r="A42" s="42" t="str">
        <f t="shared" si="3"/>
        <v>BAHIA DE ALGECIRAS</v>
      </c>
      <c r="B42" s="41">
        <f t="shared" si="4"/>
        <v>47089681</v>
      </c>
      <c r="C42" s="41">
        <f t="shared" si="5"/>
        <v>47247781</v>
      </c>
      <c r="D42" s="41">
        <f t="shared" si="6"/>
        <v>1</v>
      </c>
      <c r="E42" s="42" t="str">
        <f t="shared" si="2"/>
        <v>TARRAGONA</v>
      </c>
      <c r="F42" s="42">
        <f t="shared" si="7"/>
        <v>24354885</v>
      </c>
      <c r="G42" s="42">
        <f t="shared" si="8"/>
        <v>23124913</v>
      </c>
    </row>
    <row r="43" spans="1:9" x14ac:dyDescent="0.25">
      <c r="A43" s="42" t="str">
        <f t="shared" si="3"/>
        <v>BAHIA DE CADIZ</v>
      </c>
      <c r="B43" s="41">
        <f t="shared" si="4"/>
        <v>2860748</v>
      </c>
      <c r="C43" s="41">
        <f t="shared" si="5"/>
        <v>2795374</v>
      </c>
      <c r="D43" s="41">
        <f t="shared" si="6"/>
        <v>19</v>
      </c>
      <c r="E43" s="42" t="str">
        <f t="shared" si="2"/>
        <v>LAS PALMAS</v>
      </c>
      <c r="F43" s="42">
        <f t="shared" si="7"/>
        <v>15109359</v>
      </c>
      <c r="G43" s="42">
        <f t="shared" si="8"/>
        <v>14151393</v>
      </c>
    </row>
    <row r="44" spans="1:9" x14ac:dyDescent="0.25">
      <c r="A44" s="42" t="str">
        <f t="shared" si="3"/>
        <v>BALEARES</v>
      </c>
      <c r="B44" s="41">
        <f t="shared" si="4"/>
        <v>9076096</v>
      </c>
      <c r="C44" s="41">
        <f t="shared" si="5"/>
        <v>9189607</v>
      </c>
      <c r="D44" s="41">
        <f t="shared" si="6"/>
        <v>11</v>
      </c>
      <c r="E44" s="42" t="str">
        <f t="shared" si="2"/>
        <v>HUELVA</v>
      </c>
      <c r="F44" s="42">
        <f t="shared" si="7"/>
        <v>15035373</v>
      </c>
      <c r="G44" s="42">
        <f t="shared" si="8"/>
        <v>12847798</v>
      </c>
    </row>
    <row r="45" spans="1:9" x14ac:dyDescent="0.25">
      <c r="A45" s="42" t="str">
        <f t="shared" si="3"/>
        <v>BARCELONA</v>
      </c>
      <c r="B45" s="41">
        <f t="shared" si="4"/>
        <v>31522139</v>
      </c>
      <c r="C45" s="41">
        <f t="shared" si="5"/>
        <v>31099720</v>
      </c>
      <c r="D45" s="41">
        <f t="shared" si="6"/>
        <v>3</v>
      </c>
      <c r="E45" s="42" t="str">
        <f t="shared" si="2"/>
        <v>CARTAGENA</v>
      </c>
      <c r="F45" s="42">
        <f t="shared" si="7"/>
        <v>14188752</v>
      </c>
      <c r="G45" s="42">
        <f t="shared" si="8"/>
        <v>16112930</v>
      </c>
    </row>
    <row r="46" spans="1:9" x14ac:dyDescent="0.25">
      <c r="A46" s="42" t="str">
        <f t="shared" si="3"/>
        <v>BILBAO</v>
      </c>
      <c r="B46" s="41">
        <f t="shared" si="4"/>
        <v>24488636</v>
      </c>
      <c r="C46" s="41">
        <f t="shared" si="5"/>
        <v>23711742</v>
      </c>
      <c r="D46" s="41">
        <f t="shared" si="6"/>
        <v>4</v>
      </c>
      <c r="E46" s="42" t="str">
        <f t="shared" si="2"/>
        <v>GIJON</v>
      </c>
      <c r="F46" s="42">
        <f t="shared" si="7"/>
        <v>11444808</v>
      </c>
      <c r="G46" s="42">
        <f t="shared" si="8"/>
        <v>10206696</v>
      </c>
    </row>
    <row r="47" spans="1:9" x14ac:dyDescent="0.25">
      <c r="A47" s="42" t="str">
        <f t="shared" si="3"/>
        <v>CARTAGENA</v>
      </c>
      <c r="B47" s="41">
        <f t="shared" si="4"/>
        <v>14188752</v>
      </c>
      <c r="C47" s="41">
        <f t="shared" si="5"/>
        <v>16112930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10890645</v>
      </c>
      <c r="G47" s="42">
        <f t="shared" si="8"/>
        <v>11388714</v>
      </c>
    </row>
    <row r="48" spans="1:9" x14ac:dyDescent="0.25">
      <c r="A48" s="42" t="str">
        <f t="shared" si="3"/>
        <v>CASTELLON</v>
      </c>
      <c r="B48" s="41">
        <f t="shared" si="4"/>
        <v>8952140</v>
      </c>
      <c r="C48" s="41">
        <f t="shared" si="5"/>
        <v>8128836</v>
      </c>
      <c r="D48" s="41">
        <f t="shared" si="6"/>
        <v>12</v>
      </c>
      <c r="E48" s="42" t="str">
        <f t="shared" si="2"/>
        <v>BALEARES</v>
      </c>
      <c r="F48" s="42">
        <f t="shared" si="7"/>
        <v>9076096</v>
      </c>
      <c r="G48" s="42">
        <f t="shared" si="8"/>
        <v>9189607</v>
      </c>
    </row>
    <row r="49" spans="1:7" x14ac:dyDescent="0.25">
      <c r="A49" s="42" t="str">
        <f t="shared" si="3"/>
        <v>CEUTA</v>
      </c>
      <c r="B49" s="41">
        <f t="shared" si="4"/>
        <v>1504959</v>
      </c>
      <c r="C49" s="41">
        <f t="shared" si="5"/>
        <v>1344137</v>
      </c>
      <c r="D49" s="41">
        <f t="shared" si="6"/>
        <v>24</v>
      </c>
      <c r="E49" s="42" t="str">
        <f t="shared" si="2"/>
        <v>CASTELLON</v>
      </c>
      <c r="F49" s="42">
        <f t="shared" si="7"/>
        <v>8952140</v>
      </c>
      <c r="G49" s="42">
        <f t="shared" si="8"/>
        <v>8128836</v>
      </c>
    </row>
    <row r="50" spans="1:7" x14ac:dyDescent="0.25">
      <c r="A50" s="42" t="str">
        <f t="shared" si="3"/>
        <v>FERROL-SAN CIBRAO</v>
      </c>
      <c r="B50" s="41">
        <f t="shared" si="4"/>
        <v>8292374</v>
      </c>
      <c r="C50" s="41">
        <f t="shared" si="5"/>
        <v>8783200</v>
      </c>
      <c r="D50" s="41">
        <f t="shared" si="6"/>
        <v>14</v>
      </c>
      <c r="E50" s="42" t="str">
        <f t="shared" si="2"/>
        <v>A CORUÑA</v>
      </c>
      <c r="F50" s="42">
        <f t="shared" si="7"/>
        <v>8805723</v>
      </c>
      <c r="G50" s="42">
        <f t="shared" si="8"/>
        <v>8536074</v>
      </c>
    </row>
    <row r="51" spans="1:7" x14ac:dyDescent="0.25">
      <c r="A51" s="42" t="str">
        <f t="shared" si="3"/>
        <v>GIJON</v>
      </c>
      <c r="B51" s="41">
        <f t="shared" si="4"/>
        <v>11444808</v>
      </c>
      <c r="C51" s="41">
        <f t="shared" si="5"/>
        <v>10206696</v>
      </c>
      <c r="D51" s="41">
        <f t="shared" si="6"/>
        <v>9</v>
      </c>
      <c r="E51" s="42" t="str">
        <f t="shared" si="2"/>
        <v>FERROL-SAN CIBRAO</v>
      </c>
      <c r="F51" s="42">
        <f t="shared" si="7"/>
        <v>8292374</v>
      </c>
      <c r="G51" s="42">
        <f t="shared" si="8"/>
        <v>8783200</v>
      </c>
    </row>
    <row r="52" spans="1:7" x14ac:dyDescent="0.25">
      <c r="A52" s="42" t="str">
        <f t="shared" si="3"/>
        <v>HUELVA</v>
      </c>
      <c r="B52" s="41">
        <f t="shared" si="4"/>
        <v>15035373</v>
      </c>
      <c r="C52" s="41">
        <f t="shared" si="5"/>
        <v>12847798</v>
      </c>
      <c r="D52" s="41">
        <f t="shared" si="6"/>
        <v>7</v>
      </c>
      <c r="E52" s="42" t="str">
        <f t="shared" si="2"/>
        <v>SANTANDER</v>
      </c>
      <c r="F52" s="42">
        <f t="shared" si="7"/>
        <v>3607292</v>
      </c>
      <c r="G52" s="42">
        <f t="shared" si="8"/>
        <v>3206049</v>
      </c>
    </row>
    <row r="53" spans="1:7" x14ac:dyDescent="0.25">
      <c r="A53" s="42" t="str">
        <f t="shared" si="3"/>
        <v>LAS PALMAS</v>
      </c>
      <c r="B53" s="41">
        <f t="shared" si="4"/>
        <v>15109359</v>
      </c>
      <c r="C53" s="41">
        <f t="shared" si="5"/>
        <v>14151393</v>
      </c>
      <c r="D53" s="41">
        <f t="shared" si="6"/>
        <v>6</v>
      </c>
      <c r="E53" s="42" t="str">
        <f t="shared" si="2"/>
        <v>AVILES</v>
      </c>
      <c r="F53" s="42">
        <f t="shared" si="7"/>
        <v>3424612</v>
      </c>
      <c r="G53" s="42">
        <f t="shared" si="8"/>
        <v>2950319</v>
      </c>
    </row>
    <row r="54" spans="1:7" x14ac:dyDescent="0.25">
      <c r="A54" s="42" t="str">
        <f t="shared" si="3"/>
        <v>MALAGA</v>
      </c>
      <c r="B54" s="41">
        <f t="shared" si="4"/>
        <v>1768430</v>
      </c>
      <c r="C54" s="41">
        <f t="shared" si="5"/>
        <v>1535472</v>
      </c>
      <c r="D54" s="41">
        <f t="shared" si="6"/>
        <v>22</v>
      </c>
      <c r="E54" s="42" t="str">
        <f t="shared" si="2"/>
        <v>SEVILLA</v>
      </c>
      <c r="F54" s="42">
        <f t="shared" si="7"/>
        <v>3105420</v>
      </c>
      <c r="G54" s="42">
        <f t="shared" si="8"/>
        <v>3259591</v>
      </c>
    </row>
    <row r="55" spans="1:7" x14ac:dyDescent="0.25">
      <c r="A55" s="42" t="str">
        <f t="shared" si="3"/>
        <v>MARIN Y RIA DE PONTEVEDRA</v>
      </c>
      <c r="B55" s="41">
        <f t="shared" si="4"/>
        <v>1450497</v>
      </c>
      <c r="C55" s="41">
        <f t="shared" si="5"/>
        <v>1171113</v>
      </c>
      <c r="D55" s="41">
        <f t="shared" si="6"/>
        <v>25</v>
      </c>
      <c r="E55" s="42" t="str">
        <f t="shared" si="2"/>
        <v>VIGO</v>
      </c>
      <c r="F55" s="42">
        <f t="shared" ref="F55:F65" si="9">LOOKUP(E55,$A$38:$A$65,$B$38:$B$65)</f>
        <v>2915929</v>
      </c>
      <c r="G55" s="42">
        <f t="shared" si="8"/>
        <v>2586870</v>
      </c>
    </row>
    <row r="56" spans="1:7" x14ac:dyDescent="0.25">
      <c r="A56" s="42" t="str">
        <f t="shared" si="3"/>
        <v>MELILLA</v>
      </c>
      <c r="B56" s="41">
        <f t="shared" si="4"/>
        <v>622030</v>
      </c>
      <c r="C56" s="41">
        <f t="shared" si="5"/>
        <v>613401</v>
      </c>
      <c r="D56" s="41">
        <f t="shared" si="6"/>
        <v>27</v>
      </c>
      <c r="E56" s="42" t="str">
        <f t="shared" si="2"/>
        <v>BAHIA DE CADIZ</v>
      </c>
      <c r="F56" s="42">
        <f t="shared" si="9"/>
        <v>2860748</v>
      </c>
      <c r="G56" s="42">
        <f t="shared" si="8"/>
        <v>2795374</v>
      </c>
    </row>
    <row r="57" spans="1:7" x14ac:dyDescent="0.25">
      <c r="A57" s="42" t="str">
        <f t="shared" si="3"/>
        <v>MOTRIL</v>
      </c>
      <c r="B57" s="41">
        <f t="shared" si="4"/>
        <v>1441783</v>
      </c>
      <c r="C57" s="41">
        <f t="shared" si="5"/>
        <v>1453641</v>
      </c>
      <c r="D57" s="41">
        <f t="shared" si="6"/>
        <v>26</v>
      </c>
      <c r="E57" s="42" t="str">
        <f t="shared" si="2"/>
        <v>ALMERIA</v>
      </c>
      <c r="F57" s="42">
        <f t="shared" si="9"/>
        <v>2788824</v>
      </c>
      <c r="G57" s="42">
        <f t="shared" si="8"/>
        <v>2989722</v>
      </c>
    </row>
    <row r="58" spans="1:7" x14ac:dyDescent="0.25">
      <c r="A58" s="42" t="str">
        <f t="shared" si="3"/>
        <v>PASAIA</v>
      </c>
      <c r="B58" s="41">
        <f t="shared" si="4"/>
        <v>2774905</v>
      </c>
      <c r="C58" s="41">
        <f t="shared" si="5"/>
        <v>2442180</v>
      </c>
      <c r="D58" s="41">
        <f t="shared" si="6"/>
        <v>21</v>
      </c>
      <c r="E58" s="42" t="str">
        <f t="shared" si="2"/>
        <v>PASAIA</v>
      </c>
      <c r="F58" s="42">
        <f t="shared" si="9"/>
        <v>2774905</v>
      </c>
      <c r="G58" s="42">
        <f t="shared" si="8"/>
        <v>2442180</v>
      </c>
    </row>
    <row r="59" spans="1:7" x14ac:dyDescent="0.25">
      <c r="A59" s="42" t="str">
        <f t="shared" si="3"/>
        <v>SANTA CRUZ DE TENERIFE</v>
      </c>
      <c r="B59" s="41">
        <f t="shared" si="4"/>
        <v>10890645</v>
      </c>
      <c r="C59" s="41">
        <f t="shared" si="5"/>
        <v>11388714</v>
      </c>
      <c r="D59" s="41">
        <f t="shared" si="6"/>
        <v>10</v>
      </c>
      <c r="E59" s="42" t="str">
        <f t="shared" si="2"/>
        <v>MALAGA</v>
      </c>
      <c r="F59" s="42">
        <f t="shared" si="9"/>
        <v>1768430</v>
      </c>
      <c r="G59" s="42">
        <f t="shared" si="8"/>
        <v>1535472</v>
      </c>
    </row>
    <row r="60" spans="1:7" x14ac:dyDescent="0.25">
      <c r="A60" s="42" t="str">
        <f t="shared" si="3"/>
        <v>SANTANDER</v>
      </c>
      <c r="B60" s="41">
        <f t="shared" si="4"/>
        <v>3607292</v>
      </c>
      <c r="C60" s="41">
        <f t="shared" si="5"/>
        <v>3206049</v>
      </c>
      <c r="D60" s="41">
        <f t="shared" si="6"/>
        <v>15</v>
      </c>
      <c r="E60" s="42" t="str">
        <f t="shared" si="2"/>
        <v>ALICANTE</v>
      </c>
      <c r="F60" s="42">
        <f t="shared" si="9"/>
        <v>1648661</v>
      </c>
      <c r="G60" s="42">
        <f t="shared" si="8"/>
        <v>1794720</v>
      </c>
    </row>
    <row r="61" spans="1:7" x14ac:dyDescent="0.25">
      <c r="A61" s="42" t="str">
        <f t="shared" si="3"/>
        <v>SEVILLA</v>
      </c>
      <c r="B61" s="41">
        <f t="shared" si="4"/>
        <v>3105420</v>
      </c>
      <c r="C61" s="41">
        <f t="shared" si="5"/>
        <v>3259591</v>
      </c>
      <c r="D61" s="41">
        <f t="shared" si="6"/>
        <v>17</v>
      </c>
      <c r="E61" s="42" t="str">
        <f t="shared" si="2"/>
        <v>CEUTA</v>
      </c>
      <c r="F61" s="42">
        <f t="shared" si="9"/>
        <v>1504959</v>
      </c>
      <c r="G61" s="42">
        <f t="shared" si="8"/>
        <v>1344137</v>
      </c>
    </row>
    <row r="62" spans="1:7" x14ac:dyDescent="0.25">
      <c r="A62" s="42" t="str">
        <f t="shared" si="3"/>
        <v>TARRAGONA</v>
      </c>
      <c r="B62" s="41">
        <f t="shared" si="4"/>
        <v>24354885</v>
      </c>
      <c r="C62" s="41">
        <f t="shared" si="5"/>
        <v>23124913</v>
      </c>
      <c r="D62" s="41">
        <f t="shared" si="6"/>
        <v>5</v>
      </c>
      <c r="E62" s="42" t="str">
        <f t="shared" si="2"/>
        <v>MARIN Y RIA DE PONTEVEDRA</v>
      </c>
      <c r="F62" s="42">
        <f t="shared" si="9"/>
        <v>1450497</v>
      </c>
      <c r="G62" s="42">
        <f t="shared" si="8"/>
        <v>1171113</v>
      </c>
    </row>
    <row r="63" spans="1:7" x14ac:dyDescent="0.25">
      <c r="A63" s="42" t="str">
        <f t="shared" si="3"/>
        <v>VALENCIA</v>
      </c>
      <c r="B63" s="41">
        <f t="shared" si="4"/>
        <v>46574484</v>
      </c>
      <c r="C63" s="41">
        <f t="shared" si="5"/>
        <v>42894558</v>
      </c>
      <c r="D63" s="41">
        <f t="shared" si="6"/>
        <v>2</v>
      </c>
      <c r="E63" s="42" t="str">
        <f t="shared" si="2"/>
        <v>MOTRIL</v>
      </c>
      <c r="F63" s="42">
        <f t="shared" si="9"/>
        <v>1441783</v>
      </c>
      <c r="G63" s="42">
        <f t="shared" si="8"/>
        <v>1453641</v>
      </c>
    </row>
    <row r="64" spans="1:7" x14ac:dyDescent="0.25">
      <c r="A64" s="42" t="str">
        <f t="shared" si="3"/>
        <v>VIGO</v>
      </c>
      <c r="B64" s="41">
        <f t="shared" si="4"/>
        <v>2915929</v>
      </c>
      <c r="C64" s="41">
        <f t="shared" si="5"/>
        <v>2586870</v>
      </c>
      <c r="D64" s="41">
        <f t="shared" si="6"/>
        <v>18</v>
      </c>
      <c r="E64" s="42" t="str">
        <f t="shared" si="2"/>
        <v>MELILLA</v>
      </c>
      <c r="F64" s="42">
        <f t="shared" si="9"/>
        <v>622030</v>
      </c>
      <c r="G64" s="42">
        <f t="shared" si="8"/>
        <v>613401</v>
      </c>
    </row>
    <row r="65" spans="1:7" x14ac:dyDescent="0.25">
      <c r="A65" s="42" t="str">
        <f t="shared" si="3"/>
        <v>VILAGARCIA</v>
      </c>
      <c r="B65" s="41">
        <f t="shared" si="4"/>
        <v>521442</v>
      </c>
      <c r="C65" s="41">
        <f t="shared" si="5"/>
        <v>716152</v>
      </c>
      <c r="D65" s="41">
        <f t="shared" si="6"/>
        <v>28</v>
      </c>
      <c r="E65" s="42" t="str">
        <f t="shared" si="2"/>
        <v>VILAGARCIA</v>
      </c>
      <c r="F65" s="42">
        <f t="shared" si="9"/>
        <v>521442</v>
      </c>
      <c r="G65" s="42">
        <f t="shared" si="8"/>
        <v>716152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545855</v>
      </c>
      <c r="C7" s="37">
        <v>452656</v>
      </c>
      <c r="D7" s="37">
        <v>5021620</v>
      </c>
      <c r="E7" s="37">
        <v>5543327</v>
      </c>
      <c r="F7" s="10">
        <f>((E7*100)/D7)-100</f>
        <v>10.389217025581388</v>
      </c>
      <c r="G7" s="1"/>
      <c r="H7" s="1"/>
      <c r="I7" s="1"/>
    </row>
    <row r="8" spans="1:12" x14ac:dyDescent="0.25">
      <c r="A8" s="11" t="s">
        <v>45</v>
      </c>
      <c r="B8" s="38">
        <v>15291</v>
      </c>
      <c r="C8" s="38">
        <v>12075</v>
      </c>
      <c r="D8" s="38">
        <v>91437</v>
      </c>
      <c r="E8" s="38">
        <v>94150</v>
      </c>
      <c r="F8" s="13">
        <f t="shared" ref="F8:F35" si="0">((E8*100)/D8)-100</f>
        <v>2.9670702232137955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4459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70909</v>
      </c>
      <c r="C10" s="38">
        <v>45624</v>
      </c>
      <c r="D10" s="38">
        <v>508179</v>
      </c>
      <c r="E10" s="38">
        <v>472683</v>
      </c>
      <c r="F10" s="13">
        <f t="shared" si="0"/>
        <v>-6.9849403458230199</v>
      </c>
      <c r="G10" s="1"/>
      <c r="H10" s="1"/>
      <c r="I10" s="1"/>
    </row>
    <row r="11" spans="1:12" x14ac:dyDescent="0.25">
      <c r="A11" s="8" t="s">
        <v>48</v>
      </c>
      <c r="B11" s="37">
        <v>1573600</v>
      </c>
      <c r="C11" s="37">
        <v>2400652</v>
      </c>
      <c r="D11" s="37">
        <v>14510583</v>
      </c>
      <c r="E11" s="37">
        <v>15121721</v>
      </c>
      <c r="F11" s="10">
        <f t="shared" si="0"/>
        <v>4.2116708887575385</v>
      </c>
      <c r="G11" s="1"/>
      <c r="H11" s="1"/>
      <c r="I11" s="1"/>
    </row>
    <row r="12" spans="1:12" x14ac:dyDescent="0.25">
      <c r="A12" s="11" t="s">
        <v>49</v>
      </c>
      <c r="B12" s="38">
        <v>13123</v>
      </c>
      <c r="C12" s="38">
        <v>0</v>
      </c>
      <c r="D12" s="38">
        <v>102304</v>
      </c>
      <c r="E12" s="38">
        <v>77834</v>
      </c>
      <c r="F12" s="13">
        <f t="shared" si="0"/>
        <v>-23.918908351579603</v>
      </c>
      <c r="G12" s="1"/>
      <c r="H12" s="1"/>
      <c r="I12" s="1"/>
    </row>
    <row r="13" spans="1:12" x14ac:dyDescent="0.25">
      <c r="A13" s="8" t="s">
        <v>50</v>
      </c>
      <c r="B13" s="37">
        <v>210835</v>
      </c>
      <c r="C13" s="37">
        <v>160887</v>
      </c>
      <c r="D13" s="37">
        <v>1627431</v>
      </c>
      <c r="E13" s="37">
        <v>1420773</v>
      </c>
      <c r="F13" s="10">
        <f t="shared" si="0"/>
        <v>-12.698418550463884</v>
      </c>
      <c r="G13" s="1"/>
      <c r="H13" s="1"/>
      <c r="I13" s="1"/>
    </row>
    <row r="14" spans="1:12" x14ac:dyDescent="0.25">
      <c r="A14" s="11" t="s">
        <v>51</v>
      </c>
      <c r="B14" s="38">
        <v>904566</v>
      </c>
      <c r="C14" s="38">
        <v>931249</v>
      </c>
      <c r="D14" s="38">
        <v>8760570</v>
      </c>
      <c r="E14" s="38">
        <v>8390494</v>
      </c>
      <c r="F14" s="13">
        <f t="shared" si="0"/>
        <v>-4.2243370009029064</v>
      </c>
      <c r="G14" s="1"/>
      <c r="H14" s="1"/>
      <c r="I14" s="1"/>
    </row>
    <row r="15" spans="1:12" x14ac:dyDescent="0.25">
      <c r="A15" s="8" t="s">
        <v>52</v>
      </c>
      <c r="B15" s="37">
        <v>1552074</v>
      </c>
      <c r="C15" s="37">
        <v>1765957</v>
      </c>
      <c r="D15" s="37">
        <v>15893500</v>
      </c>
      <c r="E15" s="37">
        <v>14387629</v>
      </c>
      <c r="F15" s="10">
        <f t="shared" si="0"/>
        <v>-9.4747601220624773</v>
      </c>
      <c r="G15" s="1"/>
      <c r="H15" s="1"/>
      <c r="I15" s="1"/>
    </row>
    <row r="16" spans="1:12" x14ac:dyDescent="0.25">
      <c r="A16" s="11" t="s">
        <v>53</v>
      </c>
      <c r="B16" s="38">
        <v>1150343</v>
      </c>
      <c r="C16" s="38">
        <v>1173055</v>
      </c>
      <c r="D16" s="38">
        <v>12884022</v>
      </c>
      <c r="E16" s="38">
        <v>11367444</v>
      </c>
      <c r="F16" s="13">
        <f t="shared" si="0"/>
        <v>-11.770998217792553</v>
      </c>
      <c r="G16" s="1"/>
      <c r="H16" s="1"/>
      <c r="I16" s="1"/>
    </row>
    <row r="17" spans="1:9" x14ac:dyDescent="0.25">
      <c r="A17" s="8" t="s">
        <v>54</v>
      </c>
      <c r="B17" s="37">
        <v>397243</v>
      </c>
      <c r="C17" s="37">
        <v>542630</v>
      </c>
      <c r="D17" s="37">
        <v>5846523</v>
      </c>
      <c r="E17" s="37">
        <v>5552015</v>
      </c>
      <c r="F17" s="10">
        <f t="shared" si="0"/>
        <v>-5.0373187619376552</v>
      </c>
      <c r="G17" s="1"/>
      <c r="H17" s="1"/>
      <c r="I17" s="1"/>
    </row>
    <row r="18" spans="1:9" x14ac:dyDescent="0.25">
      <c r="A18" s="11" t="s">
        <v>55</v>
      </c>
      <c r="B18" s="38">
        <v>37446</v>
      </c>
      <c r="C18" s="38">
        <v>92950</v>
      </c>
      <c r="D18" s="38">
        <v>591002</v>
      </c>
      <c r="E18" s="38">
        <v>747636</v>
      </c>
      <c r="F18" s="13">
        <f t="shared" si="0"/>
        <v>26.503125200929944</v>
      </c>
      <c r="G18" s="1"/>
      <c r="H18" s="1"/>
      <c r="I18" s="1"/>
    </row>
    <row r="19" spans="1:9" x14ac:dyDescent="0.25">
      <c r="A19" s="8" t="s">
        <v>56</v>
      </c>
      <c r="B19" s="37">
        <v>182654</v>
      </c>
      <c r="C19" s="37">
        <v>232047</v>
      </c>
      <c r="D19" s="37">
        <v>1738615</v>
      </c>
      <c r="E19" s="37">
        <v>2002256</v>
      </c>
      <c r="F19" s="10">
        <f t="shared" si="0"/>
        <v>15.163851686543595</v>
      </c>
      <c r="G19" s="1"/>
      <c r="H19" s="1"/>
      <c r="I19" s="1"/>
    </row>
    <row r="20" spans="1:9" x14ac:dyDescent="0.25">
      <c r="A20" s="11" t="s">
        <v>57</v>
      </c>
      <c r="B20" s="38">
        <v>111196</v>
      </c>
      <c r="C20" s="38">
        <v>94860</v>
      </c>
      <c r="D20" s="38">
        <v>1006361</v>
      </c>
      <c r="E20" s="38">
        <v>924195</v>
      </c>
      <c r="F20" s="13">
        <f t="shared" si="0"/>
        <v>-8.1646645686786314</v>
      </c>
      <c r="G20" s="1"/>
      <c r="H20" s="1"/>
      <c r="I20" s="1"/>
    </row>
    <row r="21" spans="1:9" x14ac:dyDescent="0.25">
      <c r="A21" s="8" t="s">
        <v>58</v>
      </c>
      <c r="B21" s="37">
        <v>978441</v>
      </c>
      <c r="C21" s="37">
        <v>1140660</v>
      </c>
      <c r="D21" s="37">
        <v>9629354</v>
      </c>
      <c r="E21" s="37">
        <v>11401596</v>
      </c>
      <c r="F21" s="10">
        <f t="shared" si="0"/>
        <v>18.404578334122931</v>
      </c>
      <c r="G21" s="1"/>
      <c r="H21" s="1"/>
      <c r="I21" s="1"/>
    </row>
    <row r="22" spans="1:9" x14ac:dyDescent="0.25">
      <c r="A22" s="11" t="s">
        <v>59</v>
      </c>
      <c r="B22" s="38">
        <v>325875</v>
      </c>
      <c r="C22" s="38">
        <v>332516</v>
      </c>
      <c r="D22" s="38">
        <v>3434117</v>
      </c>
      <c r="E22" s="38">
        <v>3351145</v>
      </c>
      <c r="F22" s="13">
        <f t="shared" si="0"/>
        <v>-2.4161087114970172</v>
      </c>
      <c r="G22" s="1"/>
      <c r="H22" s="1"/>
      <c r="I22" s="1"/>
    </row>
    <row r="23" spans="1:9" x14ac:dyDescent="0.25">
      <c r="A23" s="8" t="s">
        <v>60</v>
      </c>
      <c r="B23" s="37">
        <v>1647</v>
      </c>
      <c r="C23" s="37">
        <v>2981</v>
      </c>
      <c r="D23" s="37">
        <v>27063</v>
      </c>
      <c r="E23" s="37">
        <v>46150</v>
      </c>
      <c r="F23" s="10">
        <f t="shared" si="0"/>
        <v>70.528027195802395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14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10936</v>
      </c>
      <c r="C25" s="37">
        <v>6801</v>
      </c>
      <c r="D25" s="37">
        <v>60634</v>
      </c>
      <c r="E25" s="37">
        <v>54587</v>
      </c>
      <c r="F25" s="10">
        <f t="shared" si="0"/>
        <v>-9.9729524689118279</v>
      </c>
      <c r="G25" s="1"/>
      <c r="H25" s="1"/>
      <c r="I25" s="1"/>
    </row>
    <row r="26" spans="1:9" x14ac:dyDescent="0.25">
      <c r="A26" s="11" t="s">
        <v>63</v>
      </c>
      <c r="B26" s="38">
        <v>109189</v>
      </c>
      <c r="C26" s="38">
        <v>98194</v>
      </c>
      <c r="D26" s="38">
        <v>1000852</v>
      </c>
      <c r="E26" s="38">
        <v>978996</v>
      </c>
      <c r="F26" s="13">
        <f t="shared" si="0"/>
        <v>-2.1837394539852113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842857</v>
      </c>
      <c r="C28" s="38">
        <v>511933</v>
      </c>
      <c r="D28" s="38">
        <v>6480208</v>
      </c>
      <c r="E28" s="38">
        <v>5958037</v>
      </c>
      <c r="F28" s="13">
        <f t="shared" si="0"/>
        <v>-8.0579357946535026</v>
      </c>
      <c r="G28" s="1"/>
      <c r="H28" s="1"/>
      <c r="I28" s="1"/>
    </row>
    <row r="29" spans="1:9" x14ac:dyDescent="0.25">
      <c r="A29" s="8" t="s">
        <v>66</v>
      </c>
      <c r="B29" s="37">
        <v>24327</v>
      </c>
      <c r="C29" s="37">
        <v>26408</v>
      </c>
      <c r="D29" s="37">
        <v>275371</v>
      </c>
      <c r="E29" s="37">
        <v>314742</v>
      </c>
      <c r="F29" s="10">
        <f t="shared" si="0"/>
        <v>14.297438728115893</v>
      </c>
      <c r="G29" s="1"/>
      <c r="H29" s="1"/>
      <c r="I29" s="1"/>
    </row>
    <row r="30" spans="1:9" x14ac:dyDescent="0.25">
      <c r="A30" s="11" t="s">
        <v>67</v>
      </c>
      <c r="B30" s="38">
        <v>8398</v>
      </c>
      <c r="C30" s="38">
        <v>11768</v>
      </c>
      <c r="D30" s="38">
        <v>156645</v>
      </c>
      <c r="E30" s="38">
        <v>148132</v>
      </c>
      <c r="F30" s="13">
        <f t="shared" si="0"/>
        <v>-5.4345813782757233</v>
      </c>
      <c r="G30" s="1"/>
      <c r="H30" s="1"/>
      <c r="I30" s="1"/>
    </row>
    <row r="31" spans="1:9" x14ac:dyDescent="0.25">
      <c r="A31" s="8" t="s">
        <v>68</v>
      </c>
      <c r="B31" s="37">
        <v>1632397</v>
      </c>
      <c r="C31" s="37">
        <v>1503715</v>
      </c>
      <c r="D31" s="37">
        <v>13747395</v>
      </c>
      <c r="E31" s="37">
        <v>14723389</v>
      </c>
      <c r="F31" s="10">
        <f t="shared" si="0"/>
        <v>7.099483211182914</v>
      </c>
      <c r="G31" s="1"/>
      <c r="H31" s="1"/>
      <c r="I31" s="1"/>
    </row>
    <row r="32" spans="1:9" x14ac:dyDescent="0.25">
      <c r="A32" s="11" t="s">
        <v>69</v>
      </c>
      <c r="B32" s="38">
        <v>557499</v>
      </c>
      <c r="C32" s="38">
        <v>397244</v>
      </c>
      <c r="D32" s="38">
        <v>4513802</v>
      </c>
      <c r="E32" s="38">
        <v>3797643</v>
      </c>
      <c r="F32" s="13">
        <f t="shared" si="0"/>
        <v>-15.865981715635726</v>
      </c>
      <c r="G32" s="1"/>
      <c r="H32" s="1"/>
      <c r="I32" s="1"/>
    </row>
    <row r="33" spans="1:9" x14ac:dyDescent="0.25">
      <c r="A33" s="8" t="s">
        <v>70</v>
      </c>
      <c r="B33" s="37">
        <v>6803</v>
      </c>
      <c r="C33" s="37">
        <v>809</v>
      </c>
      <c r="D33" s="37">
        <v>56731</v>
      </c>
      <c r="E33" s="37">
        <v>67125</v>
      </c>
      <c r="F33" s="10">
        <f t="shared" si="0"/>
        <v>18.321552590294544</v>
      </c>
      <c r="G33" s="1"/>
      <c r="H33" s="1"/>
      <c r="I33" s="1"/>
    </row>
    <row r="34" spans="1:9" x14ac:dyDescent="0.25">
      <c r="A34" s="11" t="s">
        <v>71</v>
      </c>
      <c r="B34" s="38">
        <v>18642</v>
      </c>
      <c r="C34" s="38">
        <v>8140</v>
      </c>
      <c r="D34" s="38">
        <v>174199</v>
      </c>
      <c r="E34" s="38">
        <v>123653</v>
      </c>
      <c r="F34" s="13">
        <f t="shared" si="0"/>
        <v>-29.016240047302219</v>
      </c>
      <c r="G34" s="1"/>
      <c r="H34" s="1"/>
      <c r="I34" s="1"/>
    </row>
    <row r="35" spans="1:9" x14ac:dyDescent="0.25">
      <c r="A35" s="14" t="s">
        <v>72</v>
      </c>
      <c r="B35" s="15">
        <f>SUM(B7:B34)</f>
        <v>11282146</v>
      </c>
      <c r="C35" s="15">
        <f t="shared" ref="C35:E35" si="1">SUM(C7:C34)</f>
        <v>11945811</v>
      </c>
      <c r="D35" s="15">
        <f t="shared" si="1"/>
        <v>108138532</v>
      </c>
      <c r="E35" s="15">
        <f t="shared" si="1"/>
        <v>107071811</v>
      </c>
      <c r="F35" s="16">
        <f t="shared" si="0"/>
        <v>-0.98643932026004677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5543327</v>
      </c>
      <c r="C38" s="41">
        <f>D7</f>
        <v>5021620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15121721</v>
      </c>
      <c r="G38" s="42">
        <f>LOOKUP(E38,$A$38:$A$65,$C$38:$C$65)</f>
        <v>14510583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94150</v>
      </c>
      <c r="C39" s="41">
        <f t="shared" ref="C39:C65" si="5">D8</f>
        <v>91437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14723389</v>
      </c>
      <c r="G39" s="42">
        <f t="shared" ref="G39:G65" si="8">LOOKUP(E39,$A$38:$A$65,$C$38:$C$65)</f>
        <v>13747395</v>
      </c>
    </row>
    <row r="40" spans="1:9" x14ac:dyDescent="0.25">
      <c r="A40" s="42" t="str">
        <f t="shared" si="3"/>
        <v>ALMERIA</v>
      </c>
      <c r="B40" s="41">
        <f t="shared" si="4"/>
        <v>4459</v>
      </c>
      <c r="C40" s="41">
        <f t="shared" si="5"/>
        <v>0</v>
      </c>
      <c r="D40" s="41">
        <f t="shared" si="6"/>
        <v>26</v>
      </c>
      <c r="E40" s="42" t="str">
        <f t="shared" si="2"/>
        <v>BILBAO</v>
      </c>
      <c r="F40" s="42">
        <f t="shared" si="7"/>
        <v>14387629</v>
      </c>
      <c r="G40" s="42">
        <f t="shared" si="8"/>
        <v>15893500</v>
      </c>
    </row>
    <row r="41" spans="1:9" x14ac:dyDescent="0.25">
      <c r="A41" s="42" t="str">
        <f t="shared" si="3"/>
        <v>AVILES</v>
      </c>
      <c r="B41" s="41">
        <f t="shared" si="4"/>
        <v>472683</v>
      </c>
      <c r="C41" s="41">
        <f t="shared" si="5"/>
        <v>508179</v>
      </c>
      <c r="D41" s="41">
        <f t="shared" si="6"/>
        <v>17</v>
      </c>
      <c r="E41" s="42" t="str">
        <f t="shared" si="2"/>
        <v>HUELVA</v>
      </c>
      <c r="F41" s="42">
        <f t="shared" si="7"/>
        <v>11401596</v>
      </c>
      <c r="G41" s="42">
        <f t="shared" si="8"/>
        <v>9629354</v>
      </c>
    </row>
    <row r="42" spans="1:9" x14ac:dyDescent="0.25">
      <c r="A42" s="42" t="str">
        <f t="shared" si="3"/>
        <v>BAHIA DE ALGECIRAS</v>
      </c>
      <c r="B42" s="41">
        <f t="shared" si="4"/>
        <v>15121721</v>
      </c>
      <c r="C42" s="41">
        <f t="shared" si="5"/>
        <v>14510583</v>
      </c>
      <c r="D42" s="41">
        <f t="shared" si="6"/>
        <v>1</v>
      </c>
      <c r="E42" s="42" t="str">
        <f t="shared" si="2"/>
        <v>CARTAGENA</v>
      </c>
      <c r="F42" s="42">
        <f t="shared" si="7"/>
        <v>11367444</v>
      </c>
      <c r="G42" s="42">
        <f t="shared" si="8"/>
        <v>12884022</v>
      </c>
    </row>
    <row r="43" spans="1:9" x14ac:dyDescent="0.25">
      <c r="A43" s="42" t="str">
        <f t="shared" si="3"/>
        <v>BAHIA DE CADIZ</v>
      </c>
      <c r="B43" s="41">
        <f t="shared" si="4"/>
        <v>77834</v>
      </c>
      <c r="C43" s="41">
        <f t="shared" si="5"/>
        <v>102304</v>
      </c>
      <c r="D43" s="41">
        <f t="shared" si="6"/>
        <v>22</v>
      </c>
      <c r="E43" s="42" t="str">
        <f t="shared" si="2"/>
        <v>BARCELONA</v>
      </c>
      <c r="F43" s="42">
        <f t="shared" si="7"/>
        <v>8390494</v>
      </c>
      <c r="G43" s="42">
        <f t="shared" si="8"/>
        <v>8760570</v>
      </c>
    </row>
    <row r="44" spans="1:9" x14ac:dyDescent="0.25">
      <c r="A44" s="42" t="str">
        <f t="shared" si="3"/>
        <v>BALEARES</v>
      </c>
      <c r="B44" s="41">
        <f t="shared" si="4"/>
        <v>1420773</v>
      </c>
      <c r="C44" s="41">
        <f t="shared" si="5"/>
        <v>1627431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5958037</v>
      </c>
      <c r="G44" s="42">
        <f t="shared" si="8"/>
        <v>6480208</v>
      </c>
    </row>
    <row r="45" spans="1:9" x14ac:dyDescent="0.25">
      <c r="A45" s="42" t="str">
        <f t="shared" si="3"/>
        <v>BARCELONA</v>
      </c>
      <c r="B45" s="41">
        <f t="shared" si="4"/>
        <v>8390494</v>
      </c>
      <c r="C45" s="41">
        <f t="shared" si="5"/>
        <v>8760570</v>
      </c>
      <c r="D45" s="41">
        <f t="shared" si="6"/>
        <v>6</v>
      </c>
      <c r="E45" s="42" t="str">
        <f t="shared" si="2"/>
        <v>CASTELLON</v>
      </c>
      <c r="F45" s="42">
        <f t="shared" si="7"/>
        <v>5552015</v>
      </c>
      <c r="G45" s="42">
        <f t="shared" si="8"/>
        <v>5846523</v>
      </c>
    </row>
    <row r="46" spans="1:9" x14ac:dyDescent="0.25">
      <c r="A46" s="42" t="str">
        <f t="shared" si="3"/>
        <v>BILBAO</v>
      </c>
      <c r="B46" s="41">
        <f t="shared" si="4"/>
        <v>14387629</v>
      </c>
      <c r="C46" s="41">
        <f t="shared" si="5"/>
        <v>15893500</v>
      </c>
      <c r="D46" s="41">
        <f t="shared" si="6"/>
        <v>3</v>
      </c>
      <c r="E46" s="42" t="str">
        <f t="shared" si="2"/>
        <v>A CORUÑA</v>
      </c>
      <c r="F46" s="42">
        <f t="shared" si="7"/>
        <v>5543327</v>
      </c>
      <c r="G46" s="42">
        <f t="shared" si="8"/>
        <v>5021620</v>
      </c>
    </row>
    <row r="47" spans="1:9" x14ac:dyDescent="0.25">
      <c r="A47" s="42" t="str">
        <f t="shared" si="3"/>
        <v>CARTAGENA</v>
      </c>
      <c r="B47" s="41">
        <f t="shared" si="4"/>
        <v>11367444</v>
      </c>
      <c r="C47" s="41">
        <f t="shared" si="5"/>
        <v>12884022</v>
      </c>
      <c r="D47" s="41">
        <f t="shared" si="6"/>
        <v>5</v>
      </c>
      <c r="E47" s="42" t="str">
        <f t="shared" si="2"/>
        <v>VALENCIA</v>
      </c>
      <c r="F47" s="42">
        <f t="shared" si="7"/>
        <v>3797643</v>
      </c>
      <c r="G47" s="42">
        <f t="shared" si="8"/>
        <v>4513802</v>
      </c>
    </row>
    <row r="48" spans="1:9" x14ac:dyDescent="0.25">
      <c r="A48" s="42" t="str">
        <f t="shared" si="3"/>
        <v>CASTELLON</v>
      </c>
      <c r="B48" s="41">
        <f t="shared" si="4"/>
        <v>5552015</v>
      </c>
      <c r="C48" s="41">
        <f t="shared" si="5"/>
        <v>5846523</v>
      </c>
      <c r="D48" s="41">
        <f t="shared" si="6"/>
        <v>8</v>
      </c>
      <c r="E48" s="42" t="str">
        <f t="shared" si="2"/>
        <v>LAS PALMAS</v>
      </c>
      <c r="F48" s="42">
        <f t="shared" si="7"/>
        <v>3351145</v>
      </c>
      <c r="G48" s="42">
        <f t="shared" si="8"/>
        <v>3434117</v>
      </c>
    </row>
    <row r="49" spans="1:7" x14ac:dyDescent="0.25">
      <c r="A49" s="42" t="str">
        <f t="shared" si="3"/>
        <v>CEUTA</v>
      </c>
      <c r="B49" s="41">
        <f t="shared" si="4"/>
        <v>747636</v>
      </c>
      <c r="C49" s="41">
        <f t="shared" si="5"/>
        <v>591002</v>
      </c>
      <c r="D49" s="41">
        <f t="shared" si="6"/>
        <v>16</v>
      </c>
      <c r="E49" s="42" t="str">
        <f t="shared" si="2"/>
        <v>FERROL-SAN CIBRAO</v>
      </c>
      <c r="F49" s="42">
        <f t="shared" si="7"/>
        <v>2002256</v>
      </c>
      <c r="G49" s="42">
        <f t="shared" si="8"/>
        <v>1738615</v>
      </c>
    </row>
    <row r="50" spans="1:7" x14ac:dyDescent="0.25">
      <c r="A50" s="42" t="str">
        <f t="shared" si="3"/>
        <v>FERROL-SAN CIBRAO</v>
      </c>
      <c r="B50" s="41">
        <f t="shared" si="4"/>
        <v>2002256</v>
      </c>
      <c r="C50" s="41">
        <f t="shared" si="5"/>
        <v>1738615</v>
      </c>
      <c r="D50" s="41">
        <f t="shared" si="6"/>
        <v>12</v>
      </c>
      <c r="E50" s="42" t="str">
        <f t="shared" si="2"/>
        <v>BALEARES</v>
      </c>
      <c r="F50" s="42">
        <f t="shared" si="7"/>
        <v>1420773</v>
      </c>
      <c r="G50" s="42">
        <f t="shared" si="8"/>
        <v>1627431</v>
      </c>
    </row>
    <row r="51" spans="1:7" x14ac:dyDescent="0.25">
      <c r="A51" s="42" t="str">
        <f t="shared" si="3"/>
        <v>GIJON</v>
      </c>
      <c r="B51" s="41">
        <f t="shared" si="4"/>
        <v>924195</v>
      </c>
      <c r="C51" s="41">
        <f t="shared" si="5"/>
        <v>1006361</v>
      </c>
      <c r="D51" s="41">
        <f t="shared" si="6"/>
        <v>15</v>
      </c>
      <c r="E51" s="42" t="str">
        <f t="shared" si="2"/>
        <v>MOTRIL</v>
      </c>
      <c r="F51" s="42">
        <f t="shared" si="7"/>
        <v>978996</v>
      </c>
      <c r="G51" s="42">
        <f t="shared" si="8"/>
        <v>1000852</v>
      </c>
    </row>
    <row r="52" spans="1:7" x14ac:dyDescent="0.25">
      <c r="A52" s="42" t="str">
        <f t="shared" si="3"/>
        <v>HUELVA</v>
      </c>
      <c r="B52" s="41">
        <f t="shared" si="4"/>
        <v>11401596</v>
      </c>
      <c r="C52" s="41">
        <f t="shared" si="5"/>
        <v>9629354</v>
      </c>
      <c r="D52" s="41">
        <f t="shared" si="6"/>
        <v>4</v>
      </c>
      <c r="E52" s="42" t="str">
        <f t="shared" si="2"/>
        <v>GIJON</v>
      </c>
      <c r="F52" s="42">
        <f t="shared" si="7"/>
        <v>924195</v>
      </c>
      <c r="G52" s="42">
        <f t="shared" si="8"/>
        <v>1006361</v>
      </c>
    </row>
    <row r="53" spans="1:7" x14ac:dyDescent="0.25">
      <c r="A53" s="42" t="str">
        <f t="shared" si="3"/>
        <v>LAS PALMAS</v>
      </c>
      <c r="B53" s="41">
        <f t="shared" si="4"/>
        <v>3351145</v>
      </c>
      <c r="C53" s="41">
        <f t="shared" si="5"/>
        <v>3434117</v>
      </c>
      <c r="D53" s="41">
        <f t="shared" si="6"/>
        <v>11</v>
      </c>
      <c r="E53" s="42" t="str">
        <f t="shared" si="2"/>
        <v>CEUTA</v>
      </c>
      <c r="F53" s="42">
        <f t="shared" si="7"/>
        <v>747636</v>
      </c>
      <c r="G53" s="42">
        <f t="shared" si="8"/>
        <v>591002</v>
      </c>
    </row>
    <row r="54" spans="1:7" x14ac:dyDescent="0.25">
      <c r="A54" s="42" t="str">
        <f t="shared" si="3"/>
        <v>MALAGA</v>
      </c>
      <c r="B54" s="41">
        <f t="shared" si="4"/>
        <v>46150</v>
      </c>
      <c r="C54" s="41">
        <f t="shared" si="5"/>
        <v>27063</v>
      </c>
      <c r="D54" s="41">
        <f t="shared" si="6"/>
        <v>25</v>
      </c>
      <c r="E54" s="42" t="str">
        <f t="shared" si="2"/>
        <v>AVILES</v>
      </c>
      <c r="F54" s="42">
        <f t="shared" si="7"/>
        <v>472683</v>
      </c>
      <c r="G54" s="42">
        <f t="shared" si="8"/>
        <v>508179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14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314742</v>
      </c>
      <c r="G55" s="42">
        <f t="shared" si="8"/>
        <v>275371</v>
      </c>
    </row>
    <row r="56" spans="1:7" x14ac:dyDescent="0.25">
      <c r="A56" s="42" t="str">
        <f t="shared" si="3"/>
        <v>MELILLA</v>
      </c>
      <c r="B56" s="41">
        <f t="shared" si="4"/>
        <v>54587</v>
      </c>
      <c r="C56" s="41">
        <f t="shared" si="5"/>
        <v>60634</v>
      </c>
      <c r="D56" s="41">
        <f t="shared" si="6"/>
        <v>24</v>
      </c>
      <c r="E56" s="42" t="str">
        <f t="shared" si="2"/>
        <v>SEVILLA</v>
      </c>
      <c r="F56" s="42">
        <f t="shared" si="9"/>
        <v>148132</v>
      </c>
      <c r="G56" s="42">
        <f t="shared" si="8"/>
        <v>156645</v>
      </c>
    </row>
    <row r="57" spans="1:7" x14ac:dyDescent="0.25">
      <c r="A57" s="42" t="str">
        <f t="shared" si="3"/>
        <v>MOTRIL</v>
      </c>
      <c r="B57" s="41">
        <f t="shared" si="4"/>
        <v>978996</v>
      </c>
      <c r="C57" s="41">
        <f t="shared" si="5"/>
        <v>1000852</v>
      </c>
      <c r="D57" s="41">
        <f t="shared" si="6"/>
        <v>14</v>
      </c>
      <c r="E57" s="42" t="str">
        <f t="shared" si="2"/>
        <v>VILAGARCIA</v>
      </c>
      <c r="F57" s="42">
        <f t="shared" si="9"/>
        <v>123653</v>
      </c>
      <c r="G57" s="42">
        <f t="shared" si="8"/>
        <v>174199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94150</v>
      </c>
      <c r="G58" s="42">
        <f t="shared" si="8"/>
        <v>91437</v>
      </c>
    </row>
    <row r="59" spans="1:7" x14ac:dyDescent="0.25">
      <c r="A59" s="42" t="str">
        <f t="shared" si="3"/>
        <v>SANTA CRUZ DE TENERIFE</v>
      </c>
      <c r="B59" s="41">
        <f t="shared" si="4"/>
        <v>5958037</v>
      </c>
      <c r="C59" s="41">
        <f t="shared" si="5"/>
        <v>6480208</v>
      </c>
      <c r="D59" s="41">
        <f t="shared" si="6"/>
        <v>7</v>
      </c>
      <c r="E59" s="42" t="str">
        <f t="shared" si="2"/>
        <v>BAHIA DE CADIZ</v>
      </c>
      <c r="F59" s="42">
        <f t="shared" si="9"/>
        <v>77834</v>
      </c>
      <c r="G59" s="42">
        <f t="shared" si="8"/>
        <v>102304</v>
      </c>
    </row>
    <row r="60" spans="1:7" x14ac:dyDescent="0.25">
      <c r="A60" s="42" t="str">
        <f t="shared" si="3"/>
        <v>SANTANDER</v>
      </c>
      <c r="B60" s="41">
        <f t="shared" si="4"/>
        <v>314742</v>
      </c>
      <c r="C60" s="41">
        <f t="shared" si="5"/>
        <v>275371</v>
      </c>
      <c r="D60" s="41">
        <f t="shared" si="6"/>
        <v>18</v>
      </c>
      <c r="E60" s="42" t="str">
        <f t="shared" si="2"/>
        <v>VIGO</v>
      </c>
      <c r="F60" s="42">
        <f t="shared" si="9"/>
        <v>67125</v>
      </c>
      <c r="G60" s="42">
        <f t="shared" si="8"/>
        <v>56731</v>
      </c>
    </row>
    <row r="61" spans="1:7" x14ac:dyDescent="0.25">
      <c r="A61" s="42" t="str">
        <f t="shared" si="3"/>
        <v>SEVILLA</v>
      </c>
      <c r="B61" s="41">
        <f t="shared" si="4"/>
        <v>148132</v>
      </c>
      <c r="C61" s="41">
        <f t="shared" si="5"/>
        <v>156645</v>
      </c>
      <c r="D61" s="41">
        <f t="shared" si="6"/>
        <v>19</v>
      </c>
      <c r="E61" s="42" t="str">
        <f t="shared" si="2"/>
        <v>MELILLA</v>
      </c>
      <c r="F61" s="42">
        <f t="shared" si="9"/>
        <v>54587</v>
      </c>
      <c r="G61" s="42">
        <f t="shared" si="8"/>
        <v>60634</v>
      </c>
    </row>
    <row r="62" spans="1:7" x14ac:dyDescent="0.25">
      <c r="A62" s="42" t="str">
        <f t="shared" si="3"/>
        <v>TARRAGONA</v>
      </c>
      <c r="B62" s="41">
        <f t="shared" si="4"/>
        <v>14723389</v>
      </c>
      <c r="C62" s="41">
        <f t="shared" si="5"/>
        <v>13747395</v>
      </c>
      <c r="D62" s="41">
        <f t="shared" si="6"/>
        <v>2</v>
      </c>
      <c r="E62" s="42" t="str">
        <f t="shared" si="2"/>
        <v>MALAGA</v>
      </c>
      <c r="F62" s="42">
        <f t="shared" si="9"/>
        <v>46150</v>
      </c>
      <c r="G62" s="42">
        <f t="shared" si="8"/>
        <v>27063</v>
      </c>
    </row>
    <row r="63" spans="1:7" x14ac:dyDescent="0.25">
      <c r="A63" s="42" t="str">
        <f t="shared" si="3"/>
        <v>VALENCIA</v>
      </c>
      <c r="B63" s="41">
        <f t="shared" si="4"/>
        <v>3797643</v>
      </c>
      <c r="C63" s="41">
        <f t="shared" si="5"/>
        <v>4513802</v>
      </c>
      <c r="D63" s="41">
        <f t="shared" si="6"/>
        <v>10</v>
      </c>
      <c r="E63" s="42" t="str">
        <f t="shared" si="2"/>
        <v>ALMERIA</v>
      </c>
      <c r="F63" s="42">
        <f t="shared" si="9"/>
        <v>4459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67125</v>
      </c>
      <c r="C64" s="41">
        <f t="shared" si="5"/>
        <v>56731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123653</v>
      </c>
      <c r="C65" s="41">
        <f t="shared" si="5"/>
        <v>174199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19">
        <v>375167</v>
      </c>
      <c r="C7" s="19">
        <v>383530</v>
      </c>
      <c r="D7" s="19">
        <v>2334469</v>
      </c>
      <c r="E7" s="19">
        <v>2457475</v>
      </c>
      <c r="F7" s="10">
        <f>((E7*100)/D7)-100</f>
        <v>5.2691211577450758</v>
      </c>
      <c r="G7" s="1"/>
      <c r="H7" s="1"/>
      <c r="I7" s="1"/>
    </row>
    <row r="8" spans="1:12" x14ac:dyDescent="0.25">
      <c r="A8" s="11" t="s">
        <v>45</v>
      </c>
      <c r="B8" s="20">
        <v>160527</v>
      </c>
      <c r="C8" s="20">
        <v>34526</v>
      </c>
      <c r="D8" s="20">
        <v>756777</v>
      </c>
      <c r="E8" s="20">
        <v>545643</v>
      </c>
      <c r="F8" s="13">
        <f t="shared" ref="F8:F35" si="0">((E8*100)/D8)-100</f>
        <v>-27.899103698976049</v>
      </c>
      <c r="G8" s="1"/>
      <c r="H8" s="1"/>
      <c r="I8" s="1"/>
    </row>
    <row r="9" spans="1:12" x14ac:dyDescent="0.25">
      <c r="A9" s="8" t="s">
        <v>46</v>
      </c>
      <c r="B9" s="19">
        <v>76212</v>
      </c>
      <c r="C9" s="19">
        <v>501981</v>
      </c>
      <c r="D9" s="19">
        <v>2593620</v>
      </c>
      <c r="E9" s="19">
        <v>2372841</v>
      </c>
      <c r="F9" s="10">
        <f t="shared" si="0"/>
        <v>-8.5123880907765965</v>
      </c>
      <c r="G9" s="1"/>
      <c r="H9" s="1"/>
      <c r="I9" s="1"/>
    </row>
    <row r="10" spans="1:12" x14ac:dyDescent="0.25">
      <c r="A10" s="11" t="s">
        <v>47</v>
      </c>
      <c r="B10" s="20">
        <v>253724</v>
      </c>
      <c r="C10" s="20">
        <v>219373</v>
      </c>
      <c r="D10" s="20">
        <v>1746140</v>
      </c>
      <c r="E10" s="20">
        <v>2020818</v>
      </c>
      <c r="F10" s="13">
        <f t="shared" si="0"/>
        <v>15.730582885679269</v>
      </c>
      <c r="G10" s="1"/>
      <c r="H10" s="1"/>
      <c r="I10" s="1"/>
    </row>
    <row r="11" spans="1:12" x14ac:dyDescent="0.25">
      <c r="A11" s="8" t="s">
        <v>48</v>
      </c>
      <c r="B11" s="19">
        <v>259425</v>
      </c>
      <c r="C11" s="19">
        <v>211467</v>
      </c>
      <c r="D11" s="19">
        <v>1364322</v>
      </c>
      <c r="E11" s="19">
        <v>1154764</v>
      </c>
      <c r="F11" s="10">
        <f t="shared" si="0"/>
        <v>-15.359863727184631</v>
      </c>
      <c r="G11" s="1"/>
      <c r="H11" s="1"/>
      <c r="I11" s="1"/>
    </row>
    <row r="12" spans="1:12" x14ac:dyDescent="0.25">
      <c r="A12" s="11" t="s">
        <v>49</v>
      </c>
      <c r="B12" s="20">
        <v>201664</v>
      </c>
      <c r="C12" s="20">
        <v>93149</v>
      </c>
      <c r="D12" s="20">
        <v>1146568</v>
      </c>
      <c r="E12" s="20">
        <v>1242593</v>
      </c>
      <c r="F12" s="13">
        <f t="shared" si="0"/>
        <v>8.3749938948235041</v>
      </c>
      <c r="G12" s="1"/>
      <c r="H12" s="1"/>
      <c r="I12" s="1"/>
    </row>
    <row r="13" spans="1:12" x14ac:dyDescent="0.25">
      <c r="A13" s="8" t="s">
        <v>50</v>
      </c>
      <c r="B13" s="19">
        <v>146720</v>
      </c>
      <c r="C13" s="19">
        <v>96115</v>
      </c>
      <c r="D13" s="19">
        <v>1305974</v>
      </c>
      <c r="E13" s="19">
        <v>1462233</v>
      </c>
      <c r="F13" s="10">
        <f t="shared" si="0"/>
        <v>11.96493957766387</v>
      </c>
      <c r="G13" s="1"/>
      <c r="H13" s="1"/>
      <c r="I13" s="1"/>
    </row>
    <row r="14" spans="1:12" x14ac:dyDescent="0.25">
      <c r="A14" s="11" t="s">
        <v>51</v>
      </c>
      <c r="B14" s="20">
        <v>311477</v>
      </c>
      <c r="C14" s="20">
        <v>380573</v>
      </c>
      <c r="D14" s="20">
        <v>2936376</v>
      </c>
      <c r="E14" s="20">
        <v>2629933</v>
      </c>
      <c r="F14" s="13">
        <f t="shared" si="0"/>
        <v>-10.436095377431229</v>
      </c>
      <c r="G14" s="1"/>
      <c r="H14" s="1"/>
      <c r="I14" s="1"/>
    </row>
    <row r="15" spans="1:12" x14ac:dyDescent="0.25">
      <c r="A15" s="8" t="s">
        <v>52</v>
      </c>
      <c r="B15" s="19">
        <v>472818</v>
      </c>
      <c r="C15" s="19">
        <v>496918</v>
      </c>
      <c r="D15" s="19">
        <v>2661141</v>
      </c>
      <c r="E15" s="19">
        <v>3374185</v>
      </c>
      <c r="F15" s="10">
        <f t="shared" si="0"/>
        <v>26.794671909530535</v>
      </c>
      <c r="G15" s="1"/>
      <c r="H15" s="1"/>
      <c r="I15" s="1"/>
    </row>
    <row r="16" spans="1:12" x14ac:dyDescent="0.25">
      <c r="A16" s="11" t="s">
        <v>53</v>
      </c>
      <c r="B16" s="20">
        <v>333701</v>
      </c>
      <c r="C16" s="20">
        <v>228395</v>
      </c>
      <c r="D16" s="20">
        <v>2691522</v>
      </c>
      <c r="E16" s="20">
        <v>2097136</v>
      </c>
      <c r="F16" s="13">
        <f t="shared" si="0"/>
        <v>-22.083638922512989</v>
      </c>
      <c r="G16" s="1"/>
      <c r="H16" s="1"/>
      <c r="I16" s="1"/>
    </row>
    <row r="17" spans="1:9" x14ac:dyDescent="0.25">
      <c r="A17" s="8" t="s">
        <v>54</v>
      </c>
      <c r="B17" s="19">
        <v>139339</v>
      </c>
      <c r="C17" s="19">
        <v>299962</v>
      </c>
      <c r="D17" s="19">
        <v>1316687</v>
      </c>
      <c r="E17" s="19">
        <v>2121070</v>
      </c>
      <c r="F17" s="10">
        <f t="shared" si="0"/>
        <v>61.091436309464598</v>
      </c>
      <c r="G17" s="1"/>
      <c r="H17" s="1"/>
      <c r="I17" s="1"/>
    </row>
    <row r="18" spans="1:9" x14ac:dyDescent="0.25">
      <c r="A18" s="11" t="s">
        <v>55</v>
      </c>
      <c r="B18" s="20">
        <v>6211</v>
      </c>
      <c r="C18" s="20">
        <v>15467</v>
      </c>
      <c r="D18" s="20">
        <v>52871</v>
      </c>
      <c r="E18" s="20">
        <v>88425</v>
      </c>
      <c r="F18" s="13">
        <f t="shared" si="0"/>
        <v>67.246694785421113</v>
      </c>
      <c r="G18" s="1"/>
      <c r="H18" s="1"/>
      <c r="I18" s="1"/>
    </row>
    <row r="19" spans="1:9" x14ac:dyDescent="0.25">
      <c r="A19" s="8" t="s">
        <v>56</v>
      </c>
      <c r="B19" s="19">
        <v>811362</v>
      </c>
      <c r="C19" s="19">
        <v>498497</v>
      </c>
      <c r="D19" s="19">
        <v>6633039</v>
      </c>
      <c r="E19" s="19">
        <v>5792137</v>
      </c>
      <c r="F19" s="10">
        <f t="shared" si="0"/>
        <v>-12.677477096094265</v>
      </c>
      <c r="G19" s="1"/>
      <c r="H19" s="1"/>
      <c r="I19" s="1"/>
    </row>
    <row r="20" spans="1:9" x14ac:dyDescent="0.25">
      <c r="A20" s="11" t="s">
        <v>57</v>
      </c>
      <c r="B20" s="20">
        <v>1006099</v>
      </c>
      <c r="C20" s="20">
        <v>1056329</v>
      </c>
      <c r="D20" s="20">
        <v>8741394</v>
      </c>
      <c r="E20" s="20">
        <v>9830328</v>
      </c>
      <c r="F20" s="13">
        <f t="shared" si="0"/>
        <v>12.457212202081266</v>
      </c>
      <c r="G20" s="1"/>
      <c r="H20" s="1"/>
      <c r="I20" s="1"/>
    </row>
    <row r="21" spans="1:9" x14ac:dyDescent="0.25">
      <c r="A21" s="8" t="s">
        <v>58</v>
      </c>
      <c r="B21" s="19">
        <v>365226</v>
      </c>
      <c r="C21" s="19">
        <v>425776</v>
      </c>
      <c r="D21" s="19">
        <v>3006218</v>
      </c>
      <c r="E21" s="19">
        <v>3436411</v>
      </c>
      <c r="F21" s="10">
        <f t="shared" si="0"/>
        <v>14.310106585749935</v>
      </c>
      <c r="G21" s="1"/>
      <c r="H21" s="1"/>
      <c r="I21" s="1"/>
    </row>
    <row r="22" spans="1:9" x14ac:dyDescent="0.25">
      <c r="A22" s="11" t="s">
        <v>59</v>
      </c>
      <c r="B22" s="20">
        <v>62827</v>
      </c>
      <c r="C22" s="20">
        <v>64762</v>
      </c>
      <c r="D22" s="20">
        <v>545659</v>
      </c>
      <c r="E22" s="20">
        <v>558727</v>
      </c>
      <c r="F22" s="13">
        <f t="shared" si="0"/>
        <v>2.3949023107838343</v>
      </c>
      <c r="G22" s="1"/>
      <c r="H22" s="1"/>
      <c r="I22" s="1"/>
    </row>
    <row r="23" spans="1:9" x14ac:dyDescent="0.25">
      <c r="A23" s="8" t="s">
        <v>60</v>
      </c>
      <c r="B23" s="19">
        <v>54545</v>
      </c>
      <c r="C23" s="19">
        <v>81929</v>
      </c>
      <c r="D23" s="19">
        <v>576629</v>
      </c>
      <c r="E23" s="19">
        <v>605273</v>
      </c>
      <c r="F23" s="10">
        <f t="shared" si="0"/>
        <v>4.9674920963045537</v>
      </c>
      <c r="G23" s="1"/>
      <c r="H23" s="1"/>
      <c r="I23" s="1"/>
    </row>
    <row r="24" spans="1:9" x14ac:dyDescent="0.25">
      <c r="A24" s="11" t="s">
        <v>61</v>
      </c>
      <c r="B24" s="20">
        <v>73928</v>
      </c>
      <c r="C24" s="20">
        <v>121056</v>
      </c>
      <c r="D24" s="20">
        <v>629680</v>
      </c>
      <c r="E24" s="20">
        <v>739811</v>
      </c>
      <c r="F24" s="13">
        <f t="shared" si="0"/>
        <v>17.489994918053611</v>
      </c>
      <c r="G24" s="1"/>
      <c r="H24" s="1"/>
      <c r="I24" s="1"/>
    </row>
    <row r="25" spans="1:9" x14ac:dyDescent="0.25">
      <c r="A25" s="8" t="s">
        <v>62</v>
      </c>
      <c r="B25" s="19">
        <v>2100</v>
      </c>
      <c r="C25" s="19">
        <v>4916</v>
      </c>
      <c r="D25" s="19">
        <v>22862</v>
      </c>
      <c r="E25" s="19">
        <v>32530</v>
      </c>
      <c r="F25" s="10">
        <f t="shared" si="0"/>
        <v>42.288513690840688</v>
      </c>
      <c r="G25" s="1"/>
      <c r="H25" s="1"/>
      <c r="I25" s="1"/>
    </row>
    <row r="26" spans="1:9" x14ac:dyDescent="0.25">
      <c r="A26" s="11" t="s">
        <v>63</v>
      </c>
      <c r="B26" s="20">
        <v>40977</v>
      </c>
      <c r="C26" s="20">
        <v>50260</v>
      </c>
      <c r="D26" s="20">
        <v>336821</v>
      </c>
      <c r="E26" s="20">
        <v>344339</v>
      </c>
      <c r="F26" s="13">
        <f t="shared" si="0"/>
        <v>2.2320461016385593</v>
      </c>
      <c r="G26" s="1"/>
      <c r="H26" s="1"/>
      <c r="I26" s="1"/>
    </row>
    <row r="27" spans="1:9" x14ac:dyDescent="0.25">
      <c r="A27" s="8" t="s">
        <v>64</v>
      </c>
      <c r="B27" s="19">
        <v>193094</v>
      </c>
      <c r="C27" s="19">
        <v>155386</v>
      </c>
      <c r="D27" s="19">
        <v>1186873</v>
      </c>
      <c r="E27" s="19">
        <v>1164953</v>
      </c>
      <c r="F27" s="10">
        <f t="shared" si="0"/>
        <v>-1.8468698841409292</v>
      </c>
      <c r="G27" s="1"/>
      <c r="H27" s="1"/>
      <c r="I27" s="1"/>
    </row>
    <row r="28" spans="1:9" x14ac:dyDescent="0.25">
      <c r="A28" s="11" t="s">
        <v>65</v>
      </c>
      <c r="B28" s="20">
        <v>81390</v>
      </c>
      <c r="C28" s="20">
        <v>66649</v>
      </c>
      <c r="D28" s="20">
        <v>636024</v>
      </c>
      <c r="E28" s="20">
        <v>618901</v>
      </c>
      <c r="F28" s="13">
        <f t="shared" si="0"/>
        <v>-2.6921940052576616</v>
      </c>
      <c r="G28" s="1"/>
      <c r="H28" s="1"/>
      <c r="I28" s="1"/>
    </row>
    <row r="29" spans="1:9" x14ac:dyDescent="0.25">
      <c r="A29" s="8" t="s">
        <v>66</v>
      </c>
      <c r="B29" s="19">
        <v>269436</v>
      </c>
      <c r="C29" s="19">
        <v>220338</v>
      </c>
      <c r="D29" s="19">
        <v>2125948</v>
      </c>
      <c r="E29" s="19">
        <v>2102424</v>
      </c>
      <c r="F29" s="10">
        <f t="shared" si="0"/>
        <v>-1.1065181274424418</v>
      </c>
      <c r="G29" s="1"/>
      <c r="H29" s="1"/>
      <c r="I29" s="1"/>
    </row>
    <row r="30" spans="1:9" x14ac:dyDescent="0.25">
      <c r="A30" s="11" t="s">
        <v>67</v>
      </c>
      <c r="B30" s="20">
        <v>169940</v>
      </c>
      <c r="C30" s="20">
        <v>197167</v>
      </c>
      <c r="D30" s="20">
        <v>1703090</v>
      </c>
      <c r="E30" s="20">
        <v>1495711</v>
      </c>
      <c r="F30" s="13">
        <f t="shared" si="0"/>
        <v>-12.176631886747032</v>
      </c>
      <c r="G30" s="1"/>
      <c r="H30" s="1"/>
      <c r="I30" s="1"/>
    </row>
    <row r="31" spans="1:9" x14ac:dyDescent="0.25">
      <c r="A31" s="8" t="s">
        <v>68</v>
      </c>
      <c r="B31" s="19">
        <v>873775</v>
      </c>
      <c r="C31" s="19">
        <v>817552</v>
      </c>
      <c r="D31" s="19">
        <v>7203372</v>
      </c>
      <c r="E31" s="19">
        <v>6873775</v>
      </c>
      <c r="F31" s="10">
        <f t="shared" si="0"/>
        <v>-4.5755932082918918</v>
      </c>
      <c r="G31" s="1"/>
      <c r="H31" s="1"/>
      <c r="I31" s="1"/>
    </row>
    <row r="32" spans="1:9" x14ac:dyDescent="0.25">
      <c r="A32" s="11" t="s">
        <v>69</v>
      </c>
      <c r="B32" s="20">
        <v>287769</v>
      </c>
      <c r="C32" s="20">
        <v>192212</v>
      </c>
      <c r="D32" s="20">
        <v>2594405</v>
      </c>
      <c r="E32" s="20">
        <v>1917002</v>
      </c>
      <c r="F32" s="13">
        <f t="shared" si="0"/>
        <v>-26.110148569710589</v>
      </c>
      <c r="G32" s="1"/>
      <c r="H32" s="1"/>
      <c r="I32" s="1"/>
    </row>
    <row r="33" spans="1:9" x14ac:dyDescent="0.25">
      <c r="A33" s="8" t="s">
        <v>70</v>
      </c>
      <c r="B33" s="19">
        <v>27454</v>
      </c>
      <c r="C33" s="19">
        <v>45024</v>
      </c>
      <c r="D33" s="19">
        <v>276530</v>
      </c>
      <c r="E33" s="19">
        <v>329671</v>
      </c>
      <c r="F33" s="10">
        <f t="shared" si="0"/>
        <v>19.217083137453443</v>
      </c>
      <c r="G33" s="1"/>
      <c r="H33" s="1"/>
      <c r="I33" s="1"/>
    </row>
    <row r="34" spans="1:9" x14ac:dyDescent="0.25">
      <c r="A34" s="11" t="s">
        <v>71</v>
      </c>
      <c r="B34" s="20">
        <v>49223</v>
      </c>
      <c r="C34" s="20">
        <v>31292</v>
      </c>
      <c r="D34" s="20">
        <v>339716</v>
      </c>
      <c r="E34" s="20">
        <v>308875</v>
      </c>
      <c r="F34" s="13">
        <f t="shared" si="0"/>
        <v>-9.0784655418055138</v>
      </c>
      <c r="G34" s="1"/>
      <c r="H34" s="1"/>
      <c r="I34" s="1"/>
    </row>
    <row r="35" spans="1:9" x14ac:dyDescent="0.25">
      <c r="A35" s="14" t="s">
        <v>72</v>
      </c>
      <c r="B35" s="15">
        <f>SUM(B7:B34)</f>
        <v>7106130</v>
      </c>
      <c r="C35" s="15">
        <f t="shared" ref="C35:E35" si="1">SUM(C7:C34)</f>
        <v>6990601</v>
      </c>
      <c r="D35" s="15">
        <f t="shared" si="1"/>
        <v>57464727</v>
      </c>
      <c r="E35" s="15">
        <f t="shared" si="1"/>
        <v>57717984</v>
      </c>
      <c r="F35" s="16">
        <f t="shared" si="0"/>
        <v>0.44071731168234862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2457475</v>
      </c>
      <c r="C38" s="41">
        <f>D7</f>
        <v>2334469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9830328</v>
      </c>
      <c r="G38" s="42">
        <f>LOOKUP(E38,$A$38:$A$65,$C$38:$C$65)</f>
        <v>8741394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545643</v>
      </c>
      <c r="C39" s="41">
        <f t="shared" ref="C39:C65" si="5">D8</f>
        <v>756777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6873775</v>
      </c>
      <c r="G39" s="42">
        <f t="shared" ref="G39:G65" si="8">LOOKUP(E39,$A$38:$A$65,$C$38:$C$65)</f>
        <v>7203372</v>
      </c>
    </row>
    <row r="40" spans="1:9" x14ac:dyDescent="0.25">
      <c r="A40" s="42" t="str">
        <f t="shared" si="3"/>
        <v>ALMERIA</v>
      </c>
      <c r="B40" s="41">
        <f t="shared" si="4"/>
        <v>2372841</v>
      </c>
      <c r="C40" s="41">
        <f t="shared" si="5"/>
        <v>2593620</v>
      </c>
      <c r="D40" s="41">
        <f t="shared" si="6"/>
        <v>8</v>
      </c>
      <c r="E40" s="42" t="str">
        <f t="shared" si="2"/>
        <v>FERROL-SAN CIBRAO</v>
      </c>
      <c r="F40" s="42">
        <f t="shared" si="7"/>
        <v>5792137</v>
      </c>
      <c r="G40" s="42">
        <f t="shared" si="8"/>
        <v>6633039</v>
      </c>
    </row>
    <row r="41" spans="1:9" x14ac:dyDescent="0.25">
      <c r="A41" s="42" t="str">
        <f t="shared" si="3"/>
        <v>AVILES</v>
      </c>
      <c r="B41" s="41">
        <f t="shared" si="4"/>
        <v>2020818</v>
      </c>
      <c r="C41" s="41">
        <f t="shared" si="5"/>
        <v>1746140</v>
      </c>
      <c r="D41" s="41">
        <f t="shared" si="6"/>
        <v>12</v>
      </c>
      <c r="E41" s="42" t="str">
        <f t="shared" si="2"/>
        <v>HUELVA</v>
      </c>
      <c r="F41" s="42">
        <f t="shared" si="7"/>
        <v>3436411</v>
      </c>
      <c r="G41" s="42">
        <f t="shared" si="8"/>
        <v>3006218</v>
      </c>
    </row>
    <row r="42" spans="1:9" x14ac:dyDescent="0.25">
      <c r="A42" s="42" t="str">
        <f t="shared" si="3"/>
        <v>BAHIA DE ALGECIRAS</v>
      </c>
      <c r="B42" s="41">
        <f t="shared" si="4"/>
        <v>1154764</v>
      </c>
      <c r="C42" s="41">
        <f t="shared" si="5"/>
        <v>1364322</v>
      </c>
      <c r="D42" s="41">
        <f t="shared" si="6"/>
        <v>18</v>
      </c>
      <c r="E42" s="42" t="str">
        <f t="shared" si="2"/>
        <v>BILBAO</v>
      </c>
      <c r="F42" s="42">
        <f t="shared" si="7"/>
        <v>3374185</v>
      </c>
      <c r="G42" s="42">
        <f t="shared" si="8"/>
        <v>2661141</v>
      </c>
    </row>
    <row r="43" spans="1:9" x14ac:dyDescent="0.25">
      <c r="A43" s="42" t="str">
        <f t="shared" si="3"/>
        <v>BAHIA DE CADIZ</v>
      </c>
      <c r="B43" s="41">
        <f t="shared" si="4"/>
        <v>1242593</v>
      </c>
      <c r="C43" s="41">
        <f t="shared" si="5"/>
        <v>1146568</v>
      </c>
      <c r="D43" s="41">
        <f t="shared" si="6"/>
        <v>16</v>
      </c>
      <c r="E43" s="42" t="str">
        <f t="shared" si="2"/>
        <v>BARCELONA</v>
      </c>
      <c r="F43" s="42">
        <f t="shared" si="7"/>
        <v>2629933</v>
      </c>
      <c r="G43" s="42">
        <f t="shared" si="8"/>
        <v>2936376</v>
      </c>
    </row>
    <row r="44" spans="1:9" x14ac:dyDescent="0.25">
      <c r="A44" s="42" t="str">
        <f t="shared" si="3"/>
        <v>BALEARES</v>
      </c>
      <c r="B44" s="41">
        <f t="shared" si="4"/>
        <v>1462233</v>
      </c>
      <c r="C44" s="41">
        <f t="shared" si="5"/>
        <v>1305974</v>
      </c>
      <c r="D44" s="41">
        <f t="shared" si="6"/>
        <v>15</v>
      </c>
      <c r="E44" s="42" t="str">
        <f t="shared" si="2"/>
        <v>A CORUÑA</v>
      </c>
      <c r="F44" s="42">
        <f t="shared" si="7"/>
        <v>2457475</v>
      </c>
      <c r="G44" s="42">
        <f t="shared" si="8"/>
        <v>2334469</v>
      </c>
    </row>
    <row r="45" spans="1:9" x14ac:dyDescent="0.25">
      <c r="A45" s="42" t="str">
        <f t="shared" si="3"/>
        <v>BARCELONA</v>
      </c>
      <c r="B45" s="41">
        <f t="shared" si="4"/>
        <v>2629933</v>
      </c>
      <c r="C45" s="41">
        <f t="shared" si="5"/>
        <v>2936376</v>
      </c>
      <c r="D45" s="41">
        <f t="shared" si="6"/>
        <v>6</v>
      </c>
      <c r="E45" s="42" t="str">
        <f t="shared" si="2"/>
        <v>ALMERIA</v>
      </c>
      <c r="F45" s="42">
        <f t="shared" si="7"/>
        <v>2372841</v>
      </c>
      <c r="G45" s="42">
        <f t="shared" si="8"/>
        <v>2593620</v>
      </c>
    </row>
    <row r="46" spans="1:9" x14ac:dyDescent="0.25">
      <c r="A46" s="42" t="str">
        <f t="shared" si="3"/>
        <v>BILBAO</v>
      </c>
      <c r="B46" s="41">
        <f t="shared" si="4"/>
        <v>3374185</v>
      </c>
      <c r="C46" s="41">
        <f t="shared" si="5"/>
        <v>2661141</v>
      </c>
      <c r="D46" s="41">
        <f t="shared" si="6"/>
        <v>5</v>
      </c>
      <c r="E46" s="42" t="str">
        <f t="shared" si="2"/>
        <v>CASTELLON</v>
      </c>
      <c r="F46" s="42">
        <f t="shared" si="7"/>
        <v>2121070</v>
      </c>
      <c r="G46" s="42">
        <f t="shared" si="8"/>
        <v>1316687</v>
      </c>
    </row>
    <row r="47" spans="1:9" x14ac:dyDescent="0.25">
      <c r="A47" s="42" t="str">
        <f t="shared" si="3"/>
        <v>CARTAGENA</v>
      </c>
      <c r="B47" s="41">
        <f t="shared" si="4"/>
        <v>2097136</v>
      </c>
      <c r="C47" s="41">
        <f t="shared" si="5"/>
        <v>2691522</v>
      </c>
      <c r="D47" s="41">
        <f t="shared" si="6"/>
        <v>11</v>
      </c>
      <c r="E47" s="42" t="str">
        <f t="shared" si="2"/>
        <v>SANTANDER</v>
      </c>
      <c r="F47" s="42">
        <f t="shared" si="7"/>
        <v>2102424</v>
      </c>
      <c r="G47" s="42">
        <f t="shared" si="8"/>
        <v>2125948</v>
      </c>
    </row>
    <row r="48" spans="1:9" x14ac:dyDescent="0.25">
      <c r="A48" s="42" t="str">
        <f t="shared" si="3"/>
        <v>CASTELLON</v>
      </c>
      <c r="B48" s="41">
        <f t="shared" si="4"/>
        <v>2121070</v>
      </c>
      <c r="C48" s="41">
        <f t="shared" si="5"/>
        <v>1316687</v>
      </c>
      <c r="D48" s="41">
        <f t="shared" si="6"/>
        <v>9</v>
      </c>
      <c r="E48" s="42" t="str">
        <f t="shared" si="2"/>
        <v>CARTAGENA</v>
      </c>
      <c r="F48" s="42">
        <f t="shared" si="7"/>
        <v>2097136</v>
      </c>
      <c r="G48" s="42">
        <f t="shared" si="8"/>
        <v>2691522</v>
      </c>
    </row>
    <row r="49" spans="1:7" x14ac:dyDescent="0.25">
      <c r="A49" s="42" t="str">
        <f t="shared" si="3"/>
        <v>CEUTA</v>
      </c>
      <c r="B49" s="41">
        <f t="shared" si="4"/>
        <v>88425</v>
      </c>
      <c r="C49" s="41">
        <f t="shared" si="5"/>
        <v>52871</v>
      </c>
      <c r="D49" s="41">
        <f t="shared" si="6"/>
        <v>27</v>
      </c>
      <c r="E49" s="42" t="str">
        <f t="shared" si="2"/>
        <v>AVILES</v>
      </c>
      <c r="F49" s="42">
        <f t="shared" si="7"/>
        <v>2020818</v>
      </c>
      <c r="G49" s="42">
        <f t="shared" si="8"/>
        <v>1746140</v>
      </c>
    </row>
    <row r="50" spans="1:7" x14ac:dyDescent="0.25">
      <c r="A50" s="42" t="str">
        <f t="shared" si="3"/>
        <v>FERROL-SAN CIBRAO</v>
      </c>
      <c r="B50" s="41">
        <f t="shared" si="4"/>
        <v>5792137</v>
      </c>
      <c r="C50" s="41">
        <f t="shared" si="5"/>
        <v>6633039</v>
      </c>
      <c r="D50" s="41">
        <f t="shared" si="6"/>
        <v>3</v>
      </c>
      <c r="E50" s="42" t="str">
        <f t="shared" si="2"/>
        <v>VALENCIA</v>
      </c>
      <c r="F50" s="42">
        <f t="shared" si="7"/>
        <v>1917002</v>
      </c>
      <c r="G50" s="42">
        <f t="shared" si="8"/>
        <v>2594405</v>
      </c>
    </row>
    <row r="51" spans="1:7" x14ac:dyDescent="0.25">
      <c r="A51" s="42" t="str">
        <f t="shared" si="3"/>
        <v>GIJON</v>
      </c>
      <c r="B51" s="41">
        <f t="shared" si="4"/>
        <v>9830328</v>
      </c>
      <c r="C51" s="41">
        <f t="shared" si="5"/>
        <v>8741394</v>
      </c>
      <c r="D51" s="41">
        <f t="shared" si="6"/>
        <v>1</v>
      </c>
      <c r="E51" s="42" t="str">
        <f t="shared" si="2"/>
        <v>SEVILLA</v>
      </c>
      <c r="F51" s="42">
        <f t="shared" si="7"/>
        <v>1495711</v>
      </c>
      <c r="G51" s="42">
        <f t="shared" si="8"/>
        <v>1703090</v>
      </c>
    </row>
    <row r="52" spans="1:7" x14ac:dyDescent="0.25">
      <c r="A52" s="42" t="str">
        <f t="shared" si="3"/>
        <v>HUELVA</v>
      </c>
      <c r="B52" s="41">
        <f t="shared" si="4"/>
        <v>3436411</v>
      </c>
      <c r="C52" s="41">
        <f t="shared" si="5"/>
        <v>3006218</v>
      </c>
      <c r="D52" s="41">
        <f t="shared" si="6"/>
        <v>4</v>
      </c>
      <c r="E52" s="42" t="str">
        <f t="shared" si="2"/>
        <v>BALEARES</v>
      </c>
      <c r="F52" s="42">
        <f t="shared" si="7"/>
        <v>1462233</v>
      </c>
      <c r="G52" s="42">
        <f t="shared" si="8"/>
        <v>1305974</v>
      </c>
    </row>
    <row r="53" spans="1:7" x14ac:dyDescent="0.25">
      <c r="A53" s="42" t="str">
        <f t="shared" si="3"/>
        <v>LAS PALMAS</v>
      </c>
      <c r="B53" s="41">
        <f t="shared" si="4"/>
        <v>558727</v>
      </c>
      <c r="C53" s="41">
        <f t="shared" si="5"/>
        <v>545659</v>
      </c>
      <c r="D53" s="41">
        <f t="shared" si="6"/>
        <v>22</v>
      </c>
      <c r="E53" s="42" t="str">
        <f t="shared" si="2"/>
        <v>BAHIA DE CADIZ</v>
      </c>
      <c r="F53" s="42">
        <f t="shared" si="7"/>
        <v>1242593</v>
      </c>
      <c r="G53" s="42">
        <f t="shared" si="8"/>
        <v>1146568</v>
      </c>
    </row>
    <row r="54" spans="1:7" x14ac:dyDescent="0.25">
      <c r="A54" s="42" t="str">
        <f t="shared" si="3"/>
        <v>MALAGA</v>
      </c>
      <c r="B54" s="41">
        <f t="shared" si="4"/>
        <v>605273</v>
      </c>
      <c r="C54" s="41">
        <f t="shared" si="5"/>
        <v>576629</v>
      </c>
      <c r="D54" s="41">
        <f t="shared" si="6"/>
        <v>21</v>
      </c>
      <c r="E54" s="42" t="str">
        <f t="shared" si="2"/>
        <v>PASAIA</v>
      </c>
      <c r="F54" s="42">
        <f t="shared" si="7"/>
        <v>1164953</v>
      </c>
      <c r="G54" s="42">
        <f t="shared" si="8"/>
        <v>1186873</v>
      </c>
    </row>
    <row r="55" spans="1:7" x14ac:dyDescent="0.25">
      <c r="A55" s="42" t="str">
        <f t="shared" si="3"/>
        <v>MARIN Y RIA DE PONTEVEDRA</v>
      </c>
      <c r="B55" s="41">
        <f t="shared" si="4"/>
        <v>739811</v>
      </c>
      <c r="C55" s="41">
        <f t="shared" si="5"/>
        <v>629680</v>
      </c>
      <c r="D55" s="41">
        <f t="shared" si="6"/>
        <v>19</v>
      </c>
      <c r="E55" s="42" t="str">
        <f t="shared" si="2"/>
        <v>BAHIA DE ALGECIRAS</v>
      </c>
      <c r="F55" s="42">
        <f t="shared" ref="F55:F65" si="9">LOOKUP(E55,$A$38:$A$65,$B$38:$B$65)</f>
        <v>1154764</v>
      </c>
      <c r="G55" s="42">
        <f t="shared" si="8"/>
        <v>1364322</v>
      </c>
    </row>
    <row r="56" spans="1:7" x14ac:dyDescent="0.25">
      <c r="A56" s="42" t="str">
        <f t="shared" si="3"/>
        <v>MELILLA</v>
      </c>
      <c r="B56" s="41">
        <f t="shared" si="4"/>
        <v>32530</v>
      </c>
      <c r="C56" s="41">
        <f t="shared" si="5"/>
        <v>22862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739811</v>
      </c>
      <c r="G56" s="42">
        <f t="shared" si="8"/>
        <v>629680</v>
      </c>
    </row>
    <row r="57" spans="1:7" x14ac:dyDescent="0.25">
      <c r="A57" s="42" t="str">
        <f t="shared" si="3"/>
        <v>MOTRIL</v>
      </c>
      <c r="B57" s="41">
        <f t="shared" si="4"/>
        <v>344339</v>
      </c>
      <c r="C57" s="41">
        <f t="shared" si="5"/>
        <v>336821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618901</v>
      </c>
      <c r="G57" s="42">
        <f t="shared" si="8"/>
        <v>636024</v>
      </c>
    </row>
    <row r="58" spans="1:7" x14ac:dyDescent="0.25">
      <c r="A58" s="42" t="str">
        <f t="shared" si="3"/>
        <v>PASAIA</v>
      </c>
      <c r="B58" s="41">
        <f t="shared" si="4"/>
        <v>1164953</v>
      </c>
      <c r="C58" s="41">
        <f t="shared" si="5"/>
        <v>1186873</v>
      </c>
      <c r="D58" s="41">
        <f t="shared" si="6"/>
        <v>17</v>
      </c>
      <c r="E58" s="42" t="str">
        <f t="shared" si="2"/>
        <v>MALAGA</v>
      </c>
      <c r="F58" s="42">
        <f t="shared" si="9"/>
        <v>605273</v>
      </c>
      <c r="G58" s="42">
        <f t="shared" si="8"/>
        <v>576629</v>
      </c>
    </row>
    <row r="59" spans="1:7" x14ac:dyDescent="0.25">
      <c r="A59" s="42" t="str">
        <f t="shared" si="3"/>
        <v>SANTA CRUZ DE TENERIFE</v>
      </c>
      <c r="B59" s="41">
        <f t="shared" si="4"/>
        <v>618901</v>
      </c>
      <c r="C59" s="41">
        <f t="shared" si="5"/>
        <v>636024</v>
      </c>
      <c r="D59" s="41">
        <f t="shared" si="6"/>
        <v>20</v>
      </c>
      <c r="E59" s="42" t="str">
        <f t="shared" si="2"/>
        <v>LAS PALMAS</v>
      </c>
      <c r="F59" s="42">
        <f t="shared" si="9"/>
        <v>558727</v>
      </c>
      <c r="G59" s="42">
        <f t="shared" si="8"/>
        <v>545659</v>
      </c>
    </row>
    <row r="60" spans="1:7" x14ac:dyDescent="0.25">
      <c r="A60" s="42" t="str">
        <f t="shared" si="3"/>
        <v>SANTANDER</v>
      </c>
      <c r="B60" s="41">
        <f t="shared" si="4"/>
        <v>2102424</v>
      </c>
      <c r="C60" s="41">
        <f t="shared" si="5"/>
        <v>2125948</v>
      </c>
      <c r="D60" s="41">
        <f t="shared" si="6"/>
        <v>10</v>
      </c>
      <c r="E60" s="42" t="str">
        <f t="shared" si="2"/>
        <v>ALICANTE</v>
      </c>
      <c r="F60" s="42">
        <f t="shared" si="9"/>
        <v>545643</v>
      </c>
      <c r="G60" s="42">
        <f t="shared" si="8"/>
        <v>756777</v>
      </c>
    </row>
    <row r="61" spans="1:7" x14ac:dyDescent="0.25">
      <c r="A61" s="42" t="str">
        <f t="shared" si="3"/>
        <v>SEVILLA</v>
      </c>
      <c r="B61" s="41">
        <f t="shared" si="4"/>
        <v>1495711</v>
      </c>
      <c r="C61" s="41">
        <f t="shared" si="5"/>
        <v>1703090</v>
      </c>
      <c r="D61" s="41">
        <f t="shared" si="6"/>
        <v>14</v>
      </c>
      <c r="E61" s="42" t="str">
        <f t="shared" si="2"/>
        <v>MOTRIL</v>
      </c>
      <c r="F61" s="42">
        <f t="shared" si="9"/>
        <v>344339</v>
      </c>
      <c r="G61" s="42">
        <f t="shared" si="8"/>
        <v>336821</v>
      </c>
    </row>
    <row r="62" spans="1:7" x14ac:dyDescent="0.25">
      <c r="A62" s="42" t="str">
        <f t="shared" si="3"/>
        <v>TARRAGONA</v>
      </c>
      <c r="B62" s="41">
        <f t="shared" si="4"/>
        <v>6873775</v>
      </c>
      <c r="C62" s="41">
        <f t="shared" si="5"/>
        <v>7203372</v>
      </c>
      <c r="D62" s="41">
        <f t="shared" si="6"/>
        <v>2</v>
      </c>
      <c r="E62" s="42" t="str">
        <f t="shared" si="2"/>
        <v>VIGO</v>
      </c>
      <c r="F62" s="42">
        <f t="shared" si="9"/>
        <v>329671</v>
      </c>
      <c r="G62" s="42">
        <f t="shared" si="8"/>
        <v>276530</v>
      </c>
    </row>
    <row r="63" spans="1:7" x14ac:dyDescent="0.25">
      <c r="A63" s="42" t="str">
        <f t="shared" si="3"/>
        <v>VALENCIA</v>
      </c>
      <c r="B63" s="41">
        <f t="shared" si="4"/>
        <v>1917002</v>
      </c>
      <c r="C63" s="41">
        <f t="shared" si="5"/>
        <v>2594405</v>
      </c>
      <c r="D63" s="41">
        <f t="shared" si="6"/>
        <v>13</v>
      </c>
      <c r="E63" s="42" t="str">
        <f t="shared" si="2"/>
        <v>VILAGARCIA</v>
      </c>
      <c r="F63" s="42">
        <f t="shared" si="9"/>
        <v>308875</v>
      </c>
      <c r="G63" s="42">
        <f t="shared" si="8"/>
        <v>339716</v>
      </c>
    </row>
    <row r="64" spans="1:7" x14ac:dyDescent="0.25">
      <c r="A64" s="42" t="str">
        <f t="shared" si="3"/>
        <v>VIGO</v>
      </c>
      <c r="B64" s="41">
        <f t="shared" si="4"/>
        <v>329671</v>
      </c>
      <c r="C64" s="41">
        <f t="shared" si="5"/>
        <v>276530</v>
      </c>
      <c r="D64" s="41">
        <f t="shared" si="6"/>
        <v>25</v>
      </c>
      <c r="E64" s="42" t="str">
        <f t="shared" si="2"/>
        <v>CEUTA</v>
      </c>
      <c r="F64" s="42">
        <f t="shared" si="9"/>
        <v>88425</v>
      </c>
      <c r="G64" s="42">
        <f t="shared" si="8"/>
        <v>52871</v>
      </c>
    </row>
    <row r="65" spans="1:7" x14ac:dyDescent="0.25">
      <c r="A65" s="42" t="str">
        <f t="shared" si="3"/>
        <v>VILAGARCIA</v>
      </c>
      <c r="B65" s="41">
        <f t="shared" si="4"/>
        <v>308875</v>
      </c>
      <c r="C65" s="41">
        <f t="shared" si="5"/>
        <v>339716</v>
      </c>
      <c r="D65" s="41">
        <f t="shared" si="6"/>
        <v>26</v>
      </c>
      <c r="E65" s="42" t="str">
        <f t="shared" si="2"/>
        <v>MELILLA</v>
      </c>
      <c r="F65" s="42">
        <f t="shared" si="9"/>
        <v>32530</v>
      </c>
      <c r="G65" s="42">
        <f t="shared" si="8"/>
        <v>22862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1">
        <v>81620</v>
      </c>
      <c r="C7" s="21">
        <v>131235</v>
      </c>
      <c r="D7" s="21">
        <v>1179985</v>
      </c>
      <c r="E7" s="21">
        <v>804921</v>
      </c>
      <c r="F7" s="10">
        <f>((E7*100)/D7)-100</f>
        <v>-31.785488798586428</v>
      </c>
      <c r="G7" s="1"/>
      <c r="H7" s="1"/>
      <c r="I7" s="1"/>
    </row>
    <row r="8" spans="1:12" x14ac:dyDescent="0.25">
      <c r="A8" s="11" t="s">
        <v>45</v>
      </c>
      <c r="B8" s="22">
        <v>111137</v>
      </c>
      <c r="C8" s="22">
        <v>90384</v>
      </c>
      <c r="D8" s="22">
        <v>946506</v>
      </c>
      <c r="E8" s="22">
        <v>1008868</v>
      </c>
      <c r="F8" s="13">
        <f t="shared" ref="F8:F35" si="0">((E8*100)/D8)-100</f>
        <v>6.5886534263913745</v>
      </c>
      <c r="G8" s="1"/>
      <c r="H8" s="1"/>
      <c r="I8" s="1"/>
    </row>
    <row r="9" spans="1:12" x14ac:dyDescent="0.25">
      <c r="A9" s="8" t="s">
        <v>46</v>
      </c>
      <c r="B9" s="21">
        <v>44792</v>
      </c>
      <c r="C9" s="21">
        <v>30866</v>
      </c>
      <c r="D9" s="21">
        <v>396102</v>
      </c>
      <c r="E9" s="21">
        <v>411524</v>
      </c>
      <c r="F9" s="10">
        <f t="shared" si="0"/>
        <v>3.8934415882777671</v>
      </c>
      <c r="G9" s="1"/>
      <c r="H9" s="1"/>
      <c r="I9" s="1"/>
    </row>
    <row r="10" spans="1:12" x14ac:dyDescent="0.25">
      <c r="A10" s="11" t="s">
        <v>47</v>
      </c>
      <c r="B10" s="22">
        <v>58925</v>
      </c>
      <c r="C10" s="22">
        <v>99617</v>
      </c>
      <c r="D10" s="22">
        <v>696000</v>
      </c>
      <c r="E10" s="22">
        <v>931111</v>
      </c>
      <c r="F10" s="13">
        <f t="shared" si="0"/>
        <v>33.780316091954035</v>
      </c>
      <c r="G10" s="1"/>
      <c r="H10" s="1"/>
      <c r="I10" s="1"/>
    </row>
    <row r="11" spans="1:12" x14ac:dyDescent="0.25">
      <c r="A11" s="8" t="s">
        <v>48</v>
      </c>
      <c r="B11" s="21">
        <v>3428590</v>
      </c>
      <c r="C11" s="21">
        <v>2565778</v>
      </c>
      <c r="D11" s="21">
        <v>31372876</v>
      </c>
      <c r="E11" s="21">
        <v>30813196</v>
      </c>
      <c r="F11" s="10">
        <f t="shared" si="0"/>
        <v>-1.7839614066622431</v>
      </c>
      <c r="G11" s="1"/>
      <c r="H11" s="1"/>
      <c r="I11" s="1"/>
    </row>
    <row r="12" spans="1:12" x14ac:dyDescent="0.25">
      <c r="A12" s="11" t="s">
        <v>49</v>
      </c>
      <c r="B12" s="22">
        <v>156890</v>
      </c>
      <c r="C12" s="22">
        <v>144693</v>
      </c>
      <c r="D12" s="22">
        <v>1546502</v>
      </c>
      <c r="E12" s="22">
        <v>1540321</v>
      </c>
      <c r="F12" s="13">
        <f t="shared" si="0"/>
        <v>-0.39967617242008657</v>
      </c>
      <c r="G12" s="1"/>
      <c r="H12" s="1"/>
      <c r="I12" s="1"/>
    </row>
    <row r="13" spans="1:12" x14ac:dyDescent="0.25">
      <c r="A13" s="8" t="s">
        <v>50</v>
      </c>
      <c r="B13" s="21">
        <v>660866</v>
      </c>
      <c r="C13" s="21">
        <v>658183</v>
      </c>
      <c r="D13" s="21">
        <v>6256202</v>
      </c>
      <c r="E13" s="21">
        <v>6193090</v>
      </c>
      <c r="F13" s="10">
        <f t="shared" si="0"/>
        <v>-1.0087909565579878</v>
      </c>
      <c r="G13" s="1"/>
      <c r="H13" s="1"/>
      <c r="I13" s="1"/>
    </row>
    <row r="14" spans="1:12" x14ac:dyDescent="0.25">
      <c r="A14" s="11" t="s">
        <v>51</v>
      </c>
      <c r="B14" s="22">
        <v>2136716</v>
      </c>
      <c r="C14" s="22">
        <v>2317573</v>
      </c>
      <c r="D14" s="22">
        <v>19402774</v>
      </c>
      <c r="E14" s="22">
        <v>20501712</v>
      </c>
      <c r="F14" s="13">
        <f t="shared" si="0"/>
        <v>5.6638189982525233</v>
      </c>
      <c r="G14" s="1"/>
      <c r="H14" s="1"/>
      <c r="I14" s="1"/>
    </row>
    <row r="15" spans="1:12" x14ac:dyDescent="0.25">
      <c r="A15" s="8" t="s">
        <v>52</v>
      </c>
      <c r="B15" s="21">
        <v>599395</v>
      </c>
      <c r="C15" s="21">
        <v>762321</v>
      </c>
      <c r="D15" s="21">
        <v>5157101</v>
      </c>
      <c r="E15" s="21">
        <v>6726822</v>
      </c>
      <c r="F15" s="10">
        <f t="shared" si="0"/>
        <v>30.438050369771702</v>
      </c>
      <c r="G15" s="1"/>
      <c r="H15" s="1"/>
      <c r="I15" s="1"/>
    </row>
    <row r="16" spans="1:12" x14ac:dyDescent="0.25">
      <c r="A16" s="11" t="s">
        <v>53</v>
      </c>
      <c r="B16" s="22">
        <v>68400</v>
      </c>
      <c r="C16" s="22">
        <v>90962</v>
      </c>
      <c r="D16" s="22">
        <v>537386</v>
      </c>
      <c r="E16" s="22">
        <v>724172</v>
      </c>
      <c r="F16" s="13">
        <f t="shared" si="0"/>
        <v>34.758255704465682</v>
      </c>
      <c r="G16" s="1"/>
      <c r="H16" s="1"/>
      <c r="I16" s="1"/>
    </row>
    <row r="17" spans="1:9" x14ac:dyDescent="0.25">
      <c r="A17" s="8" t="s">
        <v>54</v>
      </c>
      <c r="B17" s="21">
        <v>96051</v>
      </c>
      <c r="C17" s="21">
        <v>137419</v>
      </c>
      <c r="D17" s="21">
        <v>965626</v>
      </c>
      <c r="E17" s="21">
        <v>1279055</v>
      </c>
      <c r="F17" s="10">
        <f t="shared" si="0"/>
        <v>32.458633052548294</v>
      </c>
      <c r="G17" s="1"/>
      <c r="H17" s="1"/>
      <c r="I17" s="1"/>
    </row>
    <row r="18" spans="1:9" x14ac:dyDescent="0.25">
      <c r="A18" s="11" t="s">
        <v>55</v>
      </c>
      <c r="B18" s="22">
        <v>73594</v>
      </c>
      <c r="C18" s="22">
        <v>65935</v>
      </c>
      <c r="D18" s="22">
        <v>700264</v>
      </c>
      <c r="E18" s="22">
        <v>668898</v>
      </c>
      <c r="F18" s="13">
        <f t="shared" si="0"/>
        <v>-4.4791678566940476</v>
      </c>
      <c r="G18" s="1"/>
      <c r="H18" s="1"/>
      <c r="I18" s="1"/>
    </row>
    <row r="19" spans="1:9" x14ac:dyDescent="0.25">
      <c r="A19" s="8" t="s">
        <v>56</v>
      </c>
      <c r="B19" s="21">
        <v>44419</v>
      </c>
      <c r="C19" s="21">
        <v>52427</v>
      </c>
      <c r="D19" s="21">
        <v>411546</v>
      </c>
      <c r="E19" s="21">
        <v>497981</v>
      </c>
      <c r="F19" s="10">
        <f t="shared" si="0"/>
        <v>21.00251247734154</v>
      </c>
      <c r="G19" s="1"/>
      <c r="H19" s="1"/>
      <c r="I19" s="1"/>
    </row>
    <row r="20" spans="1:9" x14ac:dyDescent="0.25">
      <c r="A20" s="11" t="s">
        <v>57</v>
      </c>
      <c r="B20" s="22">
        <v>54331</v>
      </c>
      <c r="C20" s="22">
        <v>82354</v>
      </c>
      <c r="D20" s="22">
        <v>458941</v>
      </c>
      <c r="E20" s="22">
        <v>690285</v>
      </c>
      <c r="F20" s="13">
        <f t="shared" si="0"/>
        <v>50.408222407673321</v>
      </c>
      <c r="G20" s="1"/>
      <c r="H20" s="1"/>
      <c r="I20" s="1"/>
    </row>
    <row r="21" spans="1:9" x14ac:dyDescent="0.25">
      <c r="A21" s="8" t="s">
        <v>58</v>
      </c>
      <c r="B21" s="21">
        <v>27077</v>
      </c>
      <c r="C21" s="21">
        <v>30387</v>
      </c>
      <c r="D21" s="21">
        <v>212226</v>
      </c>
      <c r="E21" s="21">
        <v>197366</v>
      </c>
      <c r="F21" s="10">
        <f t="shared" si="0"/>
        <v>-7.0019695984469337</v>
      </c>
      <c r="G21" s="1"/>
      <c r="H21" s="1"/>
      <c r="I21" s="1"/>
    </row>
    <row r="22" spans="1:9" x14ac:dyDescent="0.25">
      <c r="A22" s="11" t="s">
        <v>59</v>
      </c>
      <c r="B22" s="22">
        <v>1144406</v>
      </c>
      <c r="C22" s="22">
        <v>1231879</v>
      </c>
      <c r="D22" s="22">
        <v>10171617</v>
      </c>
      <c r="E22" s="22">
        <v>11199487</v>
      </c>
      <c r="F22" s="13">
        <f t="shared" si="0"/>
        <v>10.105276280064416</v>
      </c>
      <c r="G22" s="1"/>
      <c r="H22" s="1"/>
      <c r="I22" s="1"/>
    </row>
    <row r="23" spans="1:9" x14ac:dyDescent="0.25">
      <c r="A23" s="8" t="s">
        <v>60</v>
      </c>
      <c r="B23" s="21">
        <v>120037</v>
      </c>
      <c r="C23" s="21">
        <v>72413</v>
      </c>
      <c r="D23" s="21">
        <v>931780</v>
      </c>
      <c r="E23" s="21">
        <v>1117007</v>
      </c>
      <c r="F23" s="10">
        <f t="shared" si="0"/>
        <v>19.878834059541958</v>
      </c>
      <c r="G23" s="1"/>
      <c r="H23" s="1"/>
      <c r="I23" s="1"/>
    </row>
    <row r="24" spans="1:9" x14ac:dyDescent="0.25">
      <c r="A24" s="11" t="s">
        <v>61</v>
      </c>
      <c r="B24" s="22">
        <v>75501</v>
      </c>
      <c r="C24" s="22">
        <v>72844</v>
      </c>
      <c r="D24" s="22">
        <v>541419</v>
      </c>
      <c r="E24" s="22">
        <v>710686</v>
      </c>
      <c r="F24" s="13">
        <f t="shared" si="0"/>
        <v>31.263586981616839</v>
      </c>
      <c r="G24" s="1"/>
      <c r="H24" s="1"/>
      <c r="I24" s="1"/>
    </row>
    <row r="25" spans="1:9" x14ac:dyDescent="0.25">
      <c r="A25" s="8" t="s">
        <v>62</v>
      </c>
      <c r="B25" s="21">
        <v>56068</v>
      </c>
      <c r="C25" s="21">
        <v>51001</v>
      </c>
      <c r="D25" s="21">
        <v>529905</v>
      </c>
      <c r="E25" s="21">
        <v>534913</v>
      </c>
      <c r="F25" s="10">
        <f t="shared" si="0"/>
        <v>0.94507506062407742</v>
      </c>
      <c r="G25" s="1"/>
      <c r="H25" s="1"/>
      <c r="I25" s="1"/>
    </row>
    <row r="26" spans="1:9" x14ac:dyDescent="0.25">
      <c r="A26" s="11" t="s">
        <v>63</v>
      </c>
      <c r="B26" s="22">
        <v>7487</v>
      </c>
      <c r="C26" s="22">
        <v>15184</v>
      </c>
      <c r="D26" s="22">
        <v>115968</v>
      </c>
      <c r="E26" s="22">
        <v>118448</v>
      </c>
      <c r="F26" s="13">
        <f t="shared" si="0"/>
        <v>2.1385209713024267</v>
      </c>
      <c r="G26" s="1"/>
      <c r="H26" s="1"/>
      <c r="I26" s="1"/>
    </row>
    <row r="27" spans="1:9" x14ac:dyDescent="0.25">
      <c r="A27" s="8" t="s">
        <v>64</v>
      </c>
      <c r="B27" s="21">
        <v>144330</v>
      </c>
      <c r="C27" s="21">
        <v>201103</v>
      </c>
      <c r="D27" s="21">
        <v>1255307</v>
      </c>
      <c r="E27" s="21">
        <v>1609952</v>
      </c>
      <c r="F27" s="10">
        <f t="shared" si="0"/>
        <v>28.251654774489424</v>
      </c>
      <c r="G27" s="1"/>
      <c r="H27" s="1"/>
      <c r="I27" s="1"/>
    </row>
    <row r="28" spans="1:9" x14ac:dyDescent="0.25">
      <c r="A28" s="11" t="s">
        <v>65</v>
      </c>
      <c r="B28" s="22">
        <v>463182</v>
      </c>
      <c r="C28" s="22">
        <v>464675</v>
      </c>
      <c r="D28" s="22">
        <v>4272482</v>
      </c>
      <c r="E28" s="22">
        <v>4313707</v>
      </c>
      <c r="F28" s="13">
        <f t="shared" si="0"/>
        <v>0.96489581465760921</v>
      </c>
      <c r="G28" s="1"/>
      <c r="H28" s="1"/>
      <c r="I28" s="1"/>
    </row>
    <row r="29" spans="1:9" x14ac:dyDescent="0.25">
      <c r="A29" s="8" t="s">
        <v>66</v>
      </c>
      <c r="B29" s="21">
        <v>105961</v>
      </c>
      <c r="C29" s="21">
        <v>146736</v>
      </c>
      <c r="D29" s="21">
        <v>804730</v>
      </c>
      <c r="E29" s="21">
        <v>1190126</v>
      </c>
      <c r="F29" s="10">
        <f t="shared" si="0"/>
        <v>47.8913424378363</v>
      </c>
      <c r="G29" s="1"/>
      <c r="H29" s="1"/>
      <c r="I29" s="1"/>
    </row>
    <row r="30" spans="1:9" x14ac:dyDescent="0.25">
      <c r="A30" s="11" t="s">
        <v>67</v>
      </c>
      <c r="B30" s="22">
        <v>160889</v>
      </c>
      <c r="C30" s="22">
        <v>146872</v>
      </c>
      <c r="D30" s="22">
        <v>1399856</v>
      </c>
      <c r="E30" s="22">
        <v>1461577</v>
      </c>
      <c r="F30" s="13">
        <f t="shared" si="0"/>
        <v>4.4090963641974668</v>
      </c>
      <c r="G30" s="1"/>
      <c r="H30" s="1"/>
      <c r="I30" s="1"/>
    </row>
    <row r="31" spans="1:9" x14ac:dyDescent="0.25">
      <c r="A31" s="8" t="s">
        <v>68</v>
      </c>
      <c r="B31" s="21">
        <v>275720</v>
      </c>
      <c r="C31" s="21">
        <v>291341</v>
      </c>
      <c r="D31" s="21">
        <v>2174146</v>
      </c>
      <c r="E31" s="21">
        <v>2757721</v>
      </c>
      <c r="F31" s="10">
        <f t="shared" si="0"/>
        <v>26.841573656966915</v>
      </c>
      <c r="G31" s="1"/>
      <c r="H31" s="1"/>
      <c r="I31" s="1"/>
    </row>
    <row r="32" spans="1:9" x14ac:dyDescent="0.25">
      <c r="A32" s="11" t="s">
        <v>69</v>
      </c>
      <c r="B32" s="22">
        <v>3949034</v>
      </c>
      <c r="C32" s="22">
        <v>4687629</v>
      </c>
      <c r="D32" s="22">
        <v>35786351</v>
      </c>
      <c r="E32" s="22">
        <v>40859839</v>
      </c>
      <c r="F32" s="13">
        <f t="shared" si="0"/>
        <v>14.177159330941564</v>
      </c>
      <c r="G32" s="1"/>
      <c r="H32" s="1"/>
      <c r="I32" s="1"/>
    </row>
    <row r="33" spans="1:9" x14ac:dyDescent="0.25">
      <c r="A33" s="8" t="s">
        <v>70</v>
      </c>
      <c r="B33" s="21">
        <v>275369</v>
      </c>
      <c r="C33" s="21">
        <v>299828</v>
      </c>
      <c r="D33" s="21">
        <v>2253609</v>
      </c>
      <c r="E33" s="21">
        <v>2519133</v>
      </c>
      <c r="F33" s="10">
        <f t="shared" si="0"/>
        <v>11.782168069083852</v>
      </c>
      <c r="G33" s="1"/>
      <c r="H33" s="1"/>
      <c r="I33" s="1"/>
    </row>
    <row r="34" spans="1:9" x14ac:dyDescent="0.25">
      <c r="A34" s="11" t="s">
        <v>71</v>
      </c>
      <c r="B34" s="22">
        <v>18370</v>
      </c>
      <c r="C34" s="22">
        <v>5848</v>
      </c>
      <c r="D34" s="22">
        <v>202237</v>
      </c>
      <c r="E34" s="22">
        <v>88914</v>
      </c>
      <c r="F34" s="13">
        <f t="shared" si="0"/>
        <v>-56.034751306635286</v>
      </c>
      <c r="G34" s="1"/>
      <c r="H34" s="1"/>
      <c r="I34" s="1"/>
    </row>
    <row r="35" spans="1:9" x14ac:dyDescent="0.25">
      <c r="A35" s="14" t="s">
        <v>72</v>
      </c>
      <c r="B35" s="15">
        <f>SUM(B7:B34)</f>
        <v>14439157</v>
      </c>
      <c r="C35" s="15">
        <f t="shared" ref="C35:E35" si="1">SUM(C7:C34)</f>
        <v>14947487</v>
      </c>
      <c r="D35" s="15">
        <f t="shared" si="1"/>
        <v>130679444</v>
      </c>
      <c r="E35" s="15">
        <f t="shared" si="1"/>
        <v>141470832</v>
      </c>
      <c r="F35" s="16">
        <f t="shared" si="0"/>
        <v>8.2579078007096456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804921</v>
      </c>
      <c r="C38" s="41">
        <f>D7</f>
        <v>1179985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40859839</v>
      </c>
      <c r="G38" s="42">
        <f>LOOKUP(E38,$A$38:$A$65,$C$38:$C$65)</f>
        <v>35786351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1008868</v>
      </c>
      <c r="C39" s="41">
        <f t="shared" ref="C39:C65" si="5">D8</f>
        <v>946506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30813196</v>
      </c>
      <c r="G39" s="42">
        <f t="shared" ref="G39:G65" si="8">LOOKUP(E39,$A$38:$A$65,$C$38:$C$65)</f>
        <v>31372876</v>
      </c>
    </row>
    <row r="40" spans="1:9" x14ac:dyDescent="0.25">
      <c r="A40" s="42" t="str">
        <f t="shared" si="3"/>
        <v>ALMERIA</v>
      </c>
      <c r="B40" s="41">
        <f t="shared" si="4"/>
        <v>411524</v>
      </c>
      <c r="C40" s="41">
        <f t="shared" si="5"/>
        <v>396102</v>
      </c>
      <c r="D40" s="41">
        <f t="shared" si="6"/>
        <v>25</v>
      </c>
      <c r="E40" s="42" t="str">
        <f t="shared" si="2"/>
        <v>BARCELONA</v>
      </c>
      <c r="F40" s="42">
        <f t="shared" si="7"/>
        <v>20501712</v>
      </c>
      <c r="G40" s="42">
        <f t="shared" si="8"/>
        <v>19402774</v>
      </c>
    </row>
    <row r="41" spans="1:9" x14ac:dyDescent="0.25">
      <c r="A41" s="42" t="str">
        <f t="shared" si="3"/>
        <v>AVILES</v>
      </c>
      <c r="B41" s="41">
        <f t="shared" si="4"/>
        <v>931111</v>
      </c>
      <c r="C41" s="41">
        <f t="shared" si="5"/>
        <v>696000</v>
      </c>
      <c r="D41" s="41">
        <f t="shared" si="6"/>
        <v>17</v>
      </c>
      <c r="E41" s="42" t="str">
        <f t="shared" si="2"/>
        <v>LAS PALMAS</v>
      </c>
      <c r="F41" s="42">
        <f t="shared" si="7"/>
        <v>11199487</v>
      </c>
      <c r="G41" s="42">
        <f t="shared" si="8"/>
        <v>10171617</v>
      </c>
    </row>
    <row r="42" spans="1:9" x14ac:dyDescent="0.25">
      <c r="A42" s="42" t="str">
        <f t="shared" si="3"/>
        <v>BAHIA DE ALGECIRAS</v>
      </c>
      <c r="B42" s="41">
        <f t="shared" si="4"/>
        <v>30813196</v>
      </c>
      <c r="C42" s="41">
        <f t="shared" si="5"/>
        <v>31372876</v>
      </c>
      <c r="D42" s="41">
        <f t="shared" si="6"/>
        <v>2</v>
      </c>
      <c r="E42" s="42" t="str">
        <f t="shared" si="2"/>
        <v>BILBAO</v>
      </c>
      <c r="F42" s="42">
        <f t="shared" si="7"/>
        <v>6726822</v>
      </c>
      <c r="G42" s="42">
        <f t="shared" si="8"/>
        <v>5157101</v>
      </c>
    </row>
    <row r="43" spans="1:9" x14ac:dyDescent="0.25">
      <c r="A43" s="42" t="str">
        <f t="shared" si="3"/>
        <v>BAHIA DE CADIZ</v>
      </c>
      <c r="B43" s="41">
        <f t="shared" si="4"/>
        <v>1540321</v>
      </c>
      <c r="C43" s="41">
        <f t="shared" si="5"/>
        <v>1546502</v>
      </c>
      <c r="D43" s="41">
        <f t="shared" si="6"/>
        <v>11</v>
      </c>
      <c r="E43" s="42" t="str">
        <f t="shared" si="2"/>
        <v>BALEARES</v>
      </c>
      <c r="F43" s="42">
        <f t="shared" si="7"/>
        <v>6193090</v>
      </c>
      <c r="G43" s="42">
        <f t="shared" si="8"/>
        <v>6256202</v>
      </c>
    </row>
    <row r="44" spans="1:9" x14ac:dyDescent="0.25">
      <c r="A44" s="42" t="str">
        <f t="shared" si="3"/>
        <v>BALEARES</v>
      </c>
      <c r="B44" s="41">
        <f t="shared" si="4"/>
        <v>6193090</v>
      </c>
      <c r="C44" s="41">
        <f t="shared" si="5"/>
        <v>6256202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4313707</v>
      </c>
      <c r="G44" s="42">
        <f t="shared" si="8"/>
        <v>4272482</v>
      </c>
    </row>
    <row r="45" spans="1:9" x14ac:dyDescent="0.25">
      <c r="A45" s="42" t="str">
        <f t="shared" si="3"/>
        <v>BARCELONA</v>
      </c>
      <c r="B45" s="41">
        <f t="shared" si="4"/>
        <v>20501712</v>
      </c>
      <c r="C45" s="41">
        <f t="shared" si="5"/>
        <v>19402774</v>
      </c>
      <c r="D45" s="41">
        <f t="shared" si="6"/>
        <v>3</v>
      </c>
      <c r="E45" s="42" t="str">
        <f t="shared" si="2"/>
        <v>TARRAGONA</v>
      </c>
      <c r="F45" s="42">
        <f t="shared" si="7"/>
        <v>2757721</v>
      </c>
      <c r="G45" s="42">
        <f t="shared" si="8"/>
        <v>2174146</v>
      </c>
    </row>
    <row r="46" spans="1:9" x14ac:dyDescent="0.25">
      <c r="A46" s="42" t="str">
        <f t="shared" si="3"/>
        <v>BILBAO</v>
      </c>
      <c r="B46" s="41">
        <f t="shared" si="4"/>
        <v>6726822</v>
      </c>
      <c r="C46" s="41">
        <f t="shared" si="5"/>
        <v>5157101</v>
      </c>
      <c r="D46" s="41">
        <f t="shared" si="6"/>
        <v>5</v>
      </c>
      <c r="E46" s="42" t="str">
        <f t="shared" si="2"/>
        <v>VIGO</v>
      </c>
      <c r="F46" s="42">
        <f t="shared" si="7"/>
        <v>2519133</v>
      </c>
      <c r="G46" s="42">
        <f t="shared" si="8"/>
        <v>2253609</v>
      </c>
    </row>
    <row r="47" spans="1:9" x14ac:dyDescent="0.25">
      <c r="A47" s="42" t="str">
        <f t="shared" si="3"/>
        <v>CARTAGENA</v>
      </c>
      <c r="B47" s="41">
        <f t="shared" si="4"/>
        <v>724172</v>
      </c>
      <c r="C47" s="41">
        <f t="shared" si="5"/>
        <v>537386</v>
      </c>
      <c r="D47" s="41">
        <f t="shared" si="6"/>
        <v>19</v>
      </c>
      <c r="E47" s="42" t="str">
        <f t="shared" si="2"/>
        <v>PASAIA</v>
      </c>
      <c r="F47" s="42">
        <f t="shared" si="7"/>
        <v>1609952</v>
      </c>
      <c r="G47" s="42">
        <f t="shared" si="8"/>
        <v>1255307</v>
      </c>
    </row>
    <row r="48" spans="1:9" x14ac:dyDescent="0.25">
      <c r="A48" s="42" t="str">
        <f t="shared" si="3"/>
        <v>CASTELLON</v>
      </c>
      <c r="B48" s="41">
        <f t="shared" si="4"/>
        <v>1279055</v>
      </c>
      <c r="C48" s="41">
        <f t="shared" si="5"/>
        <v>965626</v>
      </c>
      <c r="D48" s="41">
        <f t="shared" si="6"/>
        <v>13</v>
      </c>
      <c r="E48" s="42" t="str">
        <f t="shared" si="2"/>
        <v>BAHIA DE CADIZ</v>
      </c>
      <c r="F48" s="42">
        <f t="shared" si="7"/>
        <v>1540321</v>
      </c>
      <c r="G48" s="42">
        <f t="shared" si="8"/>
        <v>1546502</v>
      </c>
    </row>
    <row r="49" spans="1:7" x14ac:dyDescent="0.25">
      <c r="A49" s="42" t="str">
        <f t="shared" si="3"/>
        <v>CEUTA</v>
      </c>
      <c r="B49" s="41">
        <f t="shared" si="4"/>
        <v>668898</v>
      </c>
      <c r="C49" s="41">
        <f t="shared" si="5"/>
        <v>700264</v>
      </c>
      <c r="D49" s="41">
        <f t="shared" si="6"/>
        <v>22</v>
      </c>
      <c r="E49" s="42" t="str">
        <f t="shared" si="2"/>
        <v>SEVILLA</v>
      </c>
      <c r="F49" s="42">
        <f t="shared" si="7"/>
        <v>1461577</v>
      </c>
      <c r="G49" s="42">
        <f t="shared" si="8"/>
        <v>1399856</v>
      </c>
    </row>
    <row r="50" spans="1:7" x14ac:dyDescent="0.25">
      <c r="A50" s="42" t="str">
        <f t="shared" si="3"/>
        <v>FERROL-SAN CIBRAO</v>
      </c>
      <c r="B50" s="41">
        <f t="shared" si="4"/>
        <v>497981</v>
      </c>
      <c r="C50" s="41">
        <f t="shared" si="5"/>
        <v>411546</v>
      </c>
      <c r="D50" s="41">
        <f t="shared" si="6"/>
        <v>24</v>
      </c>
      <c r="E50" s="42" t="str">
        <f t="shared" si="2"/>
        <v>CASTELLON</v>
      </c>
      <c r="F50" s="42">
        <f t="shared" si="7"/>
        <v>1279055</v>
      </c>
      <c r="G50" s="42">
        <f t="shared" si="8"/>
        <v>965626</v>
      </c>
    </row>
    <row r="51" spans="1:7" x14ac:dyDescent="0.25">
      <c r="A51" s="42" t="str">
        <f t="shared" si="3"/>
        <v>GIJON</v>
      </c>
      <c r="B51" s="41">
        <f t="shared" si="4"/>
        <v>690285</v>
      </c>
      <c r="C51" s="41">
        <f t="shared" si="5"/>
        <v>458941</v>
      </c>
      <c r="D51" s="41">
        <f t="shared" si="6"/>
        <v>21</v>
      </c>
      <c r="E51" s="42" t="str">
        <f t="shared" si="2"/>
        <v>SANTANDER</v>
      </c>
      <c r="F51" s="42">
        <f t="shared" si="7"/>
        <v>1190126</v>
      </c>
      <c r="G51" s="42">
        <f t="shared" si="8"/>
        <v>804730</v>
      </c>
    </row>
    <row r="52" spans="1:7" x14ac:dyDescent="0.25">
      <c r="A52" s="42" t="str">
        <f t="shared" si="3"/>
        <v>HUELVA</v>
      </c>
      <c r="B52" s="41">
        <f t="shared" si="4"/>
        <v>197366</v>
      </c>
      <c r="C52" s="41">
        <f t="shared" si="5"/>
        <v>212226</v>
      </c>
      <c r="D52" s="41">
        <f t="shared" si="6"/>
        <v>26</v>
      </c>
      <c r="E52" s="42" t="str">
        <f t="shared" si="2"/>
        <v>MALAGA</v>
      </c>
      <c r="F52" s="42">
        <f t="shared" si="7"/>
        <v>1117007</v>
      </c>
      <c r="G52" s="42">
        <f t="shared" si="8"/>
        <v>931780</v>
      </c>
    </row>
    <row r="53" spans="1:7" x14ac:dyDescent="0.25">
      <c r="A53" s="42" t="str">
        <f t="shared" si="3"/>
        <v>LAS PALMAS</v>
      </c>
      <c r="B53" s="41">
        <f t="shared" si="4"/>
        <v>11199487</v>
      </c>
      <c r="C53" s="41">
        <f t="shared" si="5"/>
        <v>10171617</v>
      </c>
      <c r="D53" s="41">
        <f t="shared" si="6"/>
        <v>4</v>
      </c>
      <c r="E53" s="42" t="str">
        <f t="shared" si="2"/>
        <v>ALICANTE</v>
      </c>
      <c r="F53" s="42">
        <f t="shared" si="7"/>
        <v>1008868</v>
      </c>
      <c r="G53" s="42">
        <f t="shared" si="8"/>
        <v>946506</v>
      </c>
    </row>
    <row r="54" spans="1:7" x14ac:dyDescent="0.25">
      <c r="A54" s="42" t="str">
        <f t="shared" si="3"/>
        <v>MALAGA</v>
      </c>
      <c r="B54" s="41">
        <f t="shared" si="4"/>
        <v>1117007</v>
      </c>
      <c r="C54" s="41">
        <f t="shared" si="5"/>
        <v>931780</v>
      </c>
      <c r="D54" s="41">
        <f t="shared" si="6"/>
        <v>15</v>
      </c>
      <c r="E54" s="42" t="str">
        <f t="shared" si="2"/>
        <v>AVILES</v>
      </c>
      <c r="F54" s="42">
        <f t="shared" si="7"/>
        <v>931111</v>
      </c>
      <c r="G54" s="42">
        <f t="shared" si="8"/>
        <v>696000</v>
      </c>
    </row>
    <row r="55" spans="1:7" x14ac:dyDescent="0.25">
      <c r="A55" s="42" t="str">
        <f t="shared" si="3"/>
        <v>MARIN Y RIA DE PONTEVEDRA</v>
      </c>
      <c r="B55" s="41">
        <f t="shared" si="4"/>
        <v>710686</v>
      </c>
      <c r="C55" s="41">
        <f t="shared" si="5"/>
        <v>541419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804921</v>
      </c>
      <c r="G55" s="42">
        <f t="shared" si="8"/>
        <v>1179985</v>
      </c>
    </row>
    <row r="56" spans="1:7" x14ac:dyDescent="0.25">
      <c r="A56" s="42" t="str">
        <f t="shared" si="3"/>
        <v>MELILLA</v>
      </c>
      <c r="B56" s="41">
        <f t="shared" si="4"/>
        <v>534913</v>
      </c>
      <c r="C56" s="41">
        <f t="shared" si="5"/>
        <v>529905</v>
      </c>
      <c r="D56" s="41">
        <f t="shared" si="6"/>
        <v>23</v>
      </c>
      <c r="E56" s="42" t="str">
        <f t="shared" si="2"/>
        <v>CARTAGENA</v>
      </c>
      <c r="F56" s="42">
        <f t="shared" si="9"/>
        <v>724172</v>
      </c>
      <c r="G56" s="42">
        <f t="shared" si="8"/>
        <v>537386</v>
      </c>
    </row>
    <row r="57" spans="1:7" x14ac:dyDescent="0.25">
      <c r="A57" s="42" t="str">
        <f t="shared" si="3"/>
        <v>MOTRIL</v>
      </c>
      <c r="B57" s="41">
        <f t="shared" si="4"/>
        <v>118448</v>
      </c>
      <c r="C57" s="41">
        <f t="shared" si="5"/>
        <v>115968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710686</v>
      </c>
      <c r="G57" s="42">
        <f t="shared" si="8"/>
        <v>541419</v>
      </c>
    </row>
    <row r="58" spans="1:7" x14ac:dyDescent="0.25">
      <c r="A58" s="42" t="str">
        <f t="shared" si="3"/>
        <v>PASAIA</v>
      </c>
      <c r="B58" s="41">
        <f t="shared" si="4"/>
        <v>1609952</v>
      </c>
      <c r="C58" s="41">
        <f t="shared" si="5"/>
        <v>1255307</v>
      </c>
      <c r="D58" s="41">
        <f t="shared" si="6"/>
        <v>10</v>
      </c>
      <c r="E58" s="42" t="str">
        <f t="shared" si="2"/>
        <v>GIJON</v>
      </c>
      <c r="F58" s="42">
        <f t="shared" si="9"/>
        <v>690285</v>
      </c>
      <c r="G58" s="42">
        <f t="shared" si="8"/>
        <v>458941</v>
      </c>
    </row>
    <row r="59" spans="1:7" x14ac:dyDescent="0.25">
      <c r="A59" s="42" t="str">
        <f t="shared" si="3"/>
        <v>SANTA CRUZ DE TENERIFE</v>
      </c>
      <c r="B59" s="41">
        <f t="shared" si="4"/>
        <v>4313707</v>
      </c>
      <c r="C59" s="41">
        <f t="shared" si="5"/>
        <v>4272482</v>
      </c>
      <c r="D59" s="41">
        <f t="shared" si="6"/>
        <v>7</v>
      </c>
      <c r="E59" s="42" t="str">
        <f t="shared" si="2"/>
        <v>CEUTA</v>
      </c>
      <c r="F59" s="42">
        <f t="shared" si="9"/>
        <v>668898</v>
      </c>
      <c r="G59" s="42">
        <f t="shared" si="8"/>
        <v>700264</v>
      </c>
    </row>
    <row r="60" spans="1:7" x14ac:dyDescent="0.25">
      <c r="A60" s="42" t="str">
        <f t="shared" si="3"/>
        <v>SANTANDER</v>
      </c>
      <c r="B60" s="41">
        <f t="shared" si="4"/>
        <v>1190126</v>
      </c>
      <c r="C60" s="41">
        <f t="shared" si="5"/>
        <v>804730</v>
      </c>
      <c r="D60" s="41">
        <f t="shared" si="6"/>
        <v>14</v>
      </c>
      <c r="E60" s="42" t="str">
        <f t="shared" si="2"/>
        <v>MELILLA</v>
      </c>
      <c r="F60" s="42">
        <f t="shared" si="9"/>
        <v>534913</v>
      </c>
      <c r="G60" s="42">
        <f t="shared" si="8"/>
        <v>529905</v>
      </c>
    </row>
    <row r="61" spans="1:7" x14ac:dyDescent="0.25">
      <c r="A61" s="42" t="str">
        <f t="shared" si="3"/>
        <v>SEVILLA</v>
      </c>
      <c r="B61" s="41">
        <f t="shared" si="4"/>
        <v>1461577</v>
      </c>
      <c r="C61" s="41">
        <f t="shared" si="5"/>
        <v>1399856</v>
      </c>
      <c r="D61" s="41">
        <f t="shared" si="6"/>
        <v>12</v>
      </c>
      <c r="E61" s="42" t="str">
        <f t="shared" si="2"/>
        <v>FERROL-SAN CIBRAO</v>
      </c>
      <c r="F61" s="42">
        <f t="shared" si="9"/>
        <v>497981</v>
      </c>
      <c r="G61" s="42">
        <f t="shared" si="8"/>
        <v>411546</v>
      </c>
    </row>
    <row r="62" spans="1:7" x14ac:dyDescent="0.25">
      <c r="A62" s="42" t="str">
        <f t="shared" si="3"/>
        <v>TARRAGONA</v>
      </c>
      <c r="B62" s="41">
        <f t="shared" si="4"/>
        <v>2757721</v>
      </c>
      <c r="C62" s="41">
        <f t="shared" si="5"/>
        <v>2174146</v>
      </c>
      <c r="D62" s="41">
        <f t="shared" si="6"/>
        <v>8</v>
      </c>
      <c r="E62" s="42" t="str">
        <f t="shared" si="2"/>
        <v>ALMERIA</v>
      </c>
      <c r="F62" s="42">
        <f t="shared" si="9"/>
        <v>411524</v>
      </c>
      <c r="G62" s="42">
        <f t="shared" si="8"/>
        <v>396102</v>
      </c>
    </row>
    <row r="63" spans="1:7" x14ac:dyDescent="0.25">
      <c r="A63" s="42" t="str">
        <f t="shared" si="3"/>
        <v>VALENCIA</v>
      </c>
      <c r="B63" s="41">
        <f t="shared" si="4"/>
        <v>40859839</v>
      </c>
      <c r="C63" s="41">
        <f t="shared" si="5"/>
        <v>35786351</v>
      </c>
      <c r="D63" s="41">
        <f t="shared" si="6"/>
        <v>1</v>
      </c>
      <c r="E63" s="42" t="str">
        <f t="shared" si="2"/>
        <v>HUELVA</v>
      </c>
      <c r="F63" s="42">
        <f t="shared" si="9"/>
        <v>197366</v>
      </c>
      <c r="G63" s="42">
        <f t="shared" si="8"/>
        <v>212226</v>
      </c>
    </row>
    <row r="64" spans="1:7" x14ac:dyDescent="0.25">
      <c r="A64" s="42" t="str">
        <f t="shared" si="3"/>
        <v>VIGO</v>
      </c>
      <c r="B64" s="41">
        <f t="shared" si="4"/>
        <v>2519133</v>
      </c>
      <c r="C64" s="41">
        <f t="shared" si="5"/>
        <v>2253609</v>
      </c>
      <c r="D64" s="41">
        <f t="shared" si="6"/>
        <v>9</v>
      </c>
      <c r="E64" s="42" t="str">
        <f t="shared" si="2"/>
        <v>MOTRIL</v>
      </c>
      <c r="F64" s="42">
        <f t="shared" si="9"/>
        <v>118448</v>
      </c>
      <c r="G64" s="42">
        <f t="shared" si="8"/>
        <v>115968</v>
      </c>
    </row>
    <row r="65" spans="1:7" x14ac:dyDescent="0.25">
      <c r="A65" s="42" t="str">
        <f t="shared" si="3"/>
        <v>VILAGARCIA</v>
      </c>
      <c r="B65" s="41">
        <f t="shared" si="4"/>
        <v>88914</v>
      </c>
      <c r="C65" s="41">
        <f t="shared" si="5"/>
        <v>202237</v>
      </c>
      <c r="D65" s="41">
        <f t="shared" si="6"/>
        <v>28</v>
      </c>
      <c r="E65" s="42" t="str">
        <f t="shared" si="2"/>
        <v>VILAGARCIA</v>
      </c>
      <c r="F65" s="42">
        <f t="shared" si="9"/>
        <v>88914</v>
      </c>
      <c r="G65" s="42">
        <f t="shared" si="8"/>
        <v>202237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3">
        <v>4429</v>
      </c>
      <c r="C7" s="23">
        <v>4118</v>
      </c>
      <c r="D7" s="23">
        <v>34606</v>
      </c>
      <c r="E7" s="23">
        <v>34102</v>
      </c>
      <c r="F7" s="10">
        <f>((E7*100)/D7)-100</f>
        <v>-1.4563948448246009</v>
      </c>
      <c r="G7" s="1"/>
      <c r="H7" s="1"/>
      <c r="I7" s="1"/>
    </row>
    <row r="8" spans="1:12" x14ac:dyDescent="0.25">
      <c r="A8" s="11" t="s">
        <v>45</v>
      </c>
      <c r="B8" s="24">
        <v>38</v>
      </c>
      <c r="C8" s="24">
        <v>29</v>
      </c>
      <c r="D8" s="24">
        <v>403</v>
      </c>
      <c r="E8" s="24">
        <v>274</v>
      </c>
      <c r="F8" s="13">
        <f t="shared" ref="F8:F35" si="0">((E8*100)/D8)-100</f>
        <v>-32.009925558312659</v>
      </c>
      <c r="G8" s="1"/>
      <c r="H8" s="1"/>
      <c r="I8" s="1"/>
    </row>
    <row r="9" spans="1:12" x14ac:dyDescent="0.25">
      <c r="A9" s="8" t="s">
        <v>46</v>
      </c>
      <c r="B9" s="23">
        <v>287</v>
      </c>
      <c r="C9" s="23">
        <v>697</v>
      </c>
      <c r="D9" s="23">
        <v>2232</v>
      </c>
      <c r="E9" s="23">
        <v>2822</v>
      </c>
      <c r="F9" s="10">
        <f t="shared" si="0"/>
        <v>26.433691756272395</v>
      </c>
      <c r="G9" s="1"/>
      <c r="H9" s="1"/>
      <c r="I9" s="1"/>
    </row>
    <row r="10" spans="1:12" x14ac:dyDescent="0.25">
      <c r="A10" s="11" t="s">
        <v>47</v>
      </c>
      <c r="B10" s="24">
        <v>836</v>
      </c>
      <c r="C10" s="24">
        <v>990</v>
      </c>
      <c r="D10" s="24">
        <v>11704</v>
      </c>
      <c r="E10" s="24">
        <v>11557</v>
      </c>
      <c r="F10" s="13">
        <f t="shared" si="0"/>
        <v>-1.2559808612440122</v>
      </c>
      <c r="G10" s="1"/>
      <c r="H10" s="1"/>
      <c r="I10" s="1"/>
    </row>
    <row r="11" spans="1:12" x14ac:dyDescent="0.25">
      <c r="A11" s="8" t="s">
        <v>48</v>
      </c>
      <c r="B11" s="23">
        <v>168</v>
      </c>
      <c r="C11" s="23">
        <v>132</v>
      </c>
      <c r="D11" s="23">
        <v>1667</v>
      </c>
      <c r="E11" s="23">
        <v>973</v>
      </c>
      <c r="F11" s="10">
        <f t="shared" si="0"/>
        <v>-41.631673665266945</v>
      </c>
      <c r="G11" s="1"/>
      <c r="H11" s="1"/>
      <c r="I11" s="1"/>
    </row>
    <row r="12" spans="1:12" x14ac:dyDescent="0.25">
      <c r="A12" s="11" t="s">
        <v>49</v>
      </c>
      <c r="B12" s="24">
        <v>1642</v>
      </c>
      <c r="C12" s="24">
        <v>1563</v>
      </c>
      <c r="D12" s="24">
        <v>15549</v>
      </c>
      <c r="E12" s="24">
        <v>14112</v>
      </c>
      <c r="F12" s="13">
        <f t="shared" si="0"/>
        <v>-9.2417518811499093</v>
      </c>
      <c r="G12" s="1"/>
      <c r="H12" s="1"/>
      <c r="I12" s="1"/>
    </row>
    <row r="13" spans="1:12" x14ac:dyDescent="0.25">
      <c r="A13" s="8" t="s">
        <v>50</v>
      </c>
      <c r="B13" s="23">
        <v>285</v>
      </c>
      <c r="C13" s="23">
        <v>0</v>
      </c>
      <c r="D13" s="23">
        <v>2193</v>
      </c>
      <c r="E13" s="23">
        <v>1168</v>
      </c>
      <c r="F13" s="10">
        <f t="shared" si="0"/>
        <v>-46.739626082991336</v>
      </c>
      <c r="G13" s="1"/>
      <c r="H13" s="1"/>
      <c r="I13" s="1"/>
    </row>
    <row r="14" spans="1:12" x14ac:dyDescent="0.25">
      <c r="A14" s="11" t="s">
        <v>51</v>
      </c>
      <c r="B14" s="24">
        <v>174</v>
      </c>
      <c r="C14" s="24">
        <v>100</v>
      </c>
      <c r="D14" s="24">
        <v>1994</v>
      </c>
      <c r="E14" s="24">
        <v>1877</v>
      </c>
      <c r="F14" s="13">
        <f t="shared" si="0"/>
        <v>-5.8676028084252749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97</v>
      </c>
      <c r="C16" s="24">
        <v>0</v>
      </c>
      <c r="D16" s="24">
        <v>883</v>
      </c>
      <c r="E16" s="24">
        <v>823</v>
      </c>
      <c r="F16" s="13">
        <f t="shared" si="0"/>
        <v>-6.7950169875424677</v>
      </c>
      <c r="G16" s="1"/>
      <c r="H16" s="1"/>
      <c r="I16" s="1"/>
    </row>
    <row r="17" spans="1:9" x14ac:dyDescent="0.25">
      <c r="A17" s="8" t="s">
        <v>54</v>
      </c>
      <c r="B17" s="23">
        <v>577</v>
      </c>
      <c r="C17" s="23">
        <v>477</v>
      </c>
      <c r="D17" s="23">
        <v>3981</v>
      </c>
      <c r="E17" s="23">
        <v>3350</v>
      </c>
      <c r="F17" s="10">
        <f t="shared" si="0"/>
        <v>-15.850288872142684</v>
      </c>
      <c r="G17" s="1"/>
      <c r="H17" s="1"/>
      <c r="I17" s="1"/>
    </row>
    <row r="18" spans="1:9" x14ac:dyDescent="0.25">
      <c r="A18" s="11" t="s">
        <v>55</v>
      </c>
      <c r="B18" s="24">
        <v>40</v>
      </c>
      <c r="C18" s="24">
        <v>5</v>
      </c>
      <c r="D18" s="24">
        <v>85</v>
      </c>
      <c r="E18" s="24">
        <v>46</v>
      </c>
      <c r="F18" s="13">
        <f t="shared" si="0"/>
        <v>-45.882352941176471</v>
      </c>
      <c r="G18" s="1"/>
      <c r="H18" s="1"/>
      <c r="I18" s="1"/>
    </row>
    <row r="19" spans="1:9" x14ac:dyDescent="0.25">
      <c r="A19" s="8" t="s">
        <v>56</v>
      </c>
      <c r="B19" s="23">
        <v>23</v>
      </c>
      <c r="C19" s="23">
        <v>7</v>
      </c>
      <c r="D19" s="23">
        <v>152</v>
      </c>
      <c r="E19" s="23">
        <v>260</v>
      </c>
      <c r="F19" s="10">
        <f t="shared" si="0"/>
        <v>71.05263157894737</v>
      </c>
      <c r="G19" s="1"/>
      <c r="H19" s="1"/>
      <c r="I19" s="1"/>
    </row>
    <row r="20" spans="1:9" x14ac:dyDescent="0.25">
      <c r="A20" s="11" t="s">
        <v>57</v>
      </c>
      <c r="B20" s="24">
        <v>224</v>
      </c>
      <c r="C20" s="24">
        <v>418</v>
      </c>
      <c r="D20" s="24">
        <v>9866</v>
      </c>
      <c r="E20" s="24">
        <v>8236</v>
      </c>
      <c r="F20" s="13">
        <f t="shared" si="0"/>
        <v>-16.521386580174337</v>
      </c>
      <c r="G20" s="1"/>
      <c r="H20" s="1"/>
      <c r="I20" s="1"/>
    </row>
    <row r="21" spans="1:9" x14ac:dyDescent="0.25">
      <c r="A21" s="8" t="s">
        <v>58</v>
      </c>
      <c r="B21" s="23">
        <v>218</v>
      </c>
      <c r="C21" s="23">
        <v>178</v>
      </c>
      <c r="D21" s="23">
        <v>2035</v>
      </c>
      <c r="E21" s="23">
        <v>1825</v>
      </c>
      <c r="F21" s="10">
        <f t="shared" si="0"/>
        <v>-10.319410319410323</v>
      </c>
      <c r="G21" s="1"/>
      <c r="H21" s="1"/>
      <c r="I21" s="1"/>
    </row>
    <row r="22" spans="1:9" x14ac:dyDescent="0.25">
      <c r="A22" s="11" t="s">
        <v>59</v>
      </c>
      <c r="B22" s="24">
        <v>372</v>
      </c>
      <c r="C22" s="24">
        <v>0</v>
      </c>
      <c r="D22" s="24">
        <v>2844</v>
      </c>
      <c r="E22" s="24">
        <v>1778</v>
      </c>
      <c r="F22" s="13">
        <f t="shared" si="0"/>
        <v>-37.482419127988749</v>
      </c>
      <c r="G22" s="1"/>
      <c r="H22" s="1"/>
      <c r="I22" s="1"/>
    </row>
    <row r="23" spans="1:9" x14ac:dyDescent="0.25">
      <c r="A23" s="8" t="s">
        <v>60</v>
      </c>
      <c r="B23" s="23">
        <v>134</v>
      </c>
      <c r="C23" s="23">
        <v>121</v>
      </c>
      <c r="D23" s="23">
        <v>826</v>
      </c>
      <c r="E23" s="23">
        <v>748</v>
      </c>
      <c r="F23" s="10">
        <f t="shared" si="0"/>
        <v>-9.4430992736077428</v>
      </c>
      <c r="G23" s="1"/>
      <c r="H23" s="1"/>
      <c r="I23" s="1"/>
    </row>
    <row r="24" spans="1:9" x14ac:dyDescent="0.25">
      <c r="A24" s="11" t="s">
        <v>61</v>
      </c>
      <c r="B24" s="24">
        <v>237</v>
      </c>
      <c r="C24" s="24">
        <v>185</v>
      </c>
      <c r="D24" s="24">
        <v>2091</v>
      </c>
      <c r="E24" s="24">
        <v>1930</v>
      </c>
      <c r="F24" s="13">
        <f t="shared" si="0"/>
        <v>-7.6996652319464403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261</v>
      </c>
      <c r="C26" s="24">
        <v>148</v>
      </c>
      <c r="D26" s="24">
        <v>2099</v>
      </c>
      <c r="E26" s="24">
        <v>1322</v>
      </c>
      <c r="F26" s="13">
        <f t="shared" si="0"/>
        <v>-37.017627441638872</v>
      </c>
      <c r="G26" s="1"/>
      <c r="H26" s="1"/>
      <c r="I26" s="1"/>
    </row>
    <row r="27" spans="1:9" x14ac:dyDescent="0.25">
      <c r="A27" s="8" t="s">
        <v>64</v>
      </c>
      <c r="B27" s="23">
        <v>1336</v>
      </c>
      <c r="C27" s="23">
        <v>1533</v>
      </c>
      <c r="D27" s="23">
        <v>11661</v>
      </c>
      <c r="E27" s="23">
        <v>13725</v>
      </c>
      <c r="F27" s="10">
        <f t="shared" si="0"/>
        <v>17.700025726781575</v>
      </c>
      <c r="G27" s="1"/>
      <c r="H27" s="1"/>
      <c r="I27" s="1"/>
    </row>
    <row r="28" spans="1:9" x14ac:dyDescent="0.25">
      <c r="A28" s="11" t="s">
        <v>65</v>
      </c>
      <c r="B28" s="24">
        <v>488</v>
      </c>
      <c r="C28" s="24">
        <v>407</v>
      </c>
      <c r="D28" s="24">
        <v>3731</v>
      </c>
      <c r="E28" s="24">
        <v>3084</v>
      </c>
      <c r="F28" s="13">
        <f t="shared" si="0"/>
        <v>-17.34119538997588</v>
      </c>
      <c r="G28" s="1"/>
      <c r="H28" s="1"/>
      <c r="I28" s="1"/>
    </row>
    <row r="29" spans="1:9" x14ac:dyDescent="0.25">
      <c r="A29" s="8" t="s">
        <v>66</v>
      </c>
      <c r="B29" s="23">
        <v>331</v>
      </c>
      <c r="C29" s="23">
        <v>755</v>
      </c>
      <c r="D29" s="23">
        <v>10698</v>
      </c>
      <c r="E29" s="23">
        <v>8047</v>
      </c>
      <c r="F29" s="10">
        <f t="shared" si="0"/>
        <v>-24.780332772480833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576</v>
      </c>
      <c r="C31" s="23">
        <v>446</v>
      </c>
      <c r="D31" s="23">
        <v>3091</v>
      </c>
      <c r="E31" s="23">
        <v>2454</v>
      </c>
      <c r="F31" s="10">
        <f t="shared" si="0"/>
        <v>-20.608217405370425</v>
      </c>
      <c r="G31" s="1"/>
      <c r="H31" s="1"/>
      <c r="I31" s="1"/>
    </row>
    <row r="32" spans="1:9" x14ac:dyDescent="0.25">
      <c r="A32" s="11" t="s">
        <v>69</v>
      </c>
      <c r="B32" s="24">
        <v>203</v>
      </c>
      <c r="C32" s="24">
        <v>95</v>
      </c>
      <c r="D32" s="24">
        <v>1560</v>
      </c>
      <c r="E32" s="24">
        <v>964</v>
      </c>
      <c r="F32" s="13">
        <f t="shared" si="0"/>
        <v>-38.205128205128204</v>
      </c>
      <c r="G32" s="1"/>
      <c r="H32" s="1"/>
      <c r="I32" s="1"/>
    </row>
    <row r="33" spans="1:9" x14ac:dyDescent="0.25">
      <c r="A33" s="8" t="s">
        <v>70</v>
      </c>
      <c r="B33" s="23">
        <v>7943</v>
      </c>
      <c r="C33" s="23">
        <v>8920</v>
      </c>
      <c r="D33" s="23">
        <v>62902</v>
      </c>
      <c r="E33" s="23">
        <v>62086</v>
      </c>
      <c r="F33" s="10">
        <f t="shared" si="0"/>
        <v>-1.2972560490922405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20919</v>
      </c>
      <c r="C35" s="15">
        <f t="shared" ref="C35:E35" si="1">SUM(C7:C34)</f>
        <v>21324</v>
      </c>
      <c r="D35" s="15">
        <f t="shared" si="1"/>
        <v>188853</v>
      </c>
      <c r="E35" s="15">
        <f t="shared" si="1"/>
        <v>177563</v>
      </c>
      <c r="F35" s="16">
        <f t="shared" si="0"/>
        <v>-5.9781946805187118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34102</v>
      </c>
      <c r="C38" s="41">
        <f>D7</f>
        <v>34606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62086</v>
      </c>
      <c r="G38" s="42">
        <f>LOOKUP(E38,$A$38:$A$65,$C$38:$C$65)</f>
        <v>62902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274</v>
      </c>
      <c r="C39" s="41">
        <f t="shared" ref="C39:C65" si="5">D8</f>
        <v>403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34102</v>
      </c>
      <c r="G39" s="42">
        <f t="shared" ref="G39:G65" si="8">LOOKUP(E39,$A$38:$A$65,$C$38:$C$65)</f>
        <v>34606</v>
      </c>
    </row>
    <row r="40" spans="1:9" x14ac:dyDescent="0.25">
      <c r="A40" s="42" t="str">
        <f t="shared" si="3"/>
        <v>ALMERIA</v>
      </c>
      <c r="B40" s="41">
        <f t="shared" si="4"/>
        <v>2822</v>
      </c>
      <c r="C40" s="41">
        <f t="shared" si="5"/>
        <v>2232</v>
      </c>
      <c r="D40" s="41">
        <f t="shared" si="6"/>
        <v>10</v>
      </c>
      <c r="E40" s="42" t="str">
        <f t="shared" si="2"/>
        <v>BAHIA DE CADIZ</v>
      </c>
      <c r="F40" s="42">
        <f t="shared" si="7"/>
        <v>14112</v>
      </c>
      <c r="G40" s="42">
        <f t="shared" si="8"/>
        <v>15549</v>
      </c>
    </row>
    <row r="41" spans="1:9" x14ac:dyDescent="0.25">
      <c r="A41" s="42" t="str">
        <f t="shared" si="3"/>
        <v>AVILES</v>
      </c>
      <c r="B41" s="41">
        <f t="shared" si="4"/>
        <v>11557</v>
      </c>
      <c r="C41" s="41">
        <f t="shared" si="5"/>
        <v>11704</v>
      </c>
      <c r="D41" s="41">
        <f t="shared" si="6"/>
        <v>5</v>
      </c>
      <c r="E41" s="42" t="str">
        <f t="shared" si="2"/>
        <v>PASAIA</v>
      </c>
      <c r="F41" s="42">
        <f t="shared" si="7"/>
        <v>13725</v>
      </c>
      <c r="G41" s="42">
        <f t="shared" si="8"/>
        <v>11661</v>
      </c>
    </row>
    <row r="42" spans="1:9" x14ac:dyDescent="0.25">
      <c r="A42" s="42" t="str">
        <f t="shared" si="3"/>
        <v>BAHIA DE ALGECIRAS</v>
      </c>
      <c r="B42" s="41">
        <f t="shared" si="4"/>
        <v>973</v>
      </c>
      <c r="C42" s="41">
        <f t="shared" si="5"/>
        <v>1667</v>
      </c>
      <c r="D42" s="41">
        <f t="shared" si="6"/>
        <v>18</v>
      </c>
      <c r="E42" s="42" t="str">
        <f t="shared" si="2"/>
        <v>AVILES</v>
      </c>
      <c r="F42" s="42">
        <f t="shared" si="7"/>
        <v>11557</v>
      </c>
      <c r="G42" s="42">
        <f t="shared" si="8"/>
        <v>11704</v>
      </c>
    </row>
    <row r="43" spans="1:9" x14ac:dyDescent="0.25">
      <c r="A43" s="42" t="str">
        <f t="shared" si="3"/>
        <v>BAHIA DE CADIZ</v>
      </c>
      <c r="B43" s="41">
        <f t="shared" si="4"/>
        <v>14112</v>
      </c>
      <c r="C43" s="41">
        <f t="shared" si="5"/>
        <v>15549</v>
      </c>
      <c r="D43" s="41">
        <f t="shared" si="6"/>
        <v>3</v>
      </c>
      <c r="E43" s="42" t="str">
        <f t="shared" si="2"/>
        <v>GIJON</v>
      </c>
      <c r="F43" s="42">
        <f t="shared" si="7"/>
        <v>8236</v>
      </c>
      <c r="G43" s="42">
        <f t="shared" si="8"/>
        <v>9866</v>
      </c>
    </row>
    <row r="44" spans="1:9" x14ac:dyDescent="0.25">
      <c r="A44" s="42" t="str">
        <f t="shared" si="3"/>
        <v>BALEARES</v>
      </c>
      <c r="B44" s="41">
        <f t="shared" si="4"/>
        <v>1168</v>
      </c>
      <c r="C44" s="41">
        <f t="shared" si="5"/>
        <v>2193</v>
      </c>
      <c r="D44" s="41">
        <f t="shared" si="6"/>
        <v>17</v>
      </c>
      <c r="E44" s="42" t="str">
        <f t="shared" si="2"/>
        <v>SANTANDER</v>
      </c>
      <c r="F44" s="42">
        <f t="shared" si="7"/>
        <v>8047</v>
      </c>
      <c r="G44" s="42">
        <f t="shared" si="8"/>
        <v>10698</v>
      </c>
    </row>
    <row r="45" spans="1:9" x14ac:dyDescent="0.25">
      <c r="A45" s="42" t="str">
        <f t="shared" si="3"/>
        <v>BARCELONA</v>
      </c>
      <c r="B45" s="41">
        <f t="shared" si="4"/>
        <v>1877</v>
      </c>
      <c r="C45" s="41">
        <f t="shared" si="5"/>
        <v>1994</v>
      </c>
      <c r="D45" s="41">
        <f t="shared" si="6"/>
        <v>13</v>
      </c>
      <c r="E45" s="42" t="str">
        <f t="shared" si="2"/>
        <v>CASTELLON</v>
      </c>
      <c r="F45" s="42">
        <f t="shared" si="7"/>
        <v>3350</v>
      </c>
      <c r="G45" s="42">
        <f t="shared" si="8"/>
        <v>3981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3084</v>
      </c>
      <c r="G46" s="42">
        <f t="shared" si="8"/>
        <v>3731</v>
      </c>
    </row>
    <row r="47" spans="1:9" x14ac:dyDescent="0.25">
      <c r="A47" s="42" t="str">
        <f t="shared" si="3"/>
        <v>CARTAGENA</v>
      </c>
      <c r="B47" s="41">
        <f t="shared" si="4"/>
        <v>823</v>
      </c>
      <c r="C47" s="41">
        <f t="shared" si="5"/>
        <v>883</v>
      </c>
      <c r="D47" s="41">
        <f t="shared" si="6"/>
        <v>20</v>
      </c>
      <c r="E47" s="42" t="str">
        <f t="shared" si="2"/>
        <v>ALMERIA</v>
      </c>
      <c r="F47" s="42">
        <f t="shared" si="7"/>
        <v>2822</v>
      </c>
      <c r="G47" s="42">
        <f t="shared" si="8"/>
        <v>2232</v>
      </c>
    </row>
    <row r="48" spans="1:9" x14ac:dyDescent="0.25">
      <c r="A48" s="42" t="str">
        <f t="shared" si="3"/>
        <v>CASTELLON</v>
      </c>
      <c r="B48" s="41">
        <f t="shared" si="4"/>
        <v>3350</v>
      </c>
      <c r="C48" s="41">
        <f t="shared" si="5"/>
        <v>3981</v>
      </c>
      <c r="D48" s="41">
        <f t="shared" si="6"/>
        <v>8</v>
      </c>
      <c r="E48" s="42" t="str">
        <f t="shared" si="2"/>
        <v>TARRAGONA</v>
      </c>
      <c r="F48" s="42">
        <f t="shared" si="7"/>
        <v>2454</v>
      </c>
      <c r="G48" s="42">
        <f t="shared" si="8"/>
        <v>3091</v>
      </c>
    </row>
    <row r="49" spans="1:7" x14ac:dyDescent="0.25">
      <c r="A49" s="42" t="str">
        <f t="shared" si="3"/>
        <v>CEUTA</v>
      </c>
      <c r="B49" s="41">
        <f t="shared" si="4"/>
        <v>46</v>
      </c>
      <c r="C49" s="41">
        <f t="shared" si="5"/>
        <v>85</v>
      </c>
      <c r="D49" s="41">
        <f t="shared" si="6"/>
        <v>24</v>
      </c>
      <c r="E49" s="42" t="str">
        <f t="shared" si="2"/>
        <v>MARIN Y RIA DE PONTEVEDRA</v>
      </c>
      <c r="F49" s="42">
        <f t="shared" si="7"/>
        <v>1930</v>
      </c>
      <c r="G49" s="42">
        <f t="shared" si="8"/>
        <v>2091</v>
      </c>
    </row>
    <row r="50" spans="1:7" x14ac:dyDescent="0.25">
      <c r="A50" s="42" t="str">
        <f t="shared" si="3"/>
        <v>FERROL-SAN CIBRAO</v>
      </c>
      <c r="B50" s="41">
        <f t="shared" si="4"/>
        <v>260</v>
      </c>
      <c r="C50" s="41">
        <f t="shared" si="5"/>
        <v>152</v>
      </c>
      <c r="D50" s="41">
        <f t="shared" si="6"/>
        <v>23</v>
      </c>
      <c r="E50" s="42" t="str">
        <f t="shared" si="2"/>
        <v>BARCELONA</v>
      </c>
      <c r="F50" s="42">
        <f t="shared" si="7"/>
        <v>1877</v>
      </c>
      <c r="G50" s="42">
        <f t="shared" si="8"/>
        <v>1994</v>
      </c>
    </row>
    <row r="51" spans="1:7" x14ac:dyDescent="0.25">
      <c r="A51" s="42" t="str">
        <f t="shared" si="3"/>
        <v>GIJON</v>
      </c>
      <c r="B51" s="41">
        <f t="shared" si="4"/>
        <v>8236</v>
      </c>
      <c r="C51" s="41">
        <f t="shared" si="5"/>
        <v>9866</v>
      </c>
      <c r="D51" s="41">
        <f t="shared" si="6"/>
        <v>6</v>
      </c>
      <c r="E51" s="42" t="str">
        <f t="shared" si="2"/>
        <v>HUELVA</v>
      </c>
      <c r="F51" s="42">
        <f t="shared" si="7"/>
        <v>1825</v>
      </c>
      <c r="G51" s="42">
        <f t="shared" si="8"/>
        <v>2035</v>
      </c>
    </row>
    <row r="52" spans="1:7" x14ac:dyDescent="0.25">
      <c r="A52" s="42" t="str">
        <f t="shared" si="3"/>
        <v>HUELVA</v>
      </c>
      <c r="B52" s="41">
        <f t="shared" si="4"/>
        <v>1825</v>
      </c>
      <c r="C52" s="41">
        <f t="shared" si="5"/>
        <v>2035</v>
      </c>
      <c r="D52" s="41">
        <f t="shared" si="6"/>
        <v>14</v>
      </c>
      <c r="E52" s="42" t="str">
        <f t="shared" si="2"/>
        <v>LAS PALMAS</v>
      </c>
      <c r="F52" s="42">
        <f t="shared" si="7"/>
        <v>1778</v>
      </c>
      <c r="G52" s="42">
        <f t="shared" si="8"/>
        <v>2844</v>
      </c>
    </row>
    <row r="53" spans="1:7" x14ac:dyDescent="0.25">
      <c r="A53" s="42" t="str">
        <f t="shared" si="3"/>
        <v>LAS PALMAS</v>
      </c>
      <c r="B53" s="41">
        <f t="shared" si="4"/>
        <v>1778</v>
      </c>
      <c r="C53" s="41">
        <f t="shared" si="5"/>
        <v>2844</v>
      </c>
      <c r="D53" s="41">
        <f t="shared" si="6"/>
        <v>15</v>
      </c>
      <c r="E53" s="42" t="str">
        <f t="shared" si="2"/>
        <v>MOTRIL</v>
      </c>
      <c r="F53" s="42">
        <f t="shared" si="7"/>
        <v>1322</v>
      </c>
      <c r="G53" s="42">
        <f t="shared" si="8"/>
        <v>2099</v>
      </c>
    </row>
    <row r="54" spans="1:7" x14ac:dyDescent="0.25">
      <c r="A54" s="42" t="str">
        <f t="shared" si="3"/>
        <v>MALAGA</v>
      </c>
      <c r="B54" s="41">
        <f t="shared" si="4"/>
        <v>748</v>
      </c>
      <c r="C54" s="41">
        <f t="shared" si="5"/>
        <v>826</v>
      </c>
      <c r="D54" s="41">
        <f t="shared" si="6"/>
        <v>21</v>
      </c>
      <c r="E54" s="42" t="str">
        <f t="shared" si="2"/>
        <v>BALEARES</v>
      </c>
      <c r="F54" s="42">
        <f t="shared" si="7"/>
        <v>1168</v>
      </c>
      <c r="G54" s="42">
        <f t="shared" si="8"/>
        <v>2193</v>
      </c>
    </row>
    <row r="55" spans="1:7" x14ac:dyDescent="0.25">
      <c r="A55" s="42" t="str">
        <f t="shared" si="3"/>
        <v>MARIN Y RIA DE PONTEVEDRA</v>
      </c>
      <c r="B55" s="41">
        <f t="shared" si="4"/>
        <v>1930</v>
      </c>
      <c r="C55" s="41">
        <f t="shared" si="5"/>
        <v>2091</v>
      </c>
      <c r="D55" s="41">
        <f t="shared" si="6"/>
        <v>12</v>
      </c>
      <c r="E55" s="42" t="str">
        <f t="shared" si="2"/>
        <v>BAHIA DE ALGECIRAS</v>
      </c>
      <c r="F55" s="42">
        <f t="shared" ref="F55:F65" si="9">LOOKUP(E55,$A$38:$A$65,$B$38:$B$65)</f>
        <v>973</v>
      </c>
      <c r="G55" s="42">
        <f t="shared" si="8"/>
        <v>1667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964</v>
      </c>
      <c r="G56" s="42">
        <f t="shared" si="8"/>
        <v>1560</v>
      </c>
    </row>
    <row r="57" spans="1:7" x14ac:dyDescent="0.25">
      <c r="A57" s="42" t="str">
        <f t="shared" si="3"/>
        <v>MOTRIL</v>
      </c>
      <c r="B57" s="41">
        <f t="shared" si="4"/>
        <v>1322</v>
      </c>
      <c r="C57" s="41">
        <f t="shared" si="5"/>
        <v>2099</v>
      </c>
      <c r="D57" s="41">
        <f t="shared" si="6"/>
        <v>16</v>
      </c>
      <c r="E57" s="42" t="str">
        <f t="shared" si="2"/>
        <v>CARTAGENA</v>
      </c>
      <c r="F57" s="42">
        <f t="shared" si="9"/>
        <v>823</v>
      </c>
      <c r="G57" s="42">
        <f t="shared" si="8"/>
        <v>883</v>
      </c>
    </row>
    <row r="58" spans="1:7" x14ac:dyDescent="0.25">
      <c r="A58" s="42" t="str">
        <f t="shared" si="3"/>
        <v>PASAIA</v>
      </c>
      <c r="B58" s="41">
        <f t="shared" si="4"/>
        <v>13725</v>
      </c>
      <c r="C58" s="41">
        <f t="shared" si="5"/>
        <v>11661</v>
      </c>
      <c r="D58" s="41">
        <f t="shared" si="6"/>
        <v>4</v>
      </c>
      <c r="E58" s="42" t="str">
        <f t="shared" si="2"/>
        <v>MALAGA</v>
      </c>
      <c r="F58" s="42">
        <f t="shared" si="9"/>
        <v>748</v>
      </c>
      <c r="G58" s="42">
        <f t="shared" si="8"/>
        <v>826</v>
      </c>
    </row>
    <row r="59" spans="1:7" x14ac:dyDescent="0.25">
      <c r="A59" s="42" t="str">
        <f t="shared" si="3"/>
        <v>SANTA CRUZ DE TENERIFE</v>
      </c>
      <c r="B59" s="41">
        <f t="shared" si="4"/>
        <v>3084</v>
      </c>
      <c r="C59" s="41">
        <f t="shared" si="5"/>
        <v>3731</v>
      </c>
      <c r="D59" s="41">
        <f t="shared" si="6"/>
        <v>9</v>
      </c>
      <c r="E59" s="42" t="str">
        <f t="shared" si="2"/>
        <v>ALICANTE</v>
      </c>
      <c r="F59" s="42">
        <f t="shared" si="9"/>
        <v>274</v>
      </c>
      <c r="G59" s="42">
        <f t="shared" si="8"/>
        <v>403</v>
      </c>
    </row>
    <row r="60" spans="1:7" x14ac:dyDescent="0.25">
      <c r="A60" s="42" t="str">
        <f t="shared" si="3"/>
        <v>SANTANDER</v>
      </c>
      <c r="B60" s="41">
        <f t="shared" si="4"/>
        <v>8047</v>
      </c>
      <c r="C60" s="41">
        <f t="shared" si="5"/>
        <v>10698</v>
      </c>
      <c r="D60" s="41">
        <f t="shared" si="6"/>
        <v>7</v>
      </c>
      <c r="E60" s="42" t="str">
        <f t="shared" si="2"/>
        <v>FERROL-SAN CIBRAO</v>
      </c>
      <c r="F60" s="42">
        <f t="shared" si="9"/>
        <v>260</v>
      </c>
      <c r="G60" s="42">
        <f t="shared" si="8"/>
        <v>152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46</v>
      </c>
      <c r="G61" s="42">
        <f t="shared" si="8"/>
        <v>85</v>
      </c>
    </row>
    <row r="62" spans="1:7" x14ac:dyDescent="0.25">
      <c r="A62" s="42" t="str">
        <f t="shared" si="3"/>
        <v>TARRAGONA</v>
      </c>
      <c r="B62" s="41">
        <f t="shared" si="4"/>
        <v>2454</v>
      </c>
      <c r="C62" s="41">
        <f t="shared" si="5"/>
        <v>3091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964</v>
      </c>
      <c r="C63" s="41">
        <f t="shared" si="5"/>
        <v>1560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62086</v>
      </c>
      <c r="C64" s="41">
        <f t="shared" si="5"/>
        <v>62902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5">
        <v>3972</v>
      </c>
      <c r="C7" s="25">
        <v>4873</v>
      </c>
      <c r="D7" s="25">
        <v>41931</v>
      </c>
      <c r="E7" s="25">
        <v>42898</v>
      </c>
      <c r="F7" s="10">
        <f>((E7*100)/D7)-100</f>
        <v>2.306169659679</v>
      </c>
      <c r="G7" s="1"/>
      <c r="H7" s="1"/>
      <c r="I7" s="1"/>
    </row>
    <row r="8" spans="1:12" x14ac:dyDescent="0.25">
      <c r="A8" s="11" t="s">
        <v>45</v>
      </c>
      <c r="B8" s="26">
        <v>1408</v>
      </c>
      <c r="C8" s="26">
        <v>1346</v>
      </c>
      <c r="D8" s="26">
        <v>19246</v>
      </c>
      <c r="E8" s="26">
        <v>9979</v>
      </c>
      <c r="F8" s="13">
        <f t="shared" ref="F8:F35" si="0">((E8*100)/D8)-100</f>
        <v>-48.150264990127816</v>
      </c>
      <c r="G8" s="1"/>
      <c r="H8" s="1"/>
      <c r="I8" s="1"/>
    </row>
    <row r="9" spans="1:12" x14ac:dyDescent="0.25">
      <c r="A9" s="8" t="s">
        <v>46</v>
      </c>
      <c r="B9" s="25">
        <v>8630</v>
      </c>
      <c r="C9" s="25">
        <v>6349</v>
      </c>
      <c r="D9" s="25">
        <v>100511</v>
      </c>
      <c r="E9" s="25">
        <v>77116</v>
      </c>
      <c r="F9" s="10">
        <f t="shared" si="0"/>
        <v>-23.276059336789004</v>
      </c>
      <c r="G9" s="1"/>
      <c r="H9" s="1"/>
      <c r="I9" s="1"/>
    </row>
    <row r="10" spans="1:12" x14ac:dyDescent="0.25">
      <c r="A10" s="11" t="s">
        <v>47</v>
      </c>
      <c r="B10" s="26">
        <v>2258</v>
      </c>
      <c r="C10" s="26">
        <v>2847</v>
      </c>
      <c r="D10" s="26">
        <v>26790</v>
      </c>
      <c r="E10" s="26">
        <v>28711</v>
      </c>
      <c r="F10" s="13">
        <f t="shared" si="0"/>
        <v>7.1705860395669987</v>
      </c>
      <c r="G10" s="1"/>
      <c r="H10" s="1"/>
      <c r="I10" s="1"/>
    </row>
    <row r="11" spans="1:12" x14ac:dyDescent="0.25">
      <c r="A11" s="8" t="s">
        <v>48</v>
      </c>
      <c r="B11" s="25">
        <v>264367</v>
      </c>
      <c r="C11" s="25">
        <v>239766</v>
      </c>
      <c r="D11" s="25">
        <v>2552057</v>
      </c>
      <c r="E11" s="25">
        <v>1995201</v>
      </c>
      <c r="F11" s="10">
        <f t="shared" si="0"/>
        <v>-21.819888819097699</v>
      </c>
      <c r="G11" s="1"/>
      <c r="H11" s="1"/>
      <c r="I11" s="1"/>
    </row>
    <row r="12" spans="1:12" x14ac:dyDescent="0.25">
      <c r="A12" s="11" t="s">
        <v>49</v>
      </c>
      <c r="B12" s="26">
        <v>16868</v>
      </c>
      <c r="C12" s="26">
        <v>1735</v>
      </c>
      <c r="D12" s="26">
        <v>113792</v>
      </c>
      <c r="E12" s="26">
        <v>65106</v>
      </c>
      <c r="F12" s="13">
        <f t="shared" si="0"/>
        <v>-42.785081552305961</v>
      </c>
      <c r="G12" s="1"/>
      <c r="H12" s="1"/>
      <c r="I12" s="1"/>
    </row>
    <row r="13" spans="1:12" x14ac:dyDescent="0.25">
      <c r="A13" s="8" t="s">
        <v>50</v>
      </c>
      <c r="B13" s="25">
        <v>23482</v>
      </c>
      <c r="C13" s="25">
        <v>25868</v>
      </c>
      <c r="D13" s="25">
        <v>126641</v>
      </c>
      <c r="E13" s="25">
        <v>129737</v>
      </c>
      <c r="F13" s="10">
        <f t="shared" si="0"/>
        <v>2.4447059009325613</v>
      </c>
      <c r="G13" s="1"/>
      <c r="H13" s="1"/>
      <c r="I13" s="1"/>
    </row>
    <row r="14" spans="1:12" x14ac:dyDescent="0.25">
      <c r="A14" s="11" t="s">
        <v>51</v>
      </c>
      <c r="B14" s="26">
        <v>111221</v>
      </c>
      <c r="C14" s="26">
        <v>107519</v>
      </c>
      <c r="D14" s="26">
        <v>927197</v>
      </c>
      <c r="E14" s="26">
        <v>729766</v>
      </c>
      <c r="F14" s="13">
        <f t="shared" si="0"/>
        <v>-21.293317385625713</v>
      </c>
      <c r="G14" s="1"/>
      <c r="H14" s="1"/>
      <c r="I14" s="1"/>
    </row>
    <row r="15" spans="1:12" x14ac:dyDescent="0.25">
      <c r="A15" s="8" t="s">
        <v>52</v>
      </c>
      <c r="B15" s="25">
        <v>10930</v>
      </c>
      <c r="C15" s="25">
        <v>12030</v>
      </c>
      <c r="D15" s="25">
        <v>94895</v>
      </c>
      <c r="E15" s="25">
        <v>103683</v>
      </c>
      <c r="F15" s="10">
        <f t="shared" si="0"/>
        <v>9.2607618947257464</v>
      </c>
      <c r="G15" s="1"/>
      <c r="H15" s="1"/>
      <c r="I15" s="1"/>
    </row>
    <row r="16" spans="1:12" x14ac:dyDescent="0.25">
      <c r="A16" s="11" t="s">
        <v>53</v>
      </c>
      <c r="B16" s="26">
        <v>4615</v>
      </c>
      <c r="C16" s="26">
        <v>3503</v>
      </c>
      <c r="D16" s="26">
        <v>49369</v>
      </c>
      <c r="E16" s="26">
        <v>39735</v>
      </c>
      <c r="F16" s="13">
        <f t="shared" si="0"/>
        <v>-19.51427008851708</v>
      </c>
      <c r="G16" s="1"/>
      <c r="H16" s="1"/>
      <c r="I16" s="1"/>
    </row>
    <row r="17" spans="1:9" x14ac:dyDescent="0.25">
      <c r="A17" s="8" t="s">
        <v>54</v>
      </c>
      <c r="B17" s="25">
        <v>2810</v>
      </c>
      <c r="C17" s="25">
        <v>3115</v>
      </c>
      <c r="D17" s="25">
        <v>26754</v>
      </c>
      <c r="E17" s="25">
        <v>25823</v>
      </c>
      <c r="F17" s="10">
        <f t="shared" si="0"/>
        <v>-3.4798534798534746</v>
      </c>
      <c r="G17" s="1"/>
      <c r="H17" s="1"/>
      <c r="I17" s="1"/>
    </row>
    <row r="18" spans="1:9" x14ac:dyDescent="0.25">
      <c r="A18" s="11" t="s">
        <v>55</v>
      </c>
      <c r="B18" s="26">
        <v>37929</v>
      </c>
      <c r="C18" s="26">
        <v>51975</v>
      </c>
      <c r="D18" s="26">
        <v>412652</v>
      </c>
      <c r="E18" s="26">
        <v>505072</v>
      </c>
      <c r="F18" s="13">
        <f t="shared" si="0"/>
        <v>22.396595678683255</v>
      </c>
      <c r="G18" s="1"/>
      <c r="H18" s="1"/>
      <c r="I18" s="1"/>
    </row>
    <row r="19" spans="1:9" x14ac:dyDescent="0.25">
      <c r="A19" s="8" t="s">
        <v>56</v>
      </c>
      <c r="B19" s="25">
        <v>793</v>
      </c>
      <c r="C19" s="25">
        <v>990</v>
      </c>
      <c r="D19" s="25">
        <v>12298</v>
      </c>
      <c r="E19" s="25">
        <v>13982</v>
      </c>
      <c r="F19" s="10">
        <f t="shared" si="0"/>
        <v>13.693283460725326</v>
      </c>
      <c r="G19" s="1"/>
      <c r="H19" s="1"/>
      <c r="I19" s="1"/>
    </row>
    <row r="20" spans="1:9" x14ac:dyDescent="0.25">
      <c r="A20" s="11" t="s">
        <v>57</v>
      </c>
      <c r="B20" s="26">
        <v>14344</v>
      </c>
      <c r="C20" s="26">
        <v>10345</v>
      </c>
      <c r="D20" s="26">
        <v>85833</v>
      </c>
      <c r="E20" s="26">
        <v>90248</v>
      </c>
      <c r="F20" s="13">
        <f t="shared" si="0"/>
        <v>5.1437092959584305</v>
      </c>
      <c r="G20" s="1"/>
      <c r="H20" s="1"/>
      <c r="I20" s="1"/>
    </row>
    <row r="21" spans="1:9" x14ac:dyDescent="0.25">
      <c r="A21" s="8" t="s">
        <v>58</v>
      </c>
      <c r="B21" s="25">
        <v>5123</v>
      </c>
      <c r="C21" s="25">
        <v>11343</v>
      </c>
      <c r="D21" s="25">
        <v>28112</v>
      </c>
      <c r="E21" s="25">
        <v>104293</v>
      </c>
      <c r="F21" s="10">
        <f t="shared" si="0"/>
        <v>270.99103585657372</v>
      </c>
      <c r="G21" s="1"/>
      <c r="H21" s="1"/>
      <c r="I21" s="1"/>
    </row>
    <row r="22" spans="1:9" x14ac:dyDescent="0.25">
      <c r="A22" s="11" t="s">
        <v>59</v>
      </c>
      <c r="B22" s="26">
        <v>166240</v>
      </c>
      <c r="C22" s="26">
        <v>194027</v>
      </c>
      <c r="D22" s="26">
        <v>1603425</v>
      </c>
      <c r="E22" s="26">
        <v>1608782</v>
      </c>
      <c r="F22" s="13">
        <f t="shared" si="0"/>
        <v>0.33409732291812588</v>
      </c>
      <c r="G22" s="1"/>
      <c r="H22" s="1"/>
      <c r="I22" s="1"/>
    </row>
    <row r="23" spans="1:9" x14ac:dyDescent="0.25">
      <c r="A23" s="8" t="s">
        <v>60</v>
      </c>
      <c r="B23" s="25">
        <v>8720</v>
      </c>
      <c r="C23" s="25">
        <v>10469</v>
      </c>
      <c r="D23" s="25">
        <v>51417</v>
      </c>
      <c r="E23" s="25">
        <v>50997</v>
      </c>
      <c r="F23" s="10">
        <f t="shared" si="0"/>
        <v>-0.81685045801971512</v>
      </c>
      <c r="G23" s="1"/>
      <c r="H23" s="1"/>
      <c r="I23" s="1"/>
    </row>
    <row r="24" spans="1:9" x14ac:dyDescent="0.25">
      <c r="A24" s="11" t="s">
        <v>61</v>
      </c>
      <c r="B24" s="26">
        <v>3365</v>
      </c>
      <c r="C24" s="26">
        <v>3304</v>
      </c>
      <c r="D24" s="26">
        <v>30494</v>
      </c>
      <c r="E24" s="26">
        <v>28147</v>
      </c>
      <c r="F24" s="13">
        <f t="shared" si="0"/>
        <v>-7.6965960516822918</v>
      </c>
      <c r="G24" s="1"/>
      <c r="H24" s="1"/>
      <c r="I24" s="1"/>
    </row>
    <row r="25" spans="1:9" x14ac:dyDescent="0.25">
      <c r="A25" s="8" t="s">
        <v>62</v>
      </c>
      <c r="B25" s="25">
        <v>5476</v>
      </c>
      <c r="C25" s="25">
        <v>1194</v>
      </c>
      <c r="D25" s="25">
        <v>19260</v>
      </c>
      <c r="E25" s="25">
        <v>1460</v>
      </c>
      <c r="F25" s="10">
        <f t="shared" si="0"/>
        <v>-92.419522326064381</v>
      </c>
      <c r="G25" s="1"/>
      <c r="H25" s="1"/>
      <c r="I25" s="1"/>
    </row>
    <row r="26" spans="1:9" x14ac:dyDescent="0.25">
      <c r="A26" s="11" t="s">
        <v>63</v>
      </c>
      <c r="B26" s="26">
        <v>995</v>
      </c>
      <c r="C26" s="26">
        <v>1405</v>
      </c>
      <c r="D26" s="26">
        <v>13865</v>
      </c>
      <c r="E26" s="26">
        <v>8326</v>
      </c>
      <c r="F26" s="13">
        <f t="shared" si="0"/>
        <v>-39.94951316263974</v>
      </c>
      <c r="G26" s="1"/>
      <c r="H26" s="1"/>
      <c r="I26" s="1"/>
    </row>
    <row r="27" spans="1:9" x14ac:dyDescent="0.25">
      <c r="A27" s="8" t="s">
        <v>64</v>
      </c>
      <c r="B27" s="25">
        <v>2759</v>
      </c>
      <c r="C27" s="25">
        <v>3579</v>
      </c>
      <c r="D27" s="25">
        <v>24874</v>
      </c>
      <c r="E27" s="25">
        <v>28765</v>
      </c>
      <c r="F27" s="10">
        <f t="shared" si="0"/>
        <v>15.642839913162334</v>
      </c>
      <c r="G27" s="1"/>
      <c r="H27" s="1"/>
      <c r="I27" s="1"/>
    </row>
    <row r="28" spans="1:9" x14ac:dyDescent="0.25">
      <c r="A28" s="11" t="s">
        <v>65</v>
      </c>
      <c r="B28" s="26">
        <v>76030</v>
      </c>
      <c r="C28" s="26">
        <v>70200</v>
      </c>
      <c r="D28" s="26">
        <v>733669</v>
      </c>
      <c r="E28" s="26">
        <v>825358</v>
      </c>
      <c r="F28" s="13">
        <f t="shared" si="0"/>
        <v>12.497325088016524</v>
      </c>
      <c r="G28" s="1"/>
      <c r="H28" s="1"/>
      <c r="I28" s="1"/>
    </row>
    <row r="29" spans="1:9" x14ac:dyDescent="0.25">
      <c r="A29" s="8" t="s">
        <v>66</v>
      </c>
      <c r="B29" s="25">
        <v>3349</v>
      </c>
      <c r="C29" s="25">
        <v>1848</v>
      </c>
      <c r="D29" s="25">
        <v>38702</v>
      </c>
      <c r="E29" s="25">
        <v>39316</v>
      </c>
      <c r="F29" s="10">
        <f t="shared" si="0"/>
        <v>1.5864813187948954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15613</v>
      </c>
      <c r="C31" s="25">
        <v>7501</v>
      </c>
      <c r="D31" s="25">
        <v>153892</v>
      </c>
      <c r="E31" s="25">
        <v>97256</v>
      </c>
      <c r="F31" s="10">
        <f t="shared" si="0"/>
        <v>-36.802432875003248</v>
      </c>
      <c r="G31" s="1"/>
      <c r="H31" s="1"/>
      <c r="I31" s="1"/>
    </row>
    <row r="32" spans="1:9" x14ac:dyDescent="0.25">
      <c r="A32" s="11" t="s">
        <v>69</v>
      </c>
      <c r="B32" s="26">
        <v>20873</v>
      </c>
      <c r="C32" s="26">
        <v>22985</v>
      </c>
      <c r="D32" s="26">
        <v>214582</v>
      </c>
      <c r="E32" s="26">
        <v>200622</v>
      </c>
      <c r="F32" s="13">
        <f t="shared" si="0"/>
        <v>-6.5056714915510128</v>
      </c>
      <c r="G32" s="1"/>
      <c r="H32" s="1"/>
      <c r="I32" s="1"/>
    </row>
    <row r="33" spans="1:9" x14ac:dyDescent="0.25">
      <c r="A33" s="8" t="s">
        <v>70</v>
      </c>
      <c r="B33" s="25">
        <v>25743</v>
      </c>
      <c r="C33" s="25">
        <v>19620</v>
      </c>
      <c r="D33" s="25">
        <v>250462</v>
      </c>
      <c r="E33" s="25">
        <v>215138</v>
      </c>
      <c r="F33" s="10">
        <f t="shared" si="0"/>
        <v>-14.103536664244473</v>
      </c>
      <c r="G33" s="1"/>
      <c r="H33" s="1"/>
      <c r="I33" s="1"/>
    </row>
    <row r="34" spans="1:9" x14ac:dyDescent="0.25">
      <c r="A34" s="11" t="s">
        <v>71</v>
      </c>
      <c r="B34" s="26">
        <v>790</v>
      </c>
      <c r="C34" s="26">
        <v>817</v>
      </c>
      <c r="D34" s="26">
        <v>4330</v>
      </c>
      <c r="E34" s="26">
        <v>5024</v>
      </c>
      <c r="F34" s="13">
        <f t="shared" si="0"/>
        <v>16.027713625866056</v>
      </c>
      <c r="G34" s="1"/>
      <c r="H34" s="1"/>
      <c r="I34" s="1"/>
    </row>
    <row r="35" spans="1:9" x14ac:dyDescent="0.25">
      <c r="A35" s="14" t="s">
        <v>72</v>
      </c>
      <c r="B35" s="15">
        <f>SUM(B7:B34)</f>
        <v>838703</v>
      </c>
      <c r="C35" s="15">
        <f t="shared" ref="C35:E35" si="1">SUM(C7:C34)</f>
        <v>820553</v>
      </c>
      <c r="D35" s="15">
        <f t="shared" si="1"/>
        <v>7757050</v>
      </c>
      <c r="E35" s="15">
        <f t="shared" si="1"/>
        <v>7070541</v>
      </c>
      <c r="F35" s="16">
        <f t="shared" si="0"/>
        <v>-8.8501298818494121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42898</v>
      </c>
      <c r="C38" s="41">
        <f>D7</f>
        <v>41931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1995201</v>
      </c>
      <c r="G38" s="42">
        <f>LOOKUP(E38,$A$38:$A$65,$C$38:$C$65)</f>
        <v>2552057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9979</v>
      </c>
      <c r="C39" s="41">
        <f t="shared" ref="C39:C65" si="5">D8</f>
        <v>19246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1608782</v>
      </c>
      <c r="G39" s="42">
        <f t="shared" ref="G39:G65" si="8">LOOKUP(E39,$A$38:$A$65,$C$38:$C$65)</f>
        <v>1603425</v>
      </c>
    </row>
    <row r="40" spans="1:9" x14ac:dyDescent="0.25">
      <c r="A40" s="42" t="str">
        <f t="shared" si="3"/>
        <v>ALMERIA</v>
      </c>
      <c r="B40" s="41">
        <f t="shared" si="4"/>
        <v>77116</v>
      </c>
      <c r="C40" s="41">
        <f t="shared" si="5"/>
        <v>100511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825358</v>
      </c>
      <c r="G40" s="42">
        <f t="shared" si="8"/>
        <v>733669</v>
      </c>
    </row>
    <row r="41" spans="1:9" x14ac:dyDescent="0.25">
      <c r="A41" s="42" t="str">
        <f t="shared" si="3"/>
        <v>AVILES</v>
      </c>
      <c r="B41" s="41">
        <f t="shared" si="4"/>
        <v>28711</v>
      </c>
      <c r="C41" s="41">
        <f t="shared" si="5"/>
        <v>26790</v>
      </c>
      <c r="D41" s="41">
        <f t="shared" si="6"/>
        <v>20</v>
      </c>
      <c r="E41" s="42" t="str">
        <f t="shared" si="2"/>
        <v>BARCELONA</v>
      </c>
      <c r="F41" s="42">
        <f t="shared" si="7"/>
        <v>729766</v>
      </c>
      <c r="G41" s="42">
        <f t="shared" si="8"/>
        <v>927197</v>
      </c>
    </row>
    <row r="42" spans="1:9" x14ac:dyDescent="0.25">
      <c r="A42" s="42" t="str">
        <f t="shared" si="3"/>
        <v>BAHIA DE ALGECIRAS</v>
      </c>
      <c r="B42" s="41">
        <f t="shared" si="4"/>
        <v>1995201</v>
      </c>
      <c r="C42" s="41">
        <f t="shared" si="5"/>
        <v>2552057</v>
      </c>
      <c r="D42" s="41">
        <f t="shared" si="6"/>
        <v>1</v>
      </c>
      <c r="E42" s="42" t="str">
        <f t="shared" si="2"/>
        <v>CEUTA</v>
      </c>
      <c r="F42" s="42">
        <f t="shared" si="7"/>
        <v>505072</v>
      </c>
      <c r="G42" s="42">
        <f t="shared" si="8"/>
        <v>412652</v>
      </c>
    </row>
    <row r="43" spans="1:9" x14ac:dyDescent="0.25">
      <c r="A43" s="42" t="str">
        <f t="shared" si="3"/>
        <v>BAHIA DE CADIZ</v>
      </c>
      <c r="B43" s="41">
        <f t="shared" si="4"/>
        <v>65106</v>
      </c>
      <c r="C43" s="41">
        <f t="shared" si="5"/>
        <v>113792</v>
      </c>
      <c r="D43" s="41">
        <f t="shared" si="6"/>
        <v>14</v>
      </c>
      <c r="E43" s="42" t="str">
        <f t="shared" si="2"/>
        <v>VIGO</v>
      </c>
      <c r="F43" s="42">
        <f t="shared" si="7"/>
        <v>215138</v>
      </c>
      <c r="G43" s="42">
        <f t="shared" si="8"/>
        <v>250462</v>
      </c>
    </row>
    <row r="44" spans="1:9" x14ac:dyDescent="0.25">
      <c r="A44" s="42" t="str">
        <f t="shared" si="3"/>
        <v>BALEARES</v>
      </c>
      <c r="B44" s="41">
        <f t="shared" si="4"/>
        <v>129737</v>
      </c>
      <c r="C44" s="41">
        <f t="shared" si="5"/>
        <v>126641</v>
      </c>
      <c r="D44" s="41">
        <f t="shared" si="6"/>
        <v>8</v>
      </c>
      <c r="E44" s="42" t="str">
        <f t="shared" si="2"/>
        <v>VALENCIA</v>
      </c>
      <c r="F44" s="42">
        <f t="shared" si="7"/>
        <v>200622</v>
      </c>
      <c r="G44" s="42">
        <f t="shared" si="8"/>
        <v>214582</v>
      </c>
    </row>
    <row r="45" spans="1:9" x14ac:dyDescent="0.25">
      <c r="A45" s="42" t="str">
        <f t="shared" si="3"/>
        <v>BARCELONA</v>
      </c>
      <c r="B45" s="41">
        <f t="shared" si="4"/>
        <v>729766</v>
      </c>
      <c r="C45" s="41">
        <f t="shared" si="5"/>
        <v>927197</v>
      </c>
      <c r="D45" s="41">
        <f t="shared" si="6"/>
        <v>4</v>
      </c>
      <c r="E45" s="42" t="str">
        <f t="shared" si="2"/>
        <v>BALEARES</v>
      </c>
      <c r="F45" s="42">
        <f t="shared" si="7"/>
        <v>129737</v>
      </c>
      <c r="G45" s="42">
        <f t="shared" si="8"/>
        <v>126641</v>
      </c>
    </row>
    <row r="46" spans="1:9" x14ac:dyDescent="0.25">
      <c r="A46" s="42" t="str">
        <f t="shared" si="3"/>
        <v>BILBAO</v>
      </c>
      <c r="B46" s="41">
        <f t="shared" si="4"/>
        <v>103683</v>
      </c>
      <c r="C46" s="41">
        <f t="shared" si="5"/>
        <v>94895</v>
      </c>
      <c r="D46" s="41">
        <f t="shared" si="6"/>
        <v>10</v>
      </c>
      <c r="E46" s="42" t="str">
        <f t="shared" si="2"/>
        <v>HUELVA</v>
      </c>
      <c r="F46" s="42">
        <f t="shared" si="7"/>
        <v>104293</v>
      </c>
      <c r="G46" s="42">
        <f t="shared" si="8"/>
        <v>28112</v>
      </c>
    </row>
    <row r="47" spans="1:9" x14ac:dyDescent="0.25">
      <c r="A47" s="42" t="str">
        <f t="shared" si="3"/>
        <v>CARTAGENA</v>
      </c>
      <c r="B47" s="41">
        <f t="shared" si="4"/>
        <v>39735</v>
      </c>
      <c r="C47" s="41">
        <f t="shared" si="5"/>
        <v>49369</v>
      </c>
      <c r="D47" s="41">
        <f t="shared" si="6"/>
        <v>17</v>
      </c>
      <c r="E47" s="42" t="str">
        <f t="shared" si="2"/>
        <v>BILBAO</v>
      </c>
      <c r="F47" s="42">
        <f t="shared" si="7"/>
        <v>103683</v>
      </c>
      <c r="G47" s="42">
        <f t="shared" si="8"/>
        <v>94895</v>
      </c>
    </row>
    <row r="48" spans="1:9" x14ac:dyDescent="0.25">
      <c r="A48" s="42" t="str">
        <f t="shared" si="3"/>
        <v>CASTELLON</v>
      </c>
      <c r="B48" s="41">
        <f t="shared" si="4"/>
        <v>25823</v>
      </c>
      <c r="C48" s="41">
        <f t="shared" si="5"/>
        <v>26754</v>
      </c>
      <c r="D48" s="41">
        <f t="shared" si="6"/>
        <v>22</v>
      </c>
      <c r="E48" s="42" t="str">
        <f t="shared" si="2"/>
        <v>TARRAGONA</v>
      </c>
      <c r="F48" s="42">
        <f t="shared" si="7"/>
        <v>97256</v>
      </c>
      <c r="G48" s="42">
        <f t="shared" si="8"/>
        <v>153892</v>
      </c>
    </row>
    <row r="49" spans="1:7" x14ac:dyDescent="0.25">
      <c r="A49" s="42" t="str">
        <f t="shared" si="3"/>
        <v>CEUTA</v>
      </c>
      <c r="B49" s="41">
        <f t="shared" si="4"/>
        <v>505072</v>
      </c>
      <c r="C49" s="41">
        <f t="shared" si="5"/>
        <v>412652</v>
      </c>
      <c r="D49" s="41">
        <f t="shared" si="6"/>
        <v>5</v>
      </c>
      <c r="E49" s="42" t="str">
        <f t="shared" si="2"/>
        <v>GIJON</v>
      </c>
      <c r="F49" s="42">
        <f t="shared" si="7"/>
        <v>90248</v>
      </c>
      <c r="G49" s="42">
        <f t="shared" si="8"/>
        <v>85833</v>
      </c>
    </row>
    <row r="50" spans="1:7" x14ac:dyDescent="0.25">
      <c r="A50" s="42" t="str">
        <f t="shared" si="3"/>
        <v>FERROL-SAN CIBRAO</v>
      </c>
      <c r="B50" s="41">
        <f t="shared" si="4"/>
        <v>13982</v>
      </c>
      <c r="C50" s="41">
        <f t="shared" si="5"/>
        <v>12298</v>
      </c>
      <c r="D50" s="41">
        <f t="shared" si="6"/>
        <v>23</v>
      </c>
      <c r="E50" s="42" t="str">
        <f t="shared" si="2"/>
        <v>ALMERIA</v>
      </c>
      <c r="F50" s="42">
        <f t="shared" si="7"/>
        <v>77116</v>
      </c>
      <c r="G50" s="42">
        <f t="shared" si="8"/>
        <v>100511</v>
      </c>
    </row>
    <row r="51" spans="1:7" x14ac:dyDescent="0.25">
      <c r="A51" s="42" t="str">
        <f t="shared" si="3"/>
        <v>GIJON</v>
      </c>
      <c r="B51" s="41">
        <f t="shared" si="4"/>
        <v>90248</v>
      </c>
      <c r="C51" s="41">
        <f t="shared" si="5"/>
        <v>85833</v>
      </c>
      <c r="D51" s="41">
        <f t="shared" si="6"/>
        <v>12</v>
      </c>
      <c r="E51" s="42" t="str">
        <f t="shared" si="2"/>
        <v>BAHIA DE CADIZ</v>
      </c>
      <c r="F51" s="42">
        <f t="shared" si="7"/>
        <v>65106</v>
      </c>
      <c r="G51" s="42">
        <f t="shared" si="8"/>
        <v>113792</v>
      </c>
    </row>
    <row r="52" spans="1:7" x14ac:dyDescent="0.25">
      <c r="A52" s="42" t="str">
        <f t="shared" si="3"/>
        <v>HUELVA</v>
      </c>
      <c r="B52" s="41">
        <f t="shared" si="4"/>
        <v>104293</v>
      </c>
      <c r="C52" s="41">
        <f t="shared" si="5"/>
        <v>28112</v>
      </c>
      <c r="D52" s="41">
        <f t="shared" si="6"/>
        <v>9</v>
      </c>
      <c r="E52" s="42" t="str">
        <f t="shared" si="2"/>
        <v>MALAGA</v>
      </c>
      <c r="F52" s="42">
        <f t="shared" si="7"/>
        <v>50997</v>
      </c>
      <c r="G52" s="42">
        <f t="shared" si="8"/>
        <v>51417</v>
      </c>
    </row>
    <row r="53" spans="1:7" x14ac:dyDescent="0.25">
      <c r="A53" s="42" t="str">
        <f t="shared" si="3"/>
        <v>LAS PALMAS</v>
      </c>
      <c r="B53" s="41">
        <f t="shared" si="4"/>
        <v>1608782</v>
      </c>
      <c r="C53" s="41">
        <f t="shared" si="5"/>
        <v>1603425</v>
      </c>
      <c r="D53" s="41">
        <f t="shared" si="6"/>
        <v>2</v>
      </c>
      <c r="E53" s="42" t="str">
        <f t="shared" si="2"/>
        <v>A CORUÑA</v>
      </c>
      <c r="F53" s="42">
        <f t="shared" si="7"/>
        <v>42898</v>
      </c>
      <c r="G53" s="42">
        <f t="shared" si="8"/>
        <v>41931</v>
      </c>
    </row>
    <row r="54" spans="1:7" x14ac:dyDescent="0.25">
      <c r="A54" s="42" t="str">
        <f t="shared" si="3"/>
        <v>MALAGA</v>
      </c>
      <c r="B54" s="41">
        <f t="shared" si="4"/>
        <v>50997</v>
      </c>
      <c r="C54" s="41">
        <f t="shared" si="5"/>
        <v>51417</v>
      </c>
      <c r="D54" s="41">
        <f t="shared" si="6"/>
        <v>15</v>
      </c>
      <c r="E54" s="42" t="str">
        <f t="shared" si="2"/>
        <v>CARTAGENA</v>
      </c>
      <c r="F54" s="42">
        <f t="shared" si="7"/>
        <v>39735</v>
      </c>
      <c r="G54" s="42">
        <f t="shared" si="8"/>
        <v>49369</v>
      </c>
    </row>
    <row r="55" spans="1:7" x14ac:dyDescent="0.25">
      <c r="A55" s="42" t="str">
        <f t="shared" si="3"/>
        <v>MARIN Y RIA DE PONTEVEDRA</v>
      </c>
      <c r="B55" s="41">
        <f t="shared" si="4"/>
        <v>28147</v>
      </c>
      <c r="C55" s="41">
        <f t="shared" si="5"/>
        <v>30494</v>
      </c>
      <c r="D55" s="41">
        <f t="shared" si="6"/>
        <v>21</v>
      </c>
      <c r="E55" s="42" t="str">
        <f t="shared" si="2"/>
        <v>SANTANDER</v>
      </c>
      <c r="F55" s="42">
        <f t="shared" ref="F55:F65" si="9">LOOKUP(E55,$A$38:$A$65,$B$38:$B$65)</f>
        <v>39316</v>
      </c>
      <c r="G55" s="42">
        <f t="shared" si="8"/>
        <v>38702</v>
      </c>
    </row>
    <row r="56" spans="1:7" x14ac:dyDescent="0.25">
      <c r="A56" s="42" t="str">
        <f t="shared" si="3"/>
        <v>MELILLA</v>
      </c>
      <c r="B56" s="41">
        <f t="shared" si="4"/>
        <v>1460</v>
      </c>
      <c r="C56" s="41">
        <f t="shared" si="5"/>
        <v>19260</v>
      </c>
      <c r="D56" s="41">
        <f t="shared" si="6"/>
        <v>27</v>
      </c>
      <c r="E56" s="42" t="str">
        <f t="shared" si="2"/>
        <v>PASAIA</v>
      </c>
      <c r="F56" s="42">
        <f t="shared" si="9"/>
        <v>28765</v>
      </c>
      <c r="G56" s="42">
        <f t="shared" si="8"/>
        <v>24874</v>
      </c>
    </row>
    <row r="57" spans="1:7" x14ac:dyDescent="0.25">
      <c r="A57" s="42" t="str">
        <f t="shared" si="3"/>
        <v>MOTRIL</v>
      </c>
      <c r="B57" s="41">
        <f t="shared" si="4"/>
        <v>8326</v>
      </c>
      <c r="C57" s="41">
        <f t="shared" si="5"/>
        <v>13865</v>
      </c>
      <c r="D57" s="41">
        <f t="shared" si="6"/>
        <v>25</v>
      </c>
      <c r="E57" s="42" t="str">
        <f t="shared" si="2"/>
        <v>AVILES</v>
      </c>
      <c r="F57" s="42">
        <f t="shared" si="9"/>
        <v>28711</v>
      </c>
      <c r="G57" s="42">
        <f t="shared" si="8"/>
        <v>26790</v>
      </c>
    </row>
    <row r="58" spans="1:7" x14ac:dyDescent="0.25">
      <c r="A58" s="42" t="str">
        <f t="shared" si="3"/>
        <v>PASAIA</v>
      </c>
      <c r="B58" s="41">
        <f t="shared" si="4"/>
        <v>28765</v>
      </c>
      <c r="C58" s="41">
        <f t="shared" si="5"/>
        <v>24874</v>
      </c>
      <c r="D58" s="41">
        <f t="shared" si="6"/>
        <v>19</v>
      </c>
      <c r="E58" s="42" t="str">
        <f t="shared" si="2"/>
        <v>MARIN Y RIA DE PONTEVEDRA</v>
      </c>
      <c r="F58" s="42">
        <f t="shared" si="9"/>
        <v>28147</v>
      </c>
      <c r="G58" s="42">
        <f t="shared" si="8"/>
        <v>30494</v>
      </c>
    </row>
    <row r="59" spans="1:7" x14ac:dyDescent="0.25">
      <c r="A59" s="42" t="str">
        <f t="shared" si="3"/>
        <v>SANTA CRUZ DE TENERIFE</v>
      </c>
      <c r="B59" s="41">
        <f t="shared" si="4"/>
        <v>825358</v>
      </c>
      <c r="C59" s="41">
        <f t="shared" si="5"/>
        <v>733669</v>
      </c>
      <c r="D59" s="41">
        <f t="shared" si="6"/>
        <v>3</v>
      </c>
      <c r="E59" s="42" t="str">
        <f t="shared" si="2"/>
        <v>CASTELLON</v>
      </c>
      <c r="F59" s="42">
        <f t="shared" si="9"/>
        <v>25823</v>
      </c>
      <c r="G59" s="42">
        <f t="shared" si="8"/>
        <v>26754</v>
      </c>
    </row>
    <row r="60" spans="1:7" x14ac:dyDescent="0.25">
      <c r="A60" s="42" t="str">
        <f t="shared" si="3"/>
        <v>SANTANDER</v>
      </c>
      <c r="B60" s="41">
        <f t="shared" si="4"/>
        <v>39316</v>
      </c>
      <c r="C60" s="41">
        <f t="shared" si="5"/>
        <v>38702</v>
      </c>
      <c r="D60" s="41">
        <f t="shared" si="6"/>
        <v>18</v>
      </c>
      <c r="E60" s="42" t="str">
        <f t="shared" si="2"/>
        <v>FERROL-SAN CIBRAO</v>
      </c>
      <c r="F60" s="42">
        <f t="shared" si="9"/>
        <v>13982</v>
      </c>
      <c r="G60" s="42">
        <f t="shared" si="8"/>
        <v>12298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9979</v>
      </c>
      <c r="G61" s="42">
        <f t="shared" si="8"/>
        <v>19246</v>
      </c>
    </row>
    <row r="62" spans="1:7" x14ac:dyDescent="0.25">
      <c r="A62" s="42" t="str">
        <f t="shared" si="3"/>
        <v>TARRAGONA</v>
      </c>
      <c r="B62" s="41">
        <f t="shared" si="4"/>
        <v>97256</v>
      </c>
      <c r="C62" s="41">
        <f t="shared" si="5"/>
        <v>153892</v>
      </c>
      <c r="D62" s="41">
        <f t="shared" si="6"/>
        <v>11</v>
      </c>
      <c r="E62" s="42" t="str">
        <f t="shared" si="2"/>
        <v>MOTRIL</v>
      </c>
      <c r="F62" s="42">
        <f t="shared" si="9"/>
        <v>8326</v>
      </c>
      <c r="G62" s="42">
        <f t="shared" si="8"/>
        <v>13865</v>
      </c>
    </row>
    <row r="63" spans="1:7" x14ac:dyDescent="0.25">
      <c r="A63" s="42" t="str">
        <f t="shared" si="3"/>
        <v>VALENCIA</v>
      </c>
      <c r="B63" s="41">
        <f t="shared" si="4"/>
        <v>200622</v>
      </c>
      <c r="C63" s="41">
        <f t="shared" si="5"/>
        <v>214582</v>
      </c>
      <c r="D63" s="41">
        <f t="shared" si="6"/>
        <v>7</v>
      </c>
      <c r="E63" s="42" t="str">
        <f t="shared" si="2"/>
        <v>VILAGARCIA</v>
      </c>
      <c r="F63" s="42">
        <f t="shared" si="9"/>
        <v>5024</v>
      </c>
      <c r="G63" s="42">
        <f t="shared" si="8"/>
        <v>4330</v>
      </c>
    </row>
    <row r="64" spans="1:7" x14ac:dyDescent="0.25">
      <c r="A64" s="42" t="str">
        <f t="shared" si="3"/>
        <v>VIGO</v>
      </c>
      <c r="B64" s="41">
        <f t="shared" si="4"/>
        <v>215138</v>
      </c>
      <c r="C64" s="41">
        <f t="shared" si="5"/>
        <v>250462</v>
      </c>
      <c r="D64" s="41">
        <f t="shared" si="6"/>
        <v>6</v>
      </c>
      <c r="E64" s="42" t="str">
        <f t="shared" si="2"/>
        <v>MELILLA</v>
      </c>
      <c r="F64" s="42">
        <f t="shared" si="9"/>
        <v>1460</v>
      </c>
      <c r="G64" s="42">
        <f t="shared" si="8"/>
        <v>19260</v>
      </c>
    </row>
    <row r="65" spans="1:7" x14ac:dyDescent="0.25">
      <c r="A65" s="42" t="str">
        <f t="shared" si="3"/>
        <v>VILAGARCIA</v>
      </c>
      <c r="B65" s="41">
        <f t="shared" si="4"/>
        <v>5024</v>
      </c>
      <c r="C65" s="41">
        <f t="shared" si="5"/>
        <v>4330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1279</v>
      </c>
      <c r="D8" s="28">
        <v>931</v>
      </c>
      <c r="E8" s="28">
        <v>4259</v>
      </c>
      <c r="F8" s="13">
        <f t="shared" ref="F8:F35" si="0">((E8*100)/D8)-100</f>
        <v>357.46509129967774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3010069</v>
      </c>
      <c r="C11" s="27">
        <v>2258783</v>
      </c>
      <c r="D11" s="27">
        <v>27730323</v>
      </c>
      <c r="E11" s="27">
        <v>26176269</v>
      </c>
      <c r="F11" s="10">
        <f t="shared" si="0"/>
        <v>-5.6041684043853337</v>
      </c>
      <c r="G11" s="1"/>
      <c r="H11" s="1"/>
      <c r="I11" s="1"/>
    </row>
    <row r="12" spans="1:12" x14ac:dyDescent="0.25">
      <c r="A12" s="11" t="s">
        <v>49</v>
      </c>
      <c r="B12" s="28">
        <v>548</v>
      </c>
      <c r="C12" s="28">
        <v>0</v>
      </c>
      <c r="D12" s="28">
        <v>84848</v>
      </c>
      <c r="E12" s="28">
        <v>163764</v>
      </c>
      <c r="F12" s="13">
        <f t="shared" si="0"/>
        <v>93.00867433528191</v>
      </c>
      <c r="G12" s="1"/>
      <c r="H12" s="1"/>
      <c r="I12" s="1"/>
    </row>
    <row r="13" spans="1:12" x14ac:dyDescent="0.25">
      <c r="A13" s="8" t="s">
        <v>50</v>
      </c>
      <c r="B13" s="27">
        <v>5947</v>
      </c>
      <c r="C13" s="27">
        <v>51</v>
      </c>
      <c r="D13" s="27">
        <v>12320</v>
      </c>
      <c r="E13" s="27">
        <v>116</v>
      </c>
      <c r="F13" s="10">
        <f t="shared" si="0"/>
        <v>-99.058441558441558</v>
      </c>
      <c r="G13" s="1"/>
      <c r="H13" s="1"/>
      <c r="I13" s="1"/>
    </row>
    <row r="14" spans="1:12" x14ac:dyDescent="0.25">
      <c r="A14" s="11" t="s">
        <v>51</v>
      </c>
      <c r="B14" s="28">
        <v>586214</v>
      </c>
      <c r="C14" s="28">
        <v>614116</v>
      </c>
      <c r="D14" s="28">
        <v>5536323</v>
      </c>
      <c r="E14" s="28">
        <v>5383010</v>
      </c>
      <c r="F14" s="13">
        <f t="shared" si="0"/>
        <v>-2.7692206542139957</v>
      </c>
      <c r="G14" s="1"/>
      <c r="H14" s="1"/>
      <c r="I14" s="1"/>
    </row>
    <row r="15" spans="1:12" x14ac:dyDescent="0.25">
      <c r="A15" s="8" t="s">
        <v>52</v>
      </c>
      <c r="B15" s="27">
        <v>161735</v>
      </c>
      <c r="C15" s="27">
        <v>92758</v>
      </c>
      <c r="D15" s="27">
        <v>569538</v>
      </c>
      <c r="E15" s="27">
        <v>255551</v>
      </c>
      <c r="F15" s="10">
        <f t="shared" si="0"/>
        <v>-55.130123011985155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1381</v>
      </c>
      <c r="D16" s="28">
        <v>3592</v>
      </c>
      <c r="E16" s="28">
        <v>5364</v>
      </c>
      <c r="F16" s="13">
        <f t="shared" si="0"/>
        <v>49.331848552338528</v>
      </c>
      <c r="G16" s="1"/>
      <c r="H16" s="1"/>
      <c r="I16" s="1"/>
    </row>
    <row r="17" spans="1:9" x14ac:dyDescent="0.25">
      <c r="A17" s="8" t="s">
        <v>54</v>
      </c>
      <c r="B17" s="27">
        <v>52</v>
      </c>
      <c r="C17" s="27">
        <v>8504</v>
      </c>
      <c r="D17" s="27">
        <v>90</v>
      </c>
      <c r="E17" s="27">
        <v>18877</v>
      </c>
      <c r="F17" s="10">
        <f t="shared" si="0"/>
        <v>20874.444444444445</v>
      </c>
      <c r="G17" s="1"/>
      <c r="H17" s="1"/>
      <c r="I17" s="1"/>
    </row>
    <row r="18" spans="1:9" x14ac:dyDescent="0.25">
      <c r="A18" s="11" t="s">
        <v>55</v>
      </c>
      <c r="B18" s="28">
        <v>19431</v>
      </c>
      <c r="C18" s="28">
        <v>92409</v>
      </c>
      <c r="D18" s="28">
        <v>525477</v>
      </c>
      <c r="E18" s="28">
        <v>703418</v>
      </c>
      <c r="F18" s="13">
        <f t="shared" si="0"/>
        <v>33.862757075951947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28997</v>
      </c>
      <c r="C20" s="28">
        <v>63323</v>
      </c>
      <c r="D20" s="28">
        <v>327040</v>
      </c>
      <c r="E20" s="28">
        <v>539836</v>
      </c>
      <c r="F20" s="13">
        <f t="shared" si="0"/>
        <v>65.067270058708402</v>
      </c>
      <c r="G20" s="1"/>
      <c r="H20" s="1"/>
      <c r="I20" s="1"/>
    </row>
    <row r="21" spans="1:9" x14ac:dyDescent="0.25">
      <c r="A21" s="8" t="s">
        <v>58</v>
      </c>
      <c r="B21" s="27">
        <v>3298</v>
      </c>
      <c r="C21" s="27">
        <v>55172</v>
      </c>
      <c r="D21" s="27">
        <v>3298</v>
      </c>
      <c r="E21" s="27">
        <v>337271</v>
      </c>
      <c r="F21" s="10">
        <f t="shared" si="0"/>
        <v>10126.531231049121</v>
      </c>
      <c r="G21" s="1"/>
      <c r="H21" s="1"/>
      <c r="I21" s="1"/>
    </row>
    <row r="22" spans="1:9" x14ac:dyDescent="0.25">
      <c r="A22" s="11" t="s">
        <v>59</v>
      </c>
      <c r="B22" s="28">
        <v>653435</v>
      </c>
      <c r="C22" s="28">
        <v>932833</v>
      </c>
      <c r="D22" s="28">
        <v>5950826</v>
      </c>
      <c r="E22" s="28">
        <v>7051490</v>
      </c>
      <c r="F22" s="13">
        <f t="shared" si="0"/>
        <v>18.495986943661265</v>
      </c>
      <c r="G22" s="1"/>
      <c r="H22" s="1"/>
      <c r="I22" s="1"/>
    </row>
    <row r="23" spans="1:9" x14ac:dyDescent="0.25">
      <c r="A23" s="8" t="s">
        <v>60</v>
      </c>
      <c r="B23" s="27">
        <v>59781</v>
      </c>
      <c r="C23" s="27">
        <v>23735</v>
      </c>
      <c r="D23" s="27">
        <v>430805</v>
      </c>
      <c r="E23" s="27">
        <v>659295</v>
      </c>
      <c r="F23" s="10">
        <f t="shared" si="0"/>
        <v>53.037917387216964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1136</v>
      </c>
      <c r="D24" s="28">
        <v>248</v>
      </c>
      <c r="E24" s="28">
        <v>3750</v>
      </c>
      <c r="F24" s="13">
        <f t="shared" si="0"/>
        <v>1412.0967741935483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3668</v>
      </c>
      <c r="E26" s="28">
        <v>46</v>
      </c>
      <c r="F26" s="13">
        <f t="shared" si="0"/>
        <v>-98.745910577971642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19020</v>
      </c>
      <c r="C28" s="28">
        <v>22201</v>
      </c>
      <c r="D28" s="28">
        <v>225166</v>
      </c>
      <c r="E28" s="28">
        <v>203590</v>
      </c>
      <c r="F28" s="13">
        <f t="shared" si="0"/>
        <v>-9.5822637520762441</v>
      </c>
      <c r="G28" s="1"/>
      <c r="H28" s="1"/>
      <c r="I28" s="1"/>
    </row>
    <row r="29" spans="1:9" x14ac:dyDescent="0.25">
      <c r="A29" s="8" t="s">
        <v>66</v>
      </c>
      <c r="B29" s="27">
        <v>1048</v>
      </c>
      <c r="C29" s="27">
        <v>0</v>
      </c>
      <c r="D29" s="27">
        <v>2250</v>
      </c>
      <c r="E29" s="27">
        <v>58</v>
      </c>
      <c r="F29" s="10">
        <f t="shared" si="0"/>
        <v>-97.422222222222217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5095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565047</v>
      </c>
      <c r="C31" s="27">
        <v>438070</v>
      </c>
      <c r="D31" s="27">
        <v>4186767</v>
      </c>
      <c r="E31" s="27">
        <v>4668312</v>
      </c>
      <c r="F31" s="10">
        <f t="shared" si="0"/>
        <v>11.501595383741204</v>
      </c>
      <c r="G31" s="1"/>
      <c r="H31" s="1"/>
      <c r="I31" s="1"/>
    </row>
    <row r="32" spans="1:9" x14ac:dyDescent="0.25">
      <c r="A32" s="11" t="s">
        <v>69</v>
      </c>
      <c r="B32" s="28">
        <v>2206264</v>
      </c>
      <c r="C32" s="28">
        <v>2769284</v>
      </c>
      <c r="D32" s="28">
        <v>20238153</v>
      </c>
      <c r="E32" s="28">
        <v>23218789</v>
      </c>
      <c r="F32" s="13">
        <f t="shared" si="0"/>
        <v>14.727806435695982</v>
      </c>
      <c r="G32" s="1"/>
      <c r="H32" s="1"/>
      <c r="I32" s="1"/>
    </row>
    <row r="33" spans="1:9" x14ac:dyDescent="0.25">
      <c r="A33" s="8" t="s">
        <v>70</v>
      </c>
      <c r="B33" s="27">
        <v>16849</v>
      </c>
      <c r="C33" s="27">
        <v>12817</v>
      </c>
      <c r="D33" s="27">
        <v>146503</v>
      </c>
      <c r="E33" s="27">
        <v>172959</v>
      </c>
      <c r="F33" s="10">
        <f t="shared" si="0"/>
        <v>18.058333276451677</v>
      </c>
      <c r="G33" s="1"/>
      <c r="H33" s="1"/>
      <c r="I33" s="1"/>
    </row>
    <row r="34" spans="1:9" x14ac:dyDescent="0.25">
      <c r="A34" s="11" t="s">
        <v>71</v>
      </c>
      <c r="B34" s="28">
        <v>4002</v>
      </c>
      <c r="C34" s="28">
        <v>0</v>
      </c>
      <c r="D34" s="28">
        <v>24768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7341737</v>
      </c>
      <c r="C35" s="15">
        <f t="shared" ref="C35:E35" si="1">SUM(C7:C34)</f>
        <v>7387852</v>
      </c>
      <c r="D35" s="15">
        <f t="shared" si="1"/>
        <v>66008029</v>
      </c>
      <c r="E35" s="15">
        <f t="shared" si="1"/>
        <v>69566930</v>
      </c>
      <c r="F35" s="16">
        <f t="shared" si="0"/>
        <v>5.391618343883593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26176269</v>
      </c>
      <c r="G38" s="42">
        <f>LOOKUP(E38,$A$38:$A$65,$C$38:$C$65)</f>
        <v>27730323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4259</v>
      </c>
      <c r="C39" s="41">
        <f t="shared" ref="C39:C65" si="5">D8</f>
        <v>931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23218789</v>
      </c>
      <c r="G39" s="42">
        <f t="shared" ref="G39:G65" si="8">LOOKUP(E39,$A$38:$A$65,$C$38:$C$65)</f>
        <v>20238153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18</v>
      </c>
      <c r="E40" s="42" t="str">
        <f t="shared" si="2"/>
        <v>LAS PALMAS</v>
      </c>
      <c r="F40" s="42">
        <f t="shared" si="7"/>
        <v>7051490</v>
      </c>
      <c r="G40" s="42">
        <f t="shared" si="8"/>
        <v>5950826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5383010</v>
      </c>
      <c r="G41" s="42">
        <f t="shared" si="8"/>
        <v>5536323</v>
      </c>
    </row>
    <row r="42" spans="1:9" x14ac:dyDescent="0.25">
      <c r="A42" s="42" t="str">
        <f t="shared" si="3"/>
        <v>BAHIA DE ALGECIRAS</v>
      </c>
      <c r="B42" s="41">
        <f t="shared" si="4"/>
        <v>26176269</v>
      </c>
      <c r="C42" s="41">
        <f t="shared" si="5"/>
        <v>27730323</v>
      </c>
      <c r="D42" s="41">
        <f t="shared" si="6"/>
        <v>1</v>
      </c>
      <c r="E42" s="42" t="str">
        <f t="shared" si="2"/>
        <v>TARRAGONA</v>
      </c>
      <c r="F42" s="42">
        <f t="shared" si="7"/>
        <v>4668312</v>
      </c>
      <c r="G42" s="42">
        <f t="shared" si="8"/>
        <v>4186767</v>
      </c>
    </row>
    <row r="43" spans="1:9" x14ac:dyDescent="0.25">
      <c r="A43" s="42" t="str">
        <f t="shared" si="3"/>
        <v>BAHIA DE CADIZ</v>
      </c>
      <c r="B43" s="41">
        <f t="shared" si="4"/>
        <v>163764</v>
      </c>
      <c r="C43" s="41">
        <f t="shared" si="5"/>
        <v>84848</v>
      </c>
      <c r="D43" s="41">
        <f t="shared" si="6"/>
        <v>13</v>
      </c>
      <c r="E43" s="42" t="str">
        <f t="shared" si="2"/>
        <v>CEUTA</v>
      </c>
      <c r="F43" s="42">
        <f t="shared" si="7"/>
        <v>703418</v>
      </c>
      <c r="G43" s="42">
        <f t="shared" si="8"/>
        <v>525477</v>
      </c>
    </row>
    <row r="44" spans="1:9" x14ac:dyDescent="0.25">
      <c r="A44" s="42" t="str">
        <f t="shared" si="3"/>
        <v>BALEARES</v>
      </c>
      <c r="B44" s="41">
        <f t="shared" si="4"/>
        <v>116</v>
      </c>
      <c r="C44" s="41">
        <f t="shared" si="5"/>
        <v>12320</v>
      </c>
      <c r="D44" s="41">
        <f t="shared" si="6"/>
        <v>19</v>
      </c>
      <c r="E44" s="42" t="str">
        <f t="shared" si="2"/>
        <v>MALAGA</v>
      </c>
      <c r="F44" s="42">
        <f t="shared" si="7"/>
        <v>659295</v>
      </c>
      <c r="G44" s="42">
        <f t="shared" si="8"/>
        <v>430805</v>
      </c>
    </row>
    <row r="45" spans="1:9" x14ac:dyDescent="0.25">
      <c r="A45" s="42" t="str">
        <f t="shared" si="3"/>
        <v>BARCELONA</v>
      </c>
      <c r="B45" s="41">
        <f t="shared" si="4"/>
        <v>5383010</v>
      </c>
      <c r="C45" s="41">
        <f t="shared" si="5"/>
        <v>5536323</v>
      </c>
      <c r="D45" s="41">
        <f t="shared" si="6"/>
        <v>4</v>
      </c>
      <c r="E45" s="42" t="str">
        <f t="shared" si="2"/>
        <v>GIJON</v>
      </c>
      <c r="F45" s="42">
        <f t="shared" si="7"/>
        <v>539836</v>
      </c>
      <c r="G45" s="42">
        <f t="shared" si="8"/>
        <v>327040</v>
      </c>
    </row>
    <row r="46" spans="1:9" x14ac:dyDescent="0.25">
      <c r="A46" s="42" t="str">
        <f t="shared" si="3"/>
        <v>BILBAO</v>
      </c>
      <c r="B46" s="41">
        <f t="shared" si="4"/>
        <v>255551</v>
      </c>
      <c r="C46" s="41">
        <f t="shared" si="5"/>
        <v>569538</v>
      </c>
      <c r="D46" s="41">
        <f t="shared" si="6"/>
        <v>10</v>
      </c>
      <c r="E46" s="42" t="str">
        <f t="shared" si="2"/>
        <v>HUELVA</v>
      </c>
      <c r="F46" s="42">
        <f t="shared" si="7"/>
        <v>337271</v>
      </c>
      <c r="G46" s="42">
        <f t="shared" si="8"/>
        <v>3298</v>
      </c>
    </row>
    <row r="47" spans="1:9" x14ac:dyDescent="0.25">
      <c r="A47" s="42" t="str">
        <f t="shared" si="3"/>
        <v>CARTAGENA</v>
      </c>
      <c r="B47" s="41">
        <f t="shared" si="4"/>
        <v>5364</v>
      </c>
      <c r="C47" s="41">
        <f t="shared" si="5"/>
        <v>3592</v>
      </c>
      <c r="D47" s="41">
        <f t="shared" si="6"/>
        <v>15</v>
      </c>
      <c r="E47" s="42" t="str">
        <f t="shared" si="2"/>
        <v>BILBAO</v>
      </c>
      <c r="F47" s="42">
        <f t="shared" si="7"/>
        <v>255551</v>
      </c>
      <c r="G47" s="42">
        <f t="shared" si="8"/>
        <v>569538</v>
      </c>
    </row>
    <row r="48" spans="1:9" x14ac:dyDescent="0.25">
      <c r="A48" s="42" t="str">
        <f t="shared" si="3"/>
        <v>CASTELLON</v>
      </c>
      <c r="B48" s="41">
        <f t="shared" si="4"/>
        <v>18877</v>
      </c>
      <c r="C48" s="41">
        <f t="shared" si="5"/>
        <v>90</v>
      </c>
      <c r="D48" s="41">
        <f t="shared" si="6"/>
        <v>14</v>
      </c>
      <c r="E48" s="42" t="str">
        <f t="shared" si="2"/>
        <v>SANTA CRUZ DE TENERIFE</v>
      </c>
      <c r="F48" s="42">
        <f t="shared" si="7"/>
        <v>203590</v>
      </c>
      <c r="G48" s="42">
        <f t="shared" si="8"/>
        <v>225166</v>
      </c>
    </row>
    <row r="49" spans="1:7" x14ac:dyDescent="0.25">
      <c r="A49" s="42" t="str">
        <f t="shared" si="3"/>
        <v>CEUTA</v>
      </c>
      <c r="B49" s="41">
        <f t="shared" si="4"/>
        <v>703418</v>
      </c>
      <c r="C49" s="41">
        <f t="shared" si="5"/>
        <v>525477</v>
      </c>
      <c r="D49" s="41">
        <f t="shared" si="6"/>
        <v>6</v>
      </c>
      <c r="E49" s="42" t="str">
        <f t="shared" si="2"/>
        <v>VIGO</v>
      </c>
      <c r="F49" s="42">
        <f t="shared" si="7"/>
        <v>172959</v>
      </c>
      <c r="G49" s="42">
        <f t="shared" si="8"/>
        <v>146503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163764</v>
      </c>
      <c r="G50" s="42">
        <f t="shared" si="8"/>
        <v>84848</v>
      </c>
    </row>
    <row r="51" spans="1:7" x14ac:dyDescent="0.25">
      <c r="A51" s="42" t="str">
        <f t="shared" si="3"/>
        <v>GIJON</v>
      </c>
      <c r="B51" s="41">
        <f t="shared" si="4"/>
        <v>539836</v>
      </c>
      <c r="C51" s="41">
        <f t="shared" si="5"/>
        <v>327040</v>
      </c>
      <c r="D51" s="41">
        <f t="shared" si="6"/>
        <v>8</v>
      </c>
      <c r="E51" s="42" t="str">
        <f t="shared" si="2"/>
        <v>CASTELLON</v>
      </c>
      <c r="F51" s="42">
        <f t="shared" si="7"/>
        <v>18877</v>
      </c>
      <c r="G51" s="42">
        <f t="shared" si="8"/>
        <v>90</v>
      </c>
    </row>
    <row r="52" spans="1:7" x14ac:dyDescent="0.25">
      <c r="A52" s="42" t="str">
        <f t="shared" si="3"/>
        <v>HUELVA</v>
      </c>
      <c r="B52" s="41">
        <f t="shared" si="4"/>
        <v>337271</v>
      </c>
      <c r="C52" s="41">
        <f t="shared" si="5"/>
        <v>3298</v>
      </c>
      <c r="D52" s="41">
        <f t="shared" si="6"/>
        <v>9</v>
      </c>
      <c r="E52" s="42" t="str">
        <f t="shared" si="2"/>
        <v>CARTAGENA</v>
      </c>
      <c r="F52" s="42">
        <f t="shared" si="7"/>
        <v>5364</v>
      </c>
      <c r="G52" s="42">
        <f t="shared" si="8"/>
        <v>3592</v>
      </c>
    </row>
    <row r="53" spans="1:7" x14ac:dyDescent="0.25">
      <c r="A53" s="42" t="str">
        <f t="shared" si="3"/>
        <v>LAS PALMAS</v>
      </c>
      <c r="B53" s="41">
        <f t="shared" si="4"/>
        <v>7051490</v>
      </c>
      <c r="C53" s="41">
        <f t="shared" si="5"/>
        <v>5950826</v>
      </c>
      <c r="D53" s="41">
        <f t="shared" si="6"/>
        <v>3</v>
      </c>
      <c r="E53" s="42" t="str">
        <f t="shared" si="2"/>
        <v>ALICANTE</v>
      </c>
      <c r="F53" s="42">
        <f t="shared" si="7"/>
        <v>4259</v>
      </c>
      <c r="G53" s="42">
        <f t="shared" si="8"/>
        <v>931</v>
      </c>
    </row>
    <row r="54" spans="1:7" x14ac:dyDescent="0.25">
      <c r="A54" s="42" t="str">
        <f t="shared" si="3"/>
        <v>MALAGA</v>
      </c>
      <c r="B54" s="41">
        <f t="shared" si="4"/>
        <v>659295</v>
      </c>
      <c r="C54" s="41">
        <f t="shared" si="5"/>
        <v>430805</v>
      </c>
      <c r="D54" s="41">
        <f t="shared" si="6"/>
        <v>7</v>
      </c>
      <c r="E54" s="42" t="str">
        <f t="shared" si="2"/>
        <v>MARIN Y RIA DE PONTEVEDRA</v>
      </c>
      <c r="F54" s="42">
        <f t="shared" si="7"/>
        <v>3750</v>
      </c>
      <c r="G54" s="42">
        <f t="shared" si="8"/>
        <v>248</v>
      </c>
    </row>
    <row r="55" spans="1:7" x14ac:dyDescent="0.25">
      <c r="A55" s="42" t="str">
        <f t="shared" si="3"/>
        <v>MARIN Y RIA DE PONTEVEDRA</v>
      </c>
      <c r="B55" s="41">
        <f t="shared" si="4"/>
        <v>3750</v>
      </c>
      <c r="C55" s="41">
        <f t="shared" si="5"/>
        <v>248</v>
      </c>
      <c r="D55" s="41">
        <f t="shared" si="6"/>
        <v>17</v>
      </c>
      <c r="E55" s="42" t="str">
        <f t="shared" si="2"/>
        <v>ALMERIA</v>
      </c>
      <c r="F55" s="42">
        <f t="shared" ref="F55:F65" si="9">LOOKUP(E55,$A$38:$A$65,$B$38:$B$65)</f>
        <v>906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116</v>
      </c>
      <c r="G56" s="42">
        <f t="shared" si="8"/>
        <v>12320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3668</v>
      </c>
      <c r="D57" s="41">
        <f t="shared" si="6"/>
        <v>21</v>
      </c>
      <c r="E57" s="42" t="str">
        <f t="shared" si="2"/>
        <v>SANTANDER</v>
      </c>
      <c r="F57" s="42">
        <f t="shared" si="9"/>
        <v>58</v>
      </c>
      <c r="G57" s="42">
        <f t="shared" si="8"/>
        <v>2250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46</v>
      </c>
      <c r="G58" s="42">
        <f t="shared" si="8"/>
        <v>3668</v>
      </c>
    </row>
    <row r="59" spans="1:7" x14ac:dyDescent="0.25">
      <c r="A59" s="42" t="str">
        <f t="shared" si="3"/>
        <v>SANTA CRUZ DE TENERIFE</v>
      </c>
      <c r="B59" s="41">
        <f t="shared" si="4"/>
        <v>203590</v>
      </c>
      <c r="C59" s="41">
        <f t="shared" si="5"/>
        <v>225166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58</v>
      </c>
      <c r="C60" s="41">
        <f t="shared" si="5"/>
        <v>2250</v>
      </c>
      <c r="D60" s="41">
        <f t="shared" si="6"/>
        <v>20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5095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4668312</v>
      </c>
      <c r="C62" s="41">
        <f t="shared" si="5"/>
        <v>4186767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23218789</v>
      </c>
      <c r="C63" s="41">
        <f t="shared" si="5"/>
        <v>20238153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172959</v>
      </c>
      <c r="C64" s="41">
        <f t="shared" si="5"/>
        <v>146503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24768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1279</v>
      </c>
      <c r="D8" s="30">
        <v>931</v>
      </c>
      <c r="E8" s="30">
        <v>3539</v>
      </c>
      <c r="F8" s="13">
        <f t="shared" ref="F8:F35" si="0">((E8*100)/D8)-100</f>
        <v>280.12889366272827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3009783</v>
      </c>
      <c r="C11" s="29">
        <v>2119073</v>
      </c>
      <c r="D11" s="29">
        <v>26678093</v>
      </c>
      <c r="E11" s="29">
        <v>25975399</v>
      </c>
      <c r="F11" s="10">
        <f t="shared" si="0"/>
        <v>-2.6339738751191817</v>
      </c>
      <c r="G11" s="1"/>
      <c r="H11" s="1"/>
      <c r="I11" s="1"/>
    </row>
    <row r="12" spans="1:12" x14ac:dyDescent="0.25">
      <c r="A12" s="11" t="s">
        <v>49</v>
      </c>
      <c r="B12" s="30">
        <v>484</v>
      </c>
      <c r="C12" s="30">
        <v>0</v>
      </c>
      <c r="D12" s="30">
        <v>11587</v>
      </c>
      <c r="E12" s="30">
        <v>221</v>
      </c>
      <c r="F12" s="13">
        <f t="shared" si="0"/>
        <v>-98.092690083714501</v>
      </c>
      <c r="G12" s="1"/>
      <c r="H12" s="1"/>
      <c r="I12" s="1"/>
    </row>
    <row r="13" spans="1:12" x14ac:dyDescent="0.25">
      <c r="A13" s="8" t="s">
        <v>50</v>
      </c>
      <c r="B13" s="29">
        <v>1014</v>
      </c>
      <c r="C13" s="29">
        <v>0</v>
      </c>
      <c r="D13" s="29">
        <v>1324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0">
        <v>495653</v>
      </c>
      <c r="C14" s="30">
        <v>595425</v>
      </c>
      <c r="D14" s="30">
        <v>5107572</v>
      </c>
      <c r="E14" s="30">
        <v>5115383</v>
      </c>
      <c r="F14" s="13">
        <f t="shared" si="0"/>
        <v>0.15292980696111158</v>
      </c>
      <c r="G14" s="1"/>
      <c r="H14" s="1"/>
      <c r="I14" s="1"/>
    </row>
    <row r="15" spans="1:12" x14ac:dyDescent="0.25">
      <c r="A15" s="8" t="s">
        <v>52</v>
      </c>
      <c r="B15" s="29">
        <v>6396</v>
      </c>
      <c r="C15" s="29">
        <v>6054</v>
      </c>
      <c r="D15" s="29">
        <v>59280</v>
      </c>
      <c r="E15" s="29">
        <v>77246</v>
      </c>
      <c r="F15" s="10">
        <f t="shared" si="0"/>
        <v>30.307017543859644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52</v>
      </c>
      <c r="C17" s="29">
        <v>304</v>
      </c>
      <c r="D17" s="29">
        <v>75</v>
      </c>
      <c r="E17" s="29">
        <v>4819</v>
      </c>
      <c r="F17" s="10">
        <f t="shared" si="0"/>
        <v>6325.333333333333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25</v>
      </c>
      <c r="D18" s="30">
        <v>18</v>
      </c>
      <c r="E18" s="30">
        <v>59</v>
      </c>
      <c r="F18" s="17">
        <f t="shared" si="0"/>
        <v>227.77777777777777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556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619210</v>
      </c>
      <c r="C22" s="30">
        <v>913652</v>
      </c>
      <c r="D22" s="30">
        <v>5766709</v>
      </c>
      <c r="E22" s="30">
        <v>6688878</v>
      </c>
      <c r="F22" s="13">
        <f t="shared" si="0"/>
        <v>15.991252549764525</v>
      </c>
      <c r="G22" s="1"/>
      <c r="H22" s="1"/>
      <c r="I22" s="1"/>
    </row>
    <row r="23" spans="1:9" x14ac:dyDescent="0.25">
      <c r="A23" s="8" t="s">
        <v>60</v>
      </c>
      <c r="B23" s="29">
        <v>59781</v>
      </c>
      <c r="C23" s="29">
        <v>23735</v>
      </c>
      <c r="D23" s="29">
        <v>430805</v>
      </c>
      <c r="E23" s="29">
        <v>659295</v>
      </c>
      <c r="F23" s="10">
        <f t="shared" si="0"/>
        <v>53.037917387216964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1136</v>
      </c>
      <c r="D24" s="30">
        <v>248</v>
      </c>
      <c r="E24" s="30">
        <v>3750</v>
      </c>
      <c r="F24" s="13">
        <f t="shared" si="0"/>
        <v>1412.0967741935483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14625</v>
      </c>
      <c r="C28" s="30">
        <v>17940</v>
      </c>
      <c r="D28" s="30">
        <v>178143</v>
      </c>
      <c r="E28" s="30">
        <v>157355</v>
      </c>
      <c r="F28" s="13">
        <f t="shared" si="0"/>
        <v>-11.66927692920855</v>
      </c>
      <c r="G28" s="1"/>
      <c r="H28" s="1"/>
      <c r="I28" s="1"/>
    </row>
    <row r="29" spans="1:9" x14ac:dyDescent="0.25">
      <c r="A29" s="8" t="s">
        <v>66</v>
      </c>
      <c r="B29" s="29">
        <v>140</v>
      </c>
      <c r="C29" s="29">
        <v>0</v>
      </c>
      <c r="D29" s="29">
        <v>140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46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170713</v>
      </c>
      <c r="C31" s="29">
        <v>160407</v>
      </c>
      <c r="D31" s="29">
        <v>1197437</v>
      </c>
      <c r="E31" s="29">
        <v>1574853</v>
      </c>
      <c r="F31" s="10">
        <f t="shared" si="0"/>
        <v>31.518651920727365</v>
      </c>
      <c r="G31" s="1"/>
      <c r="H31" s="1"/>
      <c r="I31" s="1"/>
    </row>
    <row r="32" spans="1:9" x14ac:dyDescent="0.25">
      <c r="A32" s="11" t="s">
        <v>69</v>
      </c>
      <c r="B32" s="30">
        <v>2205761</v>
      </c>
      <c r="C32" s="30">
        <v>2769106</v>
      </c>
      <c r="D32" s="30">
        <v>20228956</v>
      </c>
      <c r="E32" s="30">
        <v>23195098</v>
      </c>
      <c r="F32" s="13">
        <f t="shared" si="0"/>
        <v>14.662852596050925</v>
      </c>
      <c r="G32" s="1"/>
      <c r="H32" s="1"/>
      <c r="I32" s="1"/>
    </row>
    <row r="33" spans="1:9" x14ac:dyDescent="0.25">
      <c r="A33" s="8" t="s">
        <v>70</v>
      </c>
      <c r="B33" s="29">
        <v>9293</v>
      </c>
      <c r="C33" s="29">
        <v>7891</v>
      </c>
      <c r="D33" s="29">
        <v>82260</v>
      </c>
      <c r="E33" s="29">
        <v>104650</v>
      </c>
      <c r="F33" s="10">
        <f t="shared" si="0"/>
        <v>27.21857524920982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9709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6592905</v>
      </c>
      <c r="C35" s="15">
        <f t="shared" ref="C35:E35" si="1">SUM(C7:C34)</f>
        <v>6616027</v>
      </c>
      <c r="D35" s="15">
        <f t="shared" si="1"/>
        <v>59753333</v>
      </c>
      <c r="E35" s="15">
        <f t="shared" si="1"/>
        <v>63561147</v>
      </c>
      <c r="F35" s="16">
        <f t="shared" si="0"/>
        <v>6.372554983669275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25975399</v>
      </c>
      <c r="G38" s="42">
        <f>LOOKUP(E38,$A$38:$A$65,$C$38:$C$65)</f>
        <v>26678093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3539</v>
      </c>
      <c r="C39" s="41">
        <f t="shared" ref="C39:C65" si="5">D8</f>
        <v>931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23195098</v>
      </c>
      <c r="G39" s="42">
        <f t="shared" ref="G39:G65" si="8">LOOKUP(E39,$A$38:$A$65,$C$38:$C$65)</f>
        <v>20228956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6688878</v>
      </c>
      <c r="G40" s="42">
        <f t="shared" si="8"/>
        <v>5766709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5115383</v>
      </c>
      <c r="G41" s="42">
        <f t="shared" si="8"/>
        <v>5107572</v>
      </c>
    </row>
    <row r="42" spans="1:9" x14ac:dyDescent="0.25">
      <c r="A42" s="42" t="str">
        <f t="shared" si="3"/>
        <v>BAHIA DE ALGECIRAS</v>
      </c>
      <c r="B42" s="41">
        <f t="shared" si="4"/>
        <v>25975399</v>
      </c>
      <c r="C42" s="41">
        <f t="shared" si="5"/>
        <v>26678093</v>
      </c>
      <c r="D42" s="41">
        <f t="shared" si="6"/>
        <v>1</v>
      </c>
      <c r="E42" s="42" t="str">
        <f t="shared" si="2"/>
        <v>TARRAGONA</v>
      </c>
      <c r="F42" s="42">
        <f t="shared" si="7"/>
        <v>1574853</v>
      </c>
      <c r="G42" s="42">
        <f t="shared" si="8"/>
        <v>1197437</v>
      </c>
    </row>
    <row r="43" spans="1:9" x14ac:dyDescent="0.25">
      <c r="A43" s="42" t="str">
        <f t="shared" si="3"/>
        <v>BAHIA DE CADIZ</v>
      </c>
      <c r="B43" s="41">
        <f t="shared" si="4"/>
        <v>221</v>
      </c>
      <c r="C43" s="41">
        <f t="shared" si="5"/>
        <v>11587</v>
      </c>
      <c r="D43" s="41">
        <f t="shared" si="6"/>
        <v>14</v>
      </c>
      <c r="E43" s="42" t="str">
        <f t="shared" si="2"/>
        <v>MALAGA</v>
      </c>
      <c r="F43" s="42">
        <f t="shared" si="7"/>
        <v>659295</v>
      </c>
      <c r="G43" s="42">
        <f t="shared" si="8"/>
        <v>430805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1324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157355</v>
      </c>
      <c r="G44" s="42">
        <f t="shared" si="8"/>
        <v>178143</v>
      </c>
    </row>
    <row r="45" spans="1:9" x14ac:dyDescent="0.25">
      <c r="A45" s="42" t="str">
        <f t="shared" si="3"/>
        <v>BARCELONA</v>
      </c>
      <c r="B45" s="41">
        <f t="shared" si="4"/>
        <v>5115383</v>
      </c>
      <c r="C45" s="41">
        <f t="shared" si="5"/>
        <v>5107572</v>
      </c>
      <c r="D45" s="41">
        <f t="shared" si="6"/>
        <v>4</v>
      </c>
      <c r="E45" s="42" t="str">
        <f t="shared" si="2"/>
        <v>VIGO</v>
      </c>
      <c r="F45" s="42">
        <f t="shared" si="7"/>
        <v>104650</v>
      </c>
      <c r="G45" s="42">
        <f t="shared" si="8"/>
        <v>82260</v>
      </c>
    </row>
    <row r="46" spans="1:9" x14ac:dyDescent="0.25">
      <c r="A46" s="42" t="str">
        <f t="shared" si="3"/>
        <v>BILBAO</v>
      </c>
      <c r="B46" s="41">
        <f t="shared" si="4"/>
        <v>77246</v>
      </c>
      <c r="C46" s="41">
        <f t="shared" si="5"/>
        <v>59280</v>
      </c>
      <c r="D46" s="41">
        <f t="shared" si="6"/>
        <v>9</v>
      </c>
      <c r="E46" s="42" t="str">
        <f t="shared" si="2"/>
        <v>BILBAO</v>
      </c>
      <c r="F46" s="42">
        <f t="shared" si="7"/>
        <v>77246</v>
      </c>
      <c r="G46" s="42">
        <f t="shared" si="8"/>
        <v>59280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4819</v>
      </c>
      <c r="G47" s="42">
        <f t="shared" si="8"/>
        <v>75</v>
      </c>
    </row>
    <row r="48" spans="1:9" x14ac:dyDescent="0.25">
      <c r="A48" s="42" t="str">
        <f t="shared" si="3"/>
        <v>CASTELLON</v>
      </c>
      <c r="B48" s="41">
        <f t="shared" si="4"/>
        <v>4819</v>
      </c>
      <c r="C48" s="41">
        <f t="shared" si="5"/>
        <v>75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3750</v>
      </c>
      <c r="G48" s="42">
        <f t="shared" si="8"/>
        <v>248</v>
      </c>
    </row>
    <row r="49" spans="1:7" x14ac:dyDescent="0.25">
      <c r="A49" s="42" t="str">
        <f t="shared" si="3"/>
        <v>CEUTA</v>
      </c>
      <c r="B49" s="41">
        <f t="shared" si="4"/>
        <v>59</v>
      </c>
      <c r="C49" s="41">
        <f t="shared" si="5"/>
        <v>18</v>
      </c>
      <c r="D49" s="41">
        <f t="shared" si="6"/>
        <v>15</v>
      </c>
      <c r="E49" s="42" t="str">
        <f t="shared" si="2"/>
        <v>ALICANTE</v>
      </c>
      <c r="F49" s="42">
        <f t="shared" si="7"/>
        <v>3539</v>
      </c>
      <c r="G49" s="42">
        <f t="shared" si="8"/>
        <v>931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556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556</v>
      </c>
      <c r="C51" s="41">
        <f t="shared" si="5"/>
        <v>0</v>
      </c>
      <c r="D51" s="41">
        <f t="shared" si="6"/>
        <v>13</v>
      </c>
      <c r="E51" s="42" t="str">
        <f t="shared" si="2"/>
        <v>BAHIA DE CADIZ</v>
      </c>
      <c r="F51" s="42">
        <f t="shared" si="7"/>
        <v>221</v>
      </c>
      <c r="G51" s="42">
        <f t="shared" si="8"/>
        <v>11587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59</v>
      </c>
      <c r="G52" s="42">
        <f t="shared" si="8"/>
        <v>18</v>
      </c>
    </row>
    <row r="53" spans="1:7" x14ac:dyDescent="0.25">
      <c r="A53" s="42" t="str">
        <f t="shared" si="3"/>
        <v>LAS PALMAS</v>
      </c>
      <c r="B53" s="41">
        <f t="shared" si="4"/>
        <v>6688878</v>
      </c>
      <c r="C53" s="41">
        <f t="shared" si="5"/>
        <v>5766709</v>
      </c>
      <c r="D53" s="41">
        <f t="shared" si="6"/>
        <v>3</v>
      </c>
      <c r="E53" s="42" t="str">
        <f t="shared" si="2"/>
        <v>MOTRIL</v>
      </c>
      <c r="F53" s="42">
        <f t="shared" si="7"/>
        <v>46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659295</v>
      </c>
      <c r="C54" s="41">
        <f t="shared" si="5"/>
        <v>430805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3750</v>
      </c>
      <c r="C55" s="41">
        <f t="shared" si="5"/>
        <v>248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157355</v>
      </c>
      <c r="C59" s="41">
        <f t="shared" si="5"/>
        <v>178143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140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1574853</v>
      </c>
      <c r="C62" s="41">
        <f t="shared" si="5"/>
        <v>1197437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23195098</v>
      </c>
      <c r="C63" s="41">
        <f t="shared" si="5"/>
        <v>20228956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104650</v>
      </c>
      <c r="C64" s="41">
        <f t="shared" si="5"/>
        <v>82260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9709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1">
        <v>10937</v>
      </c>
      <c r="C7" s="31">
        <v>6476</v>
      </c>
      <c r="D7" s="31">
        <v>98408</v>
      </c>
      <c r="E7" s="31">
        <v>70524</v>
      </c>
      <c r="F7" s="10">
        <f>((E7*100)/D7)-100</f>
        <v>-28.335094707747331</v>
      </c>
      <c r="G7" s="1"/>
      <c r="H7" s="1"/>
      <c r="I7" s="1"/>
    </row>
    <row r="8" spans="1:12" x14ac:dyDescent="0.25">
      <c r="A8" s="11" t="s">
        <v>45</v>
      </c>
      <c r="B8" s="32">
        <v>90238</v>
      </c>
      <c r="C8" s="32">
        <v>84317</v>
      </c>
      <c r="D8" s="32">
        <v>688255</v>
      </c>
      <c r="E8" s="32">
        <v>848748</v>
      </c>
      <c r="F8" s="13">
        <f t="shared" ref="F8:F35" si="0">((E8*100)/D8)-100</f>
        <v>23.318828050649827</v>
      </c>
      <c r="G8" s="1"/>
      <c r="H8" s="1"/>
      <c r="I8" s="1"/>
    </row>
    <row r="9" spans="1:12" x14ac:dyDescent="0.25">
      <c r="A9" s="8" t="s">
        <v>46</v>
      </c>
      <c r="B9" s="31">
        <v>2639</v>
      </c>
      <c r="C9" s="31">
        <v>4236</v>
      </c>
      <c r="D9" s="31">
        <v>6457</v>
      </c>
      <c r="E9" s="31">
        <v>21671</v>
      </c>
      <c r="F9" s="10">
        <f t="shared" si="0"/>
        <v>235.62025708533372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21647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3173478</v>
      </c>
      <c r="C11" s="31">
        <v>2315890</v>
      </c>
      <c r="D11" s="31">
        <v>28058649</v>
      </c>
      <c r="E11" s="31">
        <v>27464984</v>
      </c>
      <c r="F11" s="10">
        <f t="shared" si="0"/>
        <v>-2.1158003722844967</v>
      </c>
      <c r="G11" s="1"/>
      <c r="H11" s="1"/>
      <c r="I11" s="1"/>
    </row>
    <row r="12" spans="1:12" x14ac:dyDescent="0.25">
      <c r="A12" s="11" t="s">
        <v>49</v>
      </c>
      <c r="B12" s="32">
        <v>84818</v>
      </c>
      <c r="C12" s="32">
        <v>72009</v>
      </c>
      <c r="D12" s="32">
        <v>771142</v>
      </c>
      <c r="E12" s="32">
        <v>824221</v>
      </c>
      <c r="F12" s="13">
        <f t="shared" si="0"/>
        <v>6.8831680805869695</v>
      </c>
      <c r="G12" s="1"/>
      <c r="H12" s="1"/>
      <c r="I12" s="1"/>
    </row>
    <row r="13" spans="1:12" x14ac:dyDescent="0.25">
      <c r="A13" s="8" t="s">
        <v>50</v>
      </c>
      <c r="B13" s="31">
        <v>52655</v>
      </c>
      <c r="C13" s="31">
        <v>35713</v>
      </c>
      <c r="D13" s="31">
        <v>475971</v>
      </c>
      <c r="E13" s="31">
        <v>413134</v>
      </c>
      <c r="F13" s="10">
        <f t="shared" si="0"/>
        <v>-13.201854734847288</v>
      </c>
      <c r="G13" s="1"/>
      <c r="H13" s="1"/>
      <c r="I13" s="1"/>
    </row>
    <row r="14" spans="1:12" x14ac:dyDescent="0.25">
      <c r="A14" s="11" t="s">
        <v>51</v>
      </c>
      <c r="B14" s="32">
        <v>1416367</v>
      </c>
      <c r="C14" s="32">
        <v>1642746</v>
      </c>
      <c r="D14" s="32">
        <v>12992101</v>
      </c>
      <c r="E14" s="32">
        <v>13957123</v>
      </c>
      <c r="F14" s="13">
        <f t="shared" si="0"/>
        <v>7.4277593747154498</v>
      </c>
      <c r="G14" s="1"/>
      <c r="H14" s="1"/>
      <c r="I14" s="1"/>
    </row>
    <row r="15" spans="1:12" x14ac:dyDescent="0.25">
      <c r="A15" s="8" t="s">
        <v>52</v>
      </c>
      <c r="B15" s="31">
        <v>412557</v>
      </c>
      <c r="C15" s="31">
        <v>447544</v>
      </c>
      <c r="D15" s="31">
        <v>3434007</v>
      </c>
      <c r="E15" s="31">
        <v>4062969</v>
      </c>
      <c r="F15" s="10">
        <f t="shared" si="0"/>
        <v>18.315687766507168</v>
      </c>
      <c r="G15" s="1"/>
      <c r="H15" s="1"/>
      <c r="I15" s="1"/>
    </row>
    <row r="16" spans="1:12" x14ac:dyDescent="0.25">
      <c r="A16" s="11" t="s">
        <v>53</v>
      </c>
      <c r="B16" s="32">
        <v>61308</v>
      </c>
      <c r="C16" s="32">
        <v>59476</v>
      </c>
      <c r="D16" s="32">
        <v>429209</v>
      </c>
      <c r="E16" s="32">
        <v>556685</v>
      </c>
      <c r="F16" s="13">
        <f t="shared" si="0"/>
        <v>29.700215978695695</v>
      </c>
      <c r="G16" s="1"/>
      <c r="H16" s="1"/>
      <c r="I16" s="1"/>
    </row>
    <row r="17" spans="1:9" x14ac:dyDescent="0.25">
      <c r="A17" s="8" t="s">
        <v>54</v>
      </c>
      <c r="B17" s="31">
        <v>66890</v>
      </c>
      <c r="C17" s="31">
        <v>100246</v>
      </c>
      <c r="D17" s="31">
        <v>622307</v>
      </c>
      <c r="E17" s="31">
        <v>971592</v>
      </c>
      <c r="F17" s="10">
        <f t="shared" si="0"/>
        <v>56.12744192175245</v>
      </c>
      <c r="G17" s="1"/>
      <c r="H17" s="1"/>
      <c r="I17" s="1"/>
    </row>
    <row r="18" spans="1:9" x14ac:dyDescent="0.25">
      <c r="A18" s="11" t="s">
        <v>55</v>
      </c>
      <c r="B18" s="32">
        <v>3831</v>
      </c>
      <c r="C18" s="32">
        <v>3946</v>
      </c>
      <c r="D18" s="32">
        <v>46035</v>
      </c>
      <c r="E18" s="32">
        <v>29163</v>
      </c>
      <c r="F18" s="13">
        <f t="shared" si="0"/>
        <v>-36.650374714890845</v>
      </c>
      <c r="G18" s="1"/>
      <c r="H18" s="1"/>
      <c r="I18" s="1"/>
    </row>
    <row r="19" spans="1:9" x14ac:dyDescent="0.25">
      <c r="A19" s="8" t="s">
        <v>56</v>
      </c>
      <c r="B19" s="31">
        <v>287</v>
      </c>
      <c r="C19" s="31">
        <v>671</v>
      </c>
      <c r="D19" s="31">
        <v>3061</v>
      </c>
      <c r="E19" s="31">
        <v>4202</v>
      </c>
      <c r="F19" s="10">
        <f t="shared" si="0"/>
        <v>37.275400196014374</v>
      </c>
      <c r="G19" s="1"/>
      <c r="H19" s="1"/>
      <c r="I19" s="1"/>
    </row>
    <row r="20" spans="1:9" x14ac:dyDescent="0.25">
      <c r="A20" s="11" t="s">
        <v>57</v>
      </c>
      <c r="B20" s="32">
        <v>26629</v>
      </c>
      <c r="C20" s="32">
        <v>43893</v>
      </c>
      <c r="D20" s="32">
        <v>216130</v>
      </c>
      <c r="E20" s="32">
        <v>320910</v>
      </c>
      <c r="F20" s="13">
        <f t="shared" si="0"/>
        <v>48.480081432471195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899566</v>
      </c>
      <c r="C22" s="32">
        <v>1161498</v>
      </c>
      <c r="D22" s="32">
        <v>8082350</v>
      </c>
      <c r="E22" s="32">
        <v>9063350</v>
      </c>
      <c r="F22" s="13">
        <f t="shared" si="0"/>
        <v>12.137559002022925</v>
      </c>
      <c r="G22" s="1"/>
      <c r="H22" s="1"/>
      <c r="I22" s="1"/>
    </row>
    <row r="23" spans="1:9" x14ac:dyDescent="0.25">
      <c r="A23" s="8" t="s">
        <v>60</v>
      </c>
      <c r="B23" s="31">
        <v>70177</v>
      </c>
      <c r="C23" s="31">
        <v>37512</v>
      </c>
      <c r="D23" s="31">
        <v>534919</v>
      </c>
      <c r="E23" s="31">
        <v>768891</v>
      </c>
      <c r="F23" s="10">
        <f t="shared" si="0"/>
        <v>43.739706385452763</v>
      </c>
      <c r="G23" s="1"/>
      <c r="H23" s="1"/>
      <c r="I23" s="1"/>
    </row>
    <row r="24" spans="1:9" x14ac:dyDescent="0.25">
      <c r="A24" s="11" t="s">
        <v>61</v>
      </c>
      <c r="B24" s="32">
        <v>25768</v>
      </c>
      <c r="C24" s="32">
        <v>27363</v>
      </c>
      <c r="D24" s="32">
        <v>184753</v>
      </c>
      <c r="E24" s="32">
        <v>300634</v>
      </c>
      <c r="F24" s="13">
        <f t="shared" si="0"/>
        <v>62.722120885723115</v>
      </c>
      <c r="G24" s="1"/>
      <c r="H24" s="1"/>
      <c r="I24" s="1"/>
    </row>
    <row r="25" spans="1:9" x14ac:dyDescent="0.25">
      <c r="A25" s="8" t="s">
        <v>62</v>
      </c>
      <c r="B25" s="31">
        <v>10114</v>
      </c>
      <c r="C25" s="31">
        <v>10911</v>
      </c>
      <c r="D25" s="31">
        <v>128665</v>
      </c>
      <c r="E25" s="31">
        <v>120081</v>
      </c>
      <c r="F25" s="10">
        <f t="shared" si="0"/>
        <v>-6.6715890102203446</v>
      </c>
      <c r="G25" s="1"/>
      <c r="H25" s="1"/>
      <c r="I25" s="1"/>
    </row>
    <row r="26" spans="1:9" x14ac:dyDescent="0.25">
      <c r="A26" s="11" t="s">
        <v>63</v>
      </c>
      <c r="B26" s="32">
        <v>0</v>
      </c>
      <c r="C26" s="32">
        <v>2073</v>
      </c>
      <c r="D26" s="32">
        <v>4</v>
      </c>
      <c r="E26" s="32">
        <v>17206</v>
      </c>
      <c r="F26" s="13">
        <f t="shared" si="0"/>
        <v>430050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267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226134</v>
      </c>
      <c r="C28" s="32">
        <v>229620</v>
      </c>
      <c r="D28" s="32">
        <v>2051179</v>
      </c>
      <c r="E28" s="32">
        <v>2116984</v>
      </c>
      <c r="F28" s="13">
        <f t="shared" si="0"/>
        <v>3.2081549196827837</v>
      </c>
      <c r="G28" s="1"/>
      <c r="H28" s="1"/>
      <c r="I28" s="1"/>
    </row>
    <row r="29" spans="1:9" x14ac:dyDescent="0.25">
      <c r="A29" s="8" t="s">
        <v>66</v>
      </c>
      <c r="B29" s="31">
        <v>1613</v>
      </c>
      <c r="C29" s="31">
        <v>1066</v>
      </c>
      <c r="D29" s="31">
        <v>15132</v>
      </c>
      <c r="E29" s="31">
        <v>9259</v>
      </c>
      <c r="F29" s="10">
        <f t="shared" si="0"/>
        <v>-38.811789584985462</v>
      </c>
      <c r="G29" s="1"/>
      <c r="H29" s="1"/>
      <c r="I29" s="1"/>
    </row>
    <row r="30" spans="1:9" x14ac:dyDescent="0.25">
      <c r="A30" s="11" t="s">
        <v>67</v>
      </c>
      <c r="B30" s="32">
        <v>81106</v>
      </c>
      <c r="C30" s="32">
        <v>94755</v>
      </c>
      <c r="D30" s="32">
        <v>710829</v>
      </c>
      <c r="E30" s="32">
        <v>832356</v>
      </c>
      <c r="F30" s="13">
        <f t="shared" si="0"/>
        <v>17.096516883807496</v>
      </c>
      <c r="G30" s="1"/>
      <c r="H30" s="1"/>
      <c r="I30" s="1"/>
    </row>
    <row r="31" spans="1:9" x14ac:dyDescent="0.25">
      <c r="A31" s="8" t="s">
        <v>68</v>
      </c>
      <c r="B31" s="31">
        <v>228001</v>
      </c>
      <c r="C31" s="31">
        <v>222103</v>
      </c>
      <c r="D31" s="31">
        <v>1706498</v>
      </c>
      <c r="E31" s="31">
        <v>2113630</v>
      </c>
      <c r="F31" s="10">
        <f t="shared" si="0"/>
        <v>23.857748441545198</v>
      </c>
      <c r="G31" s="1"/>
      <c r="H31" s="1"/>
      <c r="I31" s="1"/>
    </row>
    <row r="32" spans="1:9" x14ac:dyDescent="0.25">
      <c r="A32" s="11" t="s">
        <v>69</v>
      </c>
      <c r="B32" s="32">
        <v>3436601</v>
      </c>
      <c r="C32" s="32">
        <v>4084688</v>
      </c>
      <c r="D32" s="32">
        <v>31698707</v>
      </c>
      <c r="E32" s="32">
        <v>35621088</v>
      </c>
      <c r="F32" s="13">
        <f t="shared" si="0"/>
        <v>12.373946356865602</v>
      </c>
      <c r="G32" s="1"/>
      <c r="H32" s="1"/>
      <c r="I32" s="1"/>
    </row>
    <row r="33" spans="1:9" x14ac:dyDescent="0.25">
      <c r="A33" s="8" t="s">
        <v>70</v>
      </c>
      <c r="B33" s="31">
        <v>175708</v>
      </c>
      <c r="C33" s="31">
        <v>187840</v>
      </c>
      <c r="D33" s="31">
        <v>1468712</v>
      </c>
      <c r="E33" s="31">
        <v>1626590</v>
      </c>
      <c r="F33" s="10">
        <f t="shared" si="0"/>
        <v>10.749418538147708</v>
      </c>
      <c r="G33" s="1"/>
      <c r="H33" s="1"/>
      <c r="I33" s="1"/>
    </row>
    <row r="34" spans="1:9" x14ac:dyDescent="0.25">
      <c r="A34" s="11" t="s">
        <v>71</v>
      </c>
      <c r="B34" s="32">
        <v>3093</v>
      </c>
      <c r="C34" s="32">
        <v>0</v>
      </c>
      <c r="D34" s="32">
        <v>118115</v>
      </c>
      <c r="E34" s="32">
        <v>3710</v>
      </c>
      <c r="F34" s="13">
        <f t="shared" si="0"/>
        <v>-96.858993353934721</v>
      </c>
      <c r="G34" s="1"/>
      <c r="H34" s="1"/>
      <c r="I34" s="1"/>
    </row>
    <row r="35" spans="1:9" x14ac:dyDescent="0.25">
      <c r="A35" s="14" t="s">
        <v>72</v>
      </c>
      <c r="B35" s="15">
        <f>SUM(B7:B34)</f>
        <v>10560515</v>
      </c>
      <c r="C35" s="15">
        <f t="shared" ref="C35:E35" si="1">SUM(C7:C34)</f>
        <v>10876592</v>
      </c>
      <c r="D35" s="15">
        <f t="shared" si="1"/>
        <v>94563242</v>
      </c>
      <c r="E35" s="15">
        <f t="shared" si="1"/>
        <v>102139972</v>
      </c>
      <c r="F35" s="16">
        <f t="shared" si="0"/>
        <v>8.0123416242433763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70524</v>
      </c>
      <c r="C38" s="41">
        <f>D7</f>
        <v>98408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35621088</v>
      </c>
      <c r="G38" s="42">
        <f>LOOKUP(E38,$A$38:$A$65,$C$38:$C$65)</f>
        <v>31698707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848748</v>
      </c>
      <c r="C39" s="41">
        <f t="shared" ref="C39:C65" si="5">D8</f>
        <v>688255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27464984</v>
      </c>
      <c r="G39" s="42">
        <f t="shared" ref="G39:G65" si="8">LOOKUP(E39,$A$38:$A$65,$C$38:$C$65)</f>
        <v>28058649</v>
      </c>
    </row>
    <row r="40" spans="1:9" x14ac:dyDescent="0.25">
      <c r="A40" s="42" t="str">
        <f t="shared" si="3"/>
        <v>ALMERIA</v>
      </c>
      <c r="B40" s="41">
        <f t="shared" si="4"/>
        <v>21671</v>
      </c>
      <c r="C40" s="41">
        <f t="shared" si="5"/>
        <v>6457</v>
      </c>
      <c r="D40" s="41">
        <f t="shared" si="6"/>
        <v>21</v>
      </c>
      <c r="E40" s="42" t="str">
        <f t="shared" si="2"/>
        <v>BARCELONA</v>
      </c>
      <c r="F40" s="42">
        <f t="shared" si="7"/>
        <v>13957123</v>
      </c>
      <c r="G40" s="42">
        <f t="shared" si="8"/>
        <v>12992101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21647</v>
      </c>
      <c r="D41" s="41">
        <f t="shared" si="6"/>
        <v>28</v>
      </c>
      <c r="E41" s="42" t="str">
        <f t="shared" si="2"/>
        <v>LAS PALMAS</v>
      </c>
      <c r="F41" s="42">
        <f t="shared" si="7"/>
        <v>9063350</v>
      </c>
      <c r="G41" s="42">
        <f t="shared" si="8"/>
        <v>8082350</v>
      </c>
    </row>
    <row r="42" spans="1:9" x14ac:dyDescent="0.25">
      <c r="A42" s="42" t="str">
        <f t="shared" si="3"/>
        <v>BAHIA DE ALGECIRAS</v>
      </c>
      <c r="B42" s="41">
        <f t="shared" si="4"/>
        <v>27464984</v>
      </c>
      <c r="C42" s="41">
        <f t="shared" si="5"/>
        <v>28058649</v>
      </c>
      <c r="D42" s="41">
        <f t="shared" si="6"/>
        <v>2</v>
      </c>
      <c r="E42" s="42" t="str">
        <f t="shared" si="2"/>
        <v>BILBAO</v>
      </c>
      <c r="F42" s="42">
        <f t="shared" si="7"/>
        <v>4062969</v>
      </c>
      <c r="G42" s="42">
        <f t="shared" si="8"/>
        <v>3434007</v>
      </c>
    </row>
    <row r="43" spans="1:9" x14ac:dyDescent="0.25">
      <c r="A43" s="42" t="str">
        <f t="shared" si="3"/>
        <v>BAHIA DE CADIZ</v>
      </c>
      <c r="B43" s="41">
        <f t="shared" si="4"/>
        <v>824221</v>
      </c>
      <c r="C43" s="41">
        <f t="shared" si="5"/>
        <v>771142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2116984</v>
      </c>
      <c r="G43" s="42">
        <f t="shared" si="8"/>
        <v>2051179</v>
      </c>
    </row>
    <row r="44" spans="1:9" x14ac:dyDescent="0.25">
      <c r="A44" s="42" t="str">
        <f t="shared" si="3"/>
        <v>BALEARES</v>
      </c>
      <c r="B44" s="41">
        <f t="shared" si="4"/>
        <v>413134</v>
      </c>
      <c r="C44" s="41">
        <f t="shared" si="5"/>
        <v>475971</v>
      </c>
      <c r="D44" s="41">
        <f t="shared" si="6"/>
        <v>15</v>
      </c>
      <c r="E44" s="42" t="str">
        <f t="shared" si="2"/>
        <v>TARRAGONA</v>
      </c>
      <c r="F44" s="42">
        <f t="shared" si="7"/>
        <v>2113630</v>
      </c>
      <c r="G44" s="42">
        <f t="shared" si="8"/>
        <v>1706498</v>
      </c>
    </row>
    <row r="45" spans="1:9" x14ac:dyDescent="0.25">
      <c r="A45" s="42" t="str">
        <f t="shared" si="3"/>
        <v>BARCELONA</v>
      </c>
      <c r="B45" s="41">
        <f t="shared" si="4"/>
        <v>13957123</v>
      </c>
      <c r="C45" s="41">
        <f t="shared" si="5"/>
        <v>12992101</v>
      </c>
      <c r="D45" s="41">
        <f t="shared" si="6"/>
        <v>3</v>
      </c>
      <c r="E45" s="42" t="str">
        <f t="shared" si="2"/>
        <v>VIGO</v>
      </c>
      <c r="F45" s="42">
        <f t="shared" si="7"/>
        <v>1626590</v>
      </c>
      <c r="G45" s="42">
        <f t="shared" si="8"/>
        <v>1468712</v>
      </c>
    </row>
    <row r="46" spans="1:9" x14ac:dyDescent="0.25">
      <c r="A46" s="42" t="str">
        <f t="shared" si="3"/>
        <v>BILBAO</v>
      </c>
      <c r="B46" s="41">
        <f t="shared" si="4"/>
        <v>4062969</v>
      </c>
      <c r="C46" s="41">
        <f t="shared" si="5"/>
        <v>3434007</v>
      </c>
      <c r="D46" s="41">
        <f t="shared" si="6"/>
        <v>5</v>
      </c>
      <c r="E46" s="42" t="str">
        <f t="shared" si="2"/>
        <v>CASTELLON</v>
      </c>
      <c r="F46" s="42">
        <f t="shared" si="7"/>
        <v>971592</v>
      </c>
      <c r="G46" s="42">
        <f t="shared" si="8"/>
        <v>622307</v>
      </c>
    </row>
    <row r="47" spans="1:9" x14ac:dyDescent="0.25">
      <c r="A47" s="42" t="str">
        <f t="shared" si="3"/>
        <v>CARTAGENA</v>
      </c>
      <c r="B47" s="41">
        <f t="shared" si="4"/>
        <v>556685</v>
      </c>
      <c r="C47" s="41">
        <f t="shared" si="5"/>
        <v>429209</v>
      </c>
      <c r="D47" s="41">
        <f t="shared" si="6"/>
        <v>14</v>
      </c>
      <c r="E47" s="42" t="str">
        <f t="shared" si="2"/>
        <v>ALICANTE</v>
      </c>
      <c r="F47" s="42">
        <f t="shared" si="7"/>
        <v>848748</v>
      </c>
      <c r="G47" s="42">
        <f t="shared" si="8"/>
        <v>688255</v>
      </c>
    </row>
    <row r="48" spans="1:9" x14ac:dyDescent="0.25">
      <c r="A48" s="42" t="str">
        <f t="shared" si="3"/>
        <v>CASTELLON</v>
      </c>
      <c r="B48" s="41">
        <f t="shared" si="4"/>
        <v>971592</v>
      </c>
      <c r="C48" s="41">
        <f t="shared" si="5"/>
        <v>622307</v>
      </c>
      <c r="D48" s="41">
        <f t="shared" si="6"/>
        <v>9</v>
      </c>
      <c r="E48" s="42" t="str">
        <f t="shared" si="2"/>
        <v>SEVILLA</v>
      </c>
      <c r="F48" s="42">
        <f t="shared" si="7"/>
        <v>832356</v>
      </c>
      <c r="G48" s="42">
        <f t="shared" si="8"/>
        <v>710829</v>
      </c>
    </row>
    <row r="49" spans="1:7" x14ac:dyDescent="0.25">
      <c r="A49" s="42" t="str">
        <f t="shared" si="3"/>
        <v>CEUTA</v>
      </c>
      <c r="B49" s="41">
        <f t="shared" si="4"/>
        <v>29163</v>
      </c>
      <c r="C49" s="41">
        <f t="shared" si="5"/>
        <v>46035</v>
      </c>
      <c r="D49" s="41">
        <f t="shared" si="6"/>
        <v>20</v>
      </c>
      <c r="E49" s="42" t="str">
        <f t="shared" si="2"/>
        <v>BAHIA DE CADIZ</v>
      </c>
      <c r="F49" s="42">
        <f t="shared" si="7"/>
        <v>824221</v>
      </c>
      <c r="G49" s="42">
        <f t="shared" si="8"/>
        <v>771142</v>
      </c>
    </row>
    <row r="50" spans="1:7" x14ac:dyDescent="0.25">
      <c r="A50" s="42" t="str">
        <f t="shared" si="3"/>
        <v>FERROL-SAN CIBRAO</v>
      </c>
      <c r="B50" s="41">
        <f t="shared" si="4"/>
        <v>4202</v>
      </c>
      <c r="C50" s="41">
        <f t="shared" si="5"/>
        <v>3061</v>
      </c>
      <c r="D50" s="41">
        <f t="shared" si="6"/>
        <v>24</v>
      </c>
      <c r="E50" s="42" t="str">
        <f t="shared" si="2"/>
        <v>MALAGA</v>
      </c>
      <c r="F50" s="42">
        <f t="shared" si="7"/>
        <v>768891</v>
      </c>
      <c r="G50" s="42">
        <f t="shared" si="8"/>
        <v>534919</v>
      </c>
    </row>
    <row r="51" spans="1:7" x14ac:dyDescent="0.25">
      <c r="A51" s="42" t="str">
        <f t="shared" si="3"/>
        <v>GIJON</v>
      </c>
      <c r="B51" s="41">
        <f t="shared" si="4"/>
        <v>320910</v>
      </c>
      <c r="C51" s="41">
        <f t="shared" si="5"/>
        <v>216130</v>
      </c>
      <c r="D51" s="41">
        <f t="shared" si="6"/>
        <v>16</v>
      </c>
      <c r="E51" s="42" t="str">
        <f t="shared" si="2"/>
        <v>CARTAGENA</v>
      </c>
      <c r="F51" s="42">
        <f t="shared" si="7"/>
        <v>556685</v>
      </c>
      <c r="G51" s="42">
        <f t="shared" si="8"/>
        <v>429209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413134</v>
      </c>
      <c r="G52" s="42">
        <f t="shared" si="8"/>
        <v>475971</v>
      </c>
    </row>
    <row r="53" spans="1:7" x14ac:dyDescent="0.25">
      <c r="A53" s="42" t="str">
        <f t="shared" si="3"/>
        <v>LAS PALMAS</v>
      </c>
      <c r="B53" s="41">
        <f t="shared" si="4"/>
        <v>9063350</v>
      </c>
      <c r="C53" s="41">
        <f t="shared" si="5"/>
        <v>8082350</v>
      </c>
      <c r="D53" s="41">
        <f t="shared" si="6"/>
        <v>4</v>
      </c>
      <c r="E53" s="42" t="str">
        <f t="shared" si="2"/>
        <v>GIJON</v>
      </c>
      <c r="F53" s="42">
        <f t="shared" si="7"/>
        <v>320910</v>
      </c>
      <c r="G53" s="42">
        <f t="shared" si="8"/>
        <v>216130</v>
      </c>
    </row>
    <row r="54" spans="1:7" x14ac:dyDescent="0.25">
      <c r="A54" s="42" t="str">
        <f t="shared" si="3"/>
        <v>MALAGA</v>
      </c>
      <c r="B54" s="41">
        <f t="shared" si="4"/>
        <v>768891</v>
      </c>
      <c r="C54" s="41">
        <f t="shared" si="5"/>
        <v>534919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300634</v>
      </c>
      <c r="G54" s="42">
        <f t="shared" si="8"/>
        <v>184753</v>
      </c>
    </row>
    <row r="55" spans="1:7" x14ac:dyDescent="0.25">
      <c r="A55" s="42" t="str">
        <f t="shared" si="3"/>
        <v>MARIN Y RIA DE PONTEVEDRA</v>
      </c>
      <c r="B55" s="41">
        <f t="shared" si="4"/>
        <v>300634</v>
      </c>
      <c r="C55" s="41">
        <f t="shared" si="5"/>
        <v>184753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120081</v>
      </c>
      <c r="G55" s="42">
        <f t="shared" si="8"/>
        <v>128665</v>
      </c>
    </row>
    <row r="56" spans="1:7" x14ac:dyDescent="0.25">
      <c r="A56" s="42" t="str">
        <f t="shared" si="3"/>
        <v>MELILLA</v>
      </c>
      <c r="B56" s="41">
        <f t="shared" si="4"/>
        <v>120081</v>
      </c>
      <c r="C56" s="41">
        <f t="shared" si="5"/>
        <v>128665</v>
      </c>
      <c r="D56" s="41">
        <f t="shared" si="6"/>
        <v>18</v>
      </c>
      <c r="E56" s="42" t="str">
        <f t="shared" si="2"/>
        <v>A CORUÑA</v>
      </c>
      <c r="F56" s="42">
        <f t="shared" si="9"/>
        <v>70524</v>
      </c>
      <c r="G56" s="42">
        <f t="shared" si="8"/>
        <v>98408</v>
      </c>
    </row>
    <row r="57" spans="1:7" x14ac:dyDescent="0.25">
      <c r="A57" s="42" t="str">
        <f t="shared" si="3"/>
        <v>MOTRIL</v>
      </c>
      <c r="B57" s="41">
        <f t="shared" si="4"/>
        <v>17206</v>
      </c>
      <c r="C57" s="41">
        <f t="shared" si="5"/>
        <v>4</v>
      </c>
      <c r="D57" s="41">
        <f t="shared" si="6"/>
        <v>22</v>
      </c>
      <c r="E57" s="42" t="str">
        <f t="shared" si="2"/>
        <v>CEUTA</v>
      </c>
      <c r="F57" s="42">
        <f t="shared" si="9"/>
        <v>29163</v>
      </c>
      <c r="G57" s="42">
        <f t="shared" si="8"/>
        <v>46035</v>
      </c>
    </row>
    <row r="58" spans="1:7" x14ac:dyDescent="0.25">
      <c r="A58" s="42" t="str">
        <f t="shared" si="3"/>
        <v>PASAIA</v>
      </c>
      <c r="B58" s="41">
        <f t="shared" si="4"/>
        <v>267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21671</v>
      </c>
      <c r="G58" s="42">
        <f t="shared" si="8"/>
        <v>6457</v>
      </c>
    </row>
    <row r="59" spans="1:7" x14ac:dyDescent="0.25">
      <c r="A59" s="42" t="str">
        <f t="shared" si="3"/>
        <v>SANTA CRUZ DE TENERIFE</v>
      </c>
      <c r="B59" s="41">
        <f t="shared" si="4"/>
        <v>2116984</v>
      </c>
      <c r="C59" s="41">
        <f t="shared" si="5"/>
        <v>2051179</v>
      </c>
      <c r="D59" s="41">
        <f t="shared" si="6"/>
        <v>6</v>
      </c>
      <c r="E59" s="42" t="str">
        <f t="shared" si="2"/>
        <v>MOTRIL</v>
      </c>
      <c r="F59" s="42">
        <f t="shared" si="9"/>
        <v>17206</v>
      </c>
      <c r="G59" s="42">
        <f t="shared" si="8"/>
        <v>4</v>
      </c>
    </row>
    <row r="60" spans="1:7" x14ac:dyDescent="0.25">
      <c r="A60" s="42" t="str">
        <f t="shared" si="3"/>
        <v>SANTANDER</v>
      </c>
      <c r="B60" s="41">
        <f t="shared" si="4"/>
        <v>9259</v>
      </c>
      <c r="C60" s="41">
        <f t="shared" si="5"/>
        <v>15132</v>
      </c>
      <c r="D60" s="41">
        <f t="shared" si="6"/>
        <v>23</v>
      </c>
      <c r="E60" s="42" t="str">
        <f t="shared" si="2"/>
        <v>SANTANDER</v>
      </c>
      <c r="F60" s="42">
        <f t="shared" si="9"/>
        <v>9259</v>
      </c>
      <c r="G60" s="42">
        <f t="shared" si="8"/>
        <v>15132</v>
      </c>
    </row>
    <row r="61" spans="1:7" x14ac:dyDescent="0.25">
      <c r="A61" s="42" t="str">
        <f t="shared" si="3"/>
        <v>SEVILLA</v>
      </c>
      <c r="B61" s="41">
        <f t="shared" si="4"/>
        <v>832356</v>
      </c>
      <c r="C61" s="41">
        <f t="shared" si="5"/>
        <v>710829</v>
      </c>
      <c r="D61" s="41">
        <f t="shared" si="6"/>
        <v>11</v>
      </c>
      <c r="E61" s="42" t="str">
        <f t="shared" si="2"/>
        <v>FERROL-SAN CIBRAO</v>
      </c>
      <c r="F61" s="42">
        <f t="shared" si="9"/>
        <v>4202</v>
      </c>
      <c r="G61" s="42">
        <f t="shared" si="8"/>
        <v>3061</v>
      </c>
    </row>
    <row r="62" spans="1:7" x14ac:dyDescent="0.25">
      <c r="A62" s="42" t="str">
        <f t="shared" si="3"/>
        <v>TARRAGONA</v>
      </c>
      <c r="B62" s="41">
        <f t="shared" si="4"/>
        <v>2113630</v>
      </c>
      <c r="C62" s="41">
        <f t="shared" si="5"/>
        <v>1706498</v>
      </c>
      <c r="D62" s="41">
        <f t="shared" si="6"/>
        <v>7</v>
      </c>
      <c r="E62" s="42" t="str">
        <f t="shared" si="2"/>
        <v>VILAGARCIA</v>
      </c>
      <c r="F62" s="42">
        <f t="shared" si="9"/>
        <v>3710</v>
      </c>
      <c r="G62" s="42">
        <f t="shared" si="8"/>
        <v>118115</v>
      </c>
    </row>
    <row r="63" spans="1:7" x14ac:dyDescent="0.25">
      <c r="A63" s="42" t="str">
        <f t="shared" si="3"/>
        <v>VALENCIA</v>
      </c>
      <c r="B63" s="41">
        <f t="shared" si="4"/>
        <v>35621088</v>
      </c>
      <c r="C63" s="41">
        <f t="shared" si="5"/>
        <v>31698707</v>
      </c>
      <c r="D63" s="41">
        <f t="shared" si="6"/>
        <v>1</v>
      </c>
      <c r="E63" s="42" t="str">
        <f t="shared" si="2"/>
        <v>PASAIA</v>
      </c>
      <c r="F63" s="42">
        <f t="shared" si="9"/>
        <v>267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1626590</v>
      </c>
      <c r="C64" s="41">
        <f t="shared" si="5"/>
        <v>1468712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118115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21647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16662</v>
      </c>
      <c r="C8" s="34">
        <v>1089</v>
      </c>
      <c r="D8" s="34">
        <v>135459</v>
      </c>
      <c r="E8" s="34">
        <v>110494</v>
      </c>
      <c r="F8" s="13">
        <f t="shared" ref="F8:F35" si="0">((E8*100)/D8)-100</f>
        <v>-18.429930827778151</v>
      </c>
      <c r="G8" s="1"/>
      <c r="H8" s="1"/>
      <c r="I8" s="1"/>
    </row>
    <row r="9" spans="1:12" x14ac:dyDescent="0.25">
      <c r="A9" s="8" t="s">
        <v>46</v>
      </c>
      <c r="B9" s="33">
        <v>30958</v>
      </c>
      <c r="C9" s="33">
        <v>24721</v>
      </c>
      <c r="D9" s="33">
        <v>306192</v>
      </c>
      <c r="E9" s="33">
        <v>325727</v>
      </c>
      <c r="F9" s="10">
        <f t="shared" si="0"/>
        <v>6.3799838010137364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222993</v>
      </c>
      <c r="C11" s="33">
        <v>236237</v>
      </c>
      <c r="D11" s="33">
        <v>3193634</v>
      </c>
      <c r="E11" s="33">
        <v>3127018</v>
      </c>
      <c r="F11" s="10">
        <f t="shared" si="0"/>
        <v>-2.085899636589545</v>
      </c>
      <c r="G11" s="1"/>
      <c r="H11" s="1"/>
      <c r="I11" s="1"/>
    </row>
    <row r="12" spans="1:12" x14ac:dyDescent="0.25">
      <c r="A12" s="11" t="s">
        <v>49</v>
      </c>
      <c r="B12" s="34">
        <v>90053</v>
      </c>
      <c r="C12" s="34">
        <v>88053</v>
      </c>
      <c r="D12" s="34">
        <v>891170</v>
      </c>
      <c r="E12" s="34">
        <v>939195</v>
      </c>
      <c r="F12" s="13">
        <f t="shared" si="0"/>
        <v>5.3889830223189676</v>
      </c>
      <c r="G12" s="1"/>
      <c r="H12" s="1"/>
      <c r="I12" s="1"/>
    </row>
    <row r="13" spans="1:12" x14ac:dyDescent="0.25">
      <c r="A13" s="8" t="s">
        <v>50</v>
      </c>
      <c r="B13" s="33">
        <v>647957</v>
      </c>
      <c r="C13" s="33">
        <v>649919</v>
      </c>
      <c r="D13" s="33">
        <v>6183646</v>
      </c>
      <c r="E13" s="33">
        <v>6126322</v>
      </c>
      <c r="F13" s="10">
        <f t="shared" si="0"/>
        <v>-0.9270259002536676</v>
      </c>
      <c r="G13" s="1"/>
      <c r="H13" s="1"/>
      <c r="I13" s="1"/>
    </row>
    <row r="14" spans="1:12" x14ac:dyDescent="0.25">
      <c r="A14" s="11" t="s">
        <v>51</v>
      </c>
      <c r="B14" s="34">
        <v>716493</v>
      </c>
      <c r="C14" s="34">
        <v>679733</v>
      </c>
      <c r="D14" s="34">
        <v>6282724</v>
      </c>
      <c r="E14" s="34">
        <v>6525360</v>
      </c>
      <c r="F14" s="13">
        <f t="shared" si="0"/>
        <v>3.861955419337221</v>
      </c>
      <c r="G14" s="1"/>
      <c r="H14" s="1"/>
      <c r="I14" s="1"/>
    </row>
    <row r="15" spans="1:12" x14ac:dyDescent="0.25">
      <c r="A15" s="8" t="s">
        <v>52</v>
      </c>
      <c r="B15" s="33">
        <v>64756</v>
      </c>
      <c r="C15" s="33">
        <v>126133</v>
      </c>
      <c r="D15" s="33">
        <v>534644</v>
      </c>
      <c r="E15" s="33">
        <v>959289</v>
      </c>
      <c r="F15" s="10">
        <f t="shared" si="0"/>
        <v>79.425748722514413</v>
      </c>
      <c r="G15" s="1"/>
      <c r="H15" s="1"/>
      <c r="I15" s="1"/>
    </row>
    <row r="16" spans="1:12" x14ac:dyDescent="0.25">
      <c r="A16" s="11" t="s">
        <v>53</v>
      </c>
      <c r="B16" s="34">
        <v>525</v>
      </c>
      <c r="C16" s="34">
        <v>343</v>
      </c>
      <c r="D16" s="34">
        <v>2500</v>
      </c>
      <c r="E16" s="34">
        <v>10829</v>
      </c>
      <c r="F16" s="17">
        <f t="shared" si="0"/>
        <v>333.16</v>
      </c>
      <c r="G16" s="1"/>
      <c r="H16" s="1"/>
      <c r="I16" s="1"/>
    </row>
    <row r="17" spans="1:9" x14ac:dyDescent="0.25">
      <c r="A17" s="8" t="s">
        <v>54</v>
      </c>
      <c r="B17" s="33">
        <v>17601</v>
      </c>
      <c r="C17" s="33">
        <v>10081</v>
      </c>
      <c r="D17" s="33">
        <v>203395</v>
      </c>
      <c r="E17" s="33">
        <v>111063</v>
      </c>
      <c r="F17" s="10">
        <f t="shared" si="0"/>
        <v>-45.395412866589638</v>
      </c>
      <c r="G17" s="1"/>
      <c r="H17" s="1"/>
      <c r="I17" s="1"/>
    </row>
    <row r="18" spans="1:9" x14ac:dyDescent="0.25">
      <c r="A18" s="11" t="s">
        <v>55</v>
      </c>
      <c r="B18" s="34">
        <v>72994</v>
      </c>
      <c r="C18" s="34">
        <v>64949</v>
      </c>
      <c r="D18" s="34">
        <v>693513</v>
      </c>
      <c r="E18" s="34">
        <v>660393</v>
      </c>
      <c r="F18" s="13">
        <f t="shared" si="0"/>
        <v>-4.7756855314896711</v>
      </c>
      <c r="G18" s="1"/>
      <c r="H18" s="1"/>
      <c r="I18" s="1"/>
    </row>
    <row r="19" spans="1:9" x14ac:dyDescent="0.25">
      <c r="A19" s="8" t="s">
        <v>56</v>
      </c>
      <c r="B19" s="33">
        <v>11913</v>
      </c>
      <c r="C19" s="33">
        <v>17253</v>
      </c>
      <c r="D19" s="33">
        <v>110627</v>
      </c>
      <c r="E19" s="33">
        <v>91527</v>
      </c>
      <c r="F19" s="10">
        <f t="shared" si="0"/>
        <v>-17.26522458351036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7829</v>
      </c>
      <c r="D20" s="34">
        <v>0</v>
      </c>
      <c r="E20" s="34">
        <v>9304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200158</v>
      </c>
      <c r="C22" s="34">
        <v>203609</v>
      </c>
      <c r="D22" s="34">
        <v>1672984</v>
      </c>
      <c r="E22" s="34">
        <v>1783390</v>
      </c>
      <c r="F22" s="13">
        <f t="shared" si="0"/>
        <v>6.5993458395298461</v>
      </c>
      <c r="G22" s="1"/>
      <c r="H22" s="1"/>
      <c r="I22" s="1"/>
    </row>
    <row r="23" spans="1:9" x14ac:dyDescent="0.25">
      <c r="A23" s="8" t="s">
        <v>60</v>
      </c>
      <c r="B23" s="33">
        <v>48560</v>
      </c>
      <c r="C23" s="33">
        <v>36386</v>
      </c>
      <c r="D23" s="33">
        <v>404985</v>
      </c>
      <c r="E23" s="33">
        <v>359622</v>
      </c>
      <c r="F23" s="10">
        <f t="shared" si="0"/>
        <v>-11.201155598355498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46763</v>
      </c>
      <c r="C25" s="33">
        <v>41228</v>
      </c>
      <c r="D25" s="33">
        <v>412409</v>
      </c>
      <c r="E25" s="33">
        <v>423545</v>
      </c>
      <c r="F25" s="10">
        <f t="shared" si="0"/>
        <v>2.7002320511919038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0</v>
      </c>
      <c r="D26" s="34">
        <v>20382</v>
      </c>
      <c r="E26" s="34">
        <v>6924</v>
      </c>
      <c r="F26" s="13">
        <f t="shared" si="0"/>
        <v>-66.028848984397996</v>
      </c>
      <c r="G26" s="1"/>
      <c r="H26" s="1"/>
      <c r="I26" s="1"/>
    </row>
    <row r="27" spans="1:9" x14ac:dyDescent="0.25">
      <c r="A27" s="8" t="s">
        <v>64</v>
      </c>
      <c r="B27" s="33">
        <v>37459</v>
      </c>
      <c r="C27" s="33">
        <v>44508</v>
      </c>
      <c r="D27" s="33">
        <v>296324</v>
      </c>
      <c r="E27" s="33">
        <v>341735</v>
      </c>
      <c r="F27" s="10">
        <f t="shared" si="0"/>
        <v>15.324779633104299</v>
      </c>
      <c r="G27" s="1"/>
      <c r="H27" s="1"/>
      <c r="I27" s="1"/>
    </row>
    <row r="28" spans="1:9" x14ac:dyDescent="0.25">
      <c r="A28" s="11" t="s">
        <v>65</v>
      </c>
      <c r="B28" s="34">
        <v>264029</v>
      </c>
      <c r="C28" s="34">
        <v>266855</v>
      </c>
      <c r="D28" s="34">
        <v>2445955</v>
      </c>
      <c r="E28" s="34">
        <v>2506127</v>
      </c>
      <c r="F28" s="13">
        <f t="shared" si="0"/>
        <v>2.4600616119266334</v>
      </c>
      <c r="G28" s="1"/>
      <c r="H28" s="1"/>
      <c r="I28" s="1"/>
    </row>
    <row r="29" spans="1:9" x14ac:dyDescent="0.25">
      <c r="A29" s="8" t="s">
        <v>66</v>
      </c>
      <c r="B29" s="33">
        <v>69870</v>
      </c>
      <c r="C29" s="33">
        <v>109311</v>
      </c>
      <c r="D29" s="33">
        <v>546962</v>
      </c>
      <c r="E29" s="33">
        <v>936745</v>
      </c>
      <c r="F29" s="10">
        <f t="shared" si="0"/>
        <v>71.263268746274889</v>
      </c>
      <c r="G29" s="1"/>
      <c r="H29" s="1"/>
      <c r="I29" s="1"/>
    </row>
    <row r="30" spans="1:9" x14ac:dyDescent="0.25">
      <c r="A30" s="11" t="s">
        <v>67</v>
      </c>
      <c r="B30" s="34">
        <v>16185</v>
      </c>
      <c r="C30" s="34">
        <v>19955</v>
      </c>
      <c r="D30" s="34">
        <v>182037</v>
      </c>
      <c r="E30" s="34">
        <v>157352</v>
      </c>
      <c r="F30" s="13">
        <f t="shared" si="0"/>
        <v>-13.560430022467955</v>
      </c>
      <c r="G30" s="1"/>
      <c r="H30" s="1"/>
      <c r="I30" s="1"/>
    </row>
    <row r="31" spans="1:9" x14ac:dyDescent="0.25">
      <c r="A31" s="8" t="s">
        <v>68</v>
      </c>
      <c r="B31" s="33">
        <v>13350</v>
      </c>
      <c r="C31" s="33">
        <v>11281</v>
      </c>
      <c r="D31" s="33">
        <v>97031</v>
      </c>
      <c r="E31" s="33">
        <v>139847</v>
      </c>
      <c r="F31" s="10">
        <f t="shared" si="0"/>
        <v>44.126104028609404</v>
      </c>
      <c r="G31" s="1"/>
      <c r="H31" s="1"/>
      <c r="I31" s="1"/>
    </row>
    <row r="32" spans="1:9" x14ac:dyDescent="0.25">
      <c r="A32" s="11" t="s">
        <v>69</v>
      </c>
      <c r="B32" s="34">
        <v>385215</v>
      </c>
      <c r="C32" s="34">
        <v>470830</v>
      </c>
      <c r="D32" s="34">
        <v>3315588</v>
      </c>
      <c r="E32" s="34">
        <v>3527513</v>
      </c>
      <c r="F32" s="13">
        <f t="shared" si="0"/>
        <v>6.391777265450358</v>
      </c>
      <c r="G32" s="1"/>
      <c r="H32" s="1"/>
      <c r="I32" s="1"/>
    </row>
    <row r="33" spans="1:9" x14ac:dyDescent="0.25">
      <c r="A33" s="8" t="s">
        <v>70</v>
      </c>
      <c r="B33" s="33">
        <v>88623</v>
      </c>
      <c r="C33" s="33">
        <v>85921</v>
      </c>
      <c r="D33" s="33">
        <v>655635</v>
      </c>
      <c r="E33" s="33">
        <v>721256</v>
      </c>
      <c r="F33" s="10">
        <f t="shared" si="0"/>
        <v>10.008770123620607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3063117</v>
      </c>
      <c r="C35" s="15">
        <f t="shared" ref="C35:E35" si="1">SUM(C7:C34)</f>
        <v>3196224</v>
      </c>
      <c r="D35" s="15">
        <f t="shared" si="1"/>
        <v>28587796</v>
      </c>
      <c r="E35" s="15">
        <f t="shared" si="1"/>
        <v>29905730</v>
      </c>
      <c r="F35" s="16">
        <f t="shared" si="0"/>
        <v>4.6101280420498369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6525360</v>
      </c>
      <c r="G38" s="42">
        <f>LOOKUP(E38,$A$38:$A$65,$C$38:$C$65)</f>
        <v>6282724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110494</v>
      </c>
      <c r="C39" s="41">
        <f t="shared" ref="C39:C65" si="5">D8</f>
        <v>135459</v>
      </c>
      <c r="D39" s="41">
        <f t="shared" ref="D39:D65" si="6">_xlfn.RANK.EQ(B39,$B$38:$B$65)+COUNTIF($B$38:$B$65,B39)-1</f>
        <v>19</v>
      </c>
      <c r="E39" s="42" t="str">
        <f t="shared" si="2"/>
        <v>BALEARES</v>
      </c>
      <c r="F39" s="42">
        <f t="shared" ref="F39:F54" si="7">LOOKUP(E39,$A$38:$A$65,$B$38:$B$65)</f>
        <v>6126322</v>
      </c>
      <c r="G39" s="42">
        <f t="shared" ref="G39:G65" si="8">LOOKUP(E39,$A$38:$A$65,$C$38:$C$65)</f>
        <v>6183646</v>
      </c>
    </row>
    <row r="40" spans="1:9" x14ac:dyDescent="0.25">
      <c r="A40" s="42" t="str">
        <f t="shared" si="3"/>
        <v>ALMERIA</v>
      </c>
      <c r="B40" s="41">
        <f t="shared" si="4"/>
        <v>325727</v>
      </c>
      <c r="C40" s="41">
        <f t="shared" si="5"/>
        <v>306192</v>
      </c>
      <c r="D40" s="41">
        <f t="shared" si="6"/>
        <v>15</v>
      </c>
      <c r="E40" s="42" t="str">
        <f t="shared" si="2"/>
        <v>VALENCIA</v>
      </c>
      <c r="F40" s="42">
        <f t="shared" si="7"/>
        <v>3527513</v>
      </c>
      <c r="G40" s="42">
        <f t="shared" si="8"/>
        <v>3315588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3127018</v>
      </c>
      <c r="G41" s="42">
        <f t="shared" si="8"/>
        <v>3193634</v>
      </c>
    </row>
    <row r="42" spans="1:9" x14ac:dyDescent="0.25">
      <c r="A42" s="42" t="str">
        <f t="shared" si="3"/>
        <v>BAHIA DE ALGECIRAS</v>
      </c>
      <c r="B42" s="41">
        <f t="shared" si="4"/>
        <v>3127018</v>
      </c>
      <c r="C42" s="41">
        <f t="shared" si="5"/>
        <v>3193634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2506127</v>
      </c>
      <c r="G42" s="42">
        <f t="shared" si="8"/>
        <v>2445955</v>
      </c>
    </row>
    <row r="43" spans="1:9" x14ac:dyDescent="0.25">
      <c r="A43" s="42" t="str">
        <f t="shared" si="3"/>
        <v>BAHIA DE CADIZ</v>
      </c>
      <c r="B43" s="41">
        <f t="shared" si="4"/>
        <v>939195</v>
      </c>
      <c r="C43" s="41">
        <f t="shared" si="5"/>
        <v>891170</v>
      </c>
      <c r="D43" s="41">
        <f t="shared" si="6"/>
        <v>8</v>
      </c>
      <c r="E43" s="42" t="str">
        <f t="shared" si="2"/>
        <v>LAS PALMAS</v>
      </c>
      <c r="F43" s="42">
        <f t="shared" si="7"/>
        <v>1783390</v>
      </c>
      <c r="G43" s="42">
        <f t="shared" si="8"/>
        <v>1672984</v>
      </c>
    </row>
    <row r="44" spans="1:9" x14ac:dyDescent="0.25">
      <c r="A44" s="42" t="str">
        <f t="shared" si="3"/>
        <v>BALEARES</v>
      </c>
      <c r="B44" s="41">
        <f t="shared" si="4"/>
        <v>6126322</v>
      </c>
      <c r="C44" s="41">
        <f t="shared" si="5"/>
        <v>6183646</v>
      </c>
      <c r="D44" s="41">
        <f t="shared" si="6"/>
        <v>2</v>
      </c>
      <c r="E44" s="42" t="str">
        <f t="shared" si="2"/>
        <v>BILBAO</v>
      </c>
      <c r="F44" s="42">
        <f t="shared" si="7"/>
        <v>959289</v>
      </c>
      <c r="G44" s="42">
        <f t="shared" si="8"/>
        <v>534644</v>
      </c>
    </row>
    <row r="45" spans="1:9" x14ac:dyDescent="0.25">
      <c r="A45" s="42" t="str">
        <f t="shared" si="3"/>
        <v>BARCELONA</v>
      </c>
      <c r="B45" s="41">
        <f t="shared" si="4"/>
        <v>6525360</v>
      </c>
      <c r="C45" s="41">
        <f t="shared" si="5"/>
        <v>6282724</v>
      </c>
      <c r="D45" s="41">
        <f t="shared" si="6"/>
        <v>1</v>
      </c>
      <c r="E45" s="42" t="str">
        <f t="shared" si="2"/>
        <v>BAHIA DE CADIZ</v>
      </c>
      <c r="F45" s="42">
        <f t="shared" si="7"/>
        <v>939195</v>
      </c>
      <c r="G45" s="42">
        <f t="shared" si="8"/>
        <v>891170</v>
      </c>
    </row>
    <row r="46" spans="1:9" x14ac:dyDescent="0.25">
      <c r="A46" s="42" t="str">
        <f t="shared" si="3"/>
        <v>BILBAO</v>
      </c>
      <c r="B46" s="41">
        <f t="shared" si="4"/>
        <v>959289</v>
      </c>
      <c r="C46" s="41">
        <f t="shared" si="5"/>
        <v>534644</v>
      </c>
      <c r="D46" s="41">
        <f t="shared" si="6"/>
        <v>7</v>
      </c>
      <c r="E46" s="42" t="str">
        <f t="shared" si="2"/>
        <v>SANTANDER</v>
      </c>
      <c r="F46" s="42">
        <f t="shared" si="7"/>
        <v>936745</v>
      </c>
      <c r="G46" s="42">
        <f t="shared" si="8"/>
        <v>546962</v>
      </c>
    </row>
    <row r="47" spans="1:9" x14ac:dyDescent="0.25">
      <c r="A47" s="42" t="str">
        <f t="shared" si="3"/>
        <v>CARTAGENA</v>
      </c>
      <c r="B47" s="41">
        <f t="shared" si="4"/>
        <v>10829</v>
      </c>
      <c r="C47" s="41">
        <f t="shared" si="5"/>
        <v>2500</v>
      </c>
      <c r="D47" s="41">
        <f t="shared" si="6"/>
        <v>21</v>
      </c>
      <c r="E47" s="42" t="str">
        <f t="shared" si="2"/>
        <v>VIGO</v>
      </c>
      <c r="F47" s="42">
        <f t="shared" si="7"/>
        <v>721256</v>
      </c>
      <c r="G47" s="42">
        <f t="shared" si="8"/>
        <v>655635</v>
      </c>
    </row>
    <row r="48" spans="1:9" x14ac:dyDescent="0.25">
      <c r="A48" s="42" t="str">
        <f t="shared" si="3"/>
        <v>CASTELLON</v>
      </c>
      <c r="B48" s="41">
        <f t="shared" si="4"/>
        <v>111063</v>
      </c>
      <c r="C48" s="41">
        <f t="shared" si="5"/>
        <v>203395</v>
      </c>
      <c r="D48" s="41">
        <f t="shared" si="6"/>
        <v>18</v>
      </c>
      <c r="E48" s="42" t="str">
        <f t="shared" si="2"/>
        <v>CEUTA</v>
      </c>
      <c r="F48" s="42">
        <f t="shared" si="7"/>
        <v>660393</v>
      </c>
      <c r="G48" s="42">
        <f t="shared" si="8"/>
        <v>693513</v>
      </c>
    </row>
    <row r="49" spans="1:7" x14ac:dyDescent="0.25">
      <c r="A49" s="42" t="str">
        <f t="shared" si="3"/>
        <v>CEUTA</v>
      </c>
      <c r="B49" s="41">
        <f t="shared" si="4"/>
        <v>660393</v>
      </c>
      <c r="C49" s="41">
        <f t="shared" si="5"/>
        <v>693513</v>
      </c>
      <c r="D49" s="41">
        <f t="shared" si="6"/>
        <v>11</v>
      </c>
      <c r="E49" s="42" t="str">
        <f t="shared" si="2"/>
        <v>MELILLA</v>
      </c>
      <c r="F49" s="42">
        <f t="shared" si="7"/>
        <v>423545</v>
      </c>
      <c r="G49" s="42">
        <f t="shared" si="8"/>
        <v>412409</v>
      </c>
    </row>
    <row r="50" spans="1:7" x14ac:dyDescent="0.25">
      <c r="A50" s="42" t="str">
        <f t="shared" si="3"/>
        <v>FERROL-SAN CIBRAO</v>
      </c>
      <c r="B50" s="41">
        <f t="shared" si="4"/>
        <v>91527</v>
      </c>
      <c r="C50" s="41">
        <f t="shared" si="5"/>
        <v>110627</v>
      </c>
      <c r="D50" s="41">
        <f t="shared" si="6"/>
        <v>20</v>
      </c>
      <c r="E50" s="42" t="str">
        <f t="shared" si="2"/>
        <v>MALAGA</v>
      </c>
      <c r="F50" s="42">
        <f t="shared" si="7"/>
        <v>359622</v>
      </c>
      <c r="G50" s="42">
        <f t="shared" si="8"/>
        <v>404985</v>
      </c>
    </row>
    <row r="51" spans="1:7" x14ac:dyDescent="0.25">
      <c r="A51" s="42" t="str">
        <f t="shared" si="3"/>
        <v>GIJON</v>
      </c>
      <c r="B51" s="41">
        <f t="shared" si="4"/>
        <v>9304</v>
      </c>
      <c r="C51" s="41">
        <f t="shared" si="5"/>
        <v>0</v>
      </c>
      <c r="D51" s="41">
        <f t="shared" si="6"/>
        <v>22</v>
      </c>
      <c r="E51" s="42" t="str">
        <f t="shared" si="2"/>
        <v>PASAIA</v>
      </c>
      <c r="F51" s="42">
        <f t="shared" si="7"/>
        <v>341735</v>
      </c>
      <c r="G51" s="42">
        <f t="shared" si="8"/>
        <v>296324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325727</v>
      </c>
      <c r="G52" s="42">
        <f t="shared" si="8"/>
        <v>306192</v>
      </c>
    </row>
    <row r="53" spans="1:7" x14ac:dyDescent="0.25">
      <c r="A53" s="42" t="str">
        <f t="shared" si="3"/>
        <v>LAS PALMAS</v>
      </c>
      <c r="B53" s="41">
        <f t="shared" si="4"/>
        <v>1783390</v>
      </c>
      <c r="C53" s="41">
        <f t="shared" si="5"/>
        <v>1672984</v>
      </c>
      <c r="D53" s="41">
        <f t="shared" si="6"/>
        <v>6</v>
      </c>
      <c r="E53" s="42" t="str">
        <f t="shared" si="2"/>
        <v>SEVILLA</v>
      </c>
      <c r="F53" s="42">
        <f t="shared" si="7"/>
        <v>157352</v>
      </c>
      <c r="G53" s="42">
        <f t="shared" si="8"/>
        <v>182037</v>
      </c>
    </row>
    <row r="54" spans="1:7" x14ac:dyDescent="0.25">
      <c r="A54" s="42" t="str">
        <f t="shared" si="3"/>
        <v>MALAGA</v>
      </c>
      <c r="B54" s="41">
        <f t="shared" si="4"/>
        <v>359622</v>
      </c>
      <c r="C54" s="41">
        <f t="shared" si="5"/>
        <v>404985</v>
      </c>
      <c r="D54" s="41">
        <f t="shared" si="6"/>
        <v>13</v>
      </c>
      <c r="E54" s="42" t="str">
        <f t="shared" si="2"/>
        <v>TARRAGONA</v>
      </c>
      <c r="F54" s="42">
        <f t="shared" si="7"/>
        <v>139847</v>
      </c>
      <c r="G54" s="42">
        <f t="shared" si="8"/>
        <v>97031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24</v>
      </c>
      <c r="E55" s="42" t="str">
        <f t="shared" si="2"/>
        <v>CASTELLON</v>
      </c>
      <c r="F55" s="42">
        <f t="shared" ref="F55:F65" si="9">LOOKUP(E55,$A$38:$A$65,$B$38:$B$65)</f>
        <v>111063</v>
      </c>
      <c r="G55" s="42">
        <f t="shared" si="8"/>
        <v>203395</v>
      </c>
    </row>
    <row r="56" spans="1:7" x14ac:dyDescent="0.25">
      <c r="A56" s="42" t="str">
        <f t="shared" si="3"/>
        <v>MELILLA</v>
      </c>
      <c r="B56" s="41">
        <f t="shared" si="4"/>
        <v>423545</v>
      </c>
      <c r="C56" s="41">
        <f t="shared" si="5"/>
        <v>412409</v>
      </c>
      <c r="D56" s="41">
        <f t="shared" si="6"/>
        <v>12</v>
      </c>
      <c r="E56" s="42" t="str">
        <f t="shared" si="2"/>
        <v>ALICANTE</v>
      </c>
      <c r="F56" s="42">
        <f t="shared" si="9"/>
        <v>110494</v>
      </c>
      <c r="G56" s="42">
        <f t="shared" si="8"/>
        <v>135459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20382</v>
      </c>
      <c r="D57" s="41">
        <f t="shared" si="6"/>
        <v>23</v>
      </c>
      <c r="E57" s="42" t="str">
        <f t="shared" si="2"/>
        <v>FERROL-SAN CIBRAO</v>
      </c>
      <c r="F57" s="42">
        <f t="shared" si="9"/>
        <v>91527</v>
      </c>
      <c r="G57" s="42">
        <f t="shared" si="8"/>
        <v>110627</v>
      </c>
    </row>
    <row r="58" spans="1:7" x14ac:dyDescent="0.25">
      <c r="A58" s="42" t="str">
        <f t="shared" si="3"/>
        <v>PASAIA</v>
      </c>
      <c r="B58" s="41">
        <f t="shared" si="4"/>
        <v>341735</v>
      </c>
      <c r="C58" s="41">
        <f t="shared" si="5"/>
        <v>296324</v>
      </c>
      <c r="D58" s="41">
        <f t="shared" si="6"/>
        <v>14</v>
      </c>
      <c r="E58" s="42" t="str">
        <f t="shared" si="2"/>
        <v>CARTAGENA</v>
      </c>
      <c r="F58" s="42">
        <f t="shared" si="9"/>
        <v>10829</v>
      </c>
      <c r="G58" s="42">
        <f t="shared" si="8"/>
        <v>2500</v>
      </c>
    </row>
    <row r="59" spans="1:7" x14ac:dyDescent="0.25">
      <c r="A59" s="42" t="str">
        <f t="shared" si="3"/>
        <v>SANTA CRUZ DE TENERIFE</v>
      </c>
      <c r="B59" s="41">
        <f t="shared" si="4"/>
        <v>2506127</v>
      </c>
      <c r="C59" s="41">
        <f t="shared" si="5"/>
        <v>2445955</v>
      </c>
      <c r="D59" s="41">
        <f t="shared" si="6"/>
        <v>5</v>
      </c>
      <c r="E59" s="42" t="str">
        <f t="shared" si="2"/>
        <v>GIJON</v>
      </c>
      <c r="F59" s="42">
        <f t="shared" si="9"/>
        <v>9304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936745</v>
      </c>
      <c r="C60" s="41">
        <f t="shared" si="5"/>
        <v>546962</v>
      </c>
      <c r="D60" s="41">
        <f t="shared" si="6"/>
        <v>9</v>
      </c>
      <c r="E60" s="42" t="str">
        <f t="shared" si="2"/>
        <v>MOTRIL</v>
      </c>
      <c r="F60" s="42">
        <f t="shared" si="9"/>
        <v>6924</v>
      </c>
      <c r="G60" s="42">
        <f t="shared" si="8"/>
        <v>20382</v>
      </c>
    </row>
    <row r="61" spans="1:7" x14ac:dyDescent="0.25">
      <c r="A61" s="42" t="str">
        <f t="shared" si="3"/>
        <v>SEVILLA</v>
      </c>
      <c r="B61" s="41">
        <f t="shared" si="4"/>
        <v>157352</v>
      </c>
      <c r="C61" s="41">
        <f t="shared" si="5"/>
        <v>182037</v>
      </c>
      <c r="D61" s="41">
        <f t="shared" si="6"/>
        <v>16</v>
      </c>
      <c r="E61" s="42" t="str">
        <f t="shared" si="2"/>
        <v>MARIN Y RIA DE PONTEVEDRA</v>
      </c>
      <c r="F61" s="42">
        <f t="shared" si="9"/>
        <v>5153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139847</v>
      </c>
      <c r="C62" s="41">
        <f t="shared" si="5"/>
        <v>97031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3527513</v>
      </c>
      <c r="C63" s="41">
        <f t="shared" si="5"/>
        <v>3315588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721256</v>
      </c>
      <c r="C64" s="41">
        <f t="shared" si="5"/>
        <v>655635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5">
        <v>751</v>
      </c>
      <c r="C7" s="35">
        <v>371</v>
      </c>
      <c r="D7" s="35">
        <v>6155</v>
      </c>
      <c r="E7" s="35">
        <v>4422</v>
      </c>
      <c r="F7" s="10">
        <f>((E7*100)/D7)-100</f>
        <v>-28.155970755483352</v>
      </c>
      <c r="G7" s="1"/>
      <c r="H7" s="1"/>
      <c r="I7" s="1"/>
    </row>
    <row r="8" spans="1:12" x14ac:dyDescent="0.25">
      <c r="A8" s="11" t="s">
        <v>45</v>
      </c>
      <c r="B8" s="36">
        <v>12255</v>
      </c>
      <c r="C8" s="36">
        <v>10745</v>
      </c>
      <c r="D8" s="36">
        <v>94294</v>
      </c>
      <c r="E8" s="36">
        <v>110279</v>
      </c>
      <c r="F8" s="13">
        <f t="shared" ref="F8:F35" si="0">((E8*100)/D8)-100</f>
        <v>16.952298131376338</v>
      </c>
      <c r="G8" s="1"/>
      <c r="H8" s="1"/>
      <c r="I8" s="1"/>
    </row>
    <row r="9" spans="1:12" x14ac:dyDescent="0.25">
      <c r="A9" s="8" t="s">
        <v>46</v>
      </c>
      <c r="B9" s="35">
        <v>192</v>
      </c>
      <c r="C9" s="35">
        <v>447</v>
      </c>
      <c r="D9" s="35">
        <v>682.5</v>
      </c>
      <c r="E9" s="35">
        <v>1994</v>
      </c>
      <c r="F9" s="10">
        <f t="shared" si="0"/>
        <v>192.16117216117215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2575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253006</v>
      </c>
      <c r="C11" s="35">
        <v>203967</v>
      </c>
      <c r="D11" s="35">
        <v>2250313</v>
      </c>
      <c r="E11" s="35">
        <v>2153947.0099999998</v>
      </c>
      <c r="F11" s="10">
        <f t="shared" si="0"/>
        <v>-4.2823371682072775</v>
      </c>
      <c r="G11" s="1"/>
      <c r="H11" s="1"/>
      <c r="I11" s="1"/>
    </row>
    <row r="12" spans="1:12" x14ac:dyDescent="0.25">
      <c r="A12" s="11" t="s">
        <v>49</v>
      </c>
      <c r="B12" s="36">
        <v>9101</v>
      </c>
      <c r="C12" s="36">
        <v>7897</v>
      </c>
      <c r="D12" s="36">
        <v>78603.5</v>
      </c>
      <c r="E12" s="36">
        <v>83418.5</v>
      </c>
      <c r="F12" s="13">
        <f t="shared" si="0"/>
        <v>6.1256814263995949</v>
      </c>
      <c r="G12" s="1"/>
      <c r="H12" s="1"/>
      <c r="I12" s="1"/>
    </row>
    <row r="13" spans="1:12" x14ac:dyDescent="0.25">
      <c r="A13" s="8" t="s">
        <v>50</v>
      </c>
      <c r="B13" s="35">
        <v>9682</v>
      </c>
      <c r="C13" s="35">
        <v>6181</v>
      </c>
      <c r="D13" s="35">
        <v>107945</v>
      </c>
      <c r="E13" s="35">
        <v>62474</v>
      </c>
      <c r="F13" s="10">
        <f t="shared" si="0"/>
        <v>-42.124229931909767</v>
      </c>
      <c r="G13" s="1"/>
      <c r="H13" s="1"/>
      <c r="I13" s="1"/>
    </row>
    <row r="14" spans="1:12" x14ac:dyDescent="0.25">
      <c r="A14" s="11" t="s">
        <v>51</v>
      </c>
      <c r="B14" s="36">
        <v>145719</v>
      </c>
      <c r="C14" s="36">
        <v>168860.5</v>
      </c>
      <c r="D14" s="36">
        <v>1345480</v>
      </c>
      <c r="E14" s="36">
        <v>1415830</v>
      </c>
      <c r="F14" s="13">
        <f t="shared" si="0"/>
        <v>5.2286172964295332</v>
      </c>
      <c r="G14" s="1"/>
      <c r="H14" s="1"/>
      <c r="I14" s="1"/>
    </row>
    <row r="15" spans="1:12" x14ac:dyDescent="0.25">
      <c r="A15" s="8" t="s">
        <v>52</v>
      </c>
      <c r="B15" s="35">
        <v>36785.75</v>
      </c>
      <c r="C15" s="35">
        <v>39773.75</v>
      </c>
      <c r="D15" s="35">
        <v>322075.5</v>
      </c>
      <c r="E15" s="35">
        <v>378866.25</v>
      </c>
      <c r="F15" s="10">
        <f t="shared" si="0"/>
        <v>17.632744496243888</v>
      </c>
      <c r="G15" s="1"/>
      <c r="H15" s="1"/>
      <c r="I15" s="1"/>
    </row>
    <row r="16" spans="1:12" x14ac:dyDescent="0.25">
      <c r="A16" s="11" t="s">
        <v>53</v>
      </c>
      <c r="B16" s="36">
        <v>6150</v>
      </c>
      <c r="C16" s="36">
        <v>4779</v>
      </c>
      <c r="D16" s="36">
        <v>43684</v>
      </c>
      <c r="E16" s="36">
        <v>48242</v>
      </c>
      <c r="F16" s="13">
        <f t="shared" si="0"/>
        <v>10.434026188078022</v>
      </c>
      <c r="G16" s="1"/>
      <c r="H16" s="1"/>
      <c r="I16" s="1"/>
    </row>
    <row r="17" spans="1:9" x14ac:dyDescent="0.25">
      <c r="A17" s="8" t="s">
        <v>54</v>
      </c>
      <c r="B17" s="35">
        <v>4965</v>
      </c>
      <c r="C17" s="35">
        <v>7809</v>
      </c>
      <c r="D17" s="35">
        <v>48100</v>
      </c>
      <c r="E17" s="35">
        <v>74516</v>
      </c>
      <c r="F17" s="10">
        <f t="shared" si="0"/>
        <v>54.918918918918905</v>
      </c>
      <c r="G17" s="1"/>
      <c r="H17" s="1"/>
      <c r="I17" s="1"/>
    </row>
    <row r="18" spans="1:9" x14ac:dyDescent="0.25">
      <c r="A18" s="11" t="s">
        <v>55</v>
      </c>
      <c r="B18" s="36">
        <v>880</v>
      </c>
      <c r="C18" s="36">
        <v>770</v>
      </c>
      <c r="D18" s="36">
        <v>10265</v>
      </c>
      <c r="E18" s="36">
        <v>6998</v>
      </c>
      <c r="F18" s="13">
        <f t="shared" si="0"/>
        <v>-31.826595226497801</v>
      </c>
      <c r="G18" s="1"/>
      <c r="H18" s="1"/>
      <c r="I18" s="1"/>
    </row>
    <row r="19" spans="1:9" x14ac:dyDescent="0.25">
      <c r="A19" s="8" t="s">
        <v>56</v>
      </c>
      <c r="B19" s="35">
        <v>24</v>
      </c>
      <c r="C19" s="35">
        <v>45</v>
      </c>
      <c r="D19" s="35">
        <v>305</v>
      </c>
      <c r="E19" s="35">
        <v>324</v>
      </c>
      <c r="F19" s="10">
        <f t="shared" si="0"/>
        <v>6.2295081967213122</v>
      </c>
      <c r="G19" s="1"/>
      <c r="H19" s="1"/>
      <c r="I19" s="1"/>
    </row>
    <row r="20" spans="1:9" x14ac:dyDescent="0.25">
      <c r="A20" s="11" t="s">
        <v>57</v>
      </c>
      <c r="B20" s="36">
        <v>2116</v>
      </c>
      <c r="C20" s="36">
        <v>3110</v>
      </c>
      <c r="D20" s="36">
        <v>19089</v>
      </c>
      <c r="E20" s="36">
        <v>25246</v>
      </c>
      <c r="F20" s="13">
        <f t="shared" si="0"/>
        <v>32.254177798732258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81943</v>
      </c>
      <c r="C22" s="36">
        <v>102085</v>
      </c>
      <c r="D22" s="36">
        <v>745821</v>
      </c>
      <c r="E22" s="36">
        <v>828234</v>
      </c>
      <c r="F22" s="13">
        <f t="shared" si="0"/>
        <v>11.049970435265294</v>
      </c>
      <c r="G22" s="1"/>
      <c r="H22" s="1"/>
      <c r="I22" s="1"/>
    </row>
    <row r="23" spans="1:9" x14ac:dyDescent="0.25">
      <c r="A23" s="8" t="s">
        <v>60</v>
      </c>
      <c r="B23" s="35">
        <v>29736</v>
      </c>
      <c r="C23" s="35">
        <v>13651</v>
      </c>
      <c r="D23" s="35">
        <v>196402</v>
      </c>
      <c r="E23" s="35">
        <v>232477</v>
      </c>
      <c r="F23" s="10">
        <f t="shared" si="0"/>
        <v>18.367939226688122</v>
      </c>
      <c r="G23" s="1"/>
      <c r="H23" s="1"/>
      <c r="I23" s="1"/>
    </row>
    <row r="24" spans="1:9" x14ac:dyDescent="0.25">
      <c r="A24" s="11" t="s">
        <v>61</v>
      </c>
      <c r="B24" s="36">
        <v>2705</v>
      </c>
      <c r="C24" s="36">
        <v>3293</v>
      </c>
      <c r="D24" s="36">
        <v>20101</v>
      </c>
      <c r="E24" s="36">
        <v>35914</v>
      </c>
      <c r="F24" s="13">
        <f t="shared" si="0"/>
        <v>78.667727973732639</v>
      </c>
      <c r="G24" s="1"/>
      <c r="H24" s="1"/>
      <c r="I24" s="1"/>
    </row>
    <row r="25" spans="1:9" x14ac:dyDescent="0.25">
      <c r="A25" s="8" t="s">
        <v>62</v>
      </c>
      <c r="B25" s="35">
        <v>1641</v>
      </c>
      <c r="C25" s="35">
        <v>1566</v>
      </c>
      <c r="D25" s="35">
        <v>18651</v>
      </c>
      <c r="E25" s="35">
        <v>17335</v>
      </c>
      <c r="F25" s="10">
        <f t="shared" si="0"/>
        <v>-7.0559219344807218</v>
      </c>
      <c r="G25" s="1"/>
      <c r="H25" s="1"/>
      <c r="I25" s="1"/>
    </row>
    <row r="26" spans="1:9" x14ac:dyDescent="0.25">
      <c r="A26" s="11" t="s">
        <v>63</v>
      </c>
      <c r="B26" s="36">
        <v>0</v>
      </c>
      <c r="C26" s="36">
        <v>214</v>
      </c>
      <c r="D26" s="36">
        <v>2</v>
      </c>
      <c r="E26" s="36">
        <v>1944</v>
      </c>
      <c r="F26" s="13">
        <f t="shared" si="0"/>
        <v>97100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28106</v>
      </c>
      <c r="C28" s="36">
        <v>28401</v>
      </c>
      <c r="D28" s="36">
        <v>253127</v>
      </c>
      <c r="E28" s="36">
        <v>264621</v>
      </c>
      <c r="F28" s="13">
        <f t="shared" si="0"/>
        <v>4.5408036282182422</v>
      </c>
      <c r="G28" s="1"/>
      <c r="H28" s="1"/>
      <c r="I28" s="1"/>
    </row>
    <row r="29" spans="1:9" x14ac:dyDescent="0.25">
      <c r="A29" s="8" t="s">
        <v>66</v>
      </c>
      <c r="B29" s="35">
        <v>198</v>
      </c>
      <c r="C29" s="35">
        <v>148</v>
      </c>
      <c r="D29" s="35">
        <v>1397</v>
      </c>
      <c r="E29" s="35">
        <v>1057</v>
      </c>
      <c r="F29" s="10">
        <f t="shared" si="0"/>
        <v>-24.337866857551901</v>
      </c>
      <c r="G29" s="1"/>
      <c r="H29" s="1"/>
      <c r="I29" s="1"/>
    </row>
    <row r="30" spans="1:9" x14ac:dyDescent="0.25">
      <c r="A30" s="11" t="s">
        <v>67</v>
      </c>
      <c r="B30" s="36">
        <v>10471</v>
      </c>
      <c r="C30" s="36">
        <v>12572</v>
      </c>
      <c r="D30" s="36">
        <v>92568</v>
      </c>
      <c r="E30" s="36">
        <v>109957</v>
      </c>
      <c r="F30" s="13">
        <f t="shared" si="0"/>
        <v>18.785109325036728</v>
      </c>
      <c r="G30" s="1"/>
      <c r="H30" s="1"/>
      <c r="I30" s="1"/>
    </row>
    <row r="31" spans="1:9" x14ac:dyDescent="0.25">
      <c r="A31" s="8" t="s">
        <v>68</v>
      </c>
      <c r="B31" s="35">
        <v>19524</v>
      </c>
      <c r="C31" s="35">
        <v>20066</v>
      </c>
      <c r="D31" s="35">
        <v>153200</v>
      </c>
      <c r="E31" s="35">
        <v>186803</v>
      </c>
      <c r="F31" s="10">
        <f t="shared" si="0"/>
        <v>21.934073107049613</v>
      </c>
      <c r="G31" s="1"/>
      <c r="H31" s="1"/>
      <c r="I31" s="1"/>
    </row>
    <row r="32" spans="1:9" x14ac:dyDescent="0.25">
      <c r="A32" s="11" t="s">
        <v>69</v>
      </c>
      <c r="B32" s="36">
        <v>304879</v>
      </c>
      <c r="C32" s="36">
        <v>349499</v>
      </c>
      <c r="D32" s="36">
        <v>2747599</v>
      </c>
      <c r="E32" s="36">
        <v>3099118</v>
      </c>
      <c r="F32" s="13">
        <f t="shared" si="0"/>
        <v>12.793679135856436</v>
      </c>
      <c r="G32" s="1"/>
      <c r="H32" s="1"/>
      <c r="I32" s="1"/>
    </row>
    <row r="33" spans="1:9" x14ac:dyDescent="0.25">
      <c r="A33" s="8" t="s">
        <v>70</v>
      </c>
      <c r="B33" s="35">
        <v>17845</v>
      </c>
      <c r="C33" s="35">
        <v>17925</v>
      </c>
      <c r="D33" s="35">
        <v>144596</v>
      </c>
      <c r="E33" s="35">
        <v>158804.5</v>
      </c>
      <c r="F33" s="10">
        <f t="shared" si="0"/>
        <v>9.8263437439486552</v>
      </c>
      <c r="G33" s="1"/>
      <c r="H33" s="1"/>
      <c r="I33" s="1"/>
    </row>
    <row r="34" spans="1:9" x14ac:dyDescent="0.25">
      <c r="A34" s="11" t="s">
        <v>71</v>
      </c>
      <c r="B34" s="36">
        <v>684</v>
      </c>
      <c r="C34" s="36">
        <v>0</v>
      </c>
      <c r="D34" s="36">
        <v>15289</v>
      </c>
      <c r="E34" s="36">
        <v>589</v>
      </c>
      <c r="F34" s="13">
        <f t="shared" si="0"/>
        <v>-96.147557067172471</v>
      </c>
      <c r="G34" s="1"/>
      <c r="H34" s="1"/>
      <c r="I34" s="1"/>
    </row>
    <row r="35" spans="1:9" x14ac:dyDescent="0.25">
      <c r="A35" s="14" t="s">
        <v>72</v>
      </c>
      <c r="B35" s="15">
        <f>SUM(B7:B34)</f>
        <v>979358.75</v>
      </c>
      <c r="C35" s="15">
        <f t="shared" ref="C35:E35" si="1">SUM(C7:C34)</f>
        <v>1004175.25</v>
      </c>
      <c r="D35" s="15">
        <f t="shared" si="1"/>
        <v>8718319.5</v>
      </c>
      <c r="E35" s="15">
        <f t="shared" si="1"/>
        <v>9303410.2599999998</v>
      </c>
      <c r="F35" s="16">
        <f t="shared" si="0"/>
        <v>6.711049761367434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4422</v>
      </c>
      <c r="C38" s="41">
        <f>D7</f>
        <v>6155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3099118</v>
      </c>
      <c r="G38" s="42">
        <f>LOOKUP(E38,$A$38:$A$65,$C$38:$C$65)</f>
        <v>2747599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110279</v>
      </c>
      <c r="C39" s="41">
        <f t="shared" ref="C39:C65" si="5">D8</f>
        <v>94294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2153947.0099999998</v>
      </c>
      <c r="G39" s="42">
        <f t="shared" ref="G39:G65" si="8">LOOKUP(E39,$A$38:$A$65,$C$38:$C$65)</f>
        <v>2250313</v>
      </c>
    </row>
    <row r="40" spans="1:9" x14ac:dyDescent="0.25">
      <c r="A40" s="42" t="str">
        <f t="shared" si="3"/>
        <v>ALMERIA</v>
      </c>
      <c r="B40" s="41">
        <f t="shared" si="4"/>
        <v>1994</v>
      </c>
      <c r="C40" s="41">
        <f t="shared" si="5"/>
        <v>682.5</v>
      </c>
      <c r="D40" s="41">
        <f t="shared" si="6"/>
        <v>21</v>
      </c>
      <c r="E40" s="42" t="str">
        <f t="shared" si="2"/>
        <v>BARCELONA</v>
      </c>
      <c r="F40" s="42">
        <f t="shared" si="7"/>
        <v>1415830</v>
      </c>
      <c r="G40" s="42">
        <f t="shared" si="8"/>
        <v>1345480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828234</v>
      </c>
      <c r="G41" s="42">
        <f t="shared" si="8"/>
        <v>745821</v>
      </c>
    </row>
    <row r="42" spans="1:9" x14ac:dyDescent="0.25">
      <c r="A42" s="42" t="str">
        <f t="shared" si="3"/>
        <v>BAHIA DE ALGECIRAS</v>
      </c>
      <c r="B42" s="41">
        <f t="shared" si="4"/>
        <v>2153947.0099999998</v>
      </c>
      <c r="C42" s="41">
        <f t="shared" si="5"/>
        <v>2250313</v>
      </c>
      <c r="D42" s="41">
        <f t="shared" si="6"/>
        <v>2</v>
      </c>
      <c r="E42" s="42" t="str">
        <f t="shared" si="2"/>
        <v>BILBAO</v>
      </c>
      <c r="F42" s="42">
        <f t="shared" si="7"/>
        <v>378866.25</v>
      </c>
      <c r="G42" s="42">
        <f t="shared" si="8"/>
        <v>322075.5</v>
      </c>
    </row>
    <row r="43" spans="1:9" x14ac:dyDescent="0.25">
      <c r="A43" s="42" t="str">
        <f t="shared" si="3"/>
        <v>BAHIA DE CADIZ</v>
      </c>
      <c r="B43" s="41">
        <f t="shared" si="4"/>
        <v>83418.5</v>
      </c>
      <c r="C43" s="41">
        <f t="shared" si="5"/>
        <v>78603.5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264621</v>
      </c>
      <c r="G43" s="42">
        <f t="shared" si="8"/>
        <v>253127</v>
      </c>
    </row>
    <row r="44" spans="1:9" x14ac:dyDescent="0.25">
      <c r="A44" s="42" t="str">
        <f t="shared" si="3"/>
        <v>BALEARES</v>
      </c>
      <c r="B44" s="41">
        <f t="shared" si="4"/>
        <v>62474</v>
      </c>
      <c r="C44" s="41">
        <f t="shared" si="5"/>
        <v>107945</v>
      </c>
      <c r="D44" s="41">
        <f t="shared" si="6"/>
        <v>14</v>
      </c>
      <c r="E44" s="42" t="str">
        <f t="shared" si="2"/>
        <v>MALAGA</v>
      </c>
      <c r="F44" s="42">
        <f t="shared" si="7"/>
        <v>232477</v>
      </c>
      <c r="G44" s="42">
        <f t="shared" si="8"/>
        <v>196402</v>
      </c>
    </row>
    <row r="45" spans="1:9" x14ac:dyDescent="0.25">
      <c r="A45" s="42" t="str">
        <f t="shared" si="3"/>
        <v>BARCELONA</v>
      </c>
      <c r="B45" s="41">
        <f t="shared" si="4"/>
        <v>1415830</v>
      </c>
      <c r="C45" s="41">
        <f t="shared" si="5"/>
        <v>1345480</v>
      </c>
      <c r="D45" s="41">
        <f t="shared" si="6"/>
        <v>3</v>
      </c>
      <c r="E45" s="42" t="str">
        <f t="shared" si="2"/>
        <v>TARRAGONA</v>
      </c>
      <c r="F45" s="42">
        <f t="shared" si="7"/>
        <v>186803</v>
      </c>
      <c r="G45" s="42">
        <f t="shared" si="8"/>
        <v>153200</v>
      </c>
    </row>
    <row r="46" spans="1:9" x14ac:dyDescent="0.25">
      <c r="A46" s="42" t="str">
        <f t="shared" si="3"/>
        <v>BILBAO</v>
      </c>
      <c r="B46" s="41">
        <f t="shared" si="4"/>
        <v>378866.25</v>
      </c>
      <c r="C46" s="41">
        <f t="shared" si="5"/>
        <v>322075.5</v>
      </c>
      <c r="D46" s="41">
        <f t="shared" si="6"/>
        <v>5</v>
      </c>
      <c r="E46" s="42" t="str">
        <f t="shared" si="2"/>
        <v>VIGO</v>
      </c>
      <c r="F46" s="42">
        <f t="shared" si="7"/>
        <v>158804.5</v>
      </c>
      <c r="G46" s="42">
        <f t="shared" si="8"/>
        <v>144596</v>
      </c>
    </row>
    <row r="47" spans="1:9" x14ac:dyDescent="0.25">
      <c r="A47" s="42" t="str">
        <f t="shared" si="3"/>
        <v>CARTAGENA</v>
      </c>
      <c r="B47" s="41">
        <f t="shared" si="4"/>
        <v>48242</v>
      </c>
      <c r="C47" s="41">
        <f t="shared" si="5"/>
        <v>43684</v>
      </c>
      <c r="D47" s="41">
        <f t="shared" si="6"/>
        <v>15</v>
      </c>
      <c r="E47" s="42" t="str">
        <f t="shared" si="2"/>
        <v>ALICANTE</v>
      </c>
      <c r="F47" s="42">
        <f t="shared" si="7"/>
        <v>110279</v>
      </c>
      <c r="G47" s="42">
        <f t="shared" si="8"/>
        <v>94294</v>
      </c>
    </row>
    <row r="48" spans="1:9" x14ac:dyDescent="0.25">
      <c r="A48" s="42" t="str">
        <f t="shared" si="3"/>
        <v>CASTELLON</v>
      </c>
      <c r="B48" s="41">
        <f t="shared" si="4"/>
        <v>74516</v>
      </c>
      <c r="C48" s="41">
        <f t="shared" si="5"/>
        <v>48100</v>
      </c>
      <c r="D48" s="41">
        <f t="shared" si="6"/>
        <v>13</v>
      </c>
      <c r="E48" s="42" t="str">
        <f t="shared" si="2"/>
        <v>SEVILLA</v>
      </c>
      <c r="F48" s="42">
        <f t="shared" si="7"/>
        <v>109957</v>
      </c>
      <c r="G48" s="42">
        <f t="shared" si="8"/>
        <v>92568</v>
      </c>
    </row>
    <row r="49" spans="1:7" x14ac:dyDescent="0.25">
      <c r="A49" s="42" t="str">
        <f t="shared" si="3"/>
        <v>CEUTA</v>
      </c>
      <c r="B49" s="41">
        <f t="shared" si="4"/>
        <v>6998</v>
      </c>
      <c r="C49" s="41">
        <f t="shared" si="5"/>
        <v>10265</v>
      </c>
      <c r="D49" s="41">
        <f t="shared" si="6"/>
        <v>19</v>
      </c>
      <c r="E49" s="42" t="str">
        <f t="shared" si="2"/>
        <v>BAHIA DE CADIZ</v>
      </c>
      <c r="F49" s="42">
        <f t="shared" si="7"/>
        <v>83418.5</v>
      </c>
      <c r="G49" s="42">
        <f t="shared" si="8"/>
        <v>78603.5</v>
      </c>
    </row>
    <row r="50" spans="1:7" x14ac:dyDescent="0.25">
      <c r="A50" s="42" t="str">
        <f t="shared" si="3"/>
        <v>FERROL-SAN CIBRAO</v>
      </c>
      <c r="B50" s="41">
        <f t="shared" si="4"/>
        <v>324</v>
      </c>
      <c r="C50" s="41">
        <f t="shared" si="5"/>
        <v>305</v>
      </c>
      <c r="D50" s="41">
        <f t="shared" si="6"/>
        <v>25</v>
      </c>
      <c r="E50" s="42" t="str">
        <f t="shared" si="2"/>
        <v>CASTELLON</v>
      </c>
      <c r="F50" s="42">
        <f t="shared" si="7"/>
        <v>74516</v>
      </c>
      <c r="G50" s="42">
        <f t="shared" si="8"/>
        <v>48100</v>
      </c>
    </row>
    <row r="51" spans="1:7" x14ac:dyDescent="0.25">
      <c r="A51" s="42" t="str">
        <f t="shared" si="3"/>
        <v>GIJON</v>
      </c>
      <c r="B51" s="41">
        <f t="shared" si="4"/>
        <v>25246</v>
      </c>
      <c r="C51" s="41">
        <f t="shared" si="5"/>
        <v>19089</v>
      </c>
      <c r="D51" s="41">
        <f t="shared" si="6"/>
        <v>17</v>
      </c>
      <c r="E51" s="42" t="str">
        <f t="shared" si="2"/>
        <v>BALEARES</v>
      </c>
      <c r="F51" s="42">
        <f t="shared" si="7"/>
        <v>62474</v>
      </c>
      <c r="G51" s="42">
        <f t="shared" si="8"/>
        <v>107945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48242</v>
      </c>
      <c r="G52" s="42">
        <f t="shared" si="8"/>
        <v>43684</v>
      </c>
    </row>
    <row r="53" spans="1:7" x14ac:dyDescent="0.25">
      <c r="A53" s="42" t="str">
        <f t="shared" si="3"/>
        <v>LAS PALMAS</v>
      </c>
      <c r="B53" s="41">
        <f t="shared" si="4"/>
        <v>828234</v>
      </c>
      <c r="C53" s="41">
        <f t="shared" si="5"/>
        <v>745821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35914</v>
      </c>
      <c r="G53" s="42">
        <f t="shared" si="8"/>
        <v>20101</v>
      </c>
    </row>
    <row r="54" spans="1:7" x14ac:dyDescent="0.25">
      <c r="A54" s="42" t="str">
        <f t="shared" si="3"/>
        <v>MALAGA</v>
      </c>
      <c r="B54" s="41">
        <f t="shared" si="4"/>
        <v>232477</v>
      </c>
      <c r="C54" s="41">
        <f t="shared" si="5"/>
        <v>196402</v>
      </c>
      <c r="D54" s="41">
        <f t="shared" si="6"/>
        <v>7</v>
      </c>
      <c r="E54" s="42" t="str">
        <f t="shared" si="2"/>
        <v>GIJON</v>
      </c>
      <c r="F54" s="42">
        <f t="shared" si="7"/>
        <v>25246</v>
      </c>
      <c r="G54" s="42">
        <f t="shared" si="8"/>
        <v>19089</v>
      </c>
    </row>
    <row r="55" spans="1:7" x14ac:dyDescent="0.25">
      <c r="A55" s="42" t="str">
        <f t="shared" si="3"/>
        <v>MARIN Y RIA DE PONTEVEDRA</v>
      </c>
      <c r="B55" s="41">
        <f t="shared" si="4"/>
        <v>35914</v>
      </c>
      <c r="C55" s="41">
        <f t="shared" si="5"/>
        <v>20101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17335</v>
      </c>
      <c r="G55" s="42">
        <f t="shared" si="8"/>
        <v>18651</v>
      </c>
    </row>
    <row r="56" spans="1:7" x14ac:dyDescent="0.25">
      <c r="A56" s="42" t="str">
        <f t="shared" si="3"/>
        <v>MELILLA</v>
      </c>
      <c r="B56" s="41">
        <f t="shared" si="4"/>
        <v>17335</v>
      </c>
      <c r="C56" s="41">
        <f t="shared" si="5"/>
        <v>18651</v>
      </c>
      <c r="D56" s="41">
        <f t="shared" si="6"/>
        <v>18</v>
      </c>
      <c r="E56" s="42" t="str">
        <f t="shared" si="2"/>
        <v>CEUTA</v>
      </c>
      <c r="F56" s="42">
        <f t="shared" si="9"/>
        <v>6998</v>
      </c>
      <c r="G56" s="42">
        <f t="shared" si="8"/>
        <v>10265</v>
      </c>
    </row>
    <row r="57" spans="1:7" x14ac:dyDescent="0.25">
      <c r="A57" s="42" t="str">
        <f t="shared" si="3"/>
        <v>MOTRIL</v>
      </c>
      <c r="B57" s="41">
        <f t="shared" si="4"/>
        <v>1944</v>
      </c>
      <c r="C57" s="41">
        <f t="shared" si="5"/>
        <v>2</v>
      </c>
      <c r="D57" s="41">
        <f t="shared" si="6"/>
        <v>22</v>
      </c>
      <c r="E57" s="42" t="str">
        <f t="shared" si="2"/>
        <v>A CORUÑA</v>
      </c>
      <c r="F57" s="42">
        <f t="shared" si="9"/>
        <v>4422</v>
      </c>
      <c r="G57" s="42">
        <f t="shared" si="8"/>
        <v>6155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1994</v>
      </c>
      <c r="G58" s="42">
        <f t="shared" si="8"/>
        <v>682.5</v>
      </c>
    </row>
    <row r="59" spans="1:7" x14ac:dyDescent="0.25">
      <c r="A59" s="42" t="str">
        <f t="shared" si="3"/>
        <v>SANTA CRUZ DE TENERIFE</v>
      </c>
      <c r="B59" s="41">
        <f t="shared" si="4"/>
        <v>264621</v>
      </c>
      <c r="C59" s="41">
        <f t="shared" si="5"/>
        <v>253127</v>
      </c>
      <c r="D59" s="41">
        <f t="shared" si="6"/>
        <v>6</v>
      </c>
      <c r="E59" s="42" t="str">
        <f t="shared" si="2"/>
        <v>MOTRIL</v>
      </c>
      <c r="F59" s="42">
        <f t="shared" si="9"/>
        <v>1944</v>
      </c>
      <c r="G59" s="42">
        <f t="shared" si="8"/>
        <v>2</v>
      </c>
    </row>
    <row r="60" spans="1:7" x14ac:dyDescent="0.25">
      <c r="A60" s="42" t="str">
        <f t="shared" si="3"/>
        <v>SANTANDER</v>
      </c>
      <c r="B60" s="41">
        <f t="shared" si="4"/>
        <v>1057</v>
      </c>
      <c r="C60" s="41">
        <f t="shared" si="5"/>
        <v>1397</v>
      </c>
      <c r="D60" s="41">
        <f t="shared" si="6"/>
        <v>23</v>
      </c>
      <c r="E60" s="42" t="str">
        <f t="shared" si="2"/>
        <v>SANTANDER</v>
      </c>
      <c r="F60" s="42">
        <f t="shared" si="9"/>
        <v>1057</v>
      </c>
      <c r="G60" s="42">
        <f t="shared" si="8"/>
        <v>1397</v>
      </c>
    </row>
    <row r="61" spans="1:7" x14ac:dyDescent="0.25">
      <c r="A61" s="42" t="str">
        <f t="shared" si="3"/>
        <v>SEVILLA</v>
      </c>
      <c r="B61" s="41">
        <f t="shared" si="4"/>
        <v>109957</v>
      </c>
      <c r="C61" s="41">
        <f t="shared" si="5"/>
        <v>92568</v>
      </c>
      <c r="D61" s="41">
        <f t="shared" si="6"/>
        <v>11</v>
      </c>
      <c r="E61" s="42" t="str">
        <f t="shared" si="2"/>
        <v>VILAGARCIA</v>
      </c>
      <c r="F61" s="42">
        <f t="shared" si="9"/>
        <v>589</v>
      </c>
      <c r="G61" s="42">
        <f t="shared" si="8"/>
        <v>15289</v>
      </c>
    </row>
    <row r="62" spans="1:7" x14ac:dyDescent="0.25">
      <c r="A62" s="42" t="str">
        <f t="shared" si="3"/>
        <v>TARRAGONA</v>
      </c>
      <c r="B62" s="41">
        <f t="shared" si="4"/>
        <v>186803</v>
      </c>
      <c r="C62" s="41">
        <f t="shared" si="5"/>
        <v>153200</v>
      </c>
      <c r="D62" s="41">
        <f t="shared" si="6"/>
        <v>8</v>
      </c>
      <c r="E62" s="42" t="str">
        <f t="shared" si="2"/>
        <v>FERROL-SAN CIBRAO</v>
      </c>
      <c r="F62" s="42">
        <f t="shared" si="9"/>
        <v>324</v>
      </c>
      <c r="G62" s="42">
        <f t="shared" si="8"/>
        <v>305</v>
      </c>
    </row>
    <row r="63" spans="1:7" x14ac:dyDescent="0.25">
      <c r="A63" s="42" t="str">
        <f t="shared" si="3"/>
        <v>VALENCIA</v>
      </c>
      <c r="B63" s="41">
        <f t="shared" si="4"/>
        <v>3099118</v>
      </c>
      <c r="C63" s="41">
        <f t="shared" si="5"/>
        <v>2747599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158804.5</v>
      </c>
      <c r="C64" s="41">
        <f t="shared" si="5"/>
        <v>144596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15289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2575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94</v>
      </c>
      <c r="D8" s="38">
        <v>76</v>
      </c>
      <c r="E8" s="38">
        <v>278</v>
      </c>
      <c r="F8" s="13">
        <f t="shared" ref="F8:F35" si="0">((E8*100)/D8)-100</f>
        <v>265.78947368421052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241115</v>
      </c>
      <c r="C11" s="37">
        <v>186792</v>
      </c>
      <c r="D11" s="37">
        <v>2141268</v>
      </c>
      <c r="E11" s="37">
        <v>2024504.5</v>
      </c>
      <c r="F11" s="10">
        <f t="shared" si="0"/>
        <v>-5.4530072835348022</v>
      </c>
      <c r="G11" s="1"/>
      <c r="H11" s="1"/>
      <c r="I11" s="1"/>
    </row>
    <row r="12" spans="1:12" x14ac:dyDescent="0.25">
      <c r="A12" s="11" t="s">
        <v>49</v>
      </c>
      <c r="B12" s="38">
        <v>40</v>
      </c>
      <c r="C12" s="38">
        <v>0</v>
      </c>
      <c r="D12" s="38">
        <v>1005</v>
      </c>
      <c r="E12" s="38">
        <v>13</v>
      </c>
      <c r="F12" s="13">
        <f t="shared" si="0"/>
        <v>-98.706467661691548</v>
      </c>
      <c r="G12" s="1"/>
      <c r="H12" s="1"/>
      <c r="I12" s="1"/>
    </row>
    <row r="13" spans="1:12" x14ac:dyDescent="0.25">
      <c r="A13" s="8" t="s">
        <v>50</v>
      </c>
      <c r="B13" s="37">
        <v>206</v>
      </c>
      <c r="C13" s="37">
        <v>0</v>
      </c>
      <c r="D13" s="37">
        <v>335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40333</v>
      </c>
      <c r="C14" s="38">
        <v>52410.5</v>
      </c>
      <c r="D14" s="38">
        <v>450552</v>
      </c>
      <c r="E14" s="38">
        <v>453773</v>
      </c>
      <c r="F14" s="13">
        <f t="shared" si="0"/>
        <v>0.71490083275625693</v>
      </c>
      <c r="G14" s="1"/>
      <c r="H14" s="1"/>
      <c r="I14" s="1"/>
    </row>
    <row r="15" spans="1:12" x14ac:dyDescent="0.25">
      <c r="A15" s="8" t="s">
        <v>52</v>
      </c>
      <c r="B15" s="37">
        <v>423.25</v>
      </c>
      <c r="C15" s="37">
        <v>351</v>
      </c>
      <c r="D15" s="37">
        <v>3559.25</v>
      </c>
      <c r="E15" s="37">
        <v>4396</v>
      </c>
      <c r="F15" s="10">
        <f t="shared" si="0"/>
        <v>23.509166256936155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2</v>
      </c>
      <c r="C17" s="37">
        <v>13</v>
      </c>
      <c r="D17" s="37">
        <v>4</v>
      </c>
      <c r="E17" s="37">
        <v>318</v>
      </c>
      <c r="F17" s="10">
        <f t="shared" si="0"/>
        <v>7850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2</v>
      </c>
      <c r="D18" s="38">
        <v>4</v>
      </c>
      <c r="E18" s="38">
        <v>19</v>
      </c>
      <c r="F18" s="17">
        <f t="shared" si="0"/>
        <v>375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102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44598</v>
      </c>
      <c r="C22" s="38">
        <v>68365</v>
      </c>
      <c r="D22" s="38">
        <v>437848</v>
      </c>
      <c r="E22" s="38">
        <v>505768</v>
      </c>
      <c r="F22" s="13">
        <f t="shared" si="0"/>
        <v>15.512232555590074</v>
      </c>
      <c r="G22" s="1"/>
      <c r="H22" s="1"/>
      <c r="I22" s="1"/>
    </row>
    <row r="23" spans="1:9" x14ac:dyDescent="0.25">
      <c r="A23" s="8" t="s">
        <v>60</v>
      </c>
      <c r="B23" s="37">
        <v>28618</v>
      </c>
      <c r="C23" s="37">
        <v>11855</v>
      </c>
      <c r="D23" s="37">
        <v>184073</v>
      </c>
      <c r="E23" s="37">
        <v>218505</v>
      </c>
      <c r="F23" s="10">
        <f t="shared" si="0"/>
        <v>18.705622225964703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288</v>
      </c>
      <c r="D24" s="38">
        <v>17</v>
      </c>
      <c r="E24" s="38">
        <v>622</v>
      </c>
      <c r="F24" s="13">
        <f t="shared" si="0"/>
        <v>3558.8235294117649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980</v>
      </c>
      <c r="C28" s="38">
        <v>1203</v>
      </c>
      <c r="D28" s="38">
        <v>12575</v>
      </c>
      <c r="E28" s="38">
        <v>11388</v>
      </c>
      <c r="F28" s="13">
        <f t="shared" si="0"/>
        <v>-9.4393638170974157</v>
      </c>
      <c r="G28" s="1"/>
      <c r="H28" s="1"/>
      <c r="I28" s="1"/>
    </row>
    <row r="29" spans="1:9" x14ac:dyDescent="0.25">
      <c r="A29" s="8" t="s">
        <v>66</v>
      </c>
      <c r="B29" s="37">
        <v>70</v>
      </c>
      <c r="C29" s="37">
        <v>0</v>
      </c>
      <c r="D29" s="37">
        <v>70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4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14226</v>
      </c>
      <c r="C31" s="37">
        <v>14672</v>
      </c>
      <c r="D31" s="37">
        <v>103189</v>
      </c>
      <c r="E31" s="37">
        <v>137988</v>
      </c>
      <c r="F31" s="10">
        <f t="shared" si="0"/>
        <v>33.723555805366857</v>
      </c>
      <c r="G31" s="1"/>
      <c r="H31" s="1"/>
      <c r="I31" s="1"/>
    </row>
    <row r="32" spans="1:9" x14ac:dyDescent="0.25">
      <c r="A32" s="11" t="s">
        <v>69</v>
      </c>
      <c r="B32" s="38">
        <v>148502</v>
      </c>
      <c r="C32" s="38">
        <v>184651</v>
      </c>
      <c r="D32" s="38">
        <v>1363383</v>
      </c>
      <c r="E32" s="38">
        <v>1557380</v>
      </c>
      <c r="F32" s="13">
        <f t="shared" si="0"/>
        <v>14.229090431668865</v>
      </c>
      <c r="G32" s="1"/>
      <c r="H32" s="1"/>
      <c r="I32" s="1"/>
    </row>
    <row r="33" spans="1:9" x14ac:dyDescent="0.25">
      <c r="A33" s="8" t="s">
        <v>70</v>
      </c>
      <c r="B33" s="37">
        <v>696</v>
      </c>
      <c r="C33" s="37">
        <v>512</v>
      </c>
      <c r="D33" s="37">
        <v>5422</v>
      </c>
      <c r="E33" s="37">
        <v>7172</v>
      </c>
      <c r="F33" s="10">
        <f t="shared" si="0"/>
        <v>32.275912947251925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619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519809.25</v>
      </c>
      <c r="C35" s="15">
        <f t="shared" ref="C35:E35" si="1">SUM(C7:C34)</f>
        <v>521208.5</v>
      </c>
      <c r="D35" s="15">
        <f t="shared" si="1"/>
        <v>4704003.25</v>
      </c>
      <c r="E35" s="15">
        <f t="shared" si="1"/>
        <v>4922230.5</v>
      </c>
      <c r="F35" s="16">
        <f t="shared" si="0"/>
        <v>4.6391815311777265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2024504.5</v>
      </c>
      <c r="G38" s="42">
        <f>LOOKUP(E38,$A$38:$A$65,$C$38:$C$65)</f>
        <v>2141268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278</v>
      </c>
      <c r="C39" s="41">
        <f t="shared" ref="C39:C65" si="5">D8</f>
        <v>76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1557380</v>
      </c>
      <c r="G39" s="42">
        <f t="shared" ref="G39:G65" si="8">LOOKUP(E39,$A$38:$A$65,$C$38:$C$65)</f>
        <v>1363383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505768</v>
      </c>
      <c r="G40" s="42">
        <f t="shared" si="8"/>
        <v>437848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453773</v>
      </c>
      <c r="G41" s="42">
        <f t="shared" si="8"/>
        <v>450552</v>
      </c>
    </row>
    <row r="42" spans="1:9" x14ac:dyDescent="0.25">
      <c r="A42" s="42" t="str">
        <f t="shared" si="3"/>
        <v>BAHIA DE ALGECIRAS</v>
      </c>
      <c r="B42" s="41">
        <f t="shared" si="4"/>
        <v>2024504.5</v>
      </c>
      <c r="C42" s="41">
        <f t="shared" si="5"/>
        <v>2141268</v>
      </c>
      <c r="D42" s="41">
        <f t="shared" si="6"/>
        <v>1</v>
      </c>
      <c r="E42" s="42" t="str">
        <f t="shared" si="2"/>
        <v>MALAGA</v>
      </c>
      <c r="F42" s="42">
        <f t="shared" si="7"/>
        <v>218505</v>
      </c>
      <c r="G42" s="42">
        <f t="shared" si="8"/>
        <v>184073</v>
      </c>
    </row>
    <row r="43" spans="1:9" x14ac:dyDescent="0.25">
      <c r="A43" s="42" t="str">
        <f t="shared" si="3"/>
        <v>BAHIA DE CADIZ</v>
      </c>
      <c r="B43" s="41">
        <f t="shared" si="4"/>
        <v>13</v>
      </c>
      <c r="C43" s="41">
        <f t="shared" si="5"/>
        <v>1005</v>
      </c>
      <c r="D43" s="41">
        <f t="shared" si="6"/>
        <v>15</v>
      </c>
      <c r="E43" s="42" t="str">
        <f t="shared" si="2"/>
        <v>TARRAGONA</v>
      </c>
      <c r="F43" s="42">
        <f t="shared" si="7"/>
        <v>137988</v>
      </c>
      <c r="G43" s="42">
        <f t="shared" si="8"/>
        <v>103189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335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11388</v>
      </c>
      <c r="G44" s="42">
        <f t="shared" si="8"/>
        <v>12575</v>
      </c>
    </row>
    <row r="45" spans="1:9" x14ac:dyDescent="0.25">
      <c r="A45" s="42" t="str">
        <f t="shared" si="3"/>
        <v>BARCELONA</v>
      </c>
      <c r="B45" s="41">
        <f t="shared" si="4"/>
        <v>453773</v>
      </c>
      <c r="C45" s="41">
        <f t="shared" si="5"/>
        <v>450552</v>
      </c>
      <c r="D45" s="41">
        <f t="shared" si="6"/>
        <v>4</v>
      </c>
      <c r="E45" s="42" t="str">
        <f t="shared" si="2"/>
        <v>VIGO</v>
      </c>
      <c r="F45" s="42">
        <f t="shared" si="7"/>
        <v>7172</v>
      </c>
      <c r="G45" s="42">
        <f t="shared" si="8"/>
        <v>5422</v>
      </c>
    </row>
    <row r="46" spans="1:9" x14ac:dyDescent="0.25">
      <c r="A46" s="42" t="str">
        <f t="shared" si="3"/>
        <v>BILBAO</v>
      </c>
      <c r="B46" s="41">
        <f t="shared" si="4"/>
        <v>4396</v>
      </c>
      <c r="C46" s="41">
        <f t="shared" si="5"/>
        <v>3559.25</v>
      </c>
      <c r="D46" s="41">
        <f t="shared" si="6"/>
        <v>9</v>
      </c>
      <c r="E46" s="42" t="str">
        <f t="shared" si="2"/>
        <v>BILBAO</v>
      </c>
      <c r="F46" s="42">
        <f t="shared" si="7"/>
        <v>4396</v>
      </c>
      <c r="G46" s="42">
        <f t="shared" si="8"/>
        <v>3559.25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622</v>
      </c>
      <c r="G47" s="42">
        <f t="shared" si="8"/>
        <v>17</v>
      </c>
    </row>
    <row r="48" spans="1:9" x14ac:dyDescent="0.25">
      <c r="A48" s="42" t="str">
        <f t="shared" si="3"/>
        <v>CASTELLON</v>
      </c>
      <c r="B48" s="41">
        <f t="shared" si="4"/>
        <v>318</v>
      </c>
      <c r="C48" s="41">
        <f t="shared" si="5"/>
        <v>4</v>
      </c>
      <c r="D48" s="41">
        <f t="shared" si="6"/>
        <v>11</v>
      </c>
      <c r="E48" s="42" t="str">
        <f t="shared" si="2"/>
        <v>CASTELLON</v>
      </c>
      <c r="F48" s="42">
        <f t="shared" si="7"/>
        <v>318</v>
      </c>
      <c r="G48" s="42">
        <f t="shared" si="8"/>
        <v>4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4</v>
      </c>
      <c r="D49" s="41">
        <f t="shared" si="6"/>
        <v>14</v>
      </c>
      <c r="E49" s="42" t="str">
        <f t="shared" si="2"/>
        <v>ALICANTE</v>
      </c>
      <c r="F49" s="42">
        <f t="shared" si="7"/>
        <v>278</v>
      </c>
      <c r="G49" s="42">
        <f t="shared" si="8"/>
        <v>76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102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102</v>
      </c>
      <c r="C51" s="41">
        <f t="shared" si="5"/>
        <v>0</v>
      </c>
      <c r="D51" s="41">
        <f t="shared" si="6"/>
        <v>13</v>
      </c>
      <c r="E51" s="42" t="str">
        <f t="shared" si="2"/>
        <v>CEUTA</v>
      </c>
      <c r="F51" s="42">
        <f t="shared" si="7"/>
        <v>19</v>
      </c>
      <c r="G51" s="42">
        <f t="shared" si="8"/>
        <v>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BAHIA DE CADIZ</v>
      </c>
      <c r="F52" s="42">
        <f t="shared" si="7"/>
        <v>13</v>
      </c>
      <c r="G52" s="42">
        <f t="shared" si="8"/>
        <v>1005</v>
      </c>
    </row>
    <row r="53" spans="1:7" x14ac:dyDescent="0.25">
      <c r="A53" s="42" t="str">
        <f t="shared" si="3"/>
        <v>LAS PALMAS</v>
      </c>
      <c r="B53" s="41">
        <f t="shared" si="4"/>
        <v>505768</v>
      </c>
      <c r="C53" s="41">
        <f t="shared" si="5"/>
        <v>437848</v>
      </c>
      <c r="D53" s="41">
        <f t="shared" si="6"/>
        <v>3</v>
      </c>
      <c r="E53" s="42" t="str">
        <f t="shared" si="2"/>
        <v>MOTRIL</v>
      </c>
      <c r="F53" s="42">
        <f t="shared" si="7"/>
        <v>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218505</v>
      </c>
      <c r="C54" s="41">
        <f t="shared" si="5"/>
        <v>184073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622</v>
      </c>
      <c r="C55" s="41">
        <f t="shared" si="5"/>
        <v>17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11388</v>
      </c>
      <c r="C59" s="41">
        <f t="shared" si="5"/>
        <v>12575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70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137988</v>
      </c>
      <c r="C62" s="41">
        <f t="shared" si="5"/>
        <v>103189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1557380</v>
      </c>
      <c r="C63" s="41">
        <f t="shared" si="5"/>
        <v>1363383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7172</v>
      </c>
      <c r="C64" s="41">
        <f t="shared" si="5"/>
        <v>5422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619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">
        <v>40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141</v>
      </c>
      <c r="C7" s="9">
        <v>0</v>
      </c>
      <c r="D7" s="9">
        <v>444</v>
      </c>
      <c r="E7" s="9">
        <v>44</v>
      </c>
      <c r="F7" s="10">
        <f>((E7*100)/D7)-100</f>
        <v>-90.090090090090087</v>
      </c>
      <c r="G7" s="1"/>
      <c r="H7" s="1"/>
      <c r="I7" s="1"/>
    </row>
    <row r="8" spans="1:12" x14ac:dyDescent="0.25">
      <c r="A8" s="11" t="s">
        <v>45</v>
      </c>
      <c r="B8" s="12">
        <v>10834</v>
      </c>
      <c r="C8" s="12">
        <v>8784</v>
      </c>
      <c r="D8" s="12">
        <v>86286</v>
      </c>
      <c r="E8" s="12">
        <v>93740</v>
      </c>
      <c r="F8" s="13">
        <f t="shared" ref="F8:F35" si="0">((E8*100)/D8)-100</f>
        <v>8.6387131168439879</v>
      </c>
      <c r="G8" s="1"/>
      <c r="H8" s="1"/>
      <c r="I8" s="1"/>
    </row>
    <row r="9" spans="1:12" x14ac:dyDescent="0.25">
      <c r="A9" s="8" t="s">
        <v>46</v>
      </c>
      <c r="B9" s="9">
        <v>21</v>
      </c>
      <c r="C9" s="9">
        <v>402</v>
      </c>
      <c r="D9" s="9">
        <v>164</v>
      </c>
      <c r="E9" s="9">
        <v>1831</v>
      </c>
      <c r="F9" s="10">
        <f t="shared" si="0"/>
        <v>1016.4634146341464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2384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667</v>
      </c>
      <c r="C11" s="9">
        <v>966</v>
      </c>
      <c r="D11" s="9">
        <v>7976</v>
      </c>
      <c r="E11" s="9">
        <v>6458.01</v>
      </c>
      <c r="F11" s="10">
        <f t="shared" si="0"/>
        <v>-19.031970912738217</v>
      </c>
      <c r="G11" s="1"/>
      <c r="H11" s="1"/>
      <c r="I11" s="1"/>
    </row>
    <row r="12" spans="1:12" x14ac:dyDescent="0.25">
      <c r="A12" s="11" t="s">
        <v>49</v>
      </c>
      <c r="B12" s="12">
        <v>5595</v>
      </c>
      <c r="C12" s="12">
        <v>4728</v>
      </c>
      <c r="D12" s="12">
        <v>43054.5</v>
      </c>
      <c r="E12" s="12">
        <v>49174.5</v>
      </c>
      <c r="F12" s="13">
        <f t="shared" si="0"/>
        <v>14.214542033933739</v>
      </c>
      <c r="G12" s="1"/>
      <c r="H12" s="1"/>
      <c r="I12" s="1"/>
    </row>
    <row r="13" spans="1:12" x14ac:dyDescent="0.25">
      <c r="A13" s="8" t="s">
        <v>50</v>
      </c>
      <c r="B13" s="9">
        <v>9476</v>
      </c>
      <c r="C13" s="9">
        <v>6181</v>
      </c>
      <c r="D13" s="9">
        <v>107608</v>
      </c>
      <c r="E13" s="9">
        <v>62474</v>
      </c>
      <c r="F13" s="10">
        <f t="shared" si="0"/>
        <v>-41.94297821723292</v>
      </c>
      <c r="G13" s="1"/>
      <c r="H13" s="1"/>
      <c r="I13" s="1"/>
    </row>
    <row r="14" spans="1:12" x14ac:dyDescent="0.25">
      <c r="A14" s="11" t="s">
        <v>51</v>
      </c>
      <c r="B14" s="12">
        <v>16860.5</v>
      </c>
      <c r="C14" s="12">
        <v>17343</v>
      </c>
      <c r="D14" s="12">
        <v>172588</v>
      </c>
      <c r="E14" s="12">
        <v>146089</v>
      </c>
      <c r="F14" s="13">
        <f t="shared" si="0"/>
        <v>-15.353906412960342</v>
      </c>
      <c r="G14" s="1"/>
      <c r="H14" s="1"/>
      <c r="I14" s="1"/>
    </row>
    <row r="15" spans="1:12" x14ac:dyDescent="0.25">
      <c r="A15" s="8" t="s">
        <v>52</v>
      </c>
      <c r="B15" s="9">
        <v>3983.75</v>
      </c>
      <c r="C15" s="9">
        <v>3100.5</v>
      </c>
      <c r="D15" s="9">
        <v>42090.5</v>
      </c>
      <c r="E15" s="9">
        <v>37615.25</v>
      </c>
      <c r="F15" s="10">
        <f t="shared" si="0"/>
        <v>-10.632446751642291</v>
      </c>
      <c r="G15" s="1"/>
      <c r="H15" s="1"/>
      <c r="I15" s="1"/>
    </row>
    <row r="16" spans="1:12" x14ac:dyDescent="0.25">
      <c r="A16" s="11" t="s">
        <v>53</v>
      </c>
      <c r="B16" s="12">
        <v>3024</v>
      </c>
      <c r="C16" s="12">
        <v>3227</v>
      </c>
      <c r="D16" s="12">
        <v>20849</v>
      </c>
      <c r="E16" s="12">
        <v>32647</v>
      </c>
      <c r="F16" s="13">
        <f t="shared" si="0"/>
        <v>56.587845939853224</v>
      </c>
      <c r="G16" s="1"/>
      <c r="H16" s="1"/>
      <c r="I16" s="1"/>
    </row>
    <row r="17" spans="1:9" x14ac:dyDescent="0.25">
      <c r="A17" s="8" t="s">
        <v>54</v>
      </c>
      <c r="B17" s="9">
        <v>13</v>
      </c>
      <c r="C17" s="9">
        <v>356</v>
      </c>
      <c r="D17" s="9">
        <v>338</v>
      </c>
      <c r="E17" s="9">
        <v>2391</v>
      </c>
      <c r="F17" s="10">
        <f t="shared" si="0"/>
        <v>607.39644970414201</v>
      </c>
      <c r="G17" s="1"/>
      <c r="H17" s="1"/>
      <c r="I17" s="1"/>
    </row>
    <row r="18" spans="1:9" x14ac:dyDescent="0.25">
      <c r="A18" s="11" t="s">
        <v>55</v>
      </c>
      <c r="B18" s="12">
        <v>818</v>
      </c>
      <c r="C18" s="12">
        <v>734</v>
      </c>
      <c r="D18" s="12">
        <v>9633</v>
      </c>
      <c r="E18" s="12">
        <v>6369</v>
      </c>
      <c r="F18" s="13">
        <f t="shared" si="0"/>
        <v>-33.883525381501087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815</v>
      </c>
      <c r="C20" s="12">
        <v>734</v>
      </c>
      <c r="D20" s="12">
        <v>7742</v>
      </c>
      <c r="E20" s="12">
        <v>7365</v>
      </c>
      <c r="F20" s="13">
        <f t="shared" si="0"/>
        <v>-4.8695427538103786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30181</v>
      </c>
      <c r="C22" s="12">
        <v>26047</v>
      </c>
      <c r="D22" s="12">
        <v>242672</v>
      </c>
      <c r="E22" s="12">
        <v>254690</v>
      </c>
      <c r="F22" s="13">
        <f t="shared" si="0"/>
        <v>4.9523636843146335</v>
      </c>
      <c r="G22" s="1"/>
      <c r="H22" s="1"/>
      <c r="I22" s="1"/>
    </row>
    <row r="23" spans="1:9" x14ac:dyDescent="0.25">
      <c r="A23" s="8" t="s">
        <v>60</v>
      </c>
      <c r="B23" s="9">
        <v>796</v>
      </c>
      <c r="C23" s="9">
        <v>1219</v>
      </c>
      <c r="D23" s="9">
        <v>9273</v>
      </c>
      <c r="E23" s="9">
        <v>9063</v>
      </c>
      <c r="F23" s="10">
        <f t="shared" si="0"/>
        <v>-2.2646392753154316</v>
      </c>
      <c r="G23" s="1"/>
      <c r="H23" s="1"/>
      <c r="I23" s="1"/>
    </row>
    <row r="24" spans="1:9" x14ac:dyDescent="0.25">
      <c r="A24" s="11" t="s">
        <v>61</v>
      </c>
      <c r="B24" s="12">
        <v>1264</v>
      </c>
      <c r="C24" s="12">
        <v>2292</v>
      </c>
      <c r="D24" s="12">
        <v>9198</v>
      </c>
      <c r="E24" s="12">
        <v>21035</v>
      </c>
      <c r="F24" s="13">
        <f t="shared" si="0"/>
        <v>128.6910197869102</v>
      </c>
      <c r="G24" s="1"/>
      <c r="H24" s="1"/>
      <c r="I24" s="1"/>
    </row>
    <row r="25" spans="1:9" x14ac:dyDescent="0.25">
      <c r="A25" s="8" t="s">
        <v>62</v>
      </c>
      <c r="B25" s="9">
        <v>836</v>
      </c>
      <c r="C25" s="9">
        <v>952</v>
      </c>
      <c r="D25" s="9">
        <v>9107</v>
      </c>
      <c r="E25" s="9">
        <v>10393</v>
      </c>
      <c r="F25" s="10">
        <f t="shared" si="0"/>
        <v>14.121005819699135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58</v>
      </c>
      <c r="D26" s="12">
        <v>0</v>
      </c>
      <c r="E26" s="12">
        <v>655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23339</v>
      </c>
      <c r="C28" s="12">
        <v>23121</v>
      </c>
      <c r="D28" s="12">
        <v>211312</v>
      </c>
      <c r="E28" s="12">
        <v>219920</v>
      </c>
      <c r="F28" s="13">
        <f t="shared" si="0"/>
        <v>4.0735973347467223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8623</v>
      </c>
      <c r="C30" s="12">
        <v>10871</v>
      </c>
      <c r="D30" s="12">
        <v>79358</v>
      </c>
      <c r="E30" s="12">
        <v>92575</v>
      </c>
      <c r="F30" s="13">
        <f t="shared" si="0"/>
        <v>16.654905617581093</v>
      </c>
      <c r="G30" s="1"/>
      <c r="H30" s="1"/>
      <c r="I30" s="1"/>
    </row>
    <row r="31" spans="1:9" x14ac:dyDescent="0.25">
      <c r="A31" s="8" t="s">
        <v>68</v>
      </c>
      <c r="B31" s="9">
        <v>1497</v>
      </c>
      <c r="C31" s="9">
        <v>970</v>
      </c>
      <c r="D31" s="9">
        <v>11496</v>
      </c>
      <c r="E31" s="9">
        <v>7388</v>
      </c>
      <c r="F31" s="10">
        <f t="shared" si="0"/>
        <v>-35.734168406402233</v>
      </c>
      <c r="G31" s="1"/>
      <c r="H31" s="1"/>
      <c r="I31" s="1"/>
    </row>
    <row r="32" spans="1:9" x14ac:dyDescent="0.25">
      <c r="A32" s="11" t="s">
        <v>69</v>
      </c>
      <c r="B32" s="12">
        <v>12569</v>
      </c>
      <c r="C32" s="12">
        <v>11439</v>
      </c>
      <c r="D32" s="12">
        <v>120197</v>
      </c>
      <c r="E32" s="12">
        <v>99450</v>
      </c>
      <c r="F32" s="13">
        <f t="shared" si="0"/>
        <v>-17.260830137191448</v>
      </c>
      <c r="G32" s="1"/>
      <c r="H32" s="1"/>
      <c r="I32" s="1"/>
    </row>
    <row r="33" spans="1:9" x14ac:dyDescent="0.25">
      <c r="A33" s="8" t="s">
        <v>70</v>
      </c>
      <c r="B33" s="9">
        <v>5602</v>
      </c>
      <c r="C33" s="9">
        <v>1884</v>
      </c>
      <c r="D33" s="9">
        <v>35913</v>
      </c>
      <c r="E33" s="9">
        <v>30221</v>
      </c>
      <c r="F33" s="10">
        <f t="shared" si="0"/>
        <v>-15.849413861275863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10331</v>
      </c>
      <c r="E34" s="12">
        <v>34</v>
      </c>
      <c r="F34" s="13">
        <f t="shared" si="0"/>
        <v>-99.670893427548151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136955.25</v>
      </c>
      <c r="C35" s="15">
        <f t="shared" ref="C35:E35" si="1">SUM(C7:C34)</f>
        <v>125408.5</v>
      </c>
      <c r="D35" s="15">
        <f t="shared" si="1"/>
        <v>1240014</v>
      </c>
      <c r="E35" s="15">
        <f t="shared" si="1"/>
        <v>1191621.76</v>
      </c>
      <c r="F35" s="16">
        <f t="shared" si="0"/>
        <v>-3.9025559388845608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44</v>
      </c>
      <c r="C38" s="41">
        <f>D7</f>
        <v>444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254690</v>
      </c>
      <c r="G38" s="42">
        <f>LOOKUP(E38,$A$38:$A$65,$C$38:$C$65)</f>
        <v>242672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93740</v>
      </c>
      <c r="C39" s="41">
        <f t="shared" ref="C39:C65" si="5">D8</f>
        <v>86286</v>
      </c>
      <c r="D39" s="41">
        <f t="shared" ref="D39:D65" si="6">_xlfn.RANK.EQ(B39,$B$38:$B$65)+COUNTIF($B$38:$B$65,B39)-1</f>
        <v>5</v>
      </c>
      <c r="E39" s="42" t="str">
        <f t="shared" si="2"/>
        <v>SANTA CRUZ DE TENERIFE</v>
      </c>
      <c r="F39" s="42">
        <f t="shared" ref="F39:F65" si="7">LOOKUP(E39,$A$38:$A$65,$B$38:$B$65)</f>
        <v>219920</v>
      </c>
      <c r="G39" s="42">
        <f t="shared" ref="G39:G65" si="8">LOOKUP(E39,$A$38:$A$65,$C$38:$C$65)</f>
        <v>211312</v>
      </c>
    </row>
    <row r="40" spans="1:9" x14ac:dyDescent="0.25">
      <c r="A40" s="42" t="str">
        <f t="shared" si="3"/>
        <v>ALMERIA</v>
      </c>
      <c r="B40" s="41">
        <f t="shared" si="4"/>
        <v>1831</v>
      </c>
      <c r="C40" s="41">
        <f t="shared" si="5"/>
        <v>164</v>
      </c>
      <c r="D40" s="41">
        <f t="shared" si="6"/>
        <v>20</v>
      </c>
      <c r="E40" s="42" t="str">
        <f t="shared" si="2"/>
        <v>BARCELONA</v>
      </c>
      <c r="F40" s="42">
        <f t="shared" si="7"/>
        <v>146089</v>
      </c>
      <c r="G40" s="42">
        <f t="shared" si="8"/>
        <v>172588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2384</v>
      </c>
      <c r="D41" s="41">
        <f t="shared" si="6"/>
        <v>28</v>
      </c>
      <c r="E41" s="42" t="str">
        <f t="shared" si="2"/>
        <v>VALENCIA</v>
      </c>
      <c r="F41" s="42">
        <f t="shared" si="7"/>
        <v>99450</v>
      </c>
      <c r="G41" s="42">
        <f t="shared" si="8"/>
        <v>120197</v>
      </c>
    </row>
    <row r="42" spans="1:9" x14ac:dyDescent="0.25">
      <c r="A42" s="42" t="str">
        <f t="shared" si="3"/>
        <v>BAHIA DE ALGECIRAS</v>
      </c>
      <c r="B42" s="41">
        <f t="shared" si="4"/>
        <v>6458.01</v>
      </c>
      <c r="C42" s="41">
        <f t="shared" si="5"/>
        <v>7976</v>
      </c>
      <c r="D42" s="41">
        <f t="shared" si="6"/>
        <v>17</v>
      </c>
      <c r="E42" s="42" t="str">
        <f t="shared" si="2"/>
        <v>ALICANTE</v>
      </c>
      <c r="F42" s="42">
        <f t="shared" si="7"/>
        <v>93740</v>
      </c>
      <c r="G42" s="42">
        <f t="shared" si="8"/>
        <v>86286</v>
      </c>
    </row>
    <row r="43" spans="1:9" x14ac:dyDescent="0.25">
      <c r="A43" s="42" t="str">
        <f t="shared" si="3"/>
        <v>BAHIA DE CADIZ</v>
      </c>
      <c r="B43" s="41">
        <f t="shared" si="4"/>
        <v>49174.5</v>
      </c>
      <c r="C43" s="41">
        <f t="shared" si="5"/>
        <v>43054.5</v>
      </c>
      <c r="D43" s="41">
        <f t="shared" si="6"/>
        <v>8</v>
      </c>
      <c r="E43" s="42" t="str">
        <f t="shared" si="2"/>
        <v>SEVILLA</v>
      </c>
      <c r="F43" s="42">
        <f t="shared" si="7"/>
        <v>92575</v>
      </c>
      <c r="G43" s="42">
        <f t="shared" si="8"/>
        <v>79358</v>
      </c>
    </row>
    <row r="44" spans="1:9" x14ac:dyDescent="0.25">
      <c r="A44" s="42" t="str">
        <f t="shared" si="3"/>
        <v>BALEARES</v>
      </c>
      <c r="B44" s="41">
        <f t="shared" si="4"/>
        <v>62474</v>
      </c>
      <c r="C44" s="41">
        <f t="shared" si="5"/>
        <v>107608</v>
      </c>
      <c r="D44" s="41">
        <f t="shared" si="6"/>
        <v>7</v>
      </c>
      <c r="E44" s="42" t="str">
        <f t="shared" si="2"/>
        <v>BALEARES</v>
      </c>
      <c r="F44" s="42">
        <f t="shared" si="7"/>
        <v>62474</v>
      </c>
      <c r="G44" s="42">
        <f t="shared" si="8"/>
        <v>107608</v>
      </c>
    </row>
    <row r="45" spans="1:9" x14ac:dyDescent="0.25">
      <c r="A45" s="42" t="str">
        <f t="shared" si="3"/>
        <v>BARCELONA</v>
      </c>
      <c r="B45" s="41">
        <f t="shared" si="4"/>
        <v>146089</v>
      </c>
      <c r="C45" s="41">
        <f t="shared" si="5"/>
        <v>172588</v>
      </c>
      <c r="D45" s="41">
        <f t="shared" si="6"/>
        <v>3</v>
      </c>
      <c r="E45" s="42" t="str">
        <f t="shared" si="2"/>
        <v>BAHIA DE CADIZ</v>
      </c>
      <c r="F45" s="42">
        <f t="shared" si="7"/>
        <v>49174.5</v>
      </c>
      <c r="G45" s="42">
        <f t="shared" si="8"/>
        <v>43054.5</v>
      </c>
    </row>
    <row r="46" spans="1:9" x14ac:dyDescent="0.25">
      <c r="A46" s="42" t="str">
        <f t="shared" si="3"/>
        <v>BILBAO</v>
      </c>
      <c r="B46" s="41">
        <f t="shared" si="4"/>
        <v>37615.25</v>
      </c>
      <c r="C46" s="41">
        <f t="shared" si="5"/>
        <v>42090.5</v>
      </c>
      <c r="D46" s="41">
        <f t="shared" si="6"/>
        <v>9</v>
      </c>
      <c r="E46" s="42" t="str">
        <f t="shared" si="2"/>
        <v>BILBAO</v>
      </c>
      <c r="F46" s="42">
        <f t="shared" si="7"/>
        <v>37615.25</v>
      </c>
      <c r="G46" s="42">
        <f t="shared" si="8"/>
        <v>42090.5</v>
      </c>
    </row>
    <row r="47" spans="1:9" x14ac:dyDescent="0.25">
      <c r="A47" s="42" t="str">
        <f t="shared" si="3"/>
        <v>CARTAGENA</v>
      </c>
      <c r="B47" s="41">
        <f t="shared" si="4"/>
        <v>32647</v>
      </c>
      <c r="C47" s="41">
        <f t="shared" si="5"/>
        <v>20849</v>
      </c>
      <c r="D47" s="41">
        <f t="shared" si="6"/>
        <v>10</v>
      </c>
      <c r="E47" s="42" t="str">
        <f t="shared" si="2"/>
        <v>CARTAGENA</v>
      </c>
      <c r="F47" s="42">
        <f t="shared" si="7"/>
        <v>32647</v>
      </c>
      <c r="G47" s="42">
        <f t="shared" si="8"/>
        <v>20849</v>
      </c>
    </row>
    <row r="48" spans="1:9" x14ac:dyDescent="0.25">
      <c r="A48" s="42" t="str">
        <f t="shared" si="3"/>
        <v>CASTELLON</v>
      </c>
      <c r="B48" s="41">
        <f t="shared" si="4"/>
        <v>2391</v>
      </c>
      <c r="C48" s="41">
        <f t="shared" si="5"/>
        <v>338</v>
      </c>
      <c r="D48" s="41">
        <f t="shared" si="6"/>
        <v>19</v>
      </c>
      <c r="E48" s="42" t="str">
        <f t="shared" si="2"/>
        <v>VIGO</v>
      </c>
      <c r="F48" s="42">
        <f t="shared" si="7"/>
        <v>30221</v>
      </c>
      <c r="G48" s="42">
        <f t="shared" si="8"/>
        <v>35913</v>
      </c>
    </row>
    <row r="49" spans="1:7" x14ac:dyDescent="0.25">
      <c r="A49" s="42" t="str">
        <f t="shared" si="3"/>
        <v>CEUTA</v>
      </c>
      <c r="B49" s="41">
        <f t="shared" si="4"/>
        <v>6369</v>
      </c>
      <c r="C49" s="41">
        <f t="shared" si="5"/>
        <v>9633</v>
      </c>
      <c r="D49" s="41">
        <f t="shared" si="6"/>
        <v>18</v>
      </c>
      <c r="E49" s="42" t="str">
        <f t="shared" si="2"/>
        <v>MARIN Y RIA DE PONTEVEDRA</v>
      </c>
      <c r="F49" s="42">
        <f t="shared" si="7"/>
        <v>21035</v>
      </c>
      <c r="G49" s="42">
        <f t="shared" si="8"/>
        <v>9198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10393</v>
      </c>
      <c r="G50" s="42">
        <f t="shared" si="8"/>
        <v>9107</v>
      </c>
    </row>
    <row r="51" spans="1:7" x14ac:dyDescent="0.25">
      <c r="A51" s="42" t="str">
        <f t="shared" si="3"/>
        <v>GIJON</v>
      </c>
      <c r="B51" s="41">
        <f t="shared" si="4"/>
        <v>7365</v>
      </c>
      <c r="C51" s="41">
        <f t="shared" si="5"/>
        <v>7742</v>
      </c>
      <c r="D51" s="41">
        <f t="shared" si="6"/>
        <v>16</v>
      </c>
      <c r="E51" s="42" t="str">
        <f t="shared" si="2"/>
        <v>MALAGA</v>
      </c>
      <c r="F51" s="42">
        <f t="shared" si="7"/>
        <v>9063</v>
      </c>
      <c r="G51" s="42">
        <f t="shared" si="8"/>
        <v>9273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7388</v>
      </c>
      <c r="G52" s="42">
        <f t="shared" si="8"/>
        <v>11496</v>
      </c>
    </row>
    <row r="53" spans="1:7" x14ac:dyDescent="0.25">
      <c r="A53" s="42" t="str">
        <f t="shared" si="3"/>
        <v>LAS PALMAS</v>
      </c>
      <c r="B53" s="41">
        <f t="shared" si="4"/>
        <v>254690</v>
      </c>
      <c r="C53" s="41">
        <f t="shared" si="5"/>
        <v>242672</v>
      </c>
      <c r="D53" s="41">
        <f t="shared" si="6"/>
        <v>1</v>
      </c>
      <c r="E53" s="42" t="str">
        <f t="shared" si="2"/>
        <v>GIJON</v>
      </c>
      <c r="F53" s="42">
        <f t="shared" si="7"/>
        <v>7365</v>
      </c>
      <c r="G53" s="42">
        <f t="shared" si="8"/>
        <v>7742</v>
      </c>
    </row>
    <row r="54" spans="1:7" x14ac:dyDescent="0.25">
      <c r="A54" s="42" t="str">
        <f t="shared" si="3"/>
        <v>MALAGA</v>
      </c>
      <c r="B54" s="41">
        <f t="shared" si="4"/>
        <v>9063</v>
      </c>
      <c r="C54" s="41">
        <f t="shared" si="5"/>
        <v>9273</v>
      </c>
      <c r="D54" s="41">
        <f t="shared" si="6"/>
        <v>14</v>
      </c>
      <c r="E54" s="42" t="str">
        <f t="shared" si="2"/>
        <v>BAHIA DE ALGECIRAS</v>
      </c>
      <c r="F54" s="42">
        <f t="shared" si="7"/>
        <v>6458.01</v>
      </c>
      <c r="G54" s="42">
        <f t="shared" si="8"/>
        <v>7976</v>
      </c>
    </row>
    <row r="55" spans="1:7" x14ac:dyDescent="0.25">
      <c r="A55" s="42" t="str">
        <f t="shared" si="3"/>
        <v>MARIN Y RIA DE PONTEVEDRA</v>
      </c>
      <c r="B55" s="41">
        <f t="shared" si="4"/>
        <v>21035</v>
      </c>
      <c r="C55" s="41">
        <f t="shared" si="5"/>
        <v>9198</v>
      </c>
      <c r="D55" s="41">
        <f t="shared" si="6"/>
        <v>12</v>
      </c>
      <c r="E55" s="42" t="str">
        <f t="shared" si="2"/>
        <v>CEUTA</v>
      </c>
      <c r="F55" s="42">
        <f t="shared" si="7"/>
        <v>6369</v>
      </c>
      <c r="G55" s="42">
        <f t="shared" si="8"/>
        <v>9633</v>
      </c>
    </row>
    <row r="56" spans="1:7" x14ac:dyDescent="0.25">
      <c r="A56" s="42" t="str">
        <f t="shared" si="3"/>
        <v>MELILLA</v>
      </c>
      <c r="B56" s="41">
        <f t="shared" si="4"/>
        <v>10393</v>
      </c>
      <c r="C56" s="41">
        <f t="shared" si="5"/>
        <v>9107</v>
      </c>
      <c r="D56" s="41">
        <f t="shared" si="6"/>
        <v>13</v>
      </c>
      <c r="E56" s="42" t="str">
        <f t="shared" si="2"/>
        <v>CASTELLON</v>
      </c>
      <c r="F56" s="42">
        <f t="shared" si="7"/>
        <v>2391</v>
      </c>
      <c r="G56" s="42">
        <f t="shared" si="8"/>
        <v>338</v>
      </c>
    </row>
    <row r="57" spans="1:7" x14ac:dyDescent="0.25">
      <c r="A57" s="42" t="str">
        <f t="shared" si="3"/>
        <v>MOTRIL</v>
      </c>
      <c r="B57" s="41">
        <f t="shared" si="4"/>
        <v>655</v>
      </c>
      <c r="C57" s="41">
        <f t="shared" si="5"/>
        <v>0</v>
      </c>
      <c r="D57" s="41">
        <f t="shared" si="6"/>
        <v>21</v>
      </c>
      <c r="E57" s="42" t="str">
        <f t="shared" si="2"/>
        <v>ALMERIA</v>
      </c>
      <c r="F57" s="42">
        <f t="shared" si="7"/>
        <v>1831</v>
      </c>
      <c r="G57" s="42">
        <f t="shared" si="8"/>
        <v>164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655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219920</v>
      </c>
      <c r="C59" s="41">
        <f t="shared" si="5"/>
        <v>211312</v>
      </c>
      <c r="D59" s="41">
        <f t="shared" si="6"/>
        <v>2</v>
      </c>
      <c r="E59" s="42" t="str">
        <f t="shared" si="2"/>
        <v>A CORUÑA</v>
      </c>
      <c r="F59" s="42">
        <f t="shared" si="7"/>
        <v>44</v>
      </c>
      <c r="G59" s="42">
        <f t="shared" si="8"/>
        <v>444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34</v>
      </c>
      <c r="G60" s="42">
        <f t="shared" si="8"/>
        <v>10331</v>
      </c>
    </row>
    <row r="61" spans="1:7" x14ac:dyDescent="0.25">
      <c r="A61" s="42" t="str">
        <f t="shared" si="3"/>
        <v>SEVILLA</v>
      </c>
      <c r="B61" s="41">
        <f t="shared" si="4"/>
        <v>92575</v>
      </c>
      <c r="C61" s="41">
        <f t="shared" si="5"/>
        <v>79358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7388</v>
      </c>
      <c r="C62" s="41">
        <f t="shared" si="5"/>
        <v>11496</v>
      </c>
      <c r="D62" s="41">
        <f t="shared" si="6"/>
        <v>15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99450</v>
      </c>
      <c r="C63" s="41">
        <f t="shared" si="5"/>
        <v>120197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30221</v>
      </c>
      <c r="C64" s="41">
        <f t="shared" si="5"/>
        <v>35913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10331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2384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">
        <v>40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610</v>
      </c>
      <c r="C7" s="9">
        <v>371</v>
      </c>
      <c r="D7" s="9">
        <v>5711</v>
      </c>
      <c r="E7" s="9">
        <v>4378</v>
      </c>
      <c r="F7" s="10">
        <f>((E7*100)/D7)-100</f>
        <v>-23.34092102959201</v>
      </c>
      <c r="G7" s="1"/>
      <c r="H7" s="1"/>
      <c r="I7" s="1"/>
    </row>
    <row r="8" spans="1:12" x14ac:dyDescent="0.25">
      <c r="A8" s="11" t="s">
        <v>45</v>
      </c>
      <c r="B8" s="12">
        <v>1421</v>
      </c>
      <c r="C8" s="12">
        <v>1867</v>
      </c>
      <c r="D8" s="12">
        <v>7932</v>
      </c>
      <c r="E8" s="12">
        <v>16261</v>
      </c>
      <c r="F8" s="13">
        <f t="shared" ref="F8:F35" si="0">((E8*100)/D8)-100</f>
        <v>105.00504286434696</v>
      </c>
      <c r="G8" s="1"/>
      <c r="H8" s="1"/>
      <c r="I8" s="1"/>
    </row>
    <row r="9" spans="1:12" x14ac:dyDescent="0.25">
      <c r="A9" s="8" t="s">
        <v>46</v>
      </c>
      <c r="B9" s="9">
        <v>171</v>
      </c>
      <c r="C9" s="9">
        <v>45</v>
      </c>
      <c r="D9" s="9">
        <v>518.5</v>
      </c>
      <c r="E9" s="9">
        <v>163</v>
      </c>
      <c r="F9" s="10">
        <f t="shared" si="0"/>
        <v>-68.563162970106077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191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11224</v>
      </c>
      <c r="C11" s="9">
        <v>16209</v>
      </c>
      <c r="D11" s="9">
        <v>101063</v>
      </c>
      <c r="E11" s="9">
        <v>122980.5</v>
      </c>
      <c r="F11" s="10">
        <f t="shared" si="0"/>
        <v>21.686967535101871</v>
      </c>
      <c r="G11" s="1"/>
      <c r="H11" s="1"/>
      <c r="I11" s="1"/>
    </row>
    <row r="12" spans="1:12" x14ac:dyDescent="0.25">
      <c r="A12" s="11" t="s">
        <v>49</v>
      </c>
      <c r="B12" s="12">
        <v>3466</v>
      </c>
      <c r="C12" s="12">
        <v>3169</v>
      </c>
      <c r="D12" s="12">
        <v>34544</v>
      </c>
      <c r="E12" s="12">
        <v>34231</v>
      </c>
      <c r="F12" s="13">
        <f t="shared" si="0"/>
        <v>-0.9060907827697946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12">
        <v>88525.5</v>
      </c>
      <c r="C14" s="12">
        <v>99107</v>
      </c>
      <c r="D14" s="12">
        <v>722340</v>
      </c>
      <c r="E14" s="12">
        <v>815968</v>
      </c>
      <c r="F14" s="13">
        <f t="shared" si="0"/>
        <v>12.96176315862337</v>
      </c>
      <c r="G14" s="1"/>
      <c r="H14" s="1"/>
      <c r="I14" s="1"/>
    </row>
    <row r="15" spans="1:12" x14ac:dyDescent="0.25">
      <c r="A15" s="8" t="s">
        <v>52</v>
      </c>
      <c r="B15" s="9">
        <v>32378.75</v>
      </c>
      <c r="C15" s="9">
        <v>36322.25</v>
      </c>
      <c r="D15" s="9">
        <v>276425.75</v>
      </c>
      <c r="E15" s="9">
        <v>336855</v>
      </c>
      <c r="F15" s="10">
        <f t="shared" si="0"/>
        <v>21.860933722708538</v>
      </c>
      <c r="G15" s="1"/>
      <c r="H15" s="1"/>
      <c r="I15" s="1"/>
    </row>
    <row r="16" spans="1:12" x14ac:dyDescent="0.25">
      <c r="A16" s="11" t="s">
        <v>53</v>
      </c>
      <c r="B16" s="12">
        <v>3126</v>
      </c>
      <c r="C16" s="12">
        <v>1552</v>
      </c>
      <c r="D16" s="12">
        <v>22835</v>
      </c>
      <c r="E16" s="12">
        <v>15595</v>
      </c>
      <c r="F16" s="13">
        <f t="shared" si="0"/>
        <v>-31.705714911320342</v>
      </c>
      <c r="G16" s="1"/>
      <c r="H16" s="1"/>
      <c r="I16" s="1"/>
    </row>
    <row r="17" spans="1:9" x14ac:dyDescent="0.25">
      <c r="A17" s="8" t="s">
        <v>54</v>
      </c>
      <c r="B17" s="9">
        <v>4950</v>
      </c>
      <c r="C17" s="9">
        <v>7440</v>
      </c>
      <c r="D17" s="9">
        <v>47758</v>
      </c>
      <c r="E17" s="9">
        <v>71807</v>
      </c>
      <c r="F17" s="10">
        <f t="shared" si="0"/>
        <v>50.355961304912256</v>
      </c>
      <c r="G17" s="1"/>
      <c r="H17" s="1"/>
      <c r="I17" s="1"/>
    </row>
    <row r="18" spans="1:9" x14ac:dyDescent="0.25">
      <c r="A18" s="11" t="s">
        <v>55</v>
      </c>
      <c r="B18" s="12">
        <v>62</v>
      </c>
      <c r="C18" s="12">
        <v>34</v>
      </c>
      <c r="D18" s="12">
        <v>628</v>
      </c>
      <c r="E18" s="12">
        <v>610</v>
      </c>
      <c r="F18" s="13">
        <f t="shared" si="0"/>
        <v>-2.866242038216555</v>
      </c>
      <c r="G18" s="1"/>
      <c r="H18" s="1"/>
      <c r="I18" s="1"/>
    </row>
    <row r="19" spans="1:9" x14ac:dyDescent="0.25">
      <c r="A19" s="8" t="s">
        <v>56</v>
      </c>
      <c r="B19" s="9">
        <v>24</v>
      </c>
      <c r="C19" s="9">
        <v>45</v>
      </c>
      <c r="D19" s="9">
        <v>305</v>
      </c>
      <c r="E19" s="9">
        <v>324</v>
      </c>
      <c r="F19" s="10">
        <f t="shared" si="0"/>
        <v>6.2295081967213122</v>
      </c>
      <c r="G19" s="1"/>
      <c r="H19" s="1"/>
      <c r="I19" s="1"/>
    </row>
    <row r="20" spans="1:9" x14ac:dyDescent="0.25">
      <c r="A20" s="11" t="s">
        <v>57</v>
      </c>
      <c r="B20" s="12">
        <v>1301</v>
      </c>
      <c r="C20" s="12">
        <v>2376</v>
      </c>
      <c r="D20" s="12">
        <v>11347</v>
      </c>
      <c r="E20" s="12">
        <v>17779</v>
      </c>
      <c r="F20" s="13">
        <f t="shared" si="0"/>
        <v>56.68458623424695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7164</v>
      </c>
      <c r="C22" s="12">
        <v>7673</v>
      </c>
      <c r="D22" s="12">
        <v>65300</v>
      </c>
      <c r="E22" s="12">
        <v>67758</v>
      </c>
      <c r="F22" s="13">
        <f t="shared" si="0"/>
        <v>3.7641653905053545</v>
      </c>
      <c r="G22" s="1"/>
      <c r="H22" s="1"/>
      <c r="I22" s="1"/>
    </row>
    <row r="23" spans="1:9" x14ac:dyDescent="0.25">
      <c r="A23" s="8" t="s">
        <v>60</v>
      </c>
      <c r="B23" s="9">
        <v>322</v>
      </c>
      <c r="C23" s="9">
        <v>577</v>
      </c>
      <c r="D23" s="9">
        <v>3056</v>
      </c>
      <c r="E23" s="9">
        <v>4909</v>
      </c>
      <c r="F23" s="10">
        <f t="shared" si="0"/>
        <v>60.634816753926714</v>
      </c>
      <c r="G23" s="1"/>
      <c r="H23" s="1"/>
      <c r="I23" s="1"/>
    </row>
    <row r="24" spans="1:9" x14ac:dyDescent="0.25">
      <c r="A24" s="11" t="s">
        <v>61</v>
      </c>
      <c r="B24" s="12">
        <v>1441</v>
      </c>
      <c r="C24" s="12">
        <v>713</v>
      </c>
      <c r="D24" s="12">
        <v>10886</v>
      </c>
      <c r="E24" s="12">
        <v>14251</v>
      </c>
      <c r="F24" s="13">
        <f t="shared" si="0"/>
        <v>30.911262171596547</v>
      </c>
      <c r="G24" s="1"/>
      <c r="H24" s="1"/>
      <c r="I24" s="1"/>
    </row>
    <row r="25" spans="1:9" x14ac:dyDescent="0.25">
      <c r="A25" s="8" t="s">
        <v>62</v>
      </c>
      <c r="B25" s="9">
        <v>805</v>
      </c>
      <c r="C25" s="9">
        <v>614</v>
      </c>
      <c r="D25" s="9">
        <v>9544</v>
      </c>
      <c r="E25" s="9">
        <v>6942</v>
      </c>
      <c r="F25" s="10">
        <f t="shared" si="0"/>
        <v>-27.263202011735117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156</v>
      </c>
      <c r="D26" s="12">
        <v>2</v>
      </c>
      <c r="E26" s="12">
        <v>1285</v>
      </c>
      <c r="F26" s="13">
        <f t="shared" si="0"/>
        <v>64150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3787</v>
      </c>
      <c r="C28" s="12">
        <v>4077</v>
      </c>
      <c r="D28" s="12">
        <v>29240</v>
      </c>
      <c r="E28" s="12">
        <v>33313</v>
      </c>
      <c r="F28" s="13">
        <f t="shared" si="0"/>
        <v>13.92954856361149</v>
      </c>
      <c r="G28" s="1"/>
      <c r="H28" s="1"/>
      <c r="I28" s="1"/>
    </row>
    <row r="29" spans="1:9" x14ac:dyDescent="0.25">
      <c r="A29" s="8" t="s">
        <v>66</v>
      </c>
      <c r="B29" s="9">
        <v>128</v>
      </c>
      <c r="C29" s="9">
        <v>148</v>
      </c>
      <c r="D29" s="9">
        <v>1327</v>
      </c>
      <c r="E29" s="9">
        <v>1057</v>
      </c>
      <c r="F29" s="10">
        <f t="shared" si="0"/>
        <v>-20.346646571213256</v>
      </c>
      <c r="G29" s="1"/>
      <c r="H29" s="1"/>
      <c r="I29" s="1"/>
    </row>
    <row r="30" spans="1:9" x14ac:dyDescent="0.25">
      <c r="A30" s="11" t="s">
        <v>67</v>
      </c>
      <c r="B30" s="12">
        <v>1848</v>
      </c>
      <c r="C30" s="12">
        <v>1701</v>
      </c>
      <c r="D30" s="12">
        <v>13206</v>
      </c>
      <c r="E30" s="12">
        <v>17382</v>
      </c>
      <c r="F30" s="13">
        <f t="shared" si="0"/>
        <v>31.621990004543392</v>
      </c>
      <c r="G30" s="1"/>
      <c r="H30" s="1"/>
      <c r="I30" s="1"/>
    </row>
    <row r="31" spans="1:9" x14ac:dyDescent="0.25">
      <c r="A31" s="8" t="s">
        <v>68</v>
      </c>
      <c r="B31" s="9">
        <v>3801</v>
      </c>
      <c r="C31" s="9">
        <v>4424</v>
      </c>
      <c r="D31" s="9">
        <v>38515</v>
      </c>
      <c r="E31" s="9">
        <v>41427</v>
      </c>
      <c r="F31" s="10">
        <f t="shared" si="0"/>
        <v>7.5606906400103924</v>
      </c>
      <c r="G31" s="1"/>
      <c r="H31" s="1"/>
      <c r="I31" s="1"/>
    </row>
    <row r="32" spans="1:9" x14ac:dyDescent="0.25">
      <c r="A32" s="11" t="s">
        <v>69</v>
      </c>
      <c r="B32" s="12">
        <v>143808</v>
      </c>
      <c r="C32" s="12">
        <v>153409</v>
      </c>
      <c r="D32" s="12">
        <v>1264019</v>
      </c>
      <c r="E32" s="12">
        <v>1442288</v>
      </c>
      <c r="F32" s="13">
        <f t="shared" si="0"/>
        <v>14.103348130051842</v>
      </c>
      <c r="G32" s="1"/>
      <c r="H32" s="1"/>
      <c r="I32" s="1"/>
    </row>
    <row r="33" spans="1:9" x14ac:dyDescent="0.25">
      <c r="A33" s="8" t="s">
        <v>70</v>
      </c>
      <c r="B33" s="9">
        <v>11547</v>
      </c>
      <c r="C33" s="9">
        <v>15529</v>
      </c>
      <c r="D33" s="9">
        <v>103261</v>
      </c>
      <c r="E33" s="9">
        <v>121411.5</v>
      </c>
      <c r="F33" s="10">
        <f t="shared" si="0"/>
        <v>17.57730411287902</v>
      </c>
      <c r="G33" s="1"/>
      <c r="H33" s="1"/>
      <c r="I33" s="1"/>
    </row>
    <row r="34" spans="1:9" x14ac:dyDescent="0.25">
      <c r="A34" s="11" t="s">
        <v>71</v>
      </c>
      <c r="B34" s="12">
        <v>684</v>
      </c>
      <c r="C34" s="12">
        <v>0</v>
      </c>
      <c r="D34" s="12">
        <v>4339</v>
      </c>
      <c r="E34" s="12">
        <v>555</v>
      </c>
      <c r="F34" s="13">
        <f t="shared" si="0"/>
        <v>-87.209034339709604</v>
      </c>
      <c r="G34" s="1"/>
      <c r="H34" s="1"/>
      <c r="I34" s="1"/>
    </row>
    <row r="35" spans="1:9" x14ac:dyDescent="0.25">
      <c r="A35" s="14" t="s">
        <v>72</v>
      </c>
      <c r="B35" s="15">
        <f>SUM(B7:B34)</f>
        <v>322594.25</v>
      </c>
      <c r="C35" s="15">
        <f t="shared" ref="C35:E35" si="1">SUM(C7:C34)</f>
        <v>357558.25</v>
      </c>
      <c r="D35" s="15">
        <f t="shared" si="1"/>
        <v>2774295.25</v>
      </c>
      <c r="E35" s="15">
        <f t="shared" si="1"/>
        <v>3189530</v>
      </c>
      <c r="F35" s="16">
        <f t="shared" si="0"/>
        <v>14.967215547804443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4378</v>
      </c>
      <c r="C38" s="41">
        <f>D7</f>
        <v>5711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1442288</v>
      </c>
      <c r="G38" s="42">
        <f>LOOKUP(E38,$A$38:$A$65,$C$38:$C$65)</f>
        <v>1264019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16261</v>
      </c>
      <c r="C39" s="41">
        <f t="shared" ref="C39:C65" si="5">D8</f>
        <v>7932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815968</v>
      </c>
      <c r="G39" s="42">
        <f t="shared" ref="G39:G65" si="8">LOOKUP(E39,$A$38:$A$65,$C$38:$C$65)</f>
        <v>722340</v>
      </c>
    </row>
    <row r="40" spans="1:9" x14ac:dyDescent="0.25">
      <c r="A40" s="42" t="str">
        <f t="shared" si="3"/>
        <v>ALMERIA</v>
      </c>
      <c r="B40" s="41">
        <f t="shared" si="4"/>
        <v>163</v>
      </c>
      <c r="C40" s="41">
        <f t="shared" si="5"/>
        <v>518.5</v>
      </c>
      <c r="D40" s="41">
        <f t="shared" si="6"/>
        <v>24</v>
      </c>
      <c r="E40" s="42" t="str">
        <f t="shared" si="2"/>
        <v>BILBAO</v>
      </c>
      <c r="F40" s="42">
        <f t="shared" si="7"/>
        <v>336855</v>
      </c>
      <c r="G40" s="42">
        <f t="shared" si="8"/>
        <v>276425.75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191</v>
      </c>
      <c r="D41" s="41">
        <f t="shared" si="6"/>
        <v>28</v>
      </c>
      <c r="E41" s="42" t="str">
        <f t="shared" si="2"/>
        <v>BAHIA DE ALGECIRAS</v>
      </c>
      <c r="F41" s="42">
        <f t="shared" si="7"/>
        <v>122980.5</v>
      </c>
      <c r="G41" s="42">
        <f t="shared" si="8"/>
        <v>101063</v>
      </c>
    </row>
    <row r="42" spans="1:9" x14ac:dyDescent="0.25">
      <c r="A42" s="42" t="str">
        <f t="shared" si="3"/>
        <v>BAHIA DE ALGECIRAS</v>
      </c>
      <c r="B42" s="41">
        <f t="shared" si="4"/>
        <v>122980.5</v>
      </c>
      <c r="C42" s="41">
        <f t="shared" si="5"/>
        <v>101063</v>
      </c>
      <c r="D42" s="41">
        <f t="shared" si="6"/>
        <v>4</v>
      </c>
      <c r="E42" s="42" t="str">
        <f t="shared" si="2"/>
        <v>VIGO</v>
      </c>
      <c r="F42" s="42">
        <f t="shared" si="7"/>
        <v>121411.5</v>
      </c>
      <c r="G42" s="42">
        <f t="shared" si="8"/>
        <v>103261</v>
      </c>
    </row>
    <row r="43" spans="1:9" x14ac:dyDescent="0.25">
      <c r="A43" s="42" t="str">
        <f t="shared" si="3"/>
        <v>BAHIA DE CADIZ</v>
      </c>
      <c r="B43" s="41">
        <f t="shared" si="4"/>
        <v>34231</v>
      </c>
      <c r="C43" s="41">
        <f t="shared" si="5"/>
        <v>34544</v>
      </c>
      <c r="D43" s="41">
        <f t="shared" si="6"/>
        <v>9</v>
      </c>
      <c r="E43" s="42" t="str">
        <f t="shared" si="2"/>
        <v>CASTELLON</v>
      </c>
      <c r="F43" s="42">
        <f t="shared" si="7"/>
        <v>71807</v>
      </c>
      <c r="G43" s="42">
        <f t="shared" si="8"/>
        <v>47758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LAS PALMAS</v>
      </c>
      <c r="F44" s="42">
        <f t="shared" si="7"/>
        <v>67758</v>
      </c>
      <c r="G44" s="42">
        <f t="shared" si="8"/>
        <v>65300</v>
      </c>
    </row>
    <row r="45" spans="1:9" x14ac:dyDescent="0.25">
      <c r="A45" s="42" t="str">
        <f t="shared" si="3"/>
        <v>BARCELONA</v>
      </c>
      <c r="B45" s="41">
        <f t="shared" si="4"/>
        <v>815968</v>
      </c>
      <c r="C45" s="41">
        <f t="shared" si="5"/>
        <v>722340</v>
      </c>
      <c r="D45" s="41">
        <f t="shared" si="6"/>
        <v>2</v>
      </c>
      <c r="E45" s="42" t="str">
        <f t="shared" si="2"/>
        <v>TARRAGONA</v>
      </c>
      <c r="F45" s="42">
        <f t="shared" si="7"/>
        <v>41427</v>
      </c>
      <c r="G45" s="42">
        <f t="shared" si="8"/>
        <v>38515</v>
      </c>
    </row>
    <row r="46" spans="1:9" x14ac:dyDescent="0.25">
      <c r="A46" s="42" t="str">
        <f t="shared" si="3"/>
        <v>BILBAO</v>
      </c>
      <c r="B46" s="41">
        <f t="shared" si="4"/>
        <v>336855</v>
      </c>
      <c r="C46" s="41">
        <f t="shared" si="5"/>
        <v>276425.75</v>
      </c>
      <c r="D46" s="41">
        <f t="shared" si="6"/>
        <v>3</v>
      </c>
      <c r="E46" s="42" t="str">
        <f t="shared" si="2"/>
        <v>BAHIA DE CADIZ</v>
      </c>
      <c r="F46" s="42">
        <f t="shared" si="7"/>
        <v>34231</v>
      </c>
      <c r="G46" s="42">
        <f t="shared" si="8"/>
        <v>34544</v>
      </c>
    </row>
    <row r="47" spans="1:9" x14ac:dyDescent="0.25">
      <c r="A47" s="42" t="str">
        <f t="shared" si="3"/>
        <v>CARTAGENA</v>
      </c>
      <c r="B47" s="41">
        <f t="shared" si="4"/>
        <v>15595</v>
      </c>
      <c r="C47" s="41">
        <f t="shared" si="5"/>
        <v>22835</v>
      </c>
      <c r="D47" s="41">
        <f t="shared" si="6"/>
        <v>14</v>
      </c>
      <c r="E47" s="42" t="str">
        <f t="shared" si="2"/>
        <v>SANTA CRUZ DE TENERIFE</v>
      </c>
      <c r="F47" s="42">
        <f t="shared" si="7"/>
        <v>33313</v>
      </c>
      <c r="G47" s="42">
        <f t="shared" si="8"/>
        <v>29240</v>
      </c>
    </row>
    <row r="48" spans="1:9" x14ac:dyDescent="0.25">
      <c r="A48" s="42" t="str">
        <f t="shared" si="3"/>
        <v>CASTELLON</v>
      </c>
      <c r="B48" s="41">
        <f t="shared" si="4"/>
        <v>71807</v>
      </c>
      <c r="C48" s="41">
        <f t="shared" si="5"/>
        <v>47758</v>
      </c>
      <c r="D48" s="41">
        <f t="shared" si="6"/>
        <v>6</v>
      </c>
      <c r="E48" s="42" t="str">
        <f t="shared" si="2"/>
        <v>GIJON</v>
      </c>
      <c r="F48" s="42">
        <f t="shared" si="7"/>
        <v>17779</v>
      </c>
      <c r="G48" s="42">
        <f t="shared" si="8"/>
        <v>11347</v>
      </c>
    </row>
    <row r="49" spans="1:7" x14ac:dyDescent="0.25">
      <c r="A49" s="42" t="str">
        <f t="shared" si="3"/>
        <v>CEUTA</v>
      </c>
      <c r="B49" s="41">
        <f t="shared" si="4"/>
        <v>610</v>
      </c>
      <c r="C49" s="41">
        <f t="shared" si="5"/>
        <v>628</v>
      </c>
      <c r="D49" s="41">
        <f t="shared" si="6"/>
        <v>21</v>
      </c>
      <c r="E49" s="42" t="str">
        <f t="shared" si="2"/>
        <v>SEVILLA</v>
      </c>
      <c r="F49" s="42">
        <f t="shared" si="7"/>
        <v>17382</v>
      </c>
      <c r="G49" s="42">
        <f t="shared" si="8"/>
        <v>13206</v>
      </c>
    </row>
    <row r="50" spans="1:7" x14ac:dyDescent="0.25">
      <c r="A50" s="42" t="str">
        <f t="shared" si="3"/>
        <v>FERROL-SAN CIBRAO</v>
      </c>
      <c r="B50" s="41">
        <f t="shared" si="4"/>
        <v>324</v>
      </c>
      <c r="C50" s="41">
        <f t="shared" si="5"/>
        <v>305</v>
      </c>
      <c r="D50" s="41">
        <f t="shared" si="6"/>
        <v>23</v>
      </c>
      <c r="E50" s="42" t="str">
        <f t="shared" si="2"/>
        <v>ALICANTE</v>
      </c>
      <c r="F50" s="42">
        <f t="shared" si="7"/>
        <v>16261</v>
      </c>
      <c r="G50" s="42">
        <f t="shared" si="8"/>
        <v>7932</v>
      </c>
    </row>
    <row r="51" spans="1:7" x14ac:dyDescent="0.25">
      <c r="A51" s="42" t="str">
        <f t="shared" si="3"/>
        <v>GIJON</v>
      </c>
      <c r="B51" s="41">
        <f t="shared" si="4"/>
        <v>17779</v>
      </c>
      <c r="C51" s="41">
        <f t="shared" si="5"/>
        <v>11347</v>
      </c>
      <c r="D51" s="41">
        <f t="shared" si="6"/>
        <v>11</v>
      </c>
      <c r="E51" s="42" t="str">
        <f t="shared" si="2"/>
        <v>CARTAGENA</v>
      </c>
      <c r="F51" s="42">
        <f t="shared" si="7"/>
        <v>15595</v>
      </c>
      <c r="G51" s="42">
        <f t="shared" si="8"/>
        <v>22835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14251</v>
      </c>
      <c r="G52" s="42">
        <f t="shared" si="8"/>
        <v>10886</v>
      </c>
    </row>
    <row r="53" spans="1:7" x14ac:dyDescent="0.25">
      <c r="A53" s="42" t="str">
        <f t="shared" si="3"/>
        <v>LAS PALMAS</v>
      </c>
      <c r="B53" s="41">
        <f t="shared" si="4"/>
        <v>67758</v>
      </c>
      <c r="C53" s="41">
        <f t="shared" si="5"/>
        <v>65300</v>
      </c>
      <c r="D53" s="41">
        <f t="shared" si="6"/>
        <v>7</v>
      </c>
      <c r="E53" s="42" t="str">
        <f t="shared" si="2"/>
        <v>MELILLA</v>
      </c>
      <c r="F53" s="42">
        <f t="shared" si="7"/>
        <v>6942</v>
      </c>
      <c r="G53" s="42">
        <f t="shared" si="8"/>
        <v>9544</v>
      </c>
    </row>
    <row r="54" spans="1:7" x14ac:dyDescent="0.25">
      <c r="A54" s="42" t="str">
        <f t="shared" si="3"/>
        <v>MALAGA</v>
      </c>
      <c r="B54" s="41">
        <f t="shared" si="4"/>
        <v>4909</v>
      </c>
      <c r="C54" s="41">
        <f t="shared" si="5"/>
        <v>3056</v>
      </c>
      <c r="D54" s="41">
        <f t="shared" si="6"/>
        <v>17</v>
      </c>
      <c r="E54" s="42" t="str">
        <f t="shared" si="2"/>
        <v>MALAGA</v>
      </c>
      <c r="F54" s="42">
        <f t="shared" si="7"/>
        <v>4909</v>
      </c>
      <c r="G54" s="42">
        <f t="shared" si="8"/>
        <v>3056</v>
      </c>
    </row>
    <row r="55" spans="1:7" x14ac:dyDescent="0.25">
      <c r="A55" s="42" t="str">
        <f t="shared" si="3"/>
        <v>MARIN Y RIA DE PONTEVEDRA</v>
      </c>
      <c r="B55" s="41">
        <f t="shared" si="4"/>
        <v>14251</v>
      </c>
      <c r="C55" s="41">
        <f t="shared" si="5"/>
        <v>10886</v>
      </c>
      <c r="D55" s="41">
        <f t="shared" si="6"/>
        <v>15</v>
      </c>
      <c r="E55" s="42" t="str">
        <f t="shared" si="2"/>
        <v>A CORUÑA</v>
      </c>
      <c r="F55" s="42">
        <f t="shared" si="7"/>
        <v>4378</v>
      </c>
      <c r="G55" s="42">
        <f t="shared" si="8"/>
        <v>5711</v>
      </c>
    </row>
    <row r="56" spans="1:7" x14ac:dyDescent="0.25">
      <c r="A56" s="42" t="str">
        <f t="shared" si="3"/>
        <v>MELILLA</v>
      </c>
      <c r="B56" s="41">
        <f t="shared" si="4"/>
        <v>6942</v>
      </c>
      <c r="C56" s="41">
        <f t="shared" si="5"/>
        <v>9544</v>
      </c>
      <c r="D56" s="41">
        <f t="shared" si="6"/>
        <v>16</v>
      </c>
      <c r="E56" s="42" t="str">
        <f t="shared" si="2"/>
        <v>MOTRIL</v>
      </c>
      <c r="F56" s="42">
        <f t="shared" si="7"/>
        <v>1285</v>
      </c>
      <c r="G56" s="42">
        <f t="shared" si="8"/>
        <v>2</v>
      </c>
    </row>
    <row r="57" spans="1:7" x14ac:dyDescent="0.25">
      <c r="A57" s="42" t="str">
        <f t="shared" si="3"/>
        <v>MOTRIL</v>
      </c>
      <c r="B57" s="41">
        <f t="shared" si="4"/>
        <v>1285</v>
      </c>
      <c r="C57" s="41">
        <f t="shared" si="5"/>
        <v>2</v>
      </c>
      <c r="D57" s="41">
        <f t="shared" si="6"/>
        <v>19</v>
      </c>
      <c r="E57" s="42" t="str">
        <f t="shared" si="2"/>
        <v>SANTANDER</v>
      </c>
      <c r="F57" s="42">
        <f t="shared" si="7"/>
        <v>1057</v>
      </c>
      <c r="G57" s="42">
        <f t="shared" si="8"/>
        <v>1327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610</v>
      </c>
      <c r="G58" s="42">
        <f t="shared" si="8"/>
        <v>628</v>
      </c>
    </row>
    <row r="59" spans="1:7" x14ac:dyDescent="0.25">
      <c r="A59" s="42" t="str">
        <f t="shared" si="3"/>
        <v>SANTA CRUZ DE TENERIFE</v>
      </c>
      <c r="B59" s="41">
        <f t="shared" si="4"/>
        <v>33313</v>
      </c>
      <c r="C59" s="41">
        <f t="shared" si="5"/>
        <v>29240</v>
      </c>
      <c r="D59" s="41">
        <f t="shared" si="6"/>
        <v>10</v>
      </c>
      <c r="E59" s="42" t="str">
        <f t="shared" si="2"/>
        <v>VILAGARCIA</v>
      </c>
      <c r="F59" s="42">
        <f t="shared" si="7"/>
        <v>555</v>
      </c>
      <c r="G59" s="42">
        <f t="shared" si="8"/>
        <v>4339</v>
      </c>
    </row>
    <row r="60" spans="1:7" x14ac:dyDescent="0.25">
      <c r="A60" s="42" t="str">
        <f t="shared" si="3"/>
        <v>SANTANDER</v>
      </c>
      <c r="B60" s="41">
        <f t="shared" si="4"/>
        <v>1057</v>
      </c>
      <c r="C60" s="41">
        <f t="shared" si="5"/>
        <v>1327</v>
      </c>
      <c r="D60" s="41">
        <f t="shared" si="6"/>
        <v>20</v>
      </c>
      <c r="E60" s="42" t="str">
        <f t="shared" si="2"/>
        <v>FERROL-SAN CIBRAO</v>
      </c>
      <c r="F60" s="42">
        <f t="shared" si="7"/>
        <v>324</v>
      </c>
      <c r="G60" s="42">
        <f t="shared" si="8"/>
        <v>305</v>
      </c>
    </row>
    <row r="61" spans="1:7" x14ac:dyDescent="0.25">
      <c r="A61" s="42" t="str">
        <f t="shared" si="3"/>
        <v>SEVILLA</v>
      </c>
      <c r="B61" s="41">
        <f t="shared" si="4"/>
        <v>17382</v>
      </c>
      <c r="C61" s="41">
        <f t="shared" si="5"/>
        <v>13206</v>
      </c>
      <c r="D61" s="41">
        <f t="shared" si="6"/>
        <v>12</v>
      </c>
      <c r="E61" s="42" t="str">
        <f t="shared" si="2"/>
        <v>ALMERIA</v>
      </c>
      <c r="F61" s="42">
        <f t="shared" si="7"/>
        <v>163</v>
      </c>
      <c r="G61" s="42">
        <f t="shared" si="8"/>
        <v>518.5</v>
      </c>
    </row>
    <row r="62" spans="1:7" x14ac:dyDescent="0.25">
      <c r="A62" s="42" t="str">
        <f t="shared" si="3"/>
        <v>TARRAGONA</v>
      </c>
      <c r="B62" s="41">
        <f t="shared" si="4"/>
        <v>41427</v>
      </c>
      <c r="C62" s="41">
        <f t="shared" si="5"/>
        <v>38515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1442288</v>
      </c>
      <c r="C63" s="41">
        <f t="shared" si="5"/>
        <v>1264019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121411.5</v>
      </c>
      <c r="C64" s="41">
        <f t="shared" si="5"/>
        <v>103261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4339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191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Septiembre</v>
      </c>
      <c r="C5" s="46"/>
      <c r="D5" s="45" t="s">
        <v>40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751</v>
      </c>
      <c r="C7" s="9">
        <v>371</v>
      </c>
      <c r="D7" s="9">
        <v>6155</v>
      </c>
      <c r="E7" s="9">
        <v>4422</v>
      </c>
      <c r="F7" s="10">
        <f>((E7*100)/D7)-100</f>
        <v>-28.155970755483352</v>
      </c>
      <c r="G7" s="1"/>
      <c r="H7" s="1"/>
      <c r="I7" s="1"/>
    </row>
    <row r="8" spans="1:12" x14ac:dyDescent="0.25">
      <c r="A8" s="11" t="s">
        <v>45</v>
      </c>
      <c r="B8" s="12">
        <v>12255</v>
      </c>
      <c r="C8" s="12">
        <v>10651</v>
      </c>
      <c r="D8" s="12">
        <v>94218</v>
      </c>
      <c r="E8" s="12">
        <v>110001</v>
      </c>
      <c r="F8" s="13">
        <f t="shared" ref="F8:F35" si="0">((E8*100)/D8)-100</f>
        <v>16.751576131949307</v>
      </c>
      <c r="G8" s="1"/>
      <c r="H8" s="1"/>
      <c r="I8" s="1"/>
    </row>
    <row r="9" spans="1:12" x14ac:dyDescent="0.25">
      <c r="A9" s="8" t="s">
        <v>46</v>
      </c>
      <c r="B9" s="9">
        <v>192</v>
      </c>
      <c r="C9" s="9">
        <v>447</v>
      </c>
      <c r="D9" s="9">
        <v>682.5</v>
      </c>
      <c r="E9" s="9">
        <v>1994</v>
      </c>
      <c r="F9" s="10">
        <f t="shared" si="0"/>
        <v>192.16117216117215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2575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11891</v>
      </c>
      <c r="C11" s="9">
        <v>17175</v>
      </c>
      <c r="D11" s="9">
        <v>109045</v>
      </c>
      <c r="E11" s="9">
        <v>129442.51</v>
      </c>
      <c r="F11" s="10">
        <f t="shared" si="0"/>
        <v>18.705589435554131</v>
      </c>
      <c r="G11" s="1"/>
      <c r="H11" s="1"/>
      <c r="I11" s="1"/>
    </row>
    <row r="12" spans="1:12" x14ac:dyDescent="0.25">
      <c r="A12" s="11" t="s">
        <v>49</v>
      </c>
      <c r="B12" s="12">
        <v>9061</v>
      </c>
      <c r="C12" s="12">
        <v>7897</v>
      </c>
      <c r="D12" s="12">
        <v>77598.5</v>
      </c>
      <c r="E12" s="12">
        <v>83405.5</v>
      </c>
      <c r="F12" s="13">
        <f t="shared" si="0"/>
        <v>7.4833920758777595</v>
      </c>
      <c r="G12" s="1"/>
      <c r="H12" s="1"/>
      <c r="I12" s="1"/>
    </row>
    <row r="13" spans="1:12" x14ac:dyDescent="0.25">
      <c r="A13" s="8" t="s">
        <v>50</v>
      </c>
      <c r="B13" s="9">
        <v>9476</v>
      </c>
      <c r="C13" s="9">
        <v>6181</v>
      </c>
      <c r="D13" s="9">
        <v>107610</v>
      </c>
      <c r="E13" s="9">
        <v>62474</v>
      </c>
      <c r="F13" s="10">
        <f t="shared" si="0"/>
        <v>-41.944057243750578</v>
      </c>
      <c r="G13" s="1"/>
      <c r="H13" s="1"/>
      <c r="I13" s="1"/>
    </row>
    <row r="14" spans="1:12" x14ac:dyDescent="0.25">
      <c r="A14" s="11" t="s">
        <v>51</v>
      </c>
      <c r="B14" s="12">
        <v>105386</v>
      </c>
      <c r="C14" s="12">
        <v>116450</v>
      </c>
      <c r="D14" s="12">
        <v>894928</v>
      </c>
      <c r="E14" s="12">
        <v>962057</v>
      </c>
      <c r="F14" s="13">
        <f t="shared" si="0"/>
        <v>7.5010503638281563</v>
      </c>
      <c r="G14" s="1"/>
      <c r="H14" s="1"/>
      <c r="I14" s="1"/>
    </row>
    <row r="15" spans="1:12" x14ac:dyDescent="0.25">
      <c r="A15" s="8" t="s">
        <v>52</v>
      </c>
      <c r="B15" s="9">
        <v>36362.5</v>
      </c>
      <c r="C15" s="9">
        <v>39422.75</v>
      </c>
      <c r="D15" s="9">
        <v>318516.25</v>
      </c>
      <c r="E15" s="9">
        <v>374470.25</v>
      </c>
      <c r="F15" s="10">
        <f t="shared" si="0"/>
        <v>17.567078602740054</v>
      </c>
      <c r="G15" s="1"/>
      <c r="H15" s="1"/>
      <c r="I15" s="1"/>
    </row>
    <row r="16" spans="1:12" x14ac:dyDescent="0.25">
      <c r="A16" s="11" t="s">
        <v>53</v>
      </c>
      <c r="B16" s="12">
        <v>6150</v>
      </c>
      <c r="C16" s="12">
        <v>4779</v>
      </c>
      <c r="D16" s="12">
        <v>43684</v>
      </c>
      <c r="E16" s="12">
        <v>48242</v>
      </c>
      <c r="F16" s="13">
        <f t="shared" si="0"/>
        <v>10.434026188078022</v>
      </c>
      <c r="G16" s="1"/>
      <c r="H16" s="1"/>
      <c r="I16" s="1"/>
    </row>
    <row r="17" spans="1:9" x14ac:dyDescent="0.25">
      <c r="A17" s="8" t="s">
        <v>54</v>
      </c>
      <c r="B17" s="9">
        <v>4963</v>
      </c>
      <c r="C17" s="9">
        <v>7796</v>
      </c>
      <c r="D17" s="9">
        <v>48096</v>
      </c>
      <c r="E17" s="9">
        <v>74198</v>
      </c>
      <c r="F17" s="10">
        <f t="shared" si="0"/>
        <v>54.270625415834985</v>
      </c>
      <c r="G17" s="1"/>
      <c r="H17" s="1"/>
      <c r="I17" s="1"/>
    </row>
    <row r="18" spans="1:9" x14ac:dyDescent="0.25">
      <c r="A18" s="11" t="s">
        <v>55</v>
      </c>
      <c r="B18" s="12">
        <v>880</v>
      </c>
      <c r="C18" s="12">
        <v>768</v>
      </c>
      <c r="D18" s="12">
        <v>10261</v>
      </c>
      <c r="E18" s="12">
        <v>6979</v>
      </c>
      <c r="F18" s="13">
        <f t="shared" si="0"/>
        <v>-31.985186628983527</v>
      </c>
      <c r="G18" s="1"/>
      <c r="H18" s="1"/>
      <c r="I18" s="1"/>
    </row>
    <row r="19" spans="1:9" x14ac:dyDescent="0.25">
      <c r="A19" s="8" t="s">
        <v>56</v>
      </c>
      <c r="B19" s="9">
        <v>24</v>
      </c>
      <c r="C19" s="9">
        <v>45</v>
      </c>
      <c r="D19" s="9">
        <v>305</v>
      </c>
      <c r="E19" s="9">
        <v>324</v>
      </c>
      <c r="F19" s="10">
        <f t="shared" si="0"/>
        <v>6.2295081967213122</v>
      </c>
      <c r="G19" s="1"/>
      <c r="H19" s="1"/>
      <c r="I19" s="1"/>
    </row>
    <row r="20" spans="1:9" x14ac:dyDescent="0.25">
      <c r="A20" s="11" t="s">
        <v>57</v>
      </c>
      <c r="B20" s="12">
        <v>2116</v>
      </c>
      <c r="C20" s="12">
        <v>3110</v>
      </c>
      <c r="D20" s="12">
        <v>19089</v>
      </c>
      <c r="E20" s="12">
        <v>25144</v>
      </c>
      <c r="F20" s="13">
        <f t="shared" si="0"/>
        <v>31.719838650531727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37345</v>
      </c>
      <c r="C22" s="12">
        <v>33720</v>
      </c>
      <c r="D22" s="12">
        <v>307973</v>
      </c>
      <c r="E22" s="12">
        <v>322466</v>
      </c>
      <c r="F22" s="13">
        <f t="shared" si="0"/>
        <v>4.7059320135206661</v>
      </c>
      <c r="G22" s="1"/>
      <c r="H22" s="1"/>
      <c r="I22" s="1"/>
    </row>
    <row r="23" spans="1:9" x14ac:dyDescent="0.25">
      <c r="A23" s="8" t="s">
        <v>60</v>
      </c>
      <c r="B23" s="9">
        <v>1118</v>
      </c>
      <c r="C23" s="9">
        <v>1796</v>
      </c>
      <c r="D23" s="9">
        <v>12329</v>
      </c>
      <c r="E23" s="9">
        <v>13972</v>
      </c>
      <c r="F23" s="10">
        <f t="shared" si="0"/>
        <v>13.326303836483092</v>
      </c>
      <c r="G23" s="1"/>
      <c r="H23" s="1"/>
      <c r="I23" s="1"/>
    </row>
    <row r="24" spans="1:9" x14ac:dyDescent="0.25">
      <c r="A24" s="11" t="s">
        <v>61</v>
      </c>
      <c r="B24" s="12">
        <v>2705</v>
      </c>
      <c r="C24" s="12">
        <v>3005</v>
      </c>
      <c r="D24" s="12">
        <v>20084</v>
      </c>
      <c r="E24" s="12">
        <v>35292</v>
      </c>
      <c r="F24" s="13">
        <f t="shared" si="0"/>
        <v>75.721967735510844</v>
      </c>
      <c r="G24" s="1"/>
      <c r="H24" s="1"/>
      <c r="I24" s="1"/>
    </row>
    <row r="25" spans="1:9" x14ac:dyDescent="0.25">
      <c r="A25" s="8" t="s">
        <v>62</v>
      </c>
      <c r="B25" s="9">
        <v>1641</v>
      </c>
      <c r="C25" s="9">
        <v>1566</v>
      </c>
      <c r="D25" s="9">
        <v>18651</v>
      </c>
      <c r="E25" s="9">
        <v>17335</v>
      </c>
      <c r="F25" s="10">
        <f t="shared" si="0"/>
        <v>-7.0559219344807218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214</v>
      </c>
      <c r="D26" s="12">
        <v>2</v>
      </c>
      <c r="E26" s="12">
        <v>1940</v>
      </c>
      <c r="F26" s="13">
        <f t="shared" si="0"/>
        <v>96900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27126</v>
      </c>
      <c r="C28" s="12">
        <v>27198</v>
      </c>
      <c r="D28" s="12">
        <v>240552</v>
      </c>
      <c r="E28" s="12">
        <v>253233</v>
      </c>
      <c r="F28" s="13">
        <f t="shared" si="0"/>
        <v>5.2716252618976398</v>
      </c>
      <c r="G28" s="1"/>
      <c r="H28" s="1"/>
      <c r="I28" s="1"/>
    </row>
    <row r="29" spans="1:9" x14ac:dyDescent="0.25">
      <c r="A29" s="8" t="s">
        <v>66</v>
      </c>
      <c r="B29" s="9">
        <v>128</v>
      </c>
      <c r="C29" s="9">
        <v>148</v>
      </c>
      <c r="D29" s="9">
        <v>1327</v>
      </c>
      <c r="E29" s="9">
        <v>1057</v>
      </c>
      <c r="F29" s="10">
        <f t="shared" si="0"/>
        <v>-20.346646571213256</v>
      </c>
      <c r="G29" s="1"/>
      <c r="H29" s="1"/>
      <c r="I29" s="1"/>
    </row>
    <row r="30" spans="1:9" x14ac:dyDescent="0.25">
      <c r="A30" s="11" t="s">
        <v>67</v>
      </c>
      <c r="B30" s="12">
        <v>10471</v>
      </c>
      <c r="C30" s="12">
        <v>12572</v>
      </c>
      <c r="D30" s="12">
        <v>92564</v>
      </c>
      <c r="E30" s="12">
        <v>109957</v>
      </c>
      <c r="F30" s="13">
        <f t="shared" si="0"/>
        <v>18.790242426861411</v>
      </c>
      <c r="G30" s="1"/>
      <c r="H30" s="1"/>
      <c r="I30" s="1"/>
    </row>
    <row r="31" spans="1:9" x14ac:dyDescent="0.25">
      <c r="A31" s="8" t="s">
        <v>68</v>
      </c>
      <c r="B31" s="9">
        <v>5298</v>
      </c>
      <c r="C31" s="9">
        <v>5394</v>
      </c>
      <c r="D31" s="9">
        <v>50011</v>
      </c>
      <c r="E31" s="9">
        <v>48815</v>
      </c>
      <c r="F31" s="10">
        <f t="shared" si="0"/>
        <v>-2.3914738757473373</v>
      </c>
      <c r="G31" s="1"/>
      <c r="H31" s="1"/>
      <c r="I31" s="1"/>
    </row>
    <row r="32" spans="1:9" x14ac:dyDescent="0.25">
      <c r="A32" s="11" t="s">
        <v>69</v>
      </c>
      <c r="B32" s="12">
        <v>156377</v>
      </c>
      <c r="C32" s="12">
        <v>164848</v>
      </c>
      <c r="D32" s="12">
        <v>1384216</v>
      </c>
      <c r="E32" s="12">
        <v>1541738</v>
      </c>
      <c r="F32" s="13">
        <f t="shared" si="0"/>
        <v>11.379871349558158</v>
      </c>
      <c r="G32" s="1"/>
      <c r="H32" s="1"/>
      <c r="I32" s="1"/>
    </row>
    <row r="33" spans="1:9" x14ac:dyDescent="0.25">
      <c r="A33" s="8" t="s">
        <v>70</v>
      </c>
      <c r="B33" s="9">
        <v>17149</v>
      </c>
      <c r="C33" s="9">
        <v>17413</v>
      </c>
      <c r="D33" s="9">
        <v>139174</v>
      </c>
      <c r="E33" s="9">
        <v>151632.5</v>
      </c>
      <c r="F33" s="10">
        <f t="shared" si="0"/>
        <v>8.9517438602037771</v>
      </c>
      <c r="G33" s="1"/>
      <c r="H33" s="1"/>
      <c r="I33" s="1"/>
    </row>
    <row r="34" spans="1:9" x14ac:dyDescent="0.25">
      <c r="A34" s="11" t="s">
        <v>71</v>
      </c>
      <c r="B34" s="12">
        <v>684</v>
      </c>
      <c r="C34" s="12">
        <v>0</v>
      </c>
      <c r="D34" s="12">
        <v>14670</v>
      </c>
      <c r="E34" s="12">
        <v>589</v>
      </c>
      <c r="F34" s="13">
        <f t="shared" si="0"/>
        <v>-95.985003408316288</v>
      </c>
      <c r="G34" s="1"/>
      <c r="H34" s="1"/>
      <c r="I34" s="1"/>
    </row>
    <row r="35" spans="1:9" x14ac:dyDescent="0.25">
      <c r="A35" s="14" t="s">
        <v>72</v>
      </c>
      <c r="B35" s="15">
        <f>SUM(B7:B34)</f>
        <v>459549.5</v>
      </c>
      <c r="C35" s="15">
        <f t="shared" ref="C35:E35" si="1">SUM(C7:C34)</f>
        <v>482966.75</v>
      </c>
      <c r="D35" s="15">
        <f t="shared" si="1"/>
        <v>4014316.25</v>
      </c>
      <c r="E35" s="15">
        <f t="shared" si="1"/>
        <v>4381179.76</v>
      </c>
      <c r="F35" s="16">
        <f t="shared" si="0"/>
        <v>9.138879130412306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4422</v>
      </c>
      <c r="C38" s="41">
        <f>D7</f>
        <v>6155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1541738</v>
      </c>
      <c r="G38" s="42">
        <f>LOOKUP(E38,$A$38:$A$65,$C$38:$C$65)</f>
        <v>1384216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110001</v>
      </c>
      <c r="C39" s="41">
        <f t="shared" ref="C39:C65" si="5">D8</f>
        <v>94218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962057</v>
      </c>
      <c r="G39" s="42">
        <f t="shared" ref="G39:G65" si="8">LOOKUP(E39,$A$38:$A$65,$C$38:$C$65)</f>
        <v>894928</v>
      </c>
    </row>
    <row r="40" spans="1:9" x14ac:dyDescent="0.25">
      <c r="A40" s="42" t="str">
        <f t="shared" si="3"/>
        <v>ALMERIA</v>
      </c>
      <c r="B40" s="41">
        <f t="shared" si="4"/>
        <v>1994</v>
      </c>
      <c r="C40" s="41">
        <f t="shared" si="5"/>
        <v>682.5</v>
      </c>
      <c r="D40" s="41">
        <f t="shared" si="6"/>
        <v>21</v>
      </c>
      <c r="E40" s="42" t="str">
        <f t="shared" si="2"/>
        <v>BILBAO</v>
      </c>
      <c r="F40" s="42">
        <f t="shared" si="7"/>
        <v>374470.25</v>
      </c>
      <c r="G40" s="42">
        <f t="shared" si="8"/>
        <v>318516.25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322466</v>
      </c>
      <c r="G41" s="42">
        <f t="shared" si="8"/>
        <v>307973</v>
      </c>
    </row>
    <row r="42" spans="1:9" x14ac:dyDescent="0.25">
      <c r="A42" s="42" t="str">
        <f t="shared" si="3"/>
        <v>BAHIA DE ALGECIRAS</v>
      </c>
      <c r="B42" s="41">
        <f t="shared" si="4"/>
        <v>129442.51</v>
      </c>
      <c r="C42" s="41">
        <f t="shared" si="5"/>
        <v>109045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253233</v>
      </c>
      <c r="G42" s="42">
        <f t="shared" si="8"/>
        <v>240552</v>
      </c>
    </row>
    <row r="43" spans="1:9" x14ac:dyDescent="0.25">
      <c r="A43" s="42" t="str">
        <f t="shared" si="3"/>
        <v>BAHIA DE CADIZ</v>
      </c>
      <c r="B43" s="41">
        <f t="shared" si="4"/>
        <v>83405.5</v>
      </c>
      <c r="C43" s="41">
        <f t="shared" si="5"/>
        <v>77598.5</v>
      </c>
      <c r="D43" s="41">
        <f t="shared" si="6"/>
        <v>10</v>
      </c>
      <c r="E43" s="42" t="str">
        <f t="shared" si="2"/>
        <v>VIGO</v>
      </c>
      <c r="F43" s="42">
        <f t="shared" si="7"/>
        <v>151632.5</v>
      </c>
      <c r="G43" s="42">
        <f t="shared" si="8"/>
        <v>139174</v>
      </c>
    </row>
    <row r="44" spans="1:9" x14ac:dyDescent="0.25">
      <c r="A44" s="42" t="str">
        <f t="shared" si="3"/>
        <v>BALEARES</v>
      </c>
      <c r="B44" s="41">
        <f t="shared" si="4"/>
        <v>62474</v>
      </c>
      <c r="C44" s="41">
        <f t="shared" si="5"/>
        <v>107610</v>
      </c>
      <c r="D44" s="41">
        <f t="shared" si="6"/>
        <v>12</v>
      </c>
      <c r="E44" s="42" t="str">
        <f t="shared" si="2"/>
        <v>BAHIA DE ALGECIRAS</v>
      </c>
      <c r="F44" s="42">
        <f t="shared" si="7"/>
        <v>129442.51</v>
      </c>
      <c r="G44" s="42">
        <f t="shared" si="8"/>
        <v>109045</v>
      </c>
    </row>
    <row r="45" spans="1:9" x14ac:dyDescent="0.25">
      <c r="A45" s="42" t="str">
        <f t="shared" si="3"/>
        <v>BARCELONA</v>
      </c>
      <c r="B45" s="41">
        <f t="shared" si="4"/>
        <v>962057</v>
      </c>
      <c r="C45" s="41">
        <f t="shared" si="5"/>
        <v>894928</v>
      </c>
      <c r="D45" s="41">
        <f t="shared" si="6"/>
        <v>2</v>
      </c>
      <c r="E45" s="42" t="str">
        <f t="shared" si="2"/>
        <v>ALICANTE</v>
      </c>
      <c r="F45" s="42">
        <f t="shared" si="7"/>
        <v>110001</v>
      </c>
      <c r="G45" s="42">
        <f t="shared" si="8"/>
        <v>94218</v>
      </c>
    </row>
    <row r="46" spans="1:9" x14ac:dyDescent="0.25">
      <c r="A46" s="42" t="str">
        <f t="shared" si="3"/>
        <v>BILBAO</v>
      </c>
      <c r="B46" s="41">
        <f t="shared" si="4"/>
        <v>374470.25</v>
      </c>
      <c r="C46" s="41">
        <f t="shared" si="5"/>
        <v>318516.25</v>
      </c>
      <c r="D46" s="41">
        <f t="shared" si="6"/>
        <v>3</v>
      </c>
      <c r="E46" s="42" t="str">
        <f t="shared" si="2"/>
        <v>SEVILLA</v>
      </c>
      <c r="F46" s="42">
        <f t="shared" si="7"/>
        <v>109957</v>
      </c>
      <c r="G46" s="42">
        <f t="shared" si="8"/>
        <v>92564</v>
      </c>
    </row>
    <row r="47" spans="1:9" x14ac:dyDescent="0.25">
      <c r="A47" s="42" t="str">
        <f t="shared" si="3"/>
        <v>CARTAGENA</v>
      </c>
      <c r="B47" s="41">
        <f t="shared" si="4"/>
        <v>48242</v>
      </c>
      <c r="C47" s="41">
        <f t="shared" si="5"/>
        <v>43684</v>
      </c>
      <c r="D47" s="41">
        <f t="shared" si="6"/>
        <v>14</v>
      </c>
      <c r="E47" s="42" t="str">
        <f t="shared" si="2"/>
        <v>BAHIA DE CADIZ</v>
      </c>
      <c r="F47" s="42">
        <f t="shared" si="7"/>
        <v>83405.5</v>
      </c>
      <c r="G47" s="42">
        <f t="shared" si="8"/>
        <v>77598.5</v>
      </c>
    </row>
    <row r="48" spans="1:9" x14ac:dyDescent="0.25">
      <c r="A48" s="42" t="str">
        <f t="shared" si="3"/>
        <v>CASTELLON</v>
      </c>
      <c r="B48" s="41">
        <f t="shared" si="4"/>
        <v>74198</v>
      </c>
      <c r="C48" s="41">
        <f t="shared" si="5"/>
        <v>48096</v>
      </c>
      <c r="D48" s="41">
        <f t="shared" si="6"/>
        <v>11</v>
      </c>
      <c r="E48" s="42" t="str">
        <f t="shared" si="2"/>
        <v>CASTELLON</v>
      </c>
      <c r="F48" s="42">
        <f t="shared" si="7"/>
        <v>74198</v>
      </c>
      <c r="G48" s="42">
        <f t="shared" si="8"/>
        <v>48096</v>
      </c>
    </row>
    <row r="49" spans="1:7" x14ac:dyDescent="0.25">
      <c r="A49" s="42" t="str">
        <f t="shared" si="3"/>
        <v>CEUTA</v>
      </c>
      <c r="B49" s="41">
        <f t="shared" si="4"/>
        <v>6979</v>
      </c>
      <c r="C49" s="41">
        <f t="shared" si="5"/>
        <v>10261</v>
      </c>
      <c r="D49" s="41">
        <f t="shared" si="6"/>
        <v>19</v>
      </c>
      <c r="E49" s="42" t="str">
        <f t="shared" si="2"/>
        <v>BALEARES</v>
      </c>
      <c r="F49" s="42">
        <f t="shared" si="7"/>
        <v>62474</v>
      </c>
      <c r="G49" s="42">
        <f t="shared" si="8"/>
        <v>107610</v>
      </c>
    </row>
    <row r="50" spans="1:7" x14ac:dyDescent="0.25">
      <c r="A50" s="42" t="str">
        <f t="shared" si="3"/>
        <v>FERROL-SAN CIBRAO</v>
      </c>
      <c r="B50" s="41">
        <f t="shared" si="4"/>
        <v>324</v>
      </c>
      <c r="C50" s="41">
        <f t="shared" si="5"/>
        <v>305</v>
      </c>
      <c r="D50" s="41">
        <f t="shared" si="6"/>
        <v>25</v>
      </c>
      <c r="E50" s="42" t="str">
        <f t="shared" si="2"/>
        <v>TARRAGONA</v>
      </c>
      <c r="F50" s="42">
        <f t="shared" si="7"/>
        <v>48815</v>
      </c>
      <c r="G50" s="42">
        <f t="shared" si="8"/>
        <v>50011</v>
      </c>
    </row>
    <row r="51" spans="1:7" x14ac:dyDescent="0.25">
      <c r="A51" s="42" t="str">
        <f t="shared" si="3"/>
        <v>GIJON</v>
      </c>
      <c r="B51" s="41">
        <f t="shared" si="4"/>
        <v>25144</v>
      </c>
      <c r="C51" s="41">
        <f t="shared" si="5"/>
        <v>19089</v>
      </c>
      <c r="D51" s="41">
        <f t="shared" si="6"/>
        <v>16</v>
      </c>
      <c r="E51" s="42" t="str">
        <f t="shared" si="2"/>
        <v>CARTAGENA</v>
      </c>
      <c r="F51" s="42">
        <f t="shared" si="7"/>
        <v>48242</v>
      </c>
      <c r="G51" s="42">
        <f t="shared" si="8"/>
        <v>43684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35292</v>
      </c>
      <c r="G52" s="42">
        <f t="shared" si="8"/>
        <v>20084</v>
      </c>
    </row>
    <row r="53" spans="1:7" x14ac:dyDescent="0.25">
      <c r="A53" s="42" t="str">
        <f t="shared" si="3"/>
        <v>LAS PALMAS</v>
      </c>
      <c r="B53" s="41">
        <f t="shared" si="4"/>
        <v>322466</v>
      </c>
      <c r="C53" s="41">
        <f t="shared" si="5"/>
        <v>307973</v>
      </c>
      <c r="D53" s="41">
        <f t="shared" si="6"/>
        <v>4</v>
      </c>
      <c r="E53" s="42" t="str">
        <f t="shared" si="2"/>
        <v>GIJON</v>
      </c>
      <c r="F53" s="42">
        <f t="shared" si="7"/>
        <v>25144</v>
      </c>
      <c r="G53" s="42">
        <f t="shared" si="8"/>
        <v>19089</v>
      </c>
    </row>
    <row r="54" spans="1:7" x14ac:dyDescent="0.25">
      <c r="A54" s="42" t="str">
        <f t="shared" si="3"/>
        <v>MALAGA</v>
      </c>
      <c r="B54" s="41">
        <f t="shared" si="4"/>
        <v>13972</v>
      </c>
      <c r="C54" s="41">
        <f t="shared" si="5"/>
        <v>12329</v>
      </c>
      <c r="D54" s="41">
        <f t="shared" si="6"/>
        <v>18</v>
      </c>
      <c r="E54" s="42" t="str">
        <f t="shared" si="2"/>
        <v>MELILLA</v>
      </c>
      <c r="F54" s="42">
        <f t="shared" si="7"/>
        <v>17335</v>
      </c>
      <c r="G54" s="42">
        <f t="shared" si="8"/>
        <v>18651</v>
      </c>
    </row>
    <row r="55" spans="1:7" x14ac:dyDescent="0.25">
      <c r="A55" s="42" t="str">
        <f t="shared" si="3"/>
        <v>MARIN Y RIA DE PONTEVEDRA</v>
      </c>
      <c r="B55" s="41">
        <f t="shared" si="4"/>
        <v>35292</v>
      </c>
      <c r="C55" s="41">
        <f t="shared" si="5"/>
        <v>20084</v>
      </c>
      <c r="D55" s="41">
        <f t="shared" si="6"/>
        <v>15</v>
      </c>
      <c r="E55" s="42" t="str">
        <f t="shared" si="2"/>
        <v>MALAGA</v>
      </c>
      <c r="F55" s="42">
        <f t="shared" si="7"/>
        <v>13972</v>
      </c>
      <c r="G55" s="42">
        <f t="shared" si="8"/>
        <v>12329</v>
      </c>
    </row>
    <row r="56" spans="1:7" x14ac:dyDescent="0.25">
      <c r="A56" s="42" t="str">
        <f t="shared" si="3"/>
        <v>MELILLA</v>
      </c>
      <c r="B56" s="41">
        <f t="shared" si="4"/>
        <v>17335</v>
      </c>
      <c r="C56" s="41">
        <f t="shared" si="5"/>
        <v>18651</v>
      </c>
      <c r="D56" s="41">
        <f t="shared" si="6"/>
        <v>17</v>
      </c>
      <c r="E56" s="42" t="str">
        <f t="shared" si="2"/>
        <v>CEUTA</v>
      </c>
      <c r="F56" s="42">
        <f t="shared" si="7"/>
        <v>6979</v>
      </c>
      <c r="G56" s="42">
        <f t="shared" si="8"/>
        <v>10261</v>
      </c>
    </row>
    <row r="57" spans="1:7" x14ac:dyDescent="0.25">
      <c r="A57" s="42" t="str">
        <f t="shared" si="3"/>
        <v>MOTRIL</v>
      </c>
      <c r="B57" s="41">
        <f t="shared" si="4"/>
        <v>1940</v>
      </c>
      <c r="C57" s="41">
        <f t="shared" si="5"/>
        <v>2</v>
      </c>
      <c r="D57" s="41">
        <f t="shared" si="6"/>
        <v>22</v>
      </c>
      <c r="E57" s="42" t="str">
        <f t="shared" si="2"/>
        <v>A CORUÑA</v>
      </c>
      <c r="F57" s="42">
        <f t="shared" si="7"/>
        <v>4422</v>
      </c>
      <c r="G57" s="42">
        <f t="shared" si="8"/>
        <v>6155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1994</v>
      </c>
      <c r="G58" s="42">
        <f t="shared" si="8"/>
        <v>682.5</v>
      </c>
    </row>
    <row r="59" spans="1:7" x14ac:dyDescent="0.25">
      <c r="A59" s="42" t="str">
        <f t="shared" si="3"/>
        <v>SANTA CRUZ DE TENERIFE</v>
      </c>
      <c r="B59" s="41">
        <f t="shared" si="4"/>
        <v>253233</v>
      </c>
      <c r="C59" s="41">
        <f t="shared" si="5"/>
        <v>240552</v>
      </c>
      <c r="D59" s="41">
        <f t="shared" si="6"/>
        <v>5</v>
      </c>
      <c r="E59" s="42" t="str">
        <f t="shared" si="2"/>
        <v>MOTRIL</v>
      </c>
      <c r="F59" s="42">
        <f t="shared" si="7"/>
        <v>1940</v>
      </c>
      <c r="G59" s="42">
        <f t="shared" si="8"/>
        <v>2</v>
      </c>
    </row>
    <row r="60" spans="1:7" x14ac:dyDescent="0.25">
      <c r="A60" s="42" t="str">
        <f t="shared" si="3"/>
        <v>SANTANDER</v>
      </c>
      <c r="B60" s="41">
        <f t="shared" si="4"/>
        <v>1057</v>
      </c>
      <c r="C60" s="41">
        <f t="shared" si="5"/>
        <v>1327</v>
      </c>
      <c r="D60" s="41">
        <f t="shared" si="6"/>
        <v>23</v>
      </c>
      <c r="E60" s="42" t="str">
        <f t="shared" si="2"/>
        <v>SANTANDER</v>
      </c>
      <c r="F60" s="42">
        <f t="shared" si="7"/>
        <v>1057</v>
      </c>
      <c r="G60" s="42">
        <f t="shared" si="8"/>
        <v>1327</v>
      </c>
    </row>
    <row r="61" spans="1:7" x14ac:dyDescent="0.25">
      <c r="A61" s="42" t="str">
        <f t="shared" si="3"/>
        <v>SEVILLA</v>
      </c>
      <c r="B61" s="41">
        <f t="shared" si="4"/>
        <v>109957</v>
      </c>
      <c r="C61" s="41">
        <f t="shared" si="5"/>
        <v>92564</v>
      </c>
      <c r="D61" s="41">
        <f t="shared" si="6"/>
        <v>9</v>
      </c>
      <c r="E61" s="42" t="str">
        <f t="shared" si="2"/>
        <v>VILAGARCIA</v>
      </c>
      <c r="F61" s="42">
        <f t="shared" si="7"/>
        <v>589</v>
      </c>
      <c r="G61" s="42">
        <f t="shared" si="8"/>
        <v>14670</v>
      </c>
    </row>
    <row r="62" spans="1:7" x14ac:dyDescent="0.25">
      <c r="A62" s="42" t="str">
        <f t="shared" si="3"/>
        <v>TARRAGONA</v>
      </c>
      <c r="B62" s="41">
        <f t="shared" si="4"/>
        <v>48815</v>
      </c>
      <c r="C62" s="41">
        <f t="shared" si="5"/>
        <v>50011</v>
      </c>
      <c r="D62" s="41">
        <f t="shared" si="6"/>
        <v>13</v>
      </c>
      <c r="E62" s="42" t="str">
        <f t="shared" si="2"/>
        <v>FERROL-SAN CIBRAO</v>
      </c>
      <c r="F62" s="42">
        <f t="shared" si="7"/>
        <v>324</v>
      </c>
      <c r="G62" s="42">
        <f t="shared" si="8"/>
        <v>305</v>
      </c>
    </row>
    <row r="63" spans="1:7" x14ac:dyDescent="0.25">
      <c r="A63" s="42" t="str">
        <f t="shared" si="3"/>
        <v>VALENCIA</v>
      </c>
      <c r="B63" s="41">
        <f t="shared" si="4"/>
        <v>1541738</v>
      </c>
      <c r="C63" s="41">
        <f t="shared" si="5"/>
        <v>1384216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151632.5</v>
      </c>
      <c r="C64" s="41">
        <f t="shared" si="5"/>
        <v>139174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14670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2575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13555</v>
      </c>
      <c r="C7" s="9">
        <v>14378</v>
      </c>
      <c r="D7" s="9">
        <v>44117</v>
      </c>
      <c r="E7" s="9">
        <v>52595</v>
      </c>
      <c r="F7" s="10">
        <f>((E7*100)/D7)-100</f>
        <v>19.217081850533802</v>
      </c>
      <c r="G7" s="1"/>
      <c r="H7" s="1"/>
      <c r="I7" s="1"/>
    </row>
    <row r="8" spans="1:12" x14ac:dyDescent="0.25">
      <c r="A8" s="11" t="s">
        <v>45</v>
      </c>
      <c r="B8" s="12">
        <v>31708</v>
      </c>
      <c r="C8" s="12">
        <v>37912</v>
      </c>
      <c r="D8" s="12">
        <v>235230</v>
      </c>
      <c r="E8" s="12">
        <v>236413</v>
      </c>
      <c r="F8" s="13">
        <f t="shared" ref="F8:F35" si="0">((E8*100)/D8)-100</f>
        <v>0.50291204353186458</v>
      </c>
      <c r="G8" s="1"/>
      <c r="H8" s="1"/>
      <c r="I8" s="1"/>
    </row>
    <row r="9" spans="1:12" x14ac:dyDescent="0.25">
      <c r="A9" s="8" t="s">
        <v>46</v>
      </c>
      <c r="B9" s="9">
        <v>73329</v>
      </c>
      <c r="C9" s="9">
        <v>76993</v>
      </c>
      <c r="D9" s="9">
        <v>1009082</v>
      </c>
      <c r="E9" s="9">
        <v>841119</v>
      </c>
      <c r="F9" s="10">
        <f t="shared" si="0"/>
        <v>-16.645128938976214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336929</v>
      </c>
      <c r="C11" s="9">
        <v>396934</v>
      </c>
      <c r="D11" s="9">
        <v>3799578</v>
      </c>
      <c r="E11" s="9">
        <v>3712320</v>
      </c>
      <c r="F11" s="10">
        <f t="shared" si="0"/>
        <v>-2.2965181922834574</v>
      </c>
      <c r="G11" s="1"/>
      <c r="H11" s="1"/>
      <c r="I11" s="1"/>
    </row>
    <row r="12" spans="1:12" x14ac:dyDescent="0.25">
      <c r="A12" s="11" t="s">
        <v>49</v>
      </c>
      <c r="B12" s="12">
        <v>39537</v>
      </c>
      <c r="C12" s="12">
        <v>53936</v>
      </c>
      <c r="D12" s="12">
        <v>188558</v>
      </c>
      <c r="E12" s="12">
        <v>245002</v>
      </c>
      <c r="F12" s="13">
        <f t="shared" si="0"/>
        <v>29.934555945650686</v>
      </c>
      <c r="G12" s="1"/>
      <c r="H12" s="1"/>
      <c r="I12" s="1"/>
    </row>
    <row r="13" spans="1:12" x14ac:dyDescent="0.25">
      <c r="A13" s="8" t="s">
        <v>50</v>
      </c>
      <c r="B13" s="9">
        <v>611610</v>
      </c>
      <c r="C13" s="9">
        <v>668760</v>
      </c>
      <c r="D13" s="9">
        <v>4636220</v>
      </c>
      <c r="E13" s="9">
        <v>4681138</v>
      </c>
      <c r="F13" s="10">
        <f t="shared" si="0"/>
        <v>0.96884962318441126</v>
      </c>
      <c r="G13" s="1"/>
      <c r="H13" s="1"/>
      <c r="I13" s="1"/>
    </row>
    <row r="14" spans="1:12" x14ac:dyDescent="0.25">
      <c r="A14" s="11" t="s">
        <v>51</v>
      </c>
      <c r="B14" s="12">
        <v>380560</v>
      </c>
      <c r="C14" s="12">
        <v>405573</v>
      </c>
      <c r="D14" s="12">
        <v>2576599</v>
      </c>
      <c r="E14" s="12">
        <v>2773718</v>
      </c>
      <c r="F14" s="13">
        <f t="shared" si="0"/>
        <v>7.6503561477746445</v>
      </c>
      <c r="G14" s="1"/>
      <c r="H14" s="1"/>
      <c r="I14" s="1"/>
    </row>
    <row r="15" spans="1:12" x14ac:dyDescent="0.25">
      <c r="A15" s="8" t="s">
        <v>52</v>
      </c>
      <c r="B15" s="9">
        <v>18361</v>
      </c>
      <c r="C15" s="9">
        <v>34032</v>
      </c>
      <c r="D15" s="9">
        <v>132440</v>
      </c>
      <c r="E15" s="9">
        <v>164118</v>
      </c>
      <c r="F15" s="10">
        <f t="shared" si="0"/>
        <v>23.918755662941706</v>
      </c>
      <c r="G15" s="1"/>
      <c r="H15" s="1"/>
      <c r="I15" s="1"/>
    </row>
    <row r="16" spans="1:12" x14ac:dyDescent="0.25">
      <c r="A16" s="11" t="s">
        <v>53</v>
      </c>
      <c r="B16" s="12">
        <v>4959</v>
      </c>
      <c r="C16" s="12">
        <v>11191</v>
      </c>
      <c r="D16" s="12">
        <v>45618</v>
      </c>
      <c r="E16" s="12">
        <v>65460</v>
      </c>
      <c r="F16" s="13">
        <f t="shared" si="0"/>
        <v>43.495988425621476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154943</v>
      </c>
      <c r="C18" s="12">
        <v>145947</v>
      </c>
      <c r="D18" s="12">
        <v>1672332</v>
      </c>
      <c r="E18" s="12">
        <v>1443134</v>
      </c>
      <c r="F18" s="13">
        <f t="shared" si="0"/>
        <v>-13.705292968142686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418</v>
      </c>
      <c r="D19" s="9">
        <v>1621</v>
      </c>
      <c r="E19" s="9">
        <v>643</v>
      </c>
      <c r="F19" s="10">
        <f t="shared" si="0"/>
        <v>-60.333127698951266</v>
      </c>
      <c r="G19" s="1"/>
      <c r="H19" s="1"/>
      <c r="I19" s="1"/>
    </row>
    <row r="20" spans="1:9" x14ac:dyDescent="0.25">
      <c r="A20" s="11" t="s">
        <v>57</v>
      </c>
      <c r="B20" s="12">
        <v>1122</v>
      </c>
      <c r="C20" s="12">
        <v>3919</v>
      </c>
      <c r="D20" s="12">
        <v>3425</v>
      </c>
      <c r="E20" s="12">
        <v>6163</v>
      </c>
      <c r="F20" s="13">
        <f t="shared" si="0"/>
        <v>79.94160583941607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525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110919</v>
      </c>
      <c r="C22" s="12">
        <v>146762</v>
      </c>
      <c r="D22" s="12">
        <v>963959</v>
      </c>
      <c r="E22" s="12">
        <v>1054301</v>
      </c>
      <c r="F22" s="13">
        <f t="shared" si="0"/>
        <v>9.3719753640974375</v>
      </c>
      <c r="G22" s="1"/>
      <c r="H22" s="1"/>
      <c r="I22" s="1"/>
    </row>
    <row r="23" spans="1:9" x14ac:dyDescent="0.25">
      <c r="A23" s="8" t="s">
        <v>60</v>
      </c>
      <c r="B23" s="9">
        <v>90381</v>
      </c>
      <c r="C23" s="9">
        <v>123198</v>
      </c>
      <c r="D23" s="9">
        <v>530558</v>
      </c>
      <c r="E23" s="9">
        <v>676900</v>
      </c>
      <c r="F23" s="10">
        <f t="shared" si="0"/>
        <v>27.5826582579096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50700</v>
      </c>
      <c r="C25" s="9">
        <v>54101</v>
      </c>
      <c r="D25" s="9">
        <v>457106</v>
      </c>
      <c r="E25" s="9">
        <v>495515</v>
      </c>
      <c r="F25" s="10">
        <f t="shared" si="0"/>
        <v>8.4026462133509483</v>
      </c>
      <c r="G25" s="1"/>
      <c r="H25" s="1"/>
      <c r="I25" s="1"/>
    </row>
    <row r="26" spans="1:9" x14ac:dyDescent="0.25">
      <c r="A26" s="11" t="s">
        <v>63</v>
      </c>
      <c r="B26" s="12">
        <v>384</v>
      </c>
      <c r="C26" s="12">
        <v>301</v>
      </c>
      <c r="D26" s="12">
        <v>3067</v>
      </c>
      <c r="E26" s="12">
        <v>1527</v>
      </c>
      <c r="F26" s="13">
        <f t="shared" si="0"/>
        <v>-50.211933485490711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351359</v>
      </c>
      <c r="C28" s="12">
        <v>370600</v>
      </c>
      <c r="D28" s="12">
        <v>3132269</v>
      </c>
      <c r="E28" s="12">
        <v>3393780</v>
      </c>
      <c r="F28" s="13">
        <f t="shared" si="0"/>
        <v>8.3489317169119204</v>
      </c>
      <c r="G28" s="1"/>
      <c r="H28" s="1"/>
      <c r="I28" s="1"/>
    </row>
    <row r="29" spans="1:9" x14ac:dyDescent="0.25">
      <c r="A29" s="8" t="s">
        <v>66</v>
      </c>
      <c r="B29" s="9">
        <v>21289</v>
      </c>
      <c r="C29" s="9">
        <v>31690</v>
      </c>
      <c r="D29" s="9">
        <v>132231</v>
      </c>
      <c r="E29" s="9">
        <v>189366</v>
      </c>
      <c r="F29" s="10">
        <f t="shared" si="0"/>
        <v>43.208476075957975</v>
      </c>
      <c r="G29" s="1"/>
      <c r="H29" s="1"/>
      <c r="I29" s="1"/>
    </row>
    <row r="30" spans="1:9" x14ac:dyDescent="0.25">
      <c r="A30" s="11" t="s">
        <v>67</v>
      </c>
      <c r="B30" s="12">
        <v>18471</v>
      </c>
      <c r="C30" s="12">
        <v>1435</v>
      </c>
      <c r="D30" s="12">
        <v>82824</v>
      </c>
      <c r="E30" s="12">
        <v>8223</v>
      </c>
      <c r="F30" s="13">
        <f t="shared" si="0"/>
        <v>-90.071718342509413</v>
      </c>
      <c r="G30" s="1"/>
      <c r="H30" s="1"/>
      <c r="I30" s="1"/>
    </row>
    <row r="31" spans="1:9" x14ac:dyDescent="0.25">
      <c r="A31" s="8" t="s">
        <v>68</v>
      </c>
      <c r="B31" s="9">
        <v>204</v>
      </c>
      <c r="C31" s="9">
        <v>0</v>
      </c>
      <c r="D31" s="9">
        <v>1931</v>
      </c>
      <c r="E31" s="9">
        <v>3148</v>
      </c>
      <c r="F31" s="10">
        <f t="shared" si="0"/>
        <v>63.024339720352145</v>
      </c>
      <c r="G31" s="1"/>
      <c r="H31" s="1"/>
      <c r="I31" s="1"/>
    </row>
    <row r="32" spans="1:9" x14ac:dyDescent="0.25">
      <c r="A32" s="11" t="s">
        <v>69</v>
      </c>
      <c r="B32" s="12">
        <v>43913</v>
      </c>
      <c r="C32" s="12">
        <v>71300</v>
      </c>
      <c r="D32" s="12">
        <v>356864</v>
      </c>
      <c r="E32" s="12">
        <v>402203</v>
      </c>
      <c r="F32" s="13">
        <f t="shared" si="0"/>
        <v>12.704839939024396</v>
      </c>
      <c r="G32" s="1"/>
      <c r="H32" s="1"/>
      <c r="I32" s="1"/>
    </row>
    <row r="33" spans="1:9" x14ac:dyDescent="0.25">
      <c r="A33" s="8" t="s">
        <v>70</v>
      </c>
      <c r="B33" s="9">
        <v>134388</v>
      </c>
      <c r="C33" s="9">
        <v>114021</v>
      </c>
      <c r="D33" s="9">
        <v>962733</v>
      </c>
      <c r="E33" s="9">
        <v>884339</v>
      </c>
      <c r="F33" s="10">
        <f t="shared" si="0"/>
        <v>-8.1428599622117446</v>
      </c>
      <c r="G33" s="1"/>
      <c r="H33" s="1"/>
      <c r="I33" s="1"/>
    </row>
    <row r="34" spans="1:9" x14ac:dyDescent="0.25">
      <c r="A34" s="11" t="s">
        <v>71</v>
      </c>
      <c r="B34" s="12">
        <v>1208</v>
      </c>
      <c r="C34" s="12">
        <v>1619</v>
      </c>
      <c r="D34" s="12">
        <v>3203</v>
      </c>
      <c r="E34" s="12">
        <v>3585</v>
      </c>
      <c r="F34" s="13">
        <f t="shared" si="0"/>
        <v>11.926319075866374</v>
      </c>
      <c r="G34" s="1"/>
      <c r="H34" s="1"/>
      <c r="I34" s="1"/>
    </row>
    <row r="35" spans="1:9" x14ac:dyDescent="0.25">
      <c r="A35" s="14" t="s">
        <v>72</v>
      </c>
      <c r="B35" s="15">
        <f>SUM(B7:B34)</f>
        <v>2489829</v>
      </c>
      <c r="C35" s="15">
        <f t="shared" ref="C35:E35" si="1">SUM(C7:C34)</f>
        <v>2765020</v>
      </c>
      <c r="D35" s="15">
        <f t="shared" si="1"/>
        <v>20972090</v>
      </c>
      <c r="E35" s="15">
        <f t="shared" si="1"/>
        <v>21335435</v>
      </c>
      <c r="F35" s="16">
        <f t="shared" si="0"/>
        <v>1.7325168831527975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52595</v>
      </c>
      <c r="C38" s="41">
        <f>D7</f>
        <v>44117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4681138</v>
      </c>
      <c r="G38" s="42">
        <f>LOOKUP(E38,$A$38:$A$65,$C$38:$C$65)</f>
        <v>4636220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236413</v>
      </c>
      <c r="C39" s="41">
        <f t="shared" ref="C39:C65" si="5">D8</f>
        <v>235230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3712320</v>
      </c>
      <c r="G39" s="42">
        <f t="shared" ref="G39:G65" si="8">LOOKUP(E39,$A$38:$A$65,$C$38:$C$65)</f>
        <v>3799578</v>
      </c>
    </row>
    <row r="40" spans="1:9" x14ac:dyDescent="0.25">
      <c r="A40" s="42" t="str">
        <f t="shared" si="3"/>
        <v>ALMERIA</v>
      </c>
      <c r="B40" s="41">
        <f t="shared" si="4"/>
        <v>841119</v>
      </c>
      <c r="C40" s="41">
        <f t="shared" si="5"/>
        <v>1009082</v>
      </c>
      <c r="D40" s="41">
        <f t="shared" si="6"/>
        <v>8</v>
      </c>
      <c r="E40" s="42" t="str">
        <f t="shared" si="2"/>
        <v>SANTA CRUZ DE TENERIFE</v>
      </c>
      <c r="F40" s="42">
        <f t="shared" si="7"/>
        <v>3393780</v>
      </c>
      <c r="G40" s="42">
        <f t="shared" si="8"/>
        <v>3132269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2773718</v>
      </c>
      <c r="G41" s="42">
        <f t="shared" si="8"/>
        <v>2576599</v>
      </c>
    </row>
    <row r="42" spans="1:9" x14ac:dyDescent="0.25">
      <c r="A42" s="42" t="str">
        <f t="shared" si="3"/>
        <v>BAHIA DE ALGECIRAS</v>
      </c>
      <c r="B42" s="41">
        <f t="shared" si="4"/>
        <v>3712320</v>
      </c>
      <c r="C42" s="41">
        <f t="shared" si="5"/>
        <v>3799578</v>
      </c>
      <c r="D42" s="41">
        <f t="shared" si="6"/>
        <v>2</v>
      </c>
      <c r="E42" s="42" t="str">
        <f t="shared" si="2"/>
        <v>CEUTA</v>
      </c>
      <c r="F42" s="42">
        <f t="shared" si="7"/>
        <v>1443134</v>
      </c>
      <c r="G42" s="42">
        <f t="shared" si="8"/>
        <v>1672332</v>
      </c>
    </row>
    <row r="43" spans="1:9" x14ac:dyDescent="0.25">
      <c r="A43" s="42" t="str">
        <f t="shared" si="3"/>
        <v>BAHIA DE CADIZ</v>
      </c>
      <c r="B43" s="41">
        <f t="shared" si="4"/>
        <v>245002</v>
      </c>
      <c r="C43" s="41">
        <f t="shared" si="5"/>
        <v>188558</v>
      </c>
      <c r="D43" s="41">
        <f t="shared" si="6"/>
        <v>12</v>
      </c>
      <c r="E43" s="42" t="str">
        <f t="shared" si="2"/>
        <v>LAS PALMAS</v>
      </c>
      <c r="F43" s="42">
        <f t="shared" si="7"/>
        <v>1054301</v>
      </c>
      <c r="G43" s="42">
        <f t="shared" si="8"/>
        <v>963959</v>
      </c>
    </row>
    <row r="44" spans="1:9" x14ac:dyDescent="0.25">
      <c r="A44" s="42" t="str">
        <f t="shared" si="3"/>
        <v>BALEARES</v>
      </c>
      <c r="B44" s="41">
        <f t="shared" si="4"/>
        <v>4681138</v>
      </c>
      <c r="C44" s="41">
        <f t="shared" si="5"/>
        <v>4636220</v>
      </c>
      <c r="D44" s="41">
        <f t="shared" si="6"/>
        <v>1</v>
      </c>
      <c r="E44" s="42" t="str">
        <f t="shared" si="2"/>
        <v>VIGO</v>
      </c>
      <c r="F44" s="42">
        <f t="shared" si="7"/>
        <v>884339</v>
      </c>
      <c r="G44" s="42">
        <f t="shared" si="8"/>
        <v>962733</v>
      </c>
    </row>
    <row r="45" spans="1:9" x14ac:dyDescent="0.25">
      <c r="A45" s="42" t="str">
        <f t="shared" si="3"/>
        <v>BARCELONA</v>
      </c>
      <c r="B45" s="41">
        <f t="shared" si="4"/>
        <v>2773718</v>
      </c>
      <c r="C45" s="41">
        <f t="shared" si="5"/>
        <v>2576599</v>
      </c>
      <c r="D45" s="41">
        <f t="shared" si="6"/>
        <v>4</v>
      </c>
      <c r="E45" s="42" t="str">
        <f t="shared" si="2"/>
        <v>ALMERIA</v>
      </c>
      <c r="F45" s="42">
        <f t="shared" si="7"/>
        <v>841119</v>
      </c>
      <c r="G45" s="42">
        <f t="shared" si="8"/>
        <v>1009082</v>
      </c>
    </row>
    <row r="46" spans="1:9" x14ac:dyDescent="0.25">
      <c r="A46" s="42" t="str">
        <f t="shared" si="3"/>
        <v>BILBAO</v>
      </c>
      <c r="B46" s="41">
        <f t="shared" si="4"/>
        <v>164118</v>
      </c>
      <c r="C46" s="41">
        <f t="shared" si="5"/>
        <v>132440</v>
      </c>
      <c r="D46" s="41">
        <f t="shared" si="6"/>
        <v>15</v>
      </c>
      <c r="E46" s="42" t="str">
        <f t="shared" si="2"/>
        <v>MALAGA</v>
      </c>
      <c r="F46" s="42">
        <f t="shared" si="7"/>
        <v>676900</v>
      </c>
      <c r="G46" s="42">
        <f t="shared" si="8"/>
        <v>530558</v>
      </c>
    </row>
    <row r="47" spans="1:9" x14ac:dyDescent="0.25">
      <c r="A47" s="42" t="str">
        <f t="shared" si="3"/>
        <v>CARTAGENA</v>
      </c>
      <c r="B47" s="41">
        <f t="shared" si="4"/>
        <v>65460</v>
      </c>
      <c r="C47" s="41">
        <f t="shared" si="5"/>
        <v>45618</v>
      </c>
      <c r="D47" s="41">
        <f t="shared" si="6"/>
        <v>16</v>
      </c>
      <c r="E47" s="42" t="str">
        <f t="shared" si="2"/>
        <v>MELILLA</v>
      </c>
      <c r="F47" s="42">
        <f t="shared" si="7"/>
        <v>495515</v>
      </c>
      <c r="G47" s="42">
        <f t="shared" si="8"/>
        <v>457106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23</v>
      </c>
      <c r="E48" s="42" t="str">
        <f t="shared" si="2"/>
        <v>VALENCIA</v>
      </c>
      <c r="F48" s="42">
        <f t="shared" si="7"/>
        <v>402203</v>
      </c>
      <c r="G48" s="42">
        <f t="shared" si="8"/>
        <v>356864</v>
      </c>
    </row>
    <row r="49" spans="1:7" x14ac:dyDescent="0.25">
      <c r="A49" s="42" t="str">
        <f t="shared" si="3"/>
        <v>CEUTA</v>
      </c>
      <c r="B49" s="41">
        <f t="shared" si="4"/>
        <v>1443134</v>
      </c>
      <c r="C49" s="41">
        <f t="shared" si="5"/>
        <v>1672332</v>
      </c>
      <c r="D49" s="41">
        <f t="shared" si="6"/>
        <v>5</v>
      </c>
      <c r="E49" s="42" t="str">
        <f t="shared" si="2"/>
        <v>BAHIA DE CADIZ</v>
      </c>
      <c r="F49" s="42">
        <f t="shared" si="7"/>
        <v>245002</v>
      </c>
      <c r="G49" s="42">
        <f t="shared" si="8"/>
        <v>188558</v>
      </c>
    </row>
    <row r="50" spans="1:7" x14ac:dyDescent="0.25">
      <c r="A50" s="42" t="str">
        <f t="shared" si="3"/>
        <v>FERROL-SAN CIBRAO</v>
      </c>
      <c r="B50" s="41">
        <f t="shared" si="4"/>
        <v>643</v>
      </c>
      <c r="C50" s="41">
        <f t="shared" si="5"/>
        <v>1621</v>
      </c>
      <c r="D50" s="41">
        <f t="shared" si="6"/>
        <v>24</v>
      </c>
      <c r="E50" s="42" t="str">
        <f t="shared" si="2"/>
        <v>ALICANTE</v>
      </c>
      <c r="F50" s="42">
        <f t="shared" si="7"/>
        <v>236413</v>
      </c>
      <c r="G50" s="42">
        <f t="shared" si="8"/>
        <v>235230</v>
      </c>
    </row>
    <row r="51" spans="1:7" x14ac:dyDescent="0.25">
      <c r="A51" s="42" t="str">
        <f t="shared" si="3"/>
        <v>GIJON</v>
      </c>
      <c r="B51" s="41">
        <f t="shared" si="4"/>
        <v>6163</v>
      </c>
      <c r="C51" s="41">
        <f t="shared" si="5"/>
        <v>3425</v>
      </c>
      <c r="D51" s="41">
        <f t="shared" si="6"/>
        <v>19</v>
      </c>
      <c r="E51" s="42" t="str">
        <f t="shared" si="2"/>
        <v>SANTANDER</v>
      </c>
      <c r="F51" s="42">
        <f t="shared" si="7"/>
        <v>189366</v>
      </c>
      <c r="G51" s="42">
        <f t="shared" si="8"/>
        <v>132231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525</v>
      </c>
      <c r="D52" s="41">
        <f t="shared" si="6"/>
        <v>28</v>
      </c>
      <c r="E52" s="42" t="str">
        <f t="shared" si="2"/>
        <v>BILBAO</v>
      </c>
      <c r="F52" s="42">
        <f t="shared" si="7"/>
        <v>164118</v>
      </c>
      <c r="G52" s="42">
        <f t="shared" si="8"/>
        <v>132440</v>
      </c>
    </row>
    <row r="53" spans="1:7" x14ac:dyDescent="0.25">
      <c r="A53" s="42" t="str">
        <f t="shared" si="3"/>
        <v>LAS PALMAS</v>
      </c>
      <c r="B53" s="41">
        <f t="shared" si="4"/>
        <v>1054301</v>
      </c>
      <c r="C53" s="41">
        <f t="shared" si="5"/>
        <v>963959</v>
      </c>
      <c r="D53" s="41">
        <f t="shared" si="6"/>
        <v>6</v>
      </c>
      <c r="E53" s="42" t="str">
        <f t="shared" si="2"/>
        <v>CARTAGENA</v>
      </c>
      <c r="F53" s="42">
        <f t="shared" si="7"/>
        <v>65460</v>
      </c>
      <c r="G53" s="42">
        <f t="shared" si="8"/>
        <v>45618</v>
      </c>
    </row>
    <row r="54" spans="1:7" x14ac:dyDescent="0.25">
      <c r="A54" s="42" t="str">
        <f t="shared" si="3"/>
        <v>MALAGA</v>
      </c>
      <c r="B54" s="41">
        <f t="shared" si="4"/>
        <v>676900</v>
      </c>
      <c r="C54" s="41">
        <f t="shared" si="5"/>
        <v>530558</v>
      </c>
      <c r="D54" s="41">
        <f t="shared" si="6"/>
        <v>9</v>
      </c>
      <c r="E54" s="42" t="str">
        <f t="shared" si="2"/>
        <v>A CORUÑA</v>
      </c>
      <c r="F54" s="42">
        <f t="shared" si="7"/>
        <v>52595</v>
      </c>
      <c r="G54" s="42">
        <f t="shared" si="8"/>
        <v>44117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8223</v>
      </c>
      <c r="G55" s="42">
        <f t="shared" si="8"/>
        <v>82824</v>
      </c>
    </row>
    <row r="56" spans="1:7" x14ac:dyDescent="0.25">
      <c r="A56" s="42" t="str">
        <f t="shared" si="3"/>
        <v>MELILLA</v>
      </c>
      <c r="B56" s="41">
        <f t="shared" si="4"/>
        <v>495515</v>
      </c>
      <c r="C56" s="41">
        <f t="shared" si="5"/>
        <v>457106</v>
      </c>
      <c r="D56" s="41">
        <f t="shared" si="6"/>
        <v>10</v>
      </c>
      <c r="E56" s="42" t="str">
        <f t="shared" si="2"/>
        <v>GIJON</v>
      </c>
      <c r="F56" s="42">
        <f t="shared" si="9"/>
        <v>6163</v>
      </c>
      <c r="G56" s="42">
        <f t="shared" si="8"/>
        <v>3425</v>
      </c>
    </row>
    <row r="57" spans="1:7" x14ac:dyDescent="0.25">
      <c r="A57" s="42" t="str">
        <f t="shared" si="3"/>
        <v>MOTRIL</v>
      </c>
      <c r="B57" s="41">
        <f t="shared" si="4"/>
        <v>1527</v>
      </c>
      <c r="C57" s="41">
        <f t="shared" si="5"/>
        <v>3067</v>
      </c>
      <c r="D57" s="41">
        <f t="shared" si="6"/>
        <v>22</v>
      </c>
      <c r="E57" s="42" t="str">
        <f t="shared" si="2"/>
        <v>VILAGARCIA</v>
      </c>
      <c r="F57" s="42">
        <f t="shared" si="9"/>
        <v>3585</v>
      </c>
      <c r="G57" s="42">
        <f t="shared" si="8"/>
        <v>3203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3148</v>
      </c>
      <c r="G58" s="42">
        <f t="shared" si="8"/>
        <v>1931</v>
      </c>
    </row>
    <row r="59" spans="1:7" x14ac:dyDescent="0.25">
      <c r="A59" s="42" t="str">
        <f t="shared" si="3"/>
        <v>SANTA CRUZ DE TENERIFE</v>
      </c>
      <c r="B59" s="41">
        <f t="shared" si="4"/>
        <v>3393780</v>
      </c>
      <c r="C59" s="41">
        <f t="shared" si="5"/>
        <v>3132269</v>
      </c>
      <c r="D59" s="41">
        <f t="shared" si="6"/>
        <v>3</v>
      </c>
      <c r="E59" s="42" t="str">
        <f t="shared" si="2"/>
        <v>MOTRIL</v>
      </c>
      <c r="F59" s="42">
        <f t="shared" si="9"/>
        <v>1527</v>
      </c>
      <c r="G59" s="42">
        <f t="shared" si="8"/>
        <v>3067</v>
      </c>
    </row>
    <row r="60" spans="1:7" x14ac:dyDescent="0.25">
      <c r="A60" s="42" t="str">
        <f t="shared" si="3"/>
        <v>SANTANDER</v>
      </c>
      <c r="B60" s="41">
        <f t="shared" si="4"/>
        <v>189366</v>
      </c>
      <c r="C60" s="41">
        <f t="shared" si="5"/>
        <v>132231</v>
      </c>
      <c r="D60" s="41">
        <f t="shared" si="6"/>
        <v>14</v>
      </c>
      <c r="E60" s="42" t="str">
        <f t="shared" si="2"/>
        <v>CASTELLON</v>
      </c>
      <c r="F60" s="42">
        <f t="shared" si="9"/>
        <v>725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8223</v>
      </c>
      <c r="C61" s="41">
        <f t="shared" si="5"/>
        <v>82824</v>
      </c>
      <c r="D61" s="41">
        <f t="shared" si="6"/>
        <v>18</v>
      </c>
      <c r="E61" s="42" t="str">
        <f t="shared" si="2"/>
        <v>FERROL-SAN CIBRAO</v>
      </c>
      <c r="F61" s="42">
        <f t="shared" si="9"/>
        <v>643</v>
      </c>
      <c r="G61" s="42">
        <f t="shared" si="8"/>
        <v>1621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1931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402203</v>
      </c>
      <c r="C63" s="41">
        <f t="shared" si="5"/>
        <v>356864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884339</v>
      </c>
      <c r="C64" s="41">
        <f t="shared" si="5"/>
        <v>962733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3585</v>
      </c>
      <c r="C65" s="41">
        <f t="shared" si="5"/>
        <v>3203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13555</v>
      </c>
      <c r="C7" s="9">
        <v>14378</v>
      </c>
      <c r="D7" s="9">
        <v>44117</v>
      </c>
      <c r="E7" s="9">
        <v>52595</v>
      </c>
      <c r="F7" s="10">
        <f>((E7*100)/D7)-100</f>
        <v>19.217081850533802</v>
      </c>
      <c r="G7" s="1"/>
      <c r="H7" s="1"/>
      <c r="I7" s="1"/>
    </row>
    <row r="8" spans="1:12" x14ac:dyDescent="0.25">
      <c r="A8" s="11" t="s">
        <v>45</v>
      </c>
      <c r="B8" s="12">
        <v>13216</v>
      </c>
      <c r="C8" s="12">
        <v>16979</v>
      </c>
      <c r="D8" s="12">
        <v>48992</v>
      </c>
      <c r="E8" s="12">
        <v>43884</v>
      </c>
      <c r="F8" s="13">
        <f t="shared" ref="F8:F35" si="0">((E8*100)/D8)-100</f>
        <v>-10.426192031352059</v>
      </c>
      <c r="G8" s="1"/>
      <c r="H8" s="1"/>
      <c r="I8" s="1"/>
    </row>
    <row r="9" spans="1:12" x14ac:dyDescent="0.25">
      <c r="A9" s="8" t="s">
        <v>46</v>
      </c>
      <c r="B9" s="9">
        <v>6556</v>
      </c>
      <c r="C9" s="9">
        <v>8121</v>
      </c>
      <c r="D9" s="9">
        <v>28150</v>
      </c>
      <c r="E9" s="9">
        <v>46691</v>
      </c>
      <c r="F9" s="10">
        <f t="shared" si="0"/>
        <v>65.865008880994679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37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37035</v>
      </c>
      <c r="C12" s="12">
        <v>52007</v>
      </c>
      <c r="D12" s="12">
        <v>171860</v>
      </c>
      <c r="E12" s="12">
        <v>229380</v>
      </c>
      <c r="F12" s="13">
        <f t="shared" si="0"/>
        <v>33.469102758058881</v>
      </c>
      <c r="G12" s="1"/>
      <c r="H12" s="1"/>
      <c r="I12" s="1"/>
    </row>
    <row r="13" spans="1:12" x14ac:dyDescent="0.25">
      <c r="A13" s="8" t="s">
        <v>50</v>
      </c>
      <c r="B13" s="9">
        <v>185505</v>
      </c>
      <c r="C13" s="9">
        <v>222722</v>
      </c>
      <c r="D13" s="9">
        <v>981530</v>
      </c>
      <c r="E13" s="9">
        <v>1245008</v>
      </c>
      <c r="F13" s="10">
        <f t="shared" si="0"/>
        <v>26.843601316312288</v>
      </c>
      <c r="G13" s="1"/>
      <c r="H13" s="1"/>
      <c r="I13" s="1"/>
    </row>
    <row r="14" spans="1:12" x14ac:dyDescent="0.25">
      <c r="A14" s="11" t="s">
        <v>51</v>
      </c>
      <c r="B14" s="12">
        <v>276064</v>
      </c>
      <c r="C14" s="12">
        <v>313536</v>
      </c>
      <c r="D14" s="12">
        <v>1613949</v>
      </c>
      <c r="E14" s="12">
        <v>1818908</v>
      </c>
      <c r="F14" s="13">
        <f t="shared" si="0"/>
        <v>12.699224077092893</v>
      </c>
      <c r="G14" s="1"/>
      <c r="H14" s="1"/>
      <c r="I14" s="1"/>
    </row>
    <row r="15" spans="1:12" x14ac:dyDescent="0.25">
      <c r="A15" s="8" t="s">
        <v>52</v>
      </c>
      <c r="B15" s="9">
        <v>1345</v>
      </c>
      <c r="C15" s="9">
        <v>13729</v>
      </c>
      <c r="D15" s="9">
        <v>25494</v>
      </c>
      <c r="E15" s="9">
        <v>43245</v>
      </c>
      <c r="F15" s="10">
        <f t="shared" si="0"/>
        <v>69.628147799482235</v>
      </c>
      <c r="G15" s="1"/>
      <c r="H15" s="1"/>
      <c r="I15" s="1"/>
    </row>
    <row r="16" spans="1:12" x14ac:dyDescent="0.25">
      <c r="A16" s="11" t="s">
        <v>53</v>
      </c>
      <c r="B16" s="12">
        <v>4959</v>
      </c>
      <c r="C16" s="12">
        <v>11191</v>
      </c>
      <c r="D16" s="12">
        <v>45618</v>
      </c>
      <c r="E16" s="12">
        <v>65460</v>
      </c>
      <c r="F16" s="13">
        <f t="shared" si="0"/>
        <v>43.495988425621476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3446</v>
      </c>
      <c r="C18" s="12">
        <v>432</v>
      </c>
      <c r="D18" s="12">
        <v>6022</v>
      </c>
      <c r="E18" s="12">
        <v>3502</v>
      </c>
      <c r="F18" s="13">
        <f t="shared" si="0"/>
        <v>-41.846562603786118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418</v>
      </c>
      <c r="D19" s="9">
        <v>1621</v>
      </c>
      <c r="E19" s="9">
        <v>640</v>
      </c>
      <c r="F19" s="10">
        <f t="shared" si="0"/>
        <v>-60.518198642813076</v>
      </c>
      <c r="G19" s="1"/>
      <c r="H19" s="1"/>
      <c r="I19" s="1"/>
    </row>
    <row r="20" spans="1:9" x14ac:dyDescent="0.25">
      <c r="A20" s="11" t="s">
        <v>57</v>
      </c>
      <c r="B20" s="12">
        <v>1122</v>
      </c>
      <c r="C20" s="12">
        <v>3919</v>
      </c>
      <c r="D20" s="12">
        <v>3425</v>
      </c>
      <c r="E20" s="12">
        <v>6163</v>
      </c>
      <c r="F20" s="13">
        <f t="shared" si="0"/>
        <v>79.94160583941607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525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30341</v>
      </c>
      <c r="C22" s="12">
        <v>14443</v>
      </c>
      <c r="D22" s="12">
        <v>361762</v>
      </c>
      <c r="E22" s="12">
        <v>329413</v>
      </c>
      <c r="F22" s="13">
        <f t="shared" si="0"/>
        <v>-8.9420668837523039</v>
      </c>
      <c r="G22" s="1"/>
      <c r="H22" s="1"/>
      <c r="I22" s="1"/>
    </row>
    <row r="23" spans="1:9" x14ac:dyDescent="0.25">
      <c r="A23" s="8" t="s">
        <v>60</v>
      </c>
      <c r="B23" s="9">
        <v>63517</v>
      </c>
      <c r="C23" s="9">
        <v>93349</v>
      </c>
      <c r="D23" s="9">
        <v>294614</v>
      </c>
      <c r="E23" s="9">
        <v>422017</v>
      </c>
      <c r="F23" s="10">
        <f t="shared" si="0"/>
        <v>43.244041355807951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1223</v>
      </c>
      <c r="D25" s="9">
        <v>0</v>
      </c>
      <c r="E25" s="9">
        <v>1223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384</v>
      </c>
      <c r="C26" s="12">
        <v>301</v>
      </c>
      <c r="D26" s="12">
        <v>3067</v>
      </c>
      <c r="E26" s="12">
        <v>1527</v>
      </c>
      <c r="F26" s="13">
        <f t="shared" si="0"/>
        <v>-50.211933485490711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25205</v>
      </c>
      <c r="C28" s="12">
        <v>38909</v>
      </c>
      <c r="D28" s="12">
        <v>299271</v>
      </c>
      <c r="E28" s="12">
        <v>406057</v>
      </c>
      <c r="F28" s="13">
        <f t="shared" si="0"/>
        <v>35.682040692215423</v>
      </c>
      <c r="G28" s="1"/>
      <c r="H28" s="1"/>
      <c r="I28" s="1"/>
    </row>
    <row r="29" spans="1:9" x14ac:dyDescent="0.25">
      <c r="A29" s="8" t="s">
        <v>66</v>
      </c>
      <c r="B29" s="9">
        <v>3452</v>
      </c>
      <c r="C29" s="9">
        <v>1976</v>
      </c>
      <c r="D29" s="9">
        <v>12003</v>
      </c>
      <c r="E29" s="9">
        <v>10844</v>
      </c>
      <c r="F29" s="10">
        <f t="shared" si="0"/>
        <v>-9.6559193534949657</v>
      </c>
      <c r="G29" s="1"/>
      <c r="H29" s="1"/>
      <c r="I29" s="1"/>
    </row>
    <row r="30" spans="1:9" x14ac:dyDescent="0.25">
      <c r="A30" s="11" t="s">
        <v>67</v>
      </c>
      <c r="B30" s="12">
        <v>2916</v>
      </c>
      <c r="C30" s="12">
        <v>1435</v>
      </c>
      <c r="D30" s="12">
        <v>16668</v>
      </c>
      <c r="E30" s="12">
        <v>8223</v>
      </c>
      <c r="F30" s="13">
        <f t="shared" si="0"/>
        <v>-50.665946724262056</v>
      </c>
      <c r="G30" s="1"/>
      <c r="H30" s="1"/>
      <c r="I30" s="1"/>
    </row>
    <row r="31" spans="1:9" x14ac:dyDescent="0.25">
      <c r="A31" s="8" t="s">
        <v>68</v>
      </c>
      <c r="B31" s="9">
        <v>204</v>
      </c>
      <c r="C31" s="9">
        <v>0</v>
      </c>
      <c r="D31" s="9">
        <v>1931</v>
      </c>
      <c r="E31" s="9">
        <v>3148</v>
      </c>
      <c r="F31" s="10">
        <f t="shared" si="0"/>
        <v>63.024339720352145</v>
      </c>
      <c r="G31" s="1"/>
      <c r="H31" s="1"/>
      <c r="I31" s="1"/>
    </row>
    <row r="32" spans="1:9" x14ac:dyDescent="0.25">
      <c r="A32" s="11" t="s">
        <v>69</v>
      </c>
      <c r="B32" s="12">
        <v>20178</v>
      </c>
      <c r="C32" s="12">
        <v>41576</v>
      </c>
      <c r="D32" s="12">
        <v>150454</v>
      </c>
      <c r="E32" s="12">
        <v>194170</v>
      </c>
      <c r="F32" s="13">
        <f t="shared" si="0"/>
        <v>29.056057000810881</v>
      </c>
      <c r="G32" s="1"/>
      <c r="H32" s="1"/>
      <c r="I32" s="1"/>
    </row>
    <row r="33" spans="1:9" x14ac:dyDescent="0.25">
      <c r="A33" s="8" t="s">
        <v>70</v>
      </c>
      <c r="B33" s="9">
        <v>36358</v>
      </c>
      <c r="C33" s="9">
        <v>32581</v>
      </c>
      <c r="D33" s="9">
        <v>178255</v>
      </c>
      <c r="E33" s="9">
        <v>173429</v>
      </c>
      <c r="F33" s="10">
        <f t="shared" si="0"/>
        <v>-2.7073574373790308</v>
      </c>
      <c r="G33" s="1"/>
      <c r="H33" s="1"/>
      <c r="I33" s="1"/>
    </row>
    <row r="34" spans="1:9" x14ac:dyDescent="0.25">
      <c r="A34" s="11" t="s">
        <v>71</v>
      </c>
      <c r="B34" s="12">
        <v>1208</v>
      </c>
      <c r="C34" s="12">
        <v>1619</v>
      </c>
      <c r="D34" s="12">
        <v>3203</v>
      </c>
      <c r="E34" s="12">
        <v>3585</v>
      </c>
      <c r="F34" s="13">
        <f t="shared" si="0"/>
        <v>11.926319075866374</v>
      </c>
      <c r="G34" s="1"/>
      <c r="H34" s="1"/>
      <c r="I34" s="1"/>
    </row>
    <row r="35" spans="1:9" x14ac:dyDescent="0.25">
      <c r="A35" s="14" t="s">
        <v>72</v>
      </c>
      <c r="B35" s="15">
        <f>SUM(B7:B34)</f>
        <v>726566</v>
      </c>
      <c r="C35" s="15">
        <f t="shared" ref="C35:E35" si="1">SUM(C7:C34)</f>
        <v>884844</v>
      </c>
      <c r="D35" s="15">
        <f t="shared" si="1"/>
        <v>4292531</v>
      </c>
      <c r="E35" s="15">
        <f t="shared" si="1"/>
        <v>5109874</v>
      </c>
      <c r="F35" s="16">
        <f t="shared" si="0"/>
        <v>19.041050606274013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52595</v>
      </c>
      <c r="C38" s="41">
        <f>D7</f>
        <v>44117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1818908</v>
      </c>
      <c r="G38" s="42">
        <f>LOOKUP(E38,$A$38:$A$65,$C$38:$C$65)</f>
        <v>1613949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43884</v>
      </c>
      <c r="C39" s="41">
        <f t="shared" ref="C39:C65" si="5">D8</f>
        <v>48992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1245008</v>
      </c>
      <c r="G39" s="42">
        <f t="shared" ref="G39:G65" si="8">LOOKUP(E39,$A$38:$A$65,$C$38:$C$65)</f>
        <v>981530</v>
      </c>
    </row>
    <row r="40" spans="1:9" x14ac:dyDescent="0.25">
      <c r="A40" s="42" t="str">
        <f t="shared" si="3"/>
        <v>ALMERIA</v>
      </c>
      <c r="B40" s="41">
        <f t="shared" si="4"/>
        <v>46691</v>
      </c>
      <c r="C40" s="41">
        <f t="shared" si="5"/>
        <v>28150</v>
      </c>
      <c r="D40" s="41">
        <f t="shared" si="6"/>
        <v>11</v>
      </c>
      <c r="E40" s="42" t="str">
        <f t="shared" si="2"/>
        <v>MALAGA</v>
      </c>
      <c r="F40" s="42">
        <f t="shared" si="7"/>
        <v>422017</v>
      </c>
      <c r="G40" s="42">
        <f t="shared" si="8"/>
        <v>294614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406057</v>
      </c>
      <c r="G41" s="42">
        <f t="shared" si="8"/>
        <v>299271</v>
      </c>
    </row>
    <row r="42" spans="1:9" x14ac:dyDescent="0.25">
      <c r="A42" s="42" t="str">
        <f t="shared" si="3"/>
        <v>BAHIA DE ALGECIRAS</v>
      </c>
      <c r="B42" s="41">
        <f t="shared" si="4"/>
        <v>37</v>
      </c>
      <c r="C42" s="41">
        <f t="shared" si="5"/>
        <v>0</v>
      </c>
      <c r="D42" s="41">
        <f t="shared" si="6"/>
        <v>24</v>
      </c>
      <c r="E42" s="42" t="str">
        <f t="shared" si="2"/>
        <v>LAS PALMAS</v>
      </c>
      <c r="F42" s="42">
        <f t="shared" si="7"/>
        <v>329413</v>
      </c>
      <c r="G42" s="42">
        <f t="shared" si="8"/>
        <v>361762</v>
      </c>
    </row>
    <row r="43" spans="1:9" x14ac:dyDescent="0.25">
      <c r="A43" s="42" t="str">
        <f t="shared" si="3"/>
        <v>BAHIA DE CADIZ</v>
      </c>
      <c r="B43" s="41">
        <f t="shared" si="4"/>
        <v>229380</v>
      </c>
      <c r="C43" s="41">
        <f t="shared" si="5"/>
        <v>171860</v>
      </c>
      <c r="D43" s="41">
        <f t="shared" si="6"/>
        <v>6</v>
      </c>
      <c r="E43" s="42" t="str">
        <f t="shared" si="2"/>
        <v>BAHIA DE CADIZ</v>
      </c>
      <c r="F43" s="42">
        <f t="shared" si="7"/>
        <v>229380</v>
      </c>
      <c r="G43" s="42">
        <f t="shared" si="8"/>
        <v>171860</v>
      </c>
    </row>
    <row r="44" spans="1:9" x14ac:dyDescent="0.25">
      <c r="A44" s="42" t="str">
        <f t="shared" si="3"/>
        <v>BALEARES</v>
      </c>
      <c r="B44" s="41">
        <f t="shared" si="4"/>
        <v>1245008</v>
      </c>
      <c r="C44" s="41">
        <f t="shared" si="5"/>
        <v>981530</v>
      </c>
      <c r="D44" s="41">
        <f t="shared" si="6"/>
        <v>2</v>
      </c>
      <c r="E44" s="42" t="str">
        <f t="shared" si="2"/>
        <v>VALENCIA</v>
      </c>
      <c r="F44" s="42">
        <f t="shared" si="7"/>
        <v>194170</v>
      </c>
      <c r="G44" s="42">
        <f t="shared" si="8"/>
        <v>150454</v>
      </c>
    </row>
    <row r="45" spans="1:9" x14ac:dyDescent="0.25">
      <c r="A45" s="42" t="str">
        <f t="shared" si="3"/>
        <v>BARCELONA</v>
      </c>
      <c r="B45" s="41">
        <f t="shared" si="4"/>
        <v>1818908</v>
      </c>
      <c r="C45" s="41">
        <f t="shared" si="5"/>
        <v>1613949</v>
      </c>
      <c r="D45" s="41">
        <f t="shared" si="6"/>
        <v>1</v>
      </c>
      <c r="E45" s="42" t="str">
        <f t="shared" si="2"/>
        <v>VIGO</v>
      </c>
      <c r="F45" s="42">
        <f t="shared" si="7"/>
        <v>173429</v>
      </c>
      <c r="G45" s="42">
        <f t="shared" si="8"/>
        <v>178255</v>
      </c>
    </row>
    <row r="46" spans="1:9" x14ac:dyDescent="0.25">
      <c r="A46" s="42" t="str">
        <f t="shared" si="3"/>
        <v>BILBAO</v>
      </c>
      <c r="B46" s="41">
        <f t="shared" si="4"/>
        <v>43245</v>
      </c>
      <c r="C46" s="41">
        <f t="shared" si="5"/>
        <v>25494</v>
      </c>
      <c r="D46" s="41">
        <f t="shared" si="6"/>
        <v>13</v>
      </c>
      <c r="E46" s="42" t="str">
        <f t="shared" si="2"/>
        <v>CARTAGENA</v>
      </c>
      <c r="F46" s="42">
        <f t="shared" si="7"/>
        <v>65460</v>
      </c>
      <c r="G46" s="42">
        <f t="shared" si="8"/>
        <v>45618</v>
      </c>
    </row>
    <row r="47" spans="1:9" x14ac:dyDescent="0.25">
      <c r="A47" s="42" t="str">
        <f t="shared" si="3"/>
        <v>CARTAGENA</v>
      </c>
      <c r="B47" s="41">
        <f t="shared" si="4"/>
        <v>65460</v>
      </c>
      <c r="C47" s="41">
        <f t="shared" si="5"/>
        <v>45618</v>
      </c>
      <c r="D47" s="41">
        <f t="shared" si="6"/>
        <v>9</v>
      </c>
      <c r="E47" s="42" t="str">
        <f t="shared" si="2"/>
        <v>A CORUÑA</v>
      </c>
      <c r="F47" s="42">
        <f t="shared" si="7"/>
        <v>52595</v>
      </c>
      <c r="G47" s="42">
        <f t="shared" si="8"/>
        <v>44117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22</v>
      </c>
      <c r="E48" s="42" t="str">
        <f t="shared" si="2"/>
        <v>ALMERIA</v>
      </c>
      <c r="F48" s="42">
        <f t="shared" si="7"/>
        <v>46691</v>
      </c>
      <c r="G48" s="42">
        <f t="shared" si="8"/>
        <v>28150</v>
      </c>
    </row>
    <row r="49" spans="1:7" x14ac:dyDescent="0.25">
      <c r="A49" s="42" t="str">
        <f t="shared" si="3"/>
        <v>CEUTA</v>
      </c>
      <c r="B49" s="41">
        <f t="shared" si="4"/>
        <v>3502</v>
      </c>
      <c r="C49" s="41">
        <f t="shared" si="5"/>
        <v>6022</v>
      </c>
      <c r="D49" s="41">
        <f t="shared" si="6"/>
        <v>18</v>
      </c>
      <c r="E49" s="42" t="str">
        <f t="shared" si="2"/>
        <v>ALICANTE</v>
      </c>
      <c r="F49" s="42">
        <f t="shared" si="7"/>
        <v>43884</v>
      </c>
      <c r="G49" s="42">
        <f t="shared" si="8"/>
        <v>48992</v>
      </c>
    </row>
    <row r="50" spans="1:7" x14ac:dyDescent="0.25">
      <c r="A50" s="42" t="str">
        <f t="shared" si="3"/>
        <v>FERROL-SAN CIBRAO</v>
      </c>
      <c r="B50" s="41">
        <f t="shared" si="4"/>
        <v>640</v>
      </c>
      <c r="C50" s="41">
        <f t="shared" si="5"/>
        <v>1621</v>
      </c>
      <c r="D50" s="41">
        <f t="shared" si="6"/>
        <v>23</v>
      </c>
      <c r="E50" s="42" t="str">
        <f t="shared" si="2"/>
        <v>BILBAO</v>
      </c>
      <c r="F50" s="42">
        <f t="shared" si="7"/>
        <v>43245</v>
      </c>
      <c r="G50" s="42">
        <f t="shared" si="8"/>
        <v>25494</v>
      </c>
    </row>
    <row r="51" spans="1:7" x14ac:dyDescent="0.25">
      <c r="A51" s="42" t="str">
        <f t="shared" si="3"/>
        <v>GIJON</v>
      </c>
      <c r="B51" s="41">
        <f t="shared" si="4"/>
        <v>6163</v>
      </c>
      <c r="C51" s="41">
        <f t="shared" si="5"/>
        <v>3425</v>
      </c>
      <c r="D51" s="41">
        <f t="shared" si="6"/>
        <v>16</v>
      </c>
      <c r="E51" s="42" t="str">
        <f t="shared" si="2"/>
        <v>SANTANDER</v>
      </c>
      <c r="F51" s="42">
        <f t="shared" si="7"/>
        <v>10844</v>
      </c>
      <c r="G51" s="42">
        <f t="shared" si="8"/>
        <v>12003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525</v>
      </c>
      <c r="D52" s="41">
        <f t="shared" si="6"/>
        <v>28</v>
      </c>
      <c r="E52" s="42" t="str">
        <f t="shared" si="2"/>
        <v>SEVILLA</v>
      </c>
      <c r="F52" s="42">
        <f t="shared" si="7"/>
        <v>8223</v>
      </c>
      <c r="G52" s="42">
        <f t="shared" si="8"/>
        <v>16668</v>
      </c>
    </row>
    <row r="53" spans="1:7" x14ac:dyDescent="0.25">
      <c r="A53" s="42" t="str">
        <f t="shared" si="3"/>
        <v>LAS PALMAS</v>
      </c>
      <c r="B53" s="41">
        <f t="shared" si="4"/>
        <v>329413</v>
      </c>
      <c r="C53" s="41">
        <f t="shared" si="5"/>
        <v>361762</v>
      </c>
      <c r="D53" s="41">
        <f t="shared" si="6"/>
        <v>5</v>
      </c>
      <c r="E53" s="42" t="str">
        <f t="shared" si="2"/>
        <v>GIJON</v>
      </c>
      <c r="F53" s="42">
        <f t="shared" si="7"/>
        <v>6163</v>
      </c>
      <c r="G53" s="42">
        <f t="shared" si="8"/>
        <v>3425</v>
      </c>
    </row>
    <row r="54" spans="1:7" x14ac:dyDescent="0.25">
      <c r="A54" s="42" t="str">
        <f t="shared" si="3"/>
        <v>MALAGA</v>
      </c>
      <c r="B54" s="41">
        <f t="shared" si="4"/>
        <v>422017</v>
      </c>
      <c r="C54" s="41">
        <f t="shared" si="5"/>
        <v>294614</v>
      </c>
      <c r="D54" s="41">
        <f t="shared" si="6"/>
        <v>3</v>
      </c>
      <c r="E54" s="42" t="str">
        <f t="shared" si="2"/>
        <v>VILAGARCIA</v>
      </c>
      <c r="F54" s="42">
        <f t="shared" si="7"/>
        <v>3585</v>
      </c>
      <c r="G54" s="42">
        <f t="shared" si="8"/>
        <v>3203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3502</v>
      </c>
      <c r="G55" s="42">
        <f t="shared" si="8"/>
        <v>6022</v>
      </c>
    </row>
    <row r="56" spans="1:7" x14ac:dyDescent="0.25">
      <c r="A56" s="42" t="str">
        <f t="shared" si="3"/>
        <v>MELILLA</v>
      </c>
      <c r="B56" s="41">
        <f t="shared" si="4"/>
        <v>1223</v>
      </c>
      <c r="C56" s="41">
        <f t="shared" si="5"/>
        <v>0</v>
      </c>
      <c r="D56" s="41">
        <f t="shared" si="6"/>
        <v>21</v>
      </c>
      <c r="E56" s="42" t="str">
        <f t="shared" si="2"/>
        <v>TARRAGONA</v>
      </c>
      <c r="F56" s="42">
        <f t="shared" si="9"/>
        <v>3148</v>
      </c>
      <c r="G56" s="42">
        <f t="shared" si="8"/>
        <v>1931</v>
      </c>
    </row>
    <row r="57" spans="1:7" x14ac:dyDescent="0.25">
      <c r="A57" s="42" t="str">
        <f t="shared" si="3"/>
        <v>MOTRIL</v>
      </c>
      <c r="B57" s="41">
        <f t="shared" si="4"/>
        <v>1527</v>
      </c>
      <c r="C57" s="41">
        <f t="shared" si="5"/>
        <v>3067</v>
      </c>
      <c r="D57" s="41">
        <f t="shared" si="6"/>
        <v>20</v>
      </c>
      <c r="E57" s="42" t="str">
        <f t="shared" si="2"/>
        <v>MOTRIL</v>
      </c>
      <c r="F57" s="42">
        <f t="shared" si="9"/>
        <v>1527</v>
      </c>
      <c r="G57" s="42">
        <f t="shared" si="8"/>
        <v>3067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1223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406057</v>
      </c>
      <c r="C59" s="41">
        <f t="shared" si="5"/>
        <v>299271</v>
      </c>
      <c r="D59" s="41">
        <f t="shared" si="6"/>
        <v>4</v>
      </c>
      <c r="E59" s="42" t="str">
        <f t="shared" si="2"/>
        <v>CASTELLON</v>
      </c>
      <c r="F59" s="42">
        <f t="shared" si="9"/>
        <v>725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10844</v>
      </c>
      <c r="C60" s="41">
        <f t="shared" si="5"/>
        <v>12003</v>
      </c>
      <c r="D60" s="41">
        <f t="shared" si="6"/>
        <v>14</v>
      </c>
      <c r="E60" s="42" t="str">
        <f t="shared" si="2"/>
        <v>FERROL-SAN CIBRAO</v>
      </c>
      <c r="F60" s="42">
        <f t="shared" si="9"/>
        <v>640</v>
      </c>
      <c r="G60" s="42">
        <f t="shared" si="8"/>
        <v>1621</v>
      </c>
    </row>
    <row r="61" spans="1:7" x14ac:dyDescent="0.25">
      <c r="A61" s="42" t="str">
        <f t="shared" si="3"/>
        <v>SEVILLA</v>
      </c>
      <c r="B61" s="41">
        <f t="shared" si="4"/>
        <v>8223</v>
      </c>
      <c r="C61" s="41">
        <f t="shared" si="5"/>
        <v>16668</v>
      </c>
      <c r="D61" s="41">
        <f t="shared" si="6"/>
        <v>15</v>
      </c>
      <c r="E61" s="42" t="str">
        <f t="shared" si="2"/>
        <v>BAHIA DE ALGECIRAS</v>
      </c>
      <c r="F61" s="42">
        <f t="shared" si="9"/>
        <v>37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1931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194170</v>
      </c>
      <c r="C63" s="41">
        <f t="shared" si="5"/>
        <v>150454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173429</v>
      </c>
      <c r="C64" s="41">
        <f t="shared" si="5"/>
        <v>178255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3585</v>
      </c>
      <c r="C65" s="41">
        <f t="shared" si="5"/>
        <v>3203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4589</v>
      </c>
      <c r="C8" s="12">
        <v>5312</v>
      </c>
      <c r="D8" s="12">
        <v>42412</v>
      </c>
      <c r="E8" s="12">
        <v>45581</v>
      </c>
      <c r="F8" s="13">
        <f t="shared" ref="F8:F35" si="0">((E8*100)/D8)-100</f>
        <v>7.471941903234935</v>
      </c>
      <c r="G8" s="1"/>
      <c r="H8" s="1"/>
      <c r="I8" s="1"/>
    </row>
    <row r="9" spans="1:12" x14ac:dyDescent="0.25">
      <c r="A9" s="8" t="s">
        <v>46</v>
      </c>
      <c r="B9" s="9">
        <v>12844</v>
      </c>
      <c r="C9" s="9">
        <v>12537</v>
      </c>
      <c r="D9" s="9">
        <v>217097</v>
      </c>
      <c r="E9" s="9">
        <v>157102</v>
      </c>
      <c r="F9" s="10">
        <f t="shared" si="0"/>
        <v>-27.635112415187677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81427</v>
      </c>
      <c r="C11" s="9">
        <v>93402</v>
      </c>
      <c r="D11" s="9">
        <v>958464</v>
      </c>
      <c r="E11" s="9">
        <v>937858</v>
      </c>
      <c r="F11" s="10">
        <f t="shared" si="0"/>
        <v>-2.1498981704059759</v>
      </c>
      <c r="G11" s="1"/>
      <c r="H11" s="1"/>
      <c r="I11" s="1"/>
    </row>
    <row r="12" spans="1:12" x14ac:dyDescent="0.25">
      <c r="A12" s="11" t="s">
        <v>49</v>
      </c>
      <c r="B12" s="12">
        <v>1536</v>
      </c>
      <c r="C12" s="12">
        <v>1102</v>
      </c>
      <c r="D12" s="12">
        <v>10437</v>
      </c>
      <c r="E12" s="12">
        <v>8737</v>
      </c>
      <c r="F12" s="13">
        <f t="shared" si="0"/>
        <v>-16.288205423014276</v>
      </c>
      <c r="G12" s="1"/>
      <c r="H12" s="1"/>
      <c r="I12" s="1"/>
    </row>
    <row r="13" spans="1:12" x14ac:dyDescent="0.25">
      <c r="A13" s="8" t="s">
        <v>50</v>
      </c>
      <c r="B13" s="9">
        <v>42301</v>
      </c>
      <c r="C13" s="9">
        <v>44386</v>
      </c>
      <c r="D13" s="9">
        <v>360508</v>
      </c>
      <c r="E13" s="9">
        <v>364908</v>
      </c>
      <c r="F13" s="10">
        <f t="shared" si="0"/>
        <v>1.2204999611659133</v>
      </c>
      <c r="G13" s="1"/>
      <c r="H13" s="1"/>
      <c r="I13" s="1"/>
    </row>
    <row r="14" spans="1:12" x14ac:dyDescent="0.25">
      <c r="A14" s="11" t="s">
        <v>51</v>
      </c>
      <c r="B14" s="12">
        <v>28160</v>
      </c>
      <c r="C14" s="12">
        <v>28688</v>
      </c>
      <c r="D14" s="12">
        <v>228140</v>
      </c>
      <c r="E14" s="12">
        <v>257084</v>
      </c>
      <c r="F14" s="13">
        <f t="shared" si="0"/>
        <v>12.686946611729638</v>
      </c>
      <c r="G14" s="1"/>
      <c r="H14" s="1"/>
      <c r="I14" s="1"/>
    </row>
    <row r="15" spans="1:12" x14ac:dyDescent="0.25">
      <c r="A15" s="8" t="s">
        <v>52</v>
      </c>
      <c r="B15" s="9">
        <v>4675</v>
      </c>
      <c r="C15" s="9">
        <v>4953</v>
      </c>
      <c r="D15" s="9">
        <v>28785</v>
      </c>
      <c r="E15" s="9">
        <v>29754</v>
      </c>
      <c r="F15" s="10">
        <f t="shared" si="0"/>
        <v>3.3663366336633658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29851</v>
      </c>
      <c r="C18" s="12">
        <v>28206</v>
      </c>
      <c r="D18" s="12">
        <v>369255</v>
      </c>
      <c r="E18" s="12">
        <v>303323</v>
      </c>
      <c r="F18" s="13">
        <f t="shared" si="0"/>
        <v>-17.85541157194892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388</v>
      </c>
      <c r="D20" s="12">
        <v>0</v>
      </c>
      <c r="E20" s="12">
        <v>388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22477</v>
      </c>
      <c r="C22" s="12">
        <v>32307</v>
      </c>
      <c r="D22" s="12">
        <v>164713</v>
      </c>
      <c r="E22" s="12">
        <v>176325</v>
      </c>
      <c r="F22" s="13">
        <f t="shared" si="0"/>
        <v>7.0498382034204923</v>
      </c>
      <c r="G22" s="1"/>
      <c r="H22" s="1"/>
      <c r="I22" s="1"/>
    </row>
    <row r="23" spans="1:9" x14ac:dyDescent="0.25">
      <c r="A23" s="8" t="s">
        <v>60</v>
      </c>
      <c r="B23" s="9">
        <v>3508</v>
      </c>
      <c r="C23" s="9">
        <v>2919</v>
      </c>
      <c r="D23" s="9">
        <v>30030</v>
      </c>
      <c r="E23" s="9">
        <v>25607</v>
      </c>
      <c r="F23" s="10">
        <f t="shared" si="0"/>
        <v>-14.728604728604722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8047</v>
      </c>
      <c r="C25" s="9">
        <v>6466</v>
      </c>
      <c r="D25" s="9">
        <v>74705</v>
      </c>
      <c r="E25" s="9">
        <v>62722</v>
      </c>
      <c r="F25" s="10">
        <f t="shared" si="0"/>
        <v>-16.040425674318982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73718</v>
      </c>
      <c r="C28" s="12">
        <v>75645</v>
      </c>
      <c r="D28" s="12">
        <v>553385</v>
      </c>
      <c r="E28" s="12">
        <v>611144</v>
      </c>
      <c r="F28" s="13">
        <f t="shared" si="0"/>
        <v>10.437398917570945</v>
      </c>
      <c r="G28" s="1"/>
      <c r="H28" s="1"/>
      <c r="I28" s="1"/>
    </row>
    <row r="29" spans="1:9" x14ac:dyDescent="0.25">
      <c r="A29" s="8" t="s">
        <v>66</v>
      </c>
      <c r="B29" s="9">
        <v>7115</v>
      </c>
      <c r="C29" s="9">
        <v>11845</v>
      </c>
      <c r="D29" s="9">
        <v>44236</v>
      </c>
      <c r="E29" s="9">
        <v>63525</v>
      </c>
      <c r="F29" s="10">
        <f t="shared" si="0"/>
        <v>43.604756307080208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36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8418</v>
      </c>
      <c r="C32" s="12">
        <v>9423</v>
      </c>
      <c r="D32" s="12">
        <v>60833</v>
      </c>
      <c r="E32" s="12">
        <v>58923</v>
      </c>
      <c r="F32" s="13">
        <f t="shared" si="0"/>
        <v>-3.1397432314697653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328666</v>
      </c>
      <c r="C35" s="15">
        <f t="shared" ref="C35:E35" si="1">SUM(C7:C34)</f>
        <v>357579</v>
      </c>
      <c r="D35" s="15">
        <f t="shared" si="1"/>
        <v>3143036</v>
      </c>
      <c r="E35" s="15">
        <f t="shared" si="1"/>
        <v>3102981</v>
      </c>
      <c r="F35" s="16">
        <f t="shared" si="0"/>
        <v>-1.2744047475116389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937858</v>
      </c>
      <c r="G38" s="42">
        <f>LOOKUP(E38,$A$38:$A$65,$C$38:$C$65)</f>
        <v>958464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45581</v>
      </c>
      <c r="C39" s="41">
        <f t="shared" ref="C39:C65" si="5">D8</f>
        <v>42412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611144</v>
      </c>
      <c r="G39" s="42">
        <f t="shared" ref="G39:G65" si="8">LOOKUP(E39,$A$38:$A$65,$C$38:$C$65)</f>
        <v>553385</v>
      </c>
    </row>
    <row r="40" spans="1:9" x14ac:dyDescent="0.25">
      <c r="A40" s="42" t="str">
        <f t="shared" si="3"/>
        <v>ALMERIA</v>
      </c>
      <c r="B40" s="41">
        <f t="shared" si="4"/>
        <v>157102</v>
      </c>
      <c r="C40" s="41">
        <f t="shared" si="5"/>
        <v>217097</v>
      </c>
      <c r="D40" s="41">
        <f t="shared" si="6"/>
        <v>7</v>
      </c>
      <c r="E40" s="42" t="str">
        <f t="shared" si="2"/>
        <v>BALEARES</v>
      </c>
      <c r="F40" s="42">
        <f t="shared" si="7"/>
        <v>364908</v>
      </c>
      <c r="G40" s="42">
        <f t="shared" si="8"/>
        <v>360508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303323</v>
      </c>
      <c r="G41" s="42">
        <f t="shared" si="8"/>
        <v>369255</v>
      </c>
    </row>
    <row r="42" spans="1:9" x14ac:dyDescent="0.25">
      <c r="A42" s="42" t="str">
        <f t="shared" si="3"/>
        <v>BAHIA DE ALGECIRAS</v>
      </c>
      <c r="B42" s="41">
        <f t="shared" si="4"/>
        <v>937858</v>
      </c>
      <c r="C42" s="41">
        <f t="shared" si="5"/>
        <v>958464</v>
      </c>
      <c r="D42" s="41">
        <f t="shared" si="6"/>
        <v>1</v>
      </c>
      <c r="E42" s="42" t="str">
        <f t="shared" si="2"/>
        <v>BARCELONA</v>
      </c>
      <c r="F42" s="42">
        <f t="shared" si="7"/>
        <v>257084</v>
      </c>
      <c r="G42" s="42">
        <f t="shared" si="8"/>
        <v>228140</v>
      </c>
    </row>
    <row r="43" spans="1:9" x14ac:dyDescent="0.25">
      <c r="A43" s="42" t="str">
        <f t="shared" si="3"/>
        <v>BAHIA DE CADIZ</v>
      </c>
      <c r="B43" s="41">
        <f t="shared" si="4"/>
        <v>8737</v>
      </c>
      <c r="C43" s="41">
        <f t="shared" si="5"/>
        <v>10437</v>
      </c>
      <c r="D43" s="41">
        <f t="shared" si="6"/>
        <v>14</v>
      </c>
      <c r="E43" s="42" t="str">
        <f t="shared" si="2"/>
        <v>LAS PALMAS</v>
      </c>
      <c r="F43" s="42">
        <f t="shared" si="7"/>
        <v>176325</v>
      </c>
      <c r="G43" s="42">
        <f t="shared" si="8"/>
        <v>164713</v>
      </c>
    </row>
    <row r="44" spans="1:9" x14ac:dyDescent="0.25">
      <c r="A44" s="42" t="str">
        <f t="shared" si="3"/>
        <v>BALEARES</v>
      </c>
      <c r="B44" s="41">
        <f t="shared" si="4"/>
        <v>364908</v>
      </c>
      <c r="C44" s="41">
        <f t="shared" si="5"/>
        <v>360508</v>
      </c>
      <c r="D44" s="41">
        <f t="shared" si="6"/>
        <v>3</v>
      </c>
      <c r="E44" s="42" t="str">
        <f t="shared" si="2"/>
        <v>ALMERIA</v>
      </c>
      <c r="F44" s="42">
        <f t="shared" si="7"/>
        <v>157102</v>
      </c>
      <c r="G44" s="42">
        <f t="shared" si="8"/>
        <v>217097</v>
      </c>
    </row>
    <row r="45" spans="1:9" x14ac:dyDescent="0.25">
      <c r="A45" s="42" t="str">
        <f t="shared" si="3"/>
        <v>BARCELONA</v>
      </c>
      <c r="B45" s="41">
        <f t="shared" si="4"/>
        <v>257084</v>
      </c>
      <c r="C45" s="41">
        <f t="shared" si="5"/>
        <v>228140</v>
      </c>
      <c r="D45" s="41">
        <f t="shared" si="6"/>
        <v>5</v>
      </c>
      <c r="E45" s="42" t="str">
        <f t="shared" si="2"/>
        <v>SANTANDER</v>
      </c>
      <c r="F45" s="42">
        <f t="shared" si="7"/>
        <v>63525</v>
      </c>
      <c r="G45" s="42">
        <f t="shared" si="8"/>
        <v>44236</v>
      </c>
    </row>
    <row r="46" spans="1:9" x14ac:dyDescent="0.25">
      <c r="A46" s="42" t="str">
        <f t="shared" si="3"/>
        <v>BILBAO</v>
      </c>
      <c r="B46" s="41">
        <f t="shared" si="4"/>
        <v>29754</v>
      </c>
      <c r="C46" s="41">
        <f t="shared" si="5"/>
        <v>28785</v>
      </c>
      <c r="D46" s="41">
        <f t="shared" si="6"/>
        <v>12</v>
      </c>
      <c r="E46" s="42" t="str">
        <f t="shared" si="2"/>
        <v>MELILLA</v>
      </c>
      <c r="F46" s="42">
        <f t="shared" si="7"/>
        <v>62722</v>
      </c>
      <c r="G46" s="42">
        <f t="shared" si="8"/>
        <v>74705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58923</v>
      </c>
      <c r="G47" s="42">
        <f t="shared" si="8"/>
        <v>60833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45581</v>
      </c>
      <c r="G48" s="42">
        <f t="shared" si="8"/>
        <v>42412</v>
      </c>
    </row>
    <row r="49" spans="1:7" x14ac:dyDescent="0.25">
      <c r="A49" s="42" t="str">
        <f t="shared" si="3"/>
        <v>CEUTA</v>
      </c>
      <c r="B49" s="41">
        <f t="shared" si="4"/>
        <v>303323</v>
      </c>
      <c r="C49" s="41">
        <f t="shared" si="5"/>
        <v>369255</v>
      </c>
      <c r="D49" s="41">
        <f t="shared" si="6"/>
        <v>4</v>
      </c>
      <c r="E49" s="42" t="str">
        <f t="shared" si="2"/>
        <v>BILBAO</v>
      </c>
      <c r="F49" s="42">
        <f t="shared" si="7"/>
        <v>29754</v>
      </c>
      <c r="G49" s="42">
        <f t="shared" si="8"/>
        <v>28785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25607</v>
      </c>
      <c r="G50" s="42">
        <f t="shared" si="8"/>
        <v>30030</v>
      </c>
    </row>
    <row r="51" spans="1:7" x14ac:dyDescent="0.25">
      <c r="A51" s="42" t="str">
        <f t="shared" si="3"/>
        <v>GIJON</v>
      </c>
      <c r="B51" s="41">
        <f t="shared" si="4"/>
        <v>388</v>
      </c>
      <c r="C51" s="41">
        <f t="shared" si="5"/>
        <v>0</v>
      </c>
      <c r="D51" s="41">
        <f t="shared" si="6"/>
        <v>15</v>
      </c>
      <c r="E51" s="42" t="str">
        <f t="shared" si="2"/>
        <v>BAHIA DE CADIZ</v>
      </c>
      <c r="F51" s="42">
        <f t="shared" si="7"/>
        <v>8737</v>
      </c>
      <c r="G51" s="42">
        <f t="shared" si="8"/>
        <v>10437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388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176325</v>
      </c>
      <c r="C53" s="41">
        <f t="shared" si="5"/>
        <v>164713</v>
      </c>
      <c r="D53" s="41">
        <f t="shared" si="6"/>
        <v>6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25607</v>
      </c>
      <c r="C54" s="41">
        <f t="shared" si="5"/>
        <v>30030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62722</v>
      </c>
      <c r="C56" s="41">
        <f t="shared" si="5"/>
        <v>74705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611144</v>
      </c>
      <c r="C59" s="41">
        <f t="shared" si="5"/>
        <v>553385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63525</v>
      </c>
      <c r="C60" s="41">
        <f t="shared" si="5"/>
        <v>44236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36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58923</v>
      </c>
      <c r="C63" s="41">
        <f t="shared" si="5"/>
        <v>60833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127</v>
      </c>
      <c r="C7" s="9">
        <v>107</v>
      </c>
      <c r="D7" s="9">
        <v>1054</v>
      </c>
      <c r="E7" s="9">
        <v>950</v>
      </c>
      <c r="F7" s="10">
        <f>((E7*100)/D7)-100</f>
        <v>-9.8671726755218145</v>
      </c>
      <c r="G7" s="1"/>
      <c r="H7" s="1"/>
      <c r="I7" s="1"/>
    </row>
    <row r="8" spans="1:12" x14ac:dyDescent="0.25">
      <c r="A8" s="11" t="s">
        <v>45</v>
      </c>
      <c r="B8" s="12">
        <v>82</v>
      </c>
      <c r="C8" s="12">
        <v>72</v>
      </c>
      <c r="D8" s="12">
        <v>737</v>
      </c>
      <c r="E8" s="12">
        <v>691</v>
      </c>
      <c r="F8" s="13">
        <f t="shared" ref="F8:F35" si="0">((E8*100)/D8)-100</f>
        <v>-6.2415196743555015</v>
      </c>
      <c r="G8" s="1"/>
      <c r="H8" s="1"/>
      <c r="I8" s="1"/>
    </row>
    <row r="9" spans="1:12" x14ac:dyDescent="0.25">
      <c r="A9" s="8" t="s">
        <v>46</v>
      </c>
      <c r="B9" s="9">
        <v>159</v>
      </c>
      <c r="C9" s="9">
        <v>135</v>
      </c>
      <c r="D9" s="9">
        <v>1640</v>
      </c>
      <c r="E9" s="9">
        <v>1521</v>
      </c>
      <c r="F9" s="10">
        <f t="shared" si="0"/>
        <v>-7.2560975609756042</v>
      </c>
      <c r="G9" s="1"/>
      <c r="H9" s="1"/>
      <c r="I9" s="1"/>
    </row>
    <row r="10" spans="1:12" x14ac:dyDescent="0.25">
      <c r="A10" s="11" t="s">
        <v>47</v>
      </c>
      <c r="B10" s="12">
        <v>68</v>
      </c>
      <c r="C10" s="12">
        <v>70</v>
      </c>
      <c r="D10" s="12">
        <v>516</v>
      </c>
      <c r="E10" s="12">
        <v>640</v>
      </c>
      <c r="F10" s="13">
        <f t="shared" si="0"/>
        <v>24.031007751937977</v>
      </c>
      <c r="G10" s="1"/>
      <c r="H10" s="1"/>
      <c r="I10" s="1"/>
    </row>
    <row r="11" spans="1:12" x14ac:dyDescent="0.25">
      <c r="A11" s="8" t="s">
        <v>48</v>
      </c>
      <c r="B11" s="9">
        <v>1976</v>
      </c>
      <c r="C11" s="9">
        <v>2683</v>
      </c>
      <c r="D11" s="9">
        <v>18679</v>
      </c>
      <c r="E11" s="9">
        <v>22068</v>
      </c>
      <c r="F11" s="10">
        <f t="shared" si="0"/>
        <v>18.143369559398252</v>
      </c>
      <c r="G11" s="1"/>
      <c r="H11" s="1"/>
      <c r="I11" s="1"/>
    </row>
    <row r="12" spans="1:12" x14ac:dyDescent="0.25">
      <c r="A12" s="11" t="s">
        <v>49</v>
      </c>
      <c r="B12" s="12">
        <v>151</v>
      </c>
      <c r="C12" s="12">
        <v>136</v>
      </c>
      <c r="D12" s="12">
        <v>1298</v>
      </c>
      <c r="E12" s="12">
        <v>1132</v>
      </c>
      <c r="F12" s="13">
        <f t="shared" si="0"/>
        <v>-12.788906009244997</v>
      </c>
      <c r="G12" s="1"/>
      <c r="H12" s="1"/>
      <c r="I12" s="1"/>
    </row>
    <row r="13" spans="1:12" x14ac:dyDescent="0.25">
      <c r="A13" s="8" t="s">
        <v>50</v>
      </c>
      <c r="B13" s="9">
        <v>739</v>
      </c>
      <c r="C13" s="9">
        <v>823</v>
      </c>
      <c r="D13" s="9">
        <v>6184</v>
      </c>
      <c r="E13" s="9">
        <v>6620</v>
      </c>
      <c r="F13" s="10">
        <f t="shared" si="0"/>
        <v>7.050452781371277</v>
      </c>
      <c r="G13" s="1"/>
      <c r="H13" s="1"/>
      <c r="I13" s="1"/>
    </row>
    <row r="14" spans="1:12" x14ac:dyDescent="0.25">
      <c r="A14" s="11" t="s">
        <v>51</v>
      </c>
      <c r="B14" s="12">
        <v>771</v>
      </c>
      <c r="C14" s="12">
        <v>753</v>
      </c>
      <c r="D14" s="12">
        <v>6423</v>
      </c>
      <c r="E14" s="12">
        <v>6176</v>
      </c>
      <c r="F14" s="13">
        <f t="shared" si="0"/>
        <v>-3.845555036587271</v>
      </c>
      <c r="G14" s="1"/>
      <c r="H14" s="1"/>
      <c r="I14" s="1"/>
    </row>
    <row r="15" spans="1:12" x14ac:dyDescent="0.25">
      <c r="A15" s="8" t="s">
        <v>52</v>
      </c>
      <c r="B15" s="9">
        <v>258</v>
      </c>
      <c r="C15" s="9">
        <v>281</v>
      </c>
      <c r="D15" s="9">
        <v>2230</v>
      </c>
      <c r="E15" s="9">
        <v>2425</v>
      </c>
      <c r="F15" s="10">
        <f t="shared" si="0"/>
        <v>8.7443946188340789</v>
      </c>
      <c r="G15" s="1"/>
      <c r="H15" s="1"/>
      <c r="I15" s="1"/>
    </row>
    <row r="16" spans="1:12" x14ac:dyDescent="0.25">
      <c r="A16" s="11" t="s">
        <v>53</v>
      </c>
      <c r="B16" s="12">
        <v>137</v>
      </c>
      <c r="C16" s="12">
        <v>117</v>
      </c>
      <c r="D16" s="12">
        <v>1091</v>
      </c>
      <c r="E16" s="12">
        <v>1059</v>
      </c>
      <c r="F16" s="13">
        <f t="shared" si="0"/>
        <v>-2.9330889092575632</v>
      </c>
      <c r="G16" s="1"/>
      <c r="H16" s="1"/>
      <c r="I16" s="1"/>
    </row>
    <row r="17" spans="1:9" x14ac:dyDescent="0.25">
      <c r="A17" s="8" t="s">
        <v>54</v>
      </c>
      <c r="B17" s="9">
        <v>87</v>
      </c>
      <c r="C17" s="9">
        <v>116</v>
      </c>
      <c r="D17" s="9">
        <v>887</v>
      </c>
      <c r="E17" s="9">
        <v>1017</v>
      </c>
      <c r="F17" s="10">
        <f t="shared" si="0"/>
        <v>14.65614430665164</v>
      </c>
      <c r="G17" s="1"/>
      <c r="H17" s="1"/>
      <c r="I17" s="1"/>
    </row>
    <row r="18" spans="1:9" x14ac:dyDescent="0.25">
      <c r="A18" s="11" t="s">
        <v>55</v>
      </c>
      <c r="B18" s="12">
        <v>1003</v>
      </c>
      <c r="C18" s="12">
        <v>1038</v>
      </c>
      <c r="D18" s="12">
        <v>9434</v>
      </c>
      <c r="E18" s="12">
        <v>9208</v>
      </c>
      <c r="F18" s="13">
        <f t="shared" si="0"/>
        <v>-2.3955904176383314</v>
      </c>
      <c r="G18" s="1"/>
      <c r="H18" s="1"/>
      <c r="I18" s="1"/>
    </row>
    <row r="19" spans="1:9" x14ac:dyDescent="0.25">
      <c r="A19" s="8" t="s">
        <v>56</v>
      </c>
      <c r="B19" s="9">
        <v>92</v>
      </c>
      <c r="C19" s="9">
        <v>81</v>
      </c>
      <c r="D19" s="9">
        <v>797</v>
      </c>
      <c r="E19" s="9">
        <v>861</v>
      </c>
      <c r="F19" s="10">
        <f t="shared" si="0"/>
        <v>8.0301129234629798</v>
      </c>
      <c r="G19" s="1"/>
      <c r="H19" s="1"/>
      <c r="I19" s="1"/>
    </row>
    <row r="20" spans="1:9" x14ac:dyDescent="0.25">
      <c r="A20" s="11" t="s">
        <v>57</v>
      </c>
      <c r="B20" s="12">
        <v>83</v>
      </c>
      <c r="C20" s="12">
        <v>90</v>
      </c>
      <c r="D20" s="12">
        <v>724</v>
      </c>
      <c r="E20" s="12">
        <v>768</v>
      </c>
      <c r="F20" s="13">
        <f t="shared" si="0"/>
        <v>6.0773480662983417</v>
      </c>
      <c r="G20" s="1"/>
      <c r="H20" s="1"/>
      <c r="I20" s="1"/>
    </row>
    <row r="21" spans="1:9" x14ac:dyDescent="0.25">
      <c r="A21" s="8" t="s">
        <v>58</v>
      </c>
      <c r="B21" s="9">
        <v>140</v>
      </c>
      <c r="C21" s="9">
        <v>166</v>
      </c>
      <c r="D21" s="9">
        <v>1107</v>
      </c>
      <c r="E21" s="9">
        <v>1273</v>
      </c>
      <c r="F21" s="10">
        <f t="shared" si="0"/>
        <v>14.995483288166213</v>
      </c>
      <c r="G21" s="1"/>
      <c r="H21" s="1"/>
      <c r="I21" s="1"/>
    </row>
    <row r="22" spans="1:9" x14ac:dyDescent="0.25">
      <c r="A22" s="11" t="s">
        <v>59</v>
      </c>
      <c r="B22" s="12">
        <v>882</v>
      </c>
      <c r="C22" s="12">
        <v>1109</v>
      </c>
      <c r="D22" s="12">
        <v>7654</v>
      </c>
      <c r="E22" s="12">
        <v>8095</v>
      </c>
      <c r="F22" s="13">
        <f t="shared" si="0"/>
        <v>5.7616932322968353</v>
      </c>
      <c r="G22" s="1"/>
      <c r="H22" s="1"/>
      <c r="I22" s="1"/>
    </row>
    <row r="23" spans="1:9" x14ac:dyDescent="0.25">
      <c r="A23" s="8" t="s">
        <v>60</v>
      </c>
      <c r="B23" s="9">
        <v>189</v>
      </c>
      <c r="C23" s="9">
        <v>164</v>
      </c>
      <c r="D23" s="9">
        <v>1334</v>
      </c>
      <c r="E23" s="9">
        <v>1302</v>
      </c>
      <c r="F23" s="10">
        <f t="shared" si="0"/>
        <v>-2.3988005997001522</v>
      </c>
      <c r="G23" s="1"/>
      <c r="H23" s="1"/>
      <c r="I23" s="1"/>
    </row>
    <row r="24" spans="1:9" x14ac:dyDescent="0.25">
      <c r="A24" s="11" t="s">
        <v>61</v>
      </c>
      <c r="B24" s="12">
        <v>95</v>
      </c>
      <c r="C24" s="12">
        <v>55</v>
      </c>
      <c r="D24" s="12">
        <v>695</v>
      </c>
      <c r="E24" s="12">
        <v>450</v>
      </c>
      <c r="F24" s="13">
        <f t="shared" si="0"/>
        <v>-35.251798561151077</v>
      </c>
      <c r="G24" s="1"/>
      <c r="H24" s="1"/>
      <c r="I24" s="1"/>
    </row>
    <row r="25" spans="1:9" x14ac:dyDescent="0.25">
      <c r="A25" s="8" t="s">
        <v>62</v>
      </c>
      <c r="B25" s="9">
        <v>114</v>
      </c>
      <c r="C25" s="9">
        <v>113</v>
      </c>
      <c r="D25" s="9">
        <v>957</v>
      </c>
      <c r="E25" s="9">
        <v>942</v>
      </c>
      <c r="F25" s="10">
        <f t="shared" si="0"/>
        <v>-1.5673981191222595</v>
      </c>
      <c r="G25" s="1"/>
      <c r="H25" s="1"/>
      <c r="I25" s="1"/>
    </row>
    <row r="26" spans="1:9" x14ac:dyDescent="0.25">
      <c r="A26" s="11" t="s">
        <v>63</v>
      </c>
      <c r="B26" s="12">
        <v>27</v>
      </c>
      <c r="C26" s="12">
        <v>29</v>
      </c>
      <c r="D26" s="12">
        <v>242</v>
      </c>
      <c r="E26" s="12">
        <v>256</v>
      </c>
      <c r="F26" s="13">
        <f t="shared" si="0"/>
        <v>5.7851239669421517</v>
      </c>
      <c r="G26" s="1"/>
      <c r="H26" s="1"/>
      <c r="I26" s="1"/>
    </row>
    <row r="27" spans="1:9" x14ac:dyDescent="0.25">
      <c r="A27" s="8" t="s">
        <v>64</v>
      </c>
      <c r="B27" s="9">
        <v>98</v>
      </c>
      <c r="C27" s="9">
        <v>99</v>
      </c>
      <c r="D27" s="9">
        <v>674</v>
      </c>
      <c r="E27" s="9">
        <v>805</v>
      </c>
      <c r="F27" s="10">
        <f t="shared" si="0"/>
        <v>19.436201780415431</v>
      </c>
      <c r="G27" s="1"/>
      <c r="H27" s="1"/>
      <c r="I27" s="1"/>
    </row>
    <row r="28" spans="1:9" x14ac:dyDescent="0.25">
      <c r="A28" s="11" t="s">
        <v>65</v>
      </c>
      <c r="B28" s="12">
        <v>1353</v>
      </c>
      <c r="C28" s="12">
        <v>1413</v>
      </c>
      <c r="D28" s="12">
        <v>11310</v>
      </c>
      <c r="E28" s="12">
        <v>12718</v>
      </c>
      <c r="F28" s="13">
        <f t="shared" si="0"/>
        <v>12.44916003536693</v>
      </c>
      <c r="G28" s="1"/>
      <c r="H28" s="1"/>
      <c r="I28" s="1"/>
    </row>
    <row r="29" spans="1:9" x14ac:dyDescent="0.25">
      <c r="A29" s="8" t="s">
        <v>66</v>
      </c>
      <c r="B29" s="9">
        <v>118</v>
      </c>
      <c r="C29" s="9">
        <v>114</v>
      </c>
      <c r="D29" s="9">
        <v>911</v>
      </c>
      <c r="E29" s="9">
        <v>1026</v>
      </c>
      <c r="F29" s="10">
        <f t="shared" si="0"/>
        <v>12.623490669593849</v>
      </c>
      <c r="G29" s="1"/>
      <c r="H29" s="1"/>
      <c r="I29" s="1"/>
    </row>
    <row r="30" spans="1:9" x14ac:dyDescent="0.25">
      <c r="A30" s="11" t="s">
        <v>67</v>
      </c>
      <c r="B30" s="12">
        <v>107</v>
      </c>
      <c r="C30" s="12">
        <v>88</v>
      </c>
      <c r="D30" s="12">
        <v>908</v>
      </c>
      <c r="E30" s="12">
        <v>871</v>
      </c>
      <c r="F30" s="13">
        <f t="shared" si="0"/>
        <v>-4.0748898678414065</v>
      </c>
      <c r="G30" s="1"/>
      <c r="H30" s="1"/>
      <c r="I30" s="1"/>
    </row>
    <row r="31" spans="1:9" x14ac:dyDescent="0.25">
      <c r="A31" s="8" t="s">
        <v>68</v>
      </c>
      <c r="B31" s="9">
        <v>257</v>
      </c>
      <c r="C31" s="9">
        <v>253</v>
      </c>
      <c r="D31" s="9">
        <v>2248</v>
      </c>
      <c r="E31" s="9">
        <v>2395</v>
      </c>
      <c r="F31" s="10">
        <f t="shared" si="0"/>
        <v>6.539145907473312</v>
      </c>
      <c r="G31" s="1"/>
      <c r="H31" s="1"/>
      <c r="I31" s="1"/>
    </row>
    <row r="32" spans="1:9" x14ac:dyDescent="0.25">
      <c r="A32" s="11" t="s">
        <v>69</v>
      </c>
      <c r="B32" s="12">
        <v>572</v>
      </c>
      <c r="C32" s="12">
        <v>552</v>
      </c>
      <c r="D32" s="12">
        <v>5094</v>
      </c>
      <c r="E32" s="12">
        <v>5256</v>
      </c>
      <c r="F32" s="13">
        <f t="shared" si="0"/>
        <v>3.1802120141342698</v>
      </c>
      <c r="G32" s="1"/>
      <c r="H32" s="1"/>
      <c r="I32" s="1"/>
    </row>
    <row r="33" spans="1:9" x14ac:dyDescent="0.25">
      <c r="A33" s="8" t="s">
        <v>70</v>
      </c>
      <c r="B33" s="9">
        <v>192</v>
      </c>
      <c r="C33" s="9">
        <v>174</v>
      </c>
      <c r="D33" s="9">
        <v>1628</v>
      </c>
      <c r="E33" s="9">
        <v>1494</v>
      </c>
      <c r="F33" s="10">
        <f t="shared" si="0"/>
        <v>-8.2309582309582368</v>
      </c>
      <c r="G33" s="1"/>
      <c r="H33" s="1"/>
      <c r="I33" s="1"/>
    </row>
    <row r="34" spans="1:9" x14ac:dyDescent="0.25">
      <c r="A34" s="11" t="s">
        <v>71</v>
      </c>
      <c r="B34" s="12">
        <v>30</v>
      </c>
      <c r="C34" s="12">
        <v>19</v>
      </c>
      <c r="D34" s="12">
        <v>225</v>
      </c>
      <c r="E34" s="12">
        <v>160</v>
      </c>
      <c r="F34" s="13">
        <f t="shared" si="0"/>
        <v>-28.888888888888886</v>
      </c>
      <c r="G34" s="1"/>
      <c r="H34" s="1"/>
      <c r="I34" s="1"/>
    </row>
    <row r="35" spans="1:9" x14ac:dyDescent="0.25">
      <c r="A35" s="14" t="s">
        <v>72</v>
      </c>
      <c r="B35" s="15">
        <f>SUM(B7:B34)</f>
        <v>9907</v>
      </c>
      <c r="C35" s="15">
        <f t="shared" ref="C35:E35" si="1">SUM(C7:C34)</f>
        <v>10850</v>
      </c>
      <c r="D35" s="15">
        <f t="shared" si="1"/>
        <v>86681</v>
      </c>
      <c r="E35" s="15">
        <f t="shared" si="1"/>
        <v>92179</v>
      </c>
      <c r="F35" s="16">
        <f t="shared" si="0"/>
        <v>6.3427971527785729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950</v>
      </c>
      <c r="C38" s="41">
        <f>D7</f>
        <v>1054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22068</v>
      </c>
      <c r="G38" s="42">
        <f>LOOKUP(E38,$A$38:$A$65,$C$38:$C$65)</f>
        <v>18679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691</v>
      </c>
      <c r="C39" s="41">
        <f t="shared" ref="C39:C65" si="5">D8</f>
        <v>737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12718</v>
      </c>
      <c r="G39" s="42">
        <f t="shared" ref="G39:G65" si="8">LOOKUP(E39,$A$38:$A$65,$C$38:$C$65)</f>
        <v>11310</v>
      </c>
    </row>
    <row r="40" spans="1:9" x14ac:dyDescent="0.25">
      <c r="A40" s="42" t="str">
        <f t="shared" si="3"/>
        <v>ALMERIA</v>
      </c>
      <c r="B40" s="41">
        <f t="shared" si="4"/>
        <v>1521</v>
      </c>
      <c r="C40" s="41">
        <f t="shared" si="5"/>
        <v>1640</v>
      </c>
      <c r="D40" s="41">
        <f t="shared" si="6"/>
        <v>10</v>
      </c>
      <c r="E40" s="42" t="str">
        <f t="shared" si="2"/>
        <v>CEUTA</v>
      </c>
      <c r="F40" s="42">
        <f t="shared" si="7"/>
        <v>9208</v>
      </c>
      <c r="G40" s="42">
        <f t="shared" si="8"/>
        <v>9434</v>
      </c>
    </row>
    <row r="41" spans="1:9" x14ac:dyDescent="0.25">
      <c r="A41" s="42" t="str">
        <f t="shared" si="3"/>
        <v>AVILES</v>
      </c>
      <c r="B41" s="41">
        <f t="shared" si="4"/>
        <v>640</v>
      </c>
      <c r="C41" s="41">
        <f t="shared" si="5"/>
        <v>516</v>
      </c>
      <c r="D41" s="41">
        <f t="shared" si="6"/>
        <v>25</v>
      </c>
      <c r="E41" s="42" t="str">
        <f t="shared" si="2"/>
        <v>LAS PALMAS</v>
      </c>
      <c r="F41" s="42">
        <f t="shared" si="7"/>
        <v>8095</v>
      </c>
      <c r="G41" s="42">
        <f t="shared" si="8"/>
        <v>7654</v>
      </c>
    </row>
    <row r="42" spans="1:9" x14ac:dyDescent="0.25">
      <c r="A42" s="42" t="str">
        <f t="shared" si="3"/>
        <v>BAHIA DE ALGECIRAS</v>
      </c>
      <c r="B42" s="41">
        <f t="shared" si="4"/>
        <v>22068</v>
      </c>
      <c r="C42" s="41">
        <f t="shared" si="5"/>
        <v>18679</v>
      </c>
      <c r="D42" s="41">
        <f t="shared" si="6"/>
        <v>1</v>
      </c>
      <c r="E42" s="42" t="str">
        <f t="shared" si="2"/>
        <v>BALEARES</v>
      </c>
      <c r="F42" s="42">
        <f t="shared" si="7"/>
        <v>6620</v>
      </c>
      <c r="G42" s="42">
        <f t="shared" si="8"/>
        <v>6184</v>
      </c>
    </row>
    <row r="43" spans="1:9" x14ac:dyDescent="0.25">
      <c r="A43" s="42" t="str">
        <f t="shared" si="3"/>
        <v>BAHIA DE CADIZ</v>
      </c>
      <c r="B43" s="41">
        <f t="shared" si="4"/>
        <v>1132</v>
      </c>
      <c r="C43" s="41">
        <f t="shared" si="5"/>
        <v>1298</v>
      </c>
      <c r="D43" s="41">
        <f t="shared" si="6"/>
        <v>14</v>
      </c>
      <c r="E43" s="42" t="str">
        <f t="shared" si="2"/>
        <v>BARCELONA</v>
      </c>
      <c r="F43" s="42">
        <f t="shared" si="7"/>
        <v>6176</v>
      </c>
      <c r="G43" s="42">
        <f t="shared" si="8"/>
        <v>6423</v>
      </c>
    </row>
    <row r="44" spans="1:9" x14ac:dyDescent="0.25">
      <c r="A44" s="42" t="str">
        <f t="shared" si="3"/>
        <v>BALEARES</v>
      </c>
      <c r="B44" s="41">
        <f t="shared" si="4"/>
        <v>6620</v>
      </c>
      <c r="C44" s="41">
        <f t="shared" si="5"/>
        <v>6184</v>
      </c>
      <c r="D44" s="41">
        <f t="shared" si="6"/>
        <v>5</v>
      </c>
      <c r="E44" s="42" t="str">
        <f t="shared" si="2"/>
        <v>VALENCIA</v>
      </c>
      <c r="F44" s="42">
        <f t="shared" si="7"/>
        <v>5256</v>
      </c>
      <c r="G44" s="42">
        <f t="shared" si="8"/>
        <v>5094</v>
      </c>
    </row>
    <row r="45" spans="1:9" x14ac:dyDescent="0.25">
      <c r="A45" s="42" t="str">
        <f t="shared" si="3"/>
        <v>BARCELONA</v>
      </c>
      <c r="B45" s="41">
        <f t="shared" si="4"/>
        <v>6176</v>
      </c>
      <c r="C45" s="41">
        <f t="shared" si="5"/>
        <v>6423</v>
      </c>
      <c r="D45" s="41">
        <f t="shared" si="6"/>
        <v>6</v>
      </c>
      <c r="E45" s="42" t="str">
        <f t="shared" si="2"/>
        <v>BILBAO</v>
      </c>
      <c r="F45" s="42">
        <f t="shared" si="7"/>
        <v>2425</v>
      </c>
      <c r="G45" s="42">
        <f t="shared" si="8"/>
        <v>2230</v>
      </c>
    </row>
    <row r="46" spans="1:9" x14ac:dyDescent="0.25">
      <c r="A46" s="42" t="str">
        <f t="shared" si="3"/>
        <v>BILBAO</v>
      </c>
      <c r="B46" s="41">
        <f t="shared" si="4"/>
        <v>2425</v>
      </c>
      <c r="C46" s="41">
        <f t="shared" si="5"/>
        <v>2230</v>
      </c>
      <c r="D46" s="41">
        <f t="shared" si="6"/>
        <v>8</v>
      </c>
      <c r="E46" s="42" t="str">
        <f t="shared" si="2"/>
        <v>TARRAGONA</v>
      </c>
      <c r="F46" s="42">
        <f t="shared" si="7"/>
        <v>2395</v>
      </c>
      <c r="G46" s="42">
        <f t="shared" si="8"/>
        <v>2248</v>
      </c>
    </row>
    <row r="47" spans="1:9" x14ac:dyDescent="0.25">
      <c r="A47" s="42" t="str">
        <f t="shared" si="3"/>
        <v>CARTAGENA</v>
      </c>
      <c r="B47" s="41">
        <f t="shared" si="4"/>
        <v>1059</v>
      </c>
      <c r="C47" s="41">
        <f t="shared" si="5"/>
        <v>1091</v>
      </c>
      <c r="D47" s="41">
        <f t="shared" si="6"/>
        <v>15</v>
      </c>
      <c r="E47" s="42" t="str">
        <f t="shared" si="2"/>
        <v>ALMERIA</v>
      </c>
      <c r="F47" s="42">
        <f t="shared" si="7"/>
        <v>1521</v>
      </c>
      <c r="G47" s="42">
        <f t="shared" si="8"/>
        <v>1640</v>
      </c>
    </row>
    <row r="48" spans="1:9" x14ac:dyDescent="0.25">
      <c r="A48" s="42" t="str">
        <f t="shared" si="3"/>
        <v>CASTELLON</v>
      </c>
      <c r="B48" s="41">
        <f t="shared" si="4"/>
        <v>1017</v>
      </c>
      <c r="C48" s="41">
        <f t="shared" si="5"/>
        <v>887</v>
      </c>
      <c r="D48" s="41">
        <f t="shared" si="6"/>
        <v>17</v>
      </c>
      <c r="E48" s="42" t="str">
        <f t="shared" si="2"/>
        <v>VIGO</v>
      </c>
      <c r="F48" s="42">
        <f t="shared" si="7"/>
        <v>1494</v>
      </c>
      <c r="G48" s="42">
        <f t="shared" si="8"/>
        <v>1628</v>
      </c>
    </row>
    <row r="49" spans="1:7" x14ac:dyDescent="0.25">
      <c r="A49" s="42" t="str">
        <f t="shared" si="3"/>
        <v>CEUTA</v>
      </c>
      <c r="B49" s="41">
        <f t="shared" si="4"/>
        <v>9208</v>
      </c>
      <c r="C49" s="41">
        <f t="shared" si="5"/>
        <v>9434</v>
      </c>
      <c r="D49" s="41">
        <f t="shared" si="6"/>
        <v>3</v>
      </c>
      <c r="E49" s="42" t="str">
        <f t="shared" si="2"/>
        <v>MALAGA</v>
      </c>
      <c r="F49" s="42">
        <f t="shared" si="7"/>
        <v>1302</v>
      </c>
      <c r="G49" s="42">
        <f t="shared" si="8"/>
        <v>1334</v>
      </c>
    </row>
    <row r="50" spans="1:7" x14ac:dyDescent="0.25">
      <c r="A50" s="42" t="str">
        <f t="shared" si="3"/>
        <v>FERROL-SAN CIBRAO</v>
      </c>
      <c r="B50" s="41">
        <f t="shared" si="4"/>
        <v>861</v>
      </c>
      <c r="C50" s="41">
        <f t="shared" si="5"/>
        <v>797</v>
      </c>
      <c r="D50" s="41">
        <f t="shared" si="6"/>
        <v>21</v>
      </c>
      <c r="E50" s="42" t="str">
        <f t="shared" si="2"/>
        <v>HUELVA</v>
      </c>
      <c r="F50" s="42">
        <f t="shared" si="7"/>
        <v>1273</v>
      </c>
      <c r="G50" s="42">
        <f t="shared" si="8"/>
        <v>1107</v>
      </c>
    </row>
    <row r="51" spans="1:7" x14ac:dyDescent="0.25">
      <c r="A51" s="42" t="str">
        <f t="shared" si="3"/>
        <v>GIJON</v>
      </c>
      <c r="B51" s="41">
        <f t="shared" si="4"/>
        <v>768</v>
      </c>
      <c r="C51" s="41">
        <f t="shared" si="5"/>
        <v>724</v>
      </c>
      <c r="D51" s="41">
        <f t="shared" si="6"/>
        <v>23</v>
      </c>
      <c r="E51" s="42" t="str">
        <f t="shared" si="2"/>
        <v>BAHIA DE CADIZ</v>
      </c>
      <c r="F51" s="42">
        <f t="shared" si="7"/>
        <v>1132</v>
      </c>
      <c r="G51" s="42">
        <f t="shared" si="8"/>
        <v>1298</v>
      </c>
    </row>
    <row r="52" spans="1:7" x14ac:dyDescent="0.25">
      <c r="A52" s="42" t="str">
        <f t="shared" si="3"/>
        <v>HUELVA</v>
      </c>
      <c r="B52" s="41">
        <f t="shared" si="4"/>
        <v>1273</v>
      </c>
      <c r="C52" s="41">
        <f t="shared" si="5"/>
        <v>1107</v>
      </c>
      <c r="D52" s="41">
        <f t="shared" si="6"/>
        <v>13</v>
      </c>
      <c r="E52" s="42" t="str">
        <f t="shared" si="2"/>
        <v>CARTAGENA</v>
      </c>
      <c r="F52" s="42">
        <f t="shared" si="7"/>
        <v>1059</v>
      </c>
      <c r="G52" s="42">
        <f t="shared" si="8"/>
        <v>1091</v>
      </c>
    </row>
    <row r="53" spans="1:7" x14ac:dyDescent="0.25">
      <c r="A53" s="42" t="str">
        <f t="shared" si="3"/>
        <v>LAS PALMAS</v>
      </c>
      <c r="B53" s="41">
        <f t="shared" si="4"/>
        <v>8095</v>
      </c>
      <c r="C53" s="41">
        <f t="shared" si="5"/>
        <v>7654</v>
      </c>
      <c r="D53" s="41">
        <f t="shared" si="6"/>
        <v>4</v>
      </c>
      <c r="E53" s="42" t="str">
        <f t="shared" si="2"/>
        <v>SANTANDER</v>
      </c>
      <c r="F53" s="42">
        <f t="shared" si="7"/>
        <v>1026</v>
      </c>
      <c r="G53" s="42">
        <f t="shared" si="8"/>
        <v>911</v>
      </c>
    </row>
    <row r="54" spans="1:7" x14ac:dyDescent="0.25">
      <c r="A54" s="42" t="str">
        <f t="shared" si="3"/>
        <v>MALAGA</v>
      </c>
      <c r="B54" s="41">
        <f t="shared" si="4"/>
        <v>1302</v>
      </c>
      <c r="C54" s="41">
        <f t="shared" si="5"/>
        <v>1334</v>
      </c>
      <c r="D54" s="41">
        <f t="shared" si="6"/>
        <v>12</v>
      </c>
      <c r="E54" s="42" t="str">
        <f t="shared" si="2"/>
        <v>CASTELLON</v>
      </c>
      <c r="F54" s="42">
        <f t="shared" si="7"/>
        <v>1017</v>
      </c>
      <c r="G54" s="42">
        <f t="shared" si="8"/>
        <v>887</v>
      </c>
    </row>
    <row r="55" spans="1:7" x14ac:dyDescent="0.25">
      <c r="A55" s="42" t="str">
        <f t="shared" si="3"/>
        <v>MARIN Y RIA DE PONTEVEDRA</v>
      </c>
      <c r="B55" s="41">
        <f t="shared" si="4"/>
        <v>450</v>
      </c>
      <c r="C55" s="41">
        <f t="shared" si="5"/>
        <v>695</v>
      </c>
      <c r="D55" s="41">
        <f t="shared" si="6"/>
        <v>26</v>
      </c>
      <c r="E55" s="42" t="str">
        <f t="shared" si="2"/>
        <v>A CORUÑA</v>
      </c>
      <c r="F55" s="42">
        <f t="shared" ref="F55:F65" si="9">LOOKUP(E55,$A$38:$A$65,$B$38:$B$65)</f>
        <v>950</v>
      </c>
      <c r="G55" s="42">
        <f t="shared" si="8"/>
        <v>1054</v>
      </c>
    </row>
    <row r="56" spans="1:7" x14ac:dyDescent="0.25">
      <c r="A56" s="42" t="str">
        <f t="shared" si="3"/>
        <v>MELILLA</v>
      </c>
      <c r="B56" s="41">
        <f t="shared" si="4"/>
        <v>942</v>
      </c>
      <c r="C56" s="41">
        <f t="shared" si="5"/>
        <v>957</v>
      </c>
      <c r="D56" s="41">
        <f t="shared" si="6"/>
        <v>19</v>
      </c>
      <c r="E56" s="42" t="str">
        <f t="shared" si="2"/>
        <v>MELILLA</v>
      </c>
      <c r="F56" s="42">
        <f t="shared" si="9"/>
        <v>942</v>
      </c>
      <c r="G56" s="42">
        <f t="shared" si="8"/>
        <v>957</v>
      </c>
    </row>
    <row r="57" spans="1:7" x14ac:dyDescent="0.25">
      <c r="A57" s="42" t="str">
        <f t="shared" si="3"/>
        <v>MOTRIL</v>
      </c>
      <c r="B57" s="41">
        <f t="shared" si="4"/>
        <v>256</v>
      </c>
      <c r="C57" s="41">
        <f t="shared" si="5"/>
        <v>242</v>
      </c>
      <c r="D57" s="41">
        <f t="shared" si="6"/>
        <v>27</v>
      </c>
      <c r="E57" s="42" t="str">
        <f t="shared" si="2"/>
        <v>SEVILLA</v>
      </c>
      <c r="F57" s="42">
        <f t="shared" si="9"/>
        <v>871</v>
      </c>
      <c r="G57" s="42">
        <f t="shared" si="8"/>
        <v>908</v>
      </c>
    </row>
    <row r="58" spans="1:7" x14ac:dyDescent="0.25">
      <c r="A58" s="42" t="str">
        <f t="shared" si="3"/>
        <v>PASAIA</v>
      </c>
      <c r="B58" s="41">
        <f t="shared" si="4"/>
        <v>805</v>
      </c>
      <c r="C58" s="41">
        <f t="shared" si="5"/>
        <v>674</v>
      </c>
      <c r="D58" s="41">
        <f t="shared" si="6"/>
        <v>22</v>
      </c>
      <c r="E58" s="42" t="str">
        <f t="shared" si="2"/>
        <v>FERROL-SAN CIBRAO</v>
      </c>
      <c r="F58" s="42">
        <f t="shared" si="9"/>
        <v>861</v>
      </c>
      <c r="G58" s="42">
        <f t="shared" si="8"/>
        <v>797</v>
      </c>
    </row>
    <row r="59" spans="1:7" x14ac:dyDescent="0.25">
      <c r="A59" s="42" t="str">
        <f t="shared" si="3"/>
        <v>SANTA CRUZ DE TENERIFE</v>
      </c>
      <c r="B59" s="41">
        <f t="shared" si="4"/>
        <v>12718</v>
      </c>
      <c r="C59" s="41">
        <f t="shared" si="5"/>
        <v>11310</v>
      </c>
      <c r="D59" s="41">
        <f t="shared" si="6"/>
        <v>2</v>
      </c>
      <c r="E59" s="42" t="str">
        <f t="shared" si="2"/>
        <v>PASAIA</v>
      </c>
      <c r="F59" s="42">
        <f t="shared" si="9"/>
        <v>805</v>
      </c>
      <c r="G59" s="42">
        <f t="shared" si="8"/>
        <v>674</v>
      </c>
    </row>
    <row r="60" spans="1:7" x14ac:dyDescent="0.25">
      <c r="A60" s="42" t="str">
        <f t="shared" si="3"/>
        <v>SANTANDER</v>
      </c>
      <c r="B60" s="41">
        <f t="shared" si="4"/>
        <v>1026</v>
      </c>
      <c r="C60" s="41">
        <f t="shared" si="5"/>
        <v>911</v>
      </c>
      <c r="D60" s="41">
        <f t="shared" si="6"/>
        <v>16</v>
      </c>
      <c r="E60" s="42" t="str">
        <f t="shared" si="2"/>
        <v>GIJON</v>
      </c>
      <c r="F60" s="42">
        <f t="shared" si="9"/>
        <v>768</v>
      </c>
      <c r="G60" s="42">
        <f t="shared" si="8"/>
        <v>724</v>
      </c>
    </row>
    <row r="61" spans="1:7" x14ac:dyDescent="0.25">
      <c r="A61" s="42" t="str">
        <f t="shared" si="3"/>
        <v>SEVILLA</v>
      </c>
      <c r="B61" s="41">
        <f t="shared" si="4"/>
        <v>871</v>
      </c>
      <c r="C61" s="41">
        <f t="shared" si="5"/>
        <v>908</v>
      </c>
      <c r="D61" s="41">
        <f t="shared" si="6"/>
        <v>20</v>
      </c>
      <c r="E61" s="42" t="str">
        <f t="shared" si="2"/>
        <v>ALICANTE</v>
      </c>
      <c r="F61" s="42">
        <f t="shared" si="9"/>
        <v>691</v>
      </c>
      <c r="G61" s="42">
        <f t="shared" si="8"/>
        <v>737</v>
      </c>
    </row>
    <row r="62" spans="1:7" x14ac:dyDescent="0.25">
      <c r="A62" s="42" t="str">
        <f t="shared" si="3"/>
        <v>TARRAGONA</v>
      </c>
      <c r="B62" s="41">
        <f t="shared" si="4"/>
        <v>2395</v>
      </c>
      <c r="C62" s="41">
        <f t="shared" si="5"/>
        <v>2248</v>
      </c>
      <c r="D62" s="41">
        <f t="shared" si="6"/>
        <v>9</v>
      </c>
      <c r="E62" s="42" t="str">
        <f t="shared" si="2"/>
        <v>AVILES</v>
      </c>
      <c r="F62" s="42">
        <f t="shared" si="9"/>
        <v>640</v>
      </c>
      <c r="G62" s="42">
        <f t="shared" si="8"/>
        <v>516</v>
      </c>
    </row>
    <row r="63" spans="1:7" x14ac:dyDescent="0.25">
      <c r="A63" s="42" t="str">
        <f t="shared" si="3"/>
        <v>VALENCIA</v>
      </c>
      <c r="B63" s="41">
        <f t="shared" si="4"/>
        <v>5256</v>
      </c>
      <c r="C63" s="41">
        <f t="shared" si="5"/>
        <v>5094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450</v>
      </c>
      <c r="G63" s="42">
        <f t="shared" si="8"/>
        <v>695</v>
      </c>
    </row>
    <row r="64" spans="1:7" x14ac:dyDescent="0.25">
      <c r="A64" s="42" t="str">
        <f t="shared" si="3"/>
        <v>VIGO</v>
      </c>
      <c r="B64" s="41">
        <f t="shared" si="4"/>
        <v>1494</v>
      </c>
      <c r="C64" s="41">
        <f t="shared" si="5"/>
        <v>1628</v>
      </c>
      <c r="D64" s="41">
        <f t="shared" si="6"/>
        <v>11</v>
      </c>
      <c r="E64" s="42" t="str">
        <f t="shared" si="2"/>
        <v>MOTRIL</v>
      </c>
      <c r="F64" s="42">
        <f t="shared" si="9"/>
        <v>256</v>
      </c>
      <c r="G64" s="42">
        <f t="shared" si="8"/>
        <v>242</v>
      </c>
    </row>
    <row r="65" spans="1:7" x14ac:dyDescent="0.25">
      <c r="A65" s="42" t="str">
        <f t="shared" si="3"/>
        <v>VILAGARCIA</v>
      </c>
      <c r="B65" s="41">
        <f t="shared" si="4"/>
        <v>160</v>
      </c>
      <c r="C65" s="41">
        <f t="shared" si="5"/>
        <v>225</v>
      </c>
      <c r="D65" s="41">
        <f t="shared" si="6"/>
        <v>28</v>
      </c>
      <c r="E65" s="42" t="str">
        <f t="shared" si="2"/>
        <v>VILAGARCIA</v>
      </c>
      <c r="F65" s="42">
        <f t="shared" si="9"/>
        <v>160</v>
      </c>
      <c r="G65" s="42">
        <f t="shared" si="8"/>
        <v>225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1456081</v>
      </c>
      <c r="C7" s="9">
        <v>1432496</v>
      </c>
      <c r="D7" s="9">
        <v>9790639</v>
      </c>
      <c r="E7" s="9">
        <v>10165959</v>
      </c>
      <c r="F7" s="10">
        <f>((E7*100)/D7)-100</f>
        <v>3.8334576527640394</v>
      </c>
      <c r="G7" s="1"/>
      <c r="H7" s="1"/>
      <c r="I7" s="1"/>
    </row>
    <row r="8" spans="1:12" x14ac:dyDescent="0.25">
      <c r="A8" s="11" t="s">
        <v>45</v>
      </c>
      <c r="B8" s="12">
        <v>1523620</v>
      </c>
      <c r="C8" s="12">
        <v>1213081</v>
      </c>
      <c r="D8" s="12">
        <v>10321605</v>
      </c>
      <c r="E8" s="12">
        <v>9083291</v>
      </c>
      <c r="F8" s="13">
        <f t="shared" ref="F8:F35" si="0">((E8*100)/D8)-100</f>
        <v>-11.997300807384121</v>
      </c>
      <c r="G8" s="1"/>
      <c r="H8" s="1"/>
      <c r="I8" s="1"/>
    </row>
    <row r="9" spans="1:12" x14ac:dyDescent="0.25">
      <c r="A9" s="8" t="s">
        <v>46</v>
      </c>
      <c r="B9" s="9">
        <v>1932545</v>
      </c>
      <c r="C9" s="9">
        <v>1925589</v>
      </c>
      <c r="D9" s="9">
        <v>22925551</v>
      </c>
      <c r="E9" s="9">
        <v>20424723</v>
      </c>
      <c r="F9" s="10">
        <f t="shared" si="0"/>
        <v>-10.908475002411066</v>
      </c>
      <c r="G9" s="1"/>
      <c r="H9" s="1"/>
      <c r="I9" s="1"/>
    </row>
    <row r="10" spans="1:12" x14ac:dyDescent="0.25">
      <c r="A10" s="11" t="s">
        <v>47</v>
      </c>
      <c r="B10" s="12">
        <v>445265</v>
      </c>
      <c r="C10" s="12">
        <v>424723</v>
      </c>
      <c r="D10" s="12">
        <v>3399175</v>
      </c>
      <c r="E10" s="12">
        <v>3449172</v>
      </c>
      <c r="F10" s="13">
        <f t="shared" si="0"/>
        <v>1.4708568991005109</v>
      </c>
      <c r="G10" s="1"/>
      <c r="H10" s="1"/>
      <c r="I10" s="1"/>
    </row>
    <row r="11" spans="1:12" x14ac:dyDescent="0.25">
      <c r="A11" s="8" t="s">
        <v>48</v>
      </c>
      <c r="B11" s="9">
        <v>21123600</v>
      </c>
      <c r="C11" s="9">
        <v>27841598</v>
      </c>
      <c r="D11" s="9">
        <v>205488828</v>
      </c>
      <c r="E11" s="9">
        <v>219829895</v>
      </c>
      <c r="F11" s="10">
        <f t="shared" si="0"/>
        <v>6.9790008243173247</v>
      </c>
      <c r="G11" s="1"/>
      <c r="H11" s="1"/>
      <c r="I11" s="1"/>
    </row>
    <row r="12" spans="1:12" x14ac:dyDescent="0.25">
      <c r="A12" s="11" t="s">
        <v>49</v>
      </c>
      <c r="B12" s="12">
        <v>2663523</v>
      </c>
      <c r="C12" s="12">
        <v>3252207</v>
      </c>
      <c r="D12" s="12">
        <v>18660715</v>
      </c>
      <c r="E12" s="12">
        <v>19710547</v>
      </c>
      <c r="F12" s="13">
        <f t="shared" si="0"/>
        <v>5.6258937559466489</v>
      </c>
      <c r="G12" s="1"/>
      <c r="H12" s="1"/>
      <c r="I12" s="1"/>
    </row>
    <row r="13" spans="1:12" x14ac:dyDescent="0.25">
      <c r="A13" s="8" t="s">
        <v>50</v>
      </c>
      <c r="B13" s="9">
        <v>13813700</v>
      </c>
      <c r="C13" s="9">
        <v>16618891</v>
      </c>
      <c r="D13" s="9">
        <v>105163513</v>
      </c>
      <c r="E13" s="9">
        <v>118418421</v>
      </c>
      <c r="F13" s="10">
        <f t="shared" si="0"/>
        <v>12.60409396935988</v>
      </c>
      <c r="G13" s="1"/>
      <c r="H13" s="1"/>
      <c r="I13" s="1"/>
    </row>
    <row r="14" spans="1:12" x14ac:dyDescent="0.25">
      <c r="A14" s="11" t="s">
        <v>51</v>
      </c>
      <c r="B14" s="12">
        <v>22908632</v>
      </c>
      <c r="C14" s="12">
        <v>25257875</v>
      </c>
      <c r="D14" s="12">
        <v>185344634</v>
      </c>
      <c r="E14" s="12">
        <v>191785474</v>
      </c>
      <c r="F14" s="13">
        <f t="shared" si="0"/>
        <v>3.4750614900456185</v>
      </c>
      <c r="G14" s="1"/>
      <c r="H14" s="1"/>
      <c r="I14" s="1"/>
    </row>
    <row r="15" spans="1:12" x14ac:dyDescent="0.25">
      <c r="A15" s="8" t="s">
        <v>52</v>
      </c>
      <c r="B15" s="9">
        <v>3395956</v>
      </c>
      <c r="C15" s="9">
        <v>4146015</v>
      </c>
      <c r="D15" s="9">
        <v>32187795</v>
      </c>
      <c r="E15" s="9">
        <v>33133770</v>
      </c>
      <c r="F15" s="10">
        <f t="shared" si="0"/>
        <v>2.9389245209247861</v>
      </c>
      <c r="G15" s="1"/>
      <c r="H15" s="1"/>
      <c r="I15" s="1"/>
    </row>
    <row r="16" spans="1:12" x14ac:dyDescent="0.25">
      <c r="A16" s="11" t="s">
        <v>53</v>
      </c>
      <c r="B16" s="12">
        <v>2089545</v>
      </c>
      <c r="C16" s="12">
        <v>2376668</v>
      </c>
      <c r="D16" s="12">
        <v>19731229</v>
      </c>
      <c r="E16" s="12">
        <v>18982305</v>
      </c>
      <c r="F16" s="13">
        <f t="shared" si="0"/>
        <v>-3.7956277330722799</v>
      </c>
      <c r="G16" s="1"/>
      <c r="H16" s="1"/>
      <c r="I16" s="1"/>
    </row>
    <row r="17" spans="1:9" x14ac:dyDescent="0.25">
      <c r="A17" s="8" t="s">
        <v>54</v>
      </c>
      <c r="B17" s="9">
        <v>883381</v>
      </c>
      <c r="C17" s="9">
        <v>1205738</v>
      </c>
      <c r="D17" s="9">
        <v>9775354</v>
      </c>
      <c r="E17" s="9">
        <v>11261302</v>
      </c>
      <c r="F17" s="10">
        <f t="shared" si="0"/>
        <v>15.200963566127626</v>
      </c>
      <c r="G17" s="1"/>
      <c r="H17" s="1"/>
      <c r="I17" s="1"/>
    </row>
    <row r="18" spans="1:9" x14ac:dyDescent="0.25">
      <c r="A18" s="11" t="s">
        <v>55</v>
      </c>
      <c r="B18" s="12">
        <v>5001157</v>
      </c>
      <c r="C18" s="12">
        <v>5319168</v>
      </c>
      <c r="D18" s="12">
        <v>47643213</v>
      </c>
      <c r="E18" s="12">
        <v>47858160</v>
      </c>
      <c r="F18" s="13">
        <f t="shared" si="0"/>
        <v>0.45115974860888741</v>
      </c>
      <c r="G18" s="1"/>
      <c r="H18" s="1"/>
      <c r="I18" s="1"/>
    </row>
    <row r="19" spans="1:9" x14ac:dyDescent="0.25">
      <c r="A19" s="8" t="s">
        <v>56</v>
      </c>
      <c r="B19" s="9">
        <v>950200</v>
      </c>
      <c r="C19" s="9">
        <v>1043703</v>
      </c>
      <c r="D19" s="9">
        <v>10160022</v>
      </c>
      <c r="E19" s="9">
        <v>10358787</v>
      </c>
      <c r="F19" s="10">
        <f t="shared" si="0"/>
        <v>1.9563441890184947</v>
      </c>
      <c r="G19" s="1"/>
      <c r="H19" s="1"/>
      <c r="I19" s="1"/>
    </row>
    <row r="20" spans="1:9" x14ac:dyDescent="0.25">
      <c r="A20" s="11" t="s">
        <v>57</v>
      </c>
      <c r="B20" s="12">
        <v>984814</v>
      </c>
      <c r="C20" s="12">
        <v>1376868</v>
      </c>
      <c r="D20" s="12">
        <v>8483983</v>
      </c>
      <c r="E20" s="12">
        <v>10055840</v>
      </c>
      <c r="F20" s="13">
        <f t="shared" si="0"/>
        <v>18.527347355599375</v>
      </c>
      <c r="G20" s="1"/>
      <c r="H20" s="1"/>
      <c r="I20" s="1"/>
    </row>
    <row r="21" spans="1:9" x14ac:dyDescent="0.25">
      <c r="A21" s="8" t="s">
        <v>58</v>
      </c>
      <c r="B21" s="9">
        <v>1693835</v>
      </c>
      <c r="C21" s="9">
        <v>2098493</v>
      </c>
      <c r="D21" s="9">
        <v>15163081</v>
      </c>
      <c r="E21" s="9">
        <v>17314793</v>
      </c>
      <c r="F21" s="10">
        <f t="shared" si="0"/>
        <v>14.190466963805051</v>
      </c>
      <c r="G21" s="1"/>
      <c r="H21" s="1"/>
      <c r="I21" s="1"/>
    </row>
    <row r="22" spans="1:9" x14ac:dyDescent="0.25">
      <c r="A22" s="11" t="s">
        <v>59</v>
      </c>
      <c r="B22" s="12">
        <v>12251918</v>
      </c>
      <c r="C22" s="12">
        <v>18456793</v>
      </c>
      <c r="D22" s="12">
        <v>119607059</v>
      </c>
      <c r="E22" s="12">
        <v>134330909</v>
      </c>
      <c r="F22" s="13">
        <f t="shared" si="0"/>
        <v>12.31018480272138</v>
      </c>
      <c r="G22" s="1"/>
      <c r="H22" s="1"/>
      <c r="I22" s="1"/>
    </row>
    <row r="23" spans="1:9" x14ac:dyDescent="0.25">
      <c r="A23" s="8" t="s">
        <v>60</v>
      </c>
      <c r="B23" s="9">
        <v>4109221</v>
      </c>
      <c r="C23" s="9">
        <v>4309940</v>
      </c>
      <c r="D23" s="9">
        <v>25386650</v>
      </c>
      <c r="E23" s="9">
        <v>29771146</v>
      </c>
      <c r="F23" s="10">
        <f t="shared" si="0"/>
        <v>17.270872683083425</v>
      </c>
      <c r="G23" s="1"/>
      <c r="H23" s="1"/>
      <c r="I23" s="1"/>
    </row>
    <row r="24" spans="1:9" x14ac:dyDescent="0.25">
      <c r="A24" s="11" t="s">
        <v>61</v>
      </c>
      <c r="B24" s="12">
        <v>302751</v>
      </c>
      <c r="C24" s="12">
        <v>314088</v>
      </c>
      <c r="D24" s="12">
        <v>2755897</v>
      </c>
      <c r="E24" s="12">
        <v>2808477</v>
      </c>
      <c r="F24" s="13">
        <f t="shared" si="0"/>
        <v>1.9079087498553093</v>
      </c>
      <c r="G24" s="1"/>
      <c r="H24" s="1"/>
      <c r="I24" s="1"/>
    </row>
    <row r="25" spans="1:9" x14ac:dyDescent="0.25">
      <c r="A25" s="8" t="s">
        <v>62</v>
      </c>
      <c r="B25" s="9">
        <v>1284465</v>
      </c>
      <c r="C25" s="9">
        <v>1310741</v>
      </c>
      <c r="D25" s="9">
        <v>11118527</v>
      </c>
      <c r="E25" s="9">
        <v>11042342</v>
      </c>
      <c r="F25" s="10">
        <f t="shared" si="0"/>
        <v>-0.68520767184358533</v>
      </c>
      <c r="G25" s="1"/>
      <c r="H25" s="1"/>
      <c r="I25" s="1"/>
    </row>
    <row r="26" spans="1:9" x14ac:dyDescent="0.25">
      <c r="A26" s="11" t="s">
        <v>63</v>
      </c>
      <c r="B26" s="12">
        <v>217293</v>
      </c>
      <c r="C26" s="12">
        <v>279587</v>
      </c>
      <c r="D26" s="12">
        <v>2044963</v>
      </c>
      <c r="E26" s="12">
        <v>2221149</v>
      </c>
      <c r="F26" s="13">
        <f t="shared" si="0"/>
        <v>8.6156082041582209</v>
      </c>
      <c r="G26" s="1"/>
      <c r="H26" s="1"/>
      <c r="I26" s="1"/>
    </row>
    <row r="27" spans="1:9" x14ac:dyDescent="0.25">
      <c r="A27" s="8" t="s">
        <v>64</v>
      </c>
      <c r="B27" s="9">
        <v>593763</v>
      </c>
      <c r="C27" s="9">
        <v>620122</v>
      </c>
      <c r="D27" s="9">
        <v>4282328</v>
      </c>
      <c r="E27" s="9">
        <v>4669277</v>
      </c>
      <c r="F27" s="10">
        <f t="shared" si="0"/>
        <v>9.0359496049812122</v>
      </c>
      <c r="G27" s="1"/>
      <c r="H27" s="1"/>
      <c r="I27" s="1"/>
    </row>
    <row r="28" spans="1:9" x14ac:dyDescent="0.25">
      <c r="A28" s="11" t="s">
        <v>65</v>
      </c>
      <c r="B28" s="12">
        <v>14542821</v>
      </c>
      <c r="C28" s="12">
        <v>15465752</v>
      </c>
      <c r="D28" s="12">
        <v>131503172</v>
      </c>
      <c r="E28" s="12">
        <v>147921576</v>
      </c>
      <c r="F28" s="13">
        <f t="shared" si="0"/>
        <v>12.485177163635257</v>
      </c>
      <c r="G28" s="1"/>
      <c r="H28" s="1"/>
      <c r="I28" s="1"/>
    </row>
    <row r="29" spans="1:9" x14ac:dyDescent="0.25">
      <c r="A29" s="8" t="s">
        <v>66</v>
      </c>
      <c r="B29" s="9">
        <v>1666333</v>
      </c>
      <c r="C29" s="9">
        <v>1953178</v>
      </c>
      <c r="D29" s="9">
        <v>12021829</v>
      </c>
      <c r="E29" s="9">
        <v>15644635</v>
      </c>
      <c r="F29" s="10">
        <f t="shared" si="0"/>
        <v>30.13523150262742</v>
      </c>
      <c r="G29" s="1"/>
      <c r="H29" s="1"/>
      <c r="I29" s="1"/>
    </row>
    <row r="30" spans="1:9" x14ac:dyDescent="0.25">
      <c r="A30" s="11" t="s">
        <v>67</v>
      </c>
      <c r="B30" s="12">
        <v>485640</v>
      </c>
      <c r="C30" s="12">
        <v>407364</v>
      </c>
      <c r="D30" s="12">
        <v>4021345</v>
      </c>
      <c r="E30" s="12">
        <v>3887982</v>
      </c>
      <c r="F30" s="13">
        <f t="shared" si="0"/>
        <v>-3.3163779780148133</v>
      </c>
      <c r="G30" s="1"/>
      <c r="H30" s="1"/>
      <c r="I30" s="1"/>
    </row>
    <row r="31" spans="1:9" x14ac:dyDescent="0.25">
      <c r="A31" s="8" t="s">
        <v>68</v>
      </c>
      <c r="B31" s="9">
        <v>3709395</v>
      </c>
      <c r="C31" s="9">
        <v>3368532</v>
      </c>
      <c r="D31" s="9">
        <v>32263054</v>
      </c>
      <c r="E31" s="9">
        <v>34154082</v>
      </c>
      <c r="F31" s="10">
        <f t="shared" si="0"/>
        <v>5.8612802123444396</v>
      </c>
      <c r="G31" s="1"/>
      <c r="H31" s="1"/>
      <c r="I31" s="1"/>
    </row>
    <row r="32" spans="1:9" x14ac:dyDescent="0.25">
      <c r="A32" s="11" t="s">
        <v>69</v>
      </c>
      <c r="B32" s="12">
        <v>14684285</v>
      </c>
      <c r="C32" s="12">
        <v>15518505</v>
      </c>
      <c r="D32" s="12">
        <v>132842577</v>
      </c>
      <c r="E32" s="12">
        <v>140902561</v>
      </c>
      <c r="F32" s="13">
        <f t="shared" si="0"/>
        <v>6.0673198171998735</v>
      </c>
      <c r="G32" s="1"/>
      <c r="H32" s="1"/>
      <c r="I32" s="1"/>
    </row>
    <row r="33" spans="1:9" x14ac:dyDescent="0.25">
      <c r="A33" s="8" t="s">
        <v>70</v>
      </c>
      <c r="B33" s="9">
        <v>3498028</v>
      </c>
      <c r="C33" s="9">
        <v>3224379</v>
      </c>
      <c r="D33" s="9">
        <v>25019133</v>
      </c>
      <c r="E33" s="9">
        <v>24444094</v>
      </c>
      <c r="F33" s="10">
        <f t="shared" si="0"/>
        <v>-2.298396990814993</v>
      </c>
      <c r="G33" s="1"/>
      <c r="H33" s="1"/>
      <c r="I33" s="1"/>
    </row>
    <row r="34" spans="1:9" x14ac:dyDescent="0.25">
      <c r="A34" s="11" t="s">
        <v>71</v>
      </c>
      <c r="B34" s="12">
        <v>185248</v>
      </c>
      <c r="C34" s="12">
        <v>120065</v>
      </c>
      <c r="D34" s="12">
        <v>1388377</v>
      </c>
      <c r="E34" s="12">
        <v>831684</v>
      </c>
      <c r="F34" s="13">
        <f t="shared" si="0"/>
        <v>-40.096674030180566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138397015</v>
      </c>
      <c r="C35" s="15">
        <f t="shared" ref="C35:E35" si="1">SUM(C7:C34)</f>
        <v>160882159</v>
      </c>
      <c r="D35" s="15">
        <f t="shared" si="1"/>
        <v>1208494248</v>
      </c>
      <c r="E35" s="15">
        <f t="shared" si="1"/>
        <v>1294462353</v>
      </c>
      <c r="F35" s="16">
        <f t="shared" si="0"/>
        <v>7.1136544623421258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10165959</v>
      </c>
      <c r="C38" s="41">
        <f>D7</f>
        <v>9790639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219829895</v>
      </c>
      <c r="G38" s="42">
        <f>LOOKUP(E38,$A$38:$A$65,$C$38:$C$65)</f>
        <v>205488828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9083291</v>
      </c>
      <c r="C39" s="41">
        <f t="shared" ref="C39:C65" si="5">D8</f>
        <v>10321605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191785474</v>
      </c>
      <c r="G39" s="42">
        <f t="shared" ref="G39:G65" si="8">LOOKUP(E39,$A$38:$A$65,$C$38:$C$65)</f>
        <v>185344634</v>
      </c>
    </row>
    <row r="40" spans="1:9" x14ac:dyDescent="0.25">
      <c r="A40" s="42" t="str">
        <f t="shared" si="3"/>
        <v>ALMERIA</v>
      </c>
      <c r="B40" s="41">
        <f t="shared" si="4"/>
        <v>20424723</v>
      </c>
      <c r="C40" s="41">
        <f t="shared" si="5"/>
        <v>22925551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147921576</v>
      </c>
      <c r="G40" s="42">
        <f t="shared" si="8"/>
        <v>131503172</v>
      </c>
    </row>
    <row r="41" spans="1:9" x14ac:dyDescent="0.25">
      <c r="A41" s="42" t="str">
        <f t="shared" si="3"/>
        <v>AVILES</v>
      </c>
      <c r="B41" s="41">
        <f t="shared" si="4"/>
        <v>3449172</v>
      </c>
      <c r="C41" s="41">
        <f t="shared" si="5"/>
        <v>3399175</v>
      </c>
      <c r="D41" s="41">
        <f t="shared" si="6"/>
        <v>25</v>
      </c>
      <c r="E41" s="42" t="str">
        <f t="shared" si="2"/>
        <v>VALENCIA</v>
      </c>
      <c r="F41" s="42">
        <f t="shared" si="7"/>
        <v>140902561</v>
      </c>
      <c r="G41" s="42">
        <f t="shared" si="8"/>
        <v>132842577</v>
      </c>
    </row>
    <row r="42" spans="1:9" x14ac:dyDescent="0.25">
      <c r="A42" s="42" t="str">
        <f t="shared" si="3"/>
        <v>BAHIA DE ALGECIRAS</v>
      </c>
      <c r="B42" s="41">
        <f t="shared" si="4"/>
        <v>219829895</v>
      </c>
      <c r="C42" s="41">
        <f t="shared" si="5"/>
        <v>205488828</v>
      </c>
      <c r="D42" s="41">
        <f t="shared" si="6"/>
        <v>1</v>
      </c>
      <c r="E42" s="42" t="str">
        <f t="shared" si="2"/>
        <v>LAS PALMAS</v>
      </c>
      <c r="F42" s="42">
        <f t="shared" si="7"/>
        <v>134330909</v>
      </c>
      <c r="G42" s="42">
        <f t="shared" si="8"/>
        <v>119607059</v>
      </c>
    </row>
    <row r="43" spans="1:9" x14ac:dyDescent="0.25">
      <c r="A43" s="42" t="str">
        <f t="shared" si="3"/>
        <v>BAHIA DE CADIZ</v>
      </c>
      <c r="B43" s="41">
        <f t="shared" si="4"/>
        <v>19710547</v>
      </c>
      <c r="C43" s="41">
        <f t="shared" si="5"/>
        <v>18660715</v>
      </c>
      <c r="D43" s="41">
        <f t="shared" si="6"/>
        <v>13</v>
      </c>
      <c r="E43" s="42" t="str">
        <f t="shared" si="2"/>
        <v>BALEARES</v>
      </c>
      <c r="F43" s="42">
        <f t="shared" si="7"/>
        <v>118418421</v>
      </c>
      <c r="G43" s="42">
        <f t="shared" si="8"/>
        <v>105163513</v>
      </c>
    </row>
    <row r="44" spans="1:9" x14ac:dyDescent="0.25">
      <c r="A44" s="42" t="str">
        <f t="shared" si="3"/>
        <v>BALEARES</v>
      </c>
      <c r="B44" s="41">
        <f t="shared" si="4"/>
        <v>118418421</v>
      </c>
      <c r="C44" s="41">
        <f t="shared" si="5"/>
        <v>105163513</v>
      </c>
      <c r="D44" s="41">
        <f t="shared" si="6"/>
        <v>6</v>
      </c>
      <c r="E44" s="42" t="str">
        <f t="shared" si="2"/>
        <v>CEUTA</v>
      </c>
      <c r="F44" s="42">
        <f t="shared" si="7"/>
        <v>47858160</v>
      </c>
      <c r="G44" s="42">
        <f t="shared" si="8"/>
        <v>47643213</v>
      </c>
    </row>
    <row r="45" spans="1:9" x14ac:dyDescent="0.25">
      <c r="A45" s="42" t="str">
        <f t="shared" si="3"/>
        <v>BARCELONA</v>
      </c>
      <c r="B45" s="41">
        <f t="shared" si="4"/>
        <v>191785474</v>
      </c>
      <c r="C45" s="41">
        <f t="shared" si="5"/>
        <v>185344634</v>
      </c>
      <c r="D45" s="41">
        <f t="shared" si="6"/>
        <v>2</v>
      </c>
      <c r="E45" s="42" t="str">
        <f t="shared" si="2"/>
        <v>TARRAGONA</v>
      </c>
      <c r="F45" s="42">
        <f t="shared" si="7"/>
        <v>34154082</v>
      </c>
      <c r="G45" s="42">
        <f t="shared" si="8"/>
        <v>32263054</v>
      </c>
    </row>
    <row r="46" spans="1:9" x14ac:dyDescent="0.25">
      <c r="A46" s="42" t="str">
        <f t="shared" si="3"/>
        <v>BILBAO</v>
      </c>
      <c r="B46" s="41">
        <f t="shared" si="4"/>
        <v>33133770</v>
      </c>
      <c r="C46" s="41">
        <f t="shared" si="5"/>
        <v>32187795</v>
      </c>
      <c r="D46" s="41">
        <f t="shared" si="6"/>
        <v>9</v>
      </c>
      <c r="E46" s="42" t="str">
        <f t="shared" si="2"/>
        <v>BILBAO</v>
      </c>
      <c r="F46" s="42">
        <f t="shared" si="7"/>
        <v>33133770</v>
      </c>
      <c r="G46" s="42">
        <f t="shared" si="8"/>
        <v>32187795</v>
      </c>
    </row>
    <row r="47" spans="1:9" x14ac:dyDescent="0.25">
      <c r="A47" s="42" t="str">
        <f t="shared" si="3"/>
        <v>CARTAGENA</v>
      </c>
      <c r="B47" s="41">
        <f t="shared" si="4"/>
        <v>18982305</v>
      </c>
      <c r="C47" s="41">
        <f t="shared" si="5"/>
        <v>19731229</v>
      </c>
      <c r="D47" s="41">
        <f t="shared" si="6"/>
        <v>14</v>
      </c>
      <c r="E47" s="42" t="str">
        <f t="shared" si="2"/>
        <v>MALAGA</v>
      </c>
      <c r="F47" s="42">
        <f t="shared" si="7"/>
        <v>29771146</v>
      </c>
      <c r="G47" s="42">
        <f t="shared" si="8"/>
        <v>25386650</v>
      </c>
    </row>
    <row r="48" spans="1:9" x14ac:dyDescent="0.25">
      <c r="A48" s="42" t="str">
        <f t="shared" si="3"/>
        <v>CASTELLON</v>
      </c>
      <c r="B48" s="41">
        <f t="shared" si="4"/>
        <v>11261302</v>
      </c>
      <c r="C48" s="41">
        <f t="shared" si="5"/>
        <v>9775354</v>
      </c>
      <c r="D48" s="41">
        <f t="shared" si="6"/>
        <v>17</v>
      </c>
      <c r="E48" s="42" t="str">
        <f t="shared" si="2"/>
        <v>VIGO</v>
      </c>
      <c r="F48" s="42">
        <f t="shared" si="7"/>
        <v>24444094</v>
      </c>
      <c r="G48" s="42">
        <f t="shared" si="8"/>
        <v>25019133</v>
      </c>
    </row>
    <row r="49" spans="1:7" x14ac:dyDescent="0.25">
      <c r="A49" s="42" t="str">
        <f t="shared" si="3"/>
        <v>CEUTA</v>
      </c>
      <c r="B49" s="41">
        <f t="shared" si="4"/>
        <v>47858160</v>
      </c>
      <c r="C49" s="41">
        <f t="shared" si="5"/>
        <v>47643213</v>
      </c>
      <c r="D49" s="41">
        <f t="shared" si="6"/>
        <v>7</v>
      </c>
      <c r="E49" s="42" t="str">
        <f t="shared" si="2"/>
        <v>ALMERIA</v>
      </c>
      <c r="F49" s="42">
        <f t="shared" si="7"/>
        <v>20424723</v>
      </c>
      <c r="G49" s="42">
        <f t="shared" si="8"/>
        <v>22925551</v>
      </c>
    </row>
    <row r="50" spans="1:7" x14ac:dyDescent="0.25">
      <c r="A50" s="42" t="str">
        <f t="shared" si="3"/>
        <v>FERROL-SAN CIBRAO</v>
      </c>
      <c r="B50" s="41">
        <f t="shared" si="4"/>
        <v>10358787</v>
      </c>
      <c r="C50" s="41">
        <f t="shared" si="5"/>
        <v>10160022</v>
      </c>
      <c r="D50" s="41">
        <f t="shared" si="6"/>
        <v>19</v>
      </c>
      <c r="E50" s="42" t="str">
        <f t="shared" si="2"/>
        <v>BAHIA DE CADIZ</v>
      </c>
      <c r="F50" s="42">
        <f t="shared" si="7"/>
        <v>19710547</v>
      </c>
      <c r="G50" s="42">
        <f t="shared" si="8"/>
        <v>18660715</v>
      </c>
    </row>
    <row r="51" spans="1:7" x14ac:dyDescent="0.25">
      <c r="A51" s="42" t="str">
        <f t="shared" si="3"/>
        <v>GIJON</v>
      </c>
      <c r="B51" s="41">
        <f t="shared" si="4"/>
        <v>10055840</v>
      </c>
      <c r="C51" s="41">
        <f t="shared" si="5"/>
        <v>8483983</v>
      </c>
      <c r="D51" s="41">
        <f t="shared" si="6"/>
        <v>21</v>
      </c>
      <c r="E51" s="42" t="str">
        <f t="shared" si="2"/>
        <v>CARTAGENA</v>
      </c>
      <c r="F51" s="42">
        <f t="shared" si="7"/>
        <v>18982305</v>
      </c>
      <c r="G51" s="42">
        <f t="shared" si="8"/>
        <v>19731229</v>
      </c>
    </row>
    <row r="52" spans="1:7" x14ac:dyDescent="0.25">
      <c r="A52" s="42" t="str">
        <f t="shared" si="3"/>
        <v>HUELVA</v>
      </c>
      <c r="B52" s="41">
        <f t="shared" si="4"/>
        <v>17314793</v>
      </c>
      <c r="C52" s="41">
        <f t="shared" si="5"/>
        <v>15163081</v>
      </c>
      <c r="D52" s="41">
        <f t="shared" si="6"/>
        <v>15</v>
      </c>
      <c r="E52" s="42" t="str">
        <f t="shared" si="2"/>
        <v>HUELVA</v>
      </c>
      <c r="F52" s="42">
        <f t="shared" si="7"/>
        <v>17314793</v>
      </c>
      <c r="G52" s="42">
        <f t="shared" si="8"/>
        <v>15163081</v>
      </c>
    </row>
    <row r="53" spans="1:7" x14ac:dyDescent="0.25">
      <c r="A53" s="42" t="str">
        <f t="shared" si="3"/>
        <v>LAS PALMAS</v>
      </c>
      <c r="B53" s="41">
        <f t="shared" si="4"/>
        <v>134330909</v>
      </c>
      <c r="C53" s="41">
        <f t="shared" si="5"/>
        <v>119607059</v>
      </c>
      <c r="D53" s="41">
        <f t="shared" si="6"/>
        <v>5</v>
      </c>
      <c r="E53" s="42" t="str">
        <f t="shared" si="2"/>
        <v>SANTANDER</v>
      </c>
      <c r="F53" s="42">
        <f t="shared" si="7"/>
        <v>15644635</v>
      </c>
      <c r="G53" s="42">
        <f t="shared" si="8"/>
        <v>12021829</v>
      </c>
    </row>
    <row r="54" spans="1:7" x14ac:dyDescent="0.25">
      <c r="A54" s="42" t="str">
        <f t="shared" si="3"/>
        <v>MALAGA</v>
      </c>
      <c r="B54" s="41">
        <f t="shared" si="4"/>
        <v>29771146</v>
      </c>
      <c r="C54" s="41">
        <f t="shared" si="5"/>
        <v>25386650</v>
      </c>
      <c r="D54" s="41">
        <f t="shared" si="6"/>
        <v>10</v>
      </c>
      <c r="E54" s="42" t="str">
        <f t="shared" si="2"/>
        <v>CASTELLON</v>
      </c>
      <c r="F54" s="42">
        <f t="shared" si="7"/>
        <v>11261302</v>
      </c>
      <c r="G54" s="42">
        <f t="shared" si="8"/>
        <v>9775354</v>
      </c>
    </row>
    <row r="55" spans="1:7" x14ac:dyDescent="0.25">
      <c r="A55" s="42" t="str">
        <f t="shared" si="3"/>
        <v>MARIN Y RIA DE PONTEVEDRA</v>
      </c>
      <c r="B55" s="41">
        <f t="shared" si="4"/>
        <v>2808477</v>
      </c>
      <c r="C55" s="41">
        <f t="shared" si="5"/>
        <v>2755897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11042342</v>
      </c>
      <c r="G55" s="42">
        <f t="shared" si="8"/>
        <v>11118527</v>
      </c>
    </row>
    <row r="56" spans="1:7" x14ac:dyDescent="0.25">
      <c r="A56" s="42" t="str">
        <f t="shared" si="3"/>
        <v>MELILLA</v>
      </c>
      <c r="B56" s="41">
        <f t="shared" si="4"/>
        <v>11042342</v>
      </c>
      <c r="C56" s="41">
        <f t="shared" si="5"/>
        <v>11118527</v>
      </c>
      <c r="D56" s="41">
        <f t="shared" si="6"/>
        <v>18</v>
      </c>
      <c r="E56" s="42" t="str">
        <f t="shared" si="2"/>
        <v>FERROL-SAN CIBRAO</v>
      </c>
      <c r="F56" s="42">
        <f t="shared" si="9"/>
        <v>10358787</v>
      </c>
      <c r="G56" s="42">
        <f t="shared" si="8"/>
        <v>10160022</v>
      </c>
    </row>
    <row r="57" spans="1:7" x14ac:dyDescent="0.25">
      <c r="A57" s="42" t="str">
        <f t="shared" si="3"/>
        <v>MOTRIL</v>
      </c>
      <c r="B57" s="41">
        <f t="shared" si="4"/>
        <v>2221149</v>
      </c>
      <c r="C57" s="41">
        <f t="shared" si="5"/>
        <v>2044963</v>
      </c>
      <c r="D57" s="41">
        <f t="shared" si="6"/>
        <v>27</v>
      </c>
      <c r="E57" s="42" t="str">
        <f t="shared" si="2"/>
        <v>A CORUÑA</v>
      </c>
      <c r="F57" s="42">
        <f t="shared" si="9"/>
        <v>10165959</v>
      </c>
      <c r="G57" s="42">
        <f t="shared" si="8"/>
        <v>9790639</v>
      </c>
    </row>
    <row r="58" spans="1:7" x14ac:dyDescent="0.25">
      <c r="A58" s="42" t="str">
        <f t="shared" si="3"/>
        <v>PASAIA</v>
      </c>
      <c r="B58" s="41">
        <f t="shared" si="4"/>
        <v>4669277</v>
      </c>
      <c r="C58" s="41">
        <f t="shared" si="5"/>
        <v>4282328</v>
      </c>
      <c r="D58" s="41">
        <f t="shared" si="6"/>
        <v>23</v>
      </c>
      <c r="E58" s="42" t="str">
        <f t="shared" si="2"/>
        <v>GIJON</v>
      </c>
      <c r="F58" s="42">
        <f t="shared" si="9"/>
        <v>10055840</v>
      </c>
      <c r="G58" s="42">
        <f t="shared" si="8"/>
        <v>8483983</v>
      </c>
    </row>
    <row r="59" spans="1:7" x14ac:dyDescent="0.25">
      <c r="A59" s="42" t="str">
        <f t="shared" si="3"/>
        <v>SANTA CRUZ DE TENERIFE</v>
      </c>
      <c r="B59" s="41">
        <f t="shared" si="4"/>
        <v>147921576</v>
      </c>
      <c r="C59" s="41">
        <f t="shared" si="5"/>
        <v>131503172</v>
      </c>
      <c r="D59" s="41">
        <f t="shared" si="6"/>
        <v>3</v>
      </c>
      <c r="E59" s="42" t="str">
        <f t="shared" si="2"/>
        <v>ALICANTE</v>
      </c>
      <c r="F59" s="42">
        <f t="shared" si="9"/>
        <v>9083291</v>
      </c>
      <c r="G59" s="42">
        <f t="shared" si="8"/>
        <v>10321605</v>
      </c>
    </row>
    <row r="60" spans="1:7" x14ac:dyDescent="0.25">
      <c r="A60" s="42" t="str">
        <f t="shared" si="3"/>
        <v>SANTANDER</v>
      </c>
      <c r="B60" s="41">
        <f t="shared" si="4"/>
        <v>15644635</v>
      </c>
      <c r="C60" s="41">
        <f t="shared" si="5"/>
        <v>12021829</v>
      </c>
      <c r="D60" s="41">
        <f t="shared" si="6"/>
        <v>16</v>
      </c>
      <c r="E60" s="42" t="str">
        <f t="shared" si="2"/>
        <v>PASAIA</v>
      </c>
      <c r="F60" s="42">
        <f t="shared" si="9"/>
        <v>4669277</v>
      </c>
      <c r="G60" s="42">
        <f t="shared" si="8"/>
        <v>4282328</v>
      </c>
    </row>
    <row r="61" spans="1:7" x14ac:dyDescent="0.25">
      <c r="A61" s="42" t="str">
        <f t="shared" si="3"/>
        <v>SEVILLA</v>
      </c>
      <c r="B61" s="41">
        <f t="shared" si="4"/>
        <v>3887982</v>
      </c>
      <c r="C61" s="41">
        <f t="shared" si="5"/>
        <v>4021345</v>
      </c>
      <c r="D61" s="41">
        <f t="shared" si="6"/>
        <v>24</v>
      </c>
      <c r="E61" s="42" t="str">
        <f t="shared" si="2"/>
        <v>SEVILLA</v>
      </c>
      <c r="F61" s="42">
        <f t="shared" si="9"/>
        <v>3887982</v>
      </c>
      <c r="G61" s="42">
        <f t="shared" si="8"/>
        <v>4021345</v>
      </c>
    </row>
    <row r="62" spans="1:7" x14ac:dyDescent="0.25">
      <c r="A62" s="42" t="str">
        <f t="shared" si="3"/>
        <v>TARRAGONA</v>
      </c>
      <c r="B62" s="41">
        <f t="shared" si="4"/>
        <v>34154082</v>
      </c>
      <c r="C62" s="41">
        <f t="shared" si="5"/>
        <v>32263054</v>
      </c>
      <c r="D62" s="41">
        <f t="shared" si="6"/>
        <v>8</v>
      </c>
      <c r="E62" s="42" t="str">
        <f t="shared" si="2"/>
        <v>AVILES</v>
      </c>
      <c r="F62" s="42">
        <f t="shared" si="9"/>
        <v>3449172</v>
      </c>
      <c r="G62" s="42">
        <f t="shared" si="8"/>
        <v>3399175</v>
      </c>
    </row>
    <row r="63" spans="1:7" x14ac:dyDescent="0.25">
      <c r="A63" s="42" t="str">
        <f t="shared" si="3"/>
        <v>VALENCIA</v>
      </c>
      <c r="B63" s="41">
        <f t="shared" si="4"/>
        <v>140902561</v>
      </c>
      <c r="C63" s="41">
        <f t="shared" si="5"/>
        <v>132842577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2808477</v>
      </c>
      <c r="G63" s="42">
        <f t="shared" si="8"/>
        <v>2755897</v>
      </c>
    </row>
    <row r="64" spans="1:7" x14ac:dyDescent="0.25">
      <c r="A64" s="42" t="str">
        <f t="shared" si="3"/>
        <v>VIGO</v>
      </c>
      <c r="B64" s="41">
        <f t="shared" si="4"/>
        <v>24444094</v>
      </c>
      <c r="C64" s="41">
        <f t="shared" si="5"/>
        <v>25019133</v>
      </c>
      <c r="D64" s="41">
        <f t="shared" si="6"/>
        <v>11</v>
      </c>
      <c r="E64" s="42" t="str">
        <f t="shared" si="2"/>
        <v>MOTRIL</v>
      </c>
      <c r="F64" s="42">
        <f t="shared" si="9"/>
        <v>2221149</v>
      </c>
      <c r="G64" s="42">
        <f t="shared" si="8"/>
        <v>2044963</v>
      </c>
    </row>
    <row r="65" spans="1:7" x14ac:dyDescent="0.25">
      <c r="A65" s="42" t="str">
        <f t="shared" si="3"/>
        <v>VILAGARCIA</v>
      </c>
      <c r="B65" s="41">
        <f t="shared" si="4"/>
        <v>831684</v>
      </c>
      <c r="C65" s="41">
        <f t="shared" si="5"/>
        <v>1388377</v>
      </c>
      <c r="D65" s="41">
        <f t="shared" si="6"/>
        <v>28</v>
      </c>
      <c r="E65" s="42" t="str">
        <f t="shared" si="2"/>
        <v>VILAGARCIA</v>
      </c>
      <c r="F65" s="42">
        <f t="shared" si="9"/>
        <v>831684</v>
      </c>
      <c r="G65" s="42">
        <f t="shared" si="8"/>
        <v>1388377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40480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12</v>
      </c>
      <c r="C7" s="9">
        <v>12</v>
      </c>
      <c r="D7" s="9">
        <v>46</v>
      </c>
      <c r="E7" s="9">
        <v>48</v>
      </c>
      <c r="F7" s="10">
        <f>((E7*100)/D7)-100</f>
        <v>4.3478260869565162</v>
      </c>
      <c r="G7" s="1"/>
      <c r="H7" s="1"/>
      <c r="I7" s="1"/>
    </row>
    <row r="8" spans="1:12" x14ac:dyDescent="0.25">
      <c r="A8" s="11" t="s">
        <v>45</v>
      </c>
      <c r="B8" s="12">
        <v>6</v>
      </c>
      <c r="C8" s="12">
        <v>10</v>
      </c>
      <c r="D8" s="12">
        <v>30</v>
      </c>
      <c r="E8" s="12">
        <v>32</v>
      </c>
      <c r="F8" s="13">
        <f t="shared" ref="F8:F35" si="0">((E8*100)/D8)-100</f>
        <v>6.6666666666666714</v>
      </c>
      <c r="G8" s="1"/>
      <c r="H8" s="1"/>
      <c r="I8" s="1"/>
    </row>
    <row r="9" spans="1:12" x14ac:dyDescent="0.25">
      <c r="A9" s="8" t="s">
        <v>46</v>
      </c>
      <c r="B9" s="9">
        <v>11</v>
      </c>
      <c r="C9" s="9">
        <v>8</v>
      </c>
      <c r="D9" s="9">
        <v>40</v>
      </c>
      <c r="E9" s="9">
        <v>38</v>
      </c>
      <c r="F9" s="10">
        <f t="shared" si="0"/>
        <v>-5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35</v>
      </c>
      <c r="C12" s="12">
        <v>45</v>
      </c>
      <c r="D12" s="12">
        <v>168</v>
      </c>
      <c r="E12" s="12">
        <v>218</v>
      </c>
      <c r="F12" s="13">
        <f t="shared" si="0"/>
        <v>29.761904761904759</v>
      </c>
      <c r="G12" s="1"/>
      <c r="H12" s="1"/>
      <c r="I12" s="1"/>
    </row>
    <row r="13" spans="1:12" x14ac:dyDescent="0.25">
      <c r="A13" s="8" t="s">
        <v>50</v>
      </c>
      <c r="B13" s="9">
        <v>90</v>
      </c>
      <c r="C13" s="9">
        <v>103</v>
      </c>
      <c r="D13" s="9">
        <v>506</v>
      </c>
      <c r="E13" s="9">
        <v>573</v>
      </c>
      <c r="F13" s="10">
        <f t="shared" si="0"/>
        <v>13.241106719367593</v>
      </c>
      <c r="G13" s="1"/>
      <c r="H13" s="1"/>
      <c r="I13" s="1"/>
    </row>
    <row r="14" spans="1:12" x14ac:dyDescent="0.25">
      <c r="A14" s="11" t="s">
        <v>51</v>
      </c>
      <c r="B14" s="12">
        <v>101</v>
      </c>
      <c r="C14" s="12">
        <v>114</v>
      </c>
      <c r="D14" s="12">
        <v>589</v>
      </c>
      <c r="E14" s="12">
        <v>647</v>
      </c>
      <c r="F14" s="13">
        <f t="shared" si="0"/>
        <v>9.8471986417657007</v>
      </c>
      <c r="G14" s="1"/>
      <c r="H14" s="1"/>
      <c r="I14" s="1"/>
    </row>
    <row r="15" spans="1:12" x14ac:dyDescent="0.25">
      <c r="A15" s="8" t="s">
        <v>52</v>
      </c>
      <c r="B15" s="9">
        <v>3</v>
      </c>
      <c r="C15" s="9">
        <v>8</v>
      </c>
      <c r="D15" s="9">
        <v>24</v>
      </c>
      <c r="E15" s="9">
        <v>32</v>
      </c>
      <c r="F15" s="10">
        <f t="shared" si="0"/>
        <v>33.333333333333343</v>
      </c>
      <c r="G15" s="1"/>
      <c r="H15" s="1"/>
      <c r="I15" s="1"/>
    </row>
    <row r="16" spans="1:12" x14ac:dyDescent="0.25">
      <c r="A16" s="11" t="s">
        <v>53</v>
      </c>
      <c r="B16" s="12">
        <v>4</v>
      </c>
      <c r="C16" s="12">
        <v>6</v>
      </c>
      <c r="D16" s="12">
        <v>32</v>
      </c>
      <c r="E16" s="12">
        <v>48</v>
      </c>
      <c r="F16" s="13">
        <f t="shared" si="0"/>
        <v>50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1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</v>
      </c>
      <c r="C18" s="12">
        <v>1</v>
      </c>
      <c r="D18" s="12">
        <v>7</v>
      </c>
      <c r="E18" s="12">
        <v>5</v>
      </c>
      <c r="F18" s="13">
        <f t="shared" si="0"/>
        <v>-28.571428571428569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1</v>
      </c>
      <c r="D19" s="9">
        <v>2</v>
      </c>
      <c r="E19" s="9">
        <v>3</v>
      </c>
      <c r="F19" s="10">
        <f t="shared" si="0"/>
        <v>50</v>
      </c>
      <c r="G19" s="1"/>
      <c r="H19" s="1"/>
      <c r="I19" s="1"/>
    </row>
    <row r="20" spans="1:9" x14ac:dyDescent="0.25">
      <c r="A20" s="11" t="s">
        <v>57</v>
      </c>
      <c r="B20" s="12">
        <v>3</v>
      </c>
      <c r="C20" s="12">
        <v>5</v>
      </c>
      <c r="D20" s="12">
        <v>5</v>
      </c>
      <c r="E20" s="12">
        <v>9</v>
      </c>
      <c r="F20" s="13">
        <f t="shared" si="0"/>
        <v>80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21</v>
      </c>
      <c r="C22" s="12">
        <v>25</v>
      </c>
      <c r="D22" s="12">
        <v>232</v>
      </c>
      <c r="E22" s="12">
        <v>223</v>
      </c>
      <c r="F22" s="13">
        <f t="shared" si="0"/>
        <v>-3.8793103448275872</v>
      </c>
      <c r="G22" s="1"/>
      <c r="H22" s="1"/>
      <c r="I22" s="1"/>
    </row>
    <row r="23" spans="1:9" x14ac:dyDescent="0.25">
      <c r="A23" s="8" t="s">
        <v>60</v>
      </c>
      <c r="B23" s="9">
        <v>43</v>
      </c>
      <c r="C23" s="9">
        <v>44</v>
      </c>
      <c r="D23" s="9">
        <v>197</v>
      </c>
      <c r="E23" s="9">
        <v>212</v>
      </c>
      <c r="F23" s="10">
        <f t="shared" si="0"/>
        <v>7.6142131979695478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2</v>
      </c>
      <c r="D25" s="9">
        <v>0</v>
      </c>
      <c r="E25" s="9">
        <v>2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1</v>
      </c>
      <c r="D26" s="12">
        <v>13</v>
      </c>
      <c r="E26" s="12">
        <v>11</v>
      </c>
      <c r="F26" s="13">
        <f t="shared" si="0"/>
        <v>-15.384615384615387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14</v>
      </c>
      <c r="C28" s="12">
        <v>17</v>
      </c>
      <c r="D28" s="12">
        <v>191</v>
      </c>
      <c r="E28" s="12">
        <v>214</v>
      </c>
      <c r="F28" s="13">
        <f t="shared" si="0"/>
        <v>12.041884816753921</v>
      </c>
      <c r="G28" s="1"/>
      <c r="H28" s="1"/>
      <c r="I28" s="1"/>
    </row>
    <row r="29" spans="1:9" x14ac:dyDescent="0.25">
      <c r="A29" s="8" t="s">
        <v>66</v>
      </c>
      <c r="B29" s="9">
        <v>2</v>
      </c>
      <c r="C29" s="9">
        <v>2</v>
      </c>
      <c r="D29" s="9">
        <v>7</v>
      </c>
      <c r="E29" s="9">
        <v>7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67</v>
      </c>
      <c r="B30" s="12">
        <v>12</v>
      </c>
      <c r="C30" s="12">
        <v>4</v>
      </c>
      <c r="D30" s="12">
        <v>76</v>
      </c>
      <c r="E30" s="12">
        <v>36</v>
      </c>
      <c r="F30" s="13">
        <f t="shared" si="0"/>
        <v>-52.631578947368418</v>
      </c>
      <c r="G30" s="1"/>
      <c r="H30" s="1"/>
      <c r="I30" s="1"/>
    </row>
    <row r="31" spans="1:9" x14ac:dyDescent="0.25">
      <c r="A31" s="8" t="s">
        <v>68</v>
      </c>
      <c r="B31" s="9">
        <v>1</v>
      </c>
      <c r="C31" s="9">
        <v>0</v>
      </c>
      <c r="D31" s="9">
        <v>9</v>
      </c>
      <c r="E31" s="9">
        <v>2</v>
      </c>
      <c r="F31" s="10">
        <f t="shared" si="0"/>
        <v>-77.777777777777771</v>
      </c>
      <c r="G31" s="1"/>
      <c r="H31" s="1"/>
      <c r="I31" s="1"/>
    </row>
    <row r="32" spans="1:9" x14ac:dyDescent="0.25">
      <c r="A32" s="11" t="s">
        <v>69</v>
      </c>
      <c r="B32" s="12">
        <v>17</v>
      </c>
      <c r="C32" s="12">
        <v>24</v>
      </c>
      <c r="D32" s="12">
        <v>105</v>
      </c>
      <c r="E32" s="12">
        <v>122</v>
      </c>
      <c r="F32" s="13">
        <f t="shared" si="0"/>
        <v>16.19047619047619</v>
      </c>
      <c r="G32" s="1"/>
      <c r="H32" s="1"/>
      <c r="I32" s="1"/>
    </row>
    <row r="33" spans="1:9" x14ac:dyDescent="0.25">
      <c r="A33" s="8" t="s">
        <v>70</v>
      </c>
      <c r="B33" s="9">
        <v>17</v>
      </c>
      <c r="C33" s="9">
        <v>16</v>
      </c>
      <c r="D33" s="9">
        <v>78</v>
      </c>
      <c r="E33" s="9">
        <v>91</v>
      </c>
      <c r="F33" s="10">
        <f t="shared" si="0"/>
        <v>16.666666666666671</v>
      </c>
      <c r="G33" s="1"/>
      <c r="H33" s="1"/>
      <c r="I33" s="1"/>
    </row>
    <row r="34" spans="1:9" x14ac:dyDescent="0.25">
      <c r="A34" s="11" t="s">
        <v>71</v>
      </c>
      <c r="B34" s="12">
        <v>4</v>
      </c>
      <c r="C34" s="12">
        <v>5</v>
      </c>
      <c r="D34" s="12">
        <v>13</v>
      </c>
      <c r="E34" s="12">
        <v>12</v>
      </c>
      <c r="F34" s="13">
        <f t="shared" si="0"/>
        <v>-7.6923076923076934</v>
      </c>
      <c r="G34" s="1"/>
      <c r="H34" s="1"/>
      <c r="I34" s="1"/>
    </row>
    <row r="35" spans="1:9" x14ac:dyDescent="0.25">
      <c r="A35" s="14" t="s">
        <v>72</v>
      </c>
      <c r="B35" s="15">
        <f>SUM(B7:B34)</f>
        <v>401</v>
      </c>
      <c r="C35" s="15">
        <f t="shared" ref="C35:E35" si="1">SUM(C7:C34)</f>
        <v>453</v>
      </c>
      <c r="D35" s="15">
        <f t="shared" si="1"/>
        <v>2372</v>
      </c>
      <c r="E35" s="15">
        <f t="shared" si="1"/>
        <v>2586</v>
      </c>
      <c r="F35" s="16">
        <f t="shared" si="0"/>
        <v>9.0219224283305266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48</v>
      </c>
      <c r="C38" s="41">
        <f>D7</f>
        <v>46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647</v>
      </c>
      <c r="G38" s="42">
        <f>LOOKUP(E38,$A$38:$A$65,$C$38:$C$65)</f>
        <v>589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</v>
      </c>
      <c r="C39" s="41">
        <f t="shared" ref="C39:C65" si="5">D8</f>
        <v>30</v>
      </c>
      <c r="D39" s="41">
        <f t="shared" ref="D39:D65" si="6">_xlfn.RANK.EQ(B39,$B$38:$B$65)+COUNTIF($B$38:$B$65,B39)-1</f>
        <v>14</v>
      </c>
      <c r="E39" s="42" t="str">
        <f t="shared" si="2"/>
        <v>BALEARES</v>
      </c>
      <c r="F39" s="42">
        <f t="shared" ref="F39:F54" si="7">LOOKUP(E39,$A$38:$A$65,$B$38:$B$65)</f>
        <v>573</v>
      </c>
      <c r="G39" s="42">
        <f t="shared" ref="G39:G65" si="8">LOOKUP(E39,$A$38:$A$65,$C$38:$C$65)</f>
        <v>506</v>
      </c>
    </row>
    <row r="40" spans="1:9" x14ac:dyDescent="0.25">
      <c r="A40" s="42" t="str">
        <f t="shared" si="3"/>
        <v>ALMERIA</v>
      </c>
      <c r="B40" s="41">
        <f t="shared" si="4"/>
        <v>38</v>
      </c>
      <c r="C40" s="41">
        <f t="shared" si="5"/>
        <v>40</v>
      </c>
      <c r="D40" s="41">
        <f t="shared" si="6"/>
        <v>11</v>
      </c>
      <c r="E40" s="42" t="str">
        <f t="shared" si="2"/>
        <v>LAS PALMAS</v>
      </c>
      <c r="F40" s="42">
        <f t="shared" si="7"/>
        <v>223</v>
      </c>
      <c r="G40" s="42">
        <f t="shared" si="8"/>
        <v>232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CADIZ</v>
      </c>
      <c r="F41" s="42">
        <f t="shared" si="7"/>
        <v>218</v>
      </c>
      <c r="G41" s="42">
        <f t="shared" si="8"/>
        <v>168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SANTA CRUZ DE TENERIFE</v>
      </c>
      <c r="F42" s="42">
        <f t="shared" si="7"/>
        <v>214</v>
      </c>
      <c r="G42" s="42">
        <f t="shared" si="8"/>
        <v>191</v>
      </c>
    </row>
    <row r="43" spans="1:9" x14ac:dyDescent="0.25">
      <c r="A43" s="42" t="str">
        <f t="shared" si="3"/>
        <v>BAHIA DE CADIZ</v>
      </c>
      <c r="B43" s="41">
        <f t="shared" si="4"/>
        <v>218</v>
      </c>
      <c r="C43" s="41">
        <f t="shared" si="5"/>
        <v>168</v>
      </c>
      <c r="D43" s="41">
        <f t="shared" si="6"/>
        <v>4</v>
      </c>
      <c r="E43" s="42" t="str">
        <f t="shared" si="2"/>
        <v>MALAGA</v>
      </c>
      <c r="F43" s="42">
        <f t="shared" si="7"/>
        <v>212</v>
      </c>
      <c r="G43" s="42">
        <f t="shared" si="8"/>
        <v>197</v>
      </c>
    </row>
    <row r="44" spans="1:9" x14ac:dyDescent="0.25">
      <c r="A44" s="42" t="str">
        <f t="shared" si="3"/>
        <v>BALEARES</v>
      </c>
      <c r="B44" s="41">
        <f t="shared" si="4"/>
        <v>573</v>
      </c>
      <c r="C44" s="41">
        <f t="shared" si="5"/>
        <v>506</v>
      </c>
      <c r="D44" s="41">
        <f t="shared" si="6"/>
        <v>2</v>
      </c>
      <c r="E44" s="42" t="str">
        <f t="shared" si="2"/>
        <v>VALENCIA</v>
      </c>
      <c r="F44" s="42">
        <f t="shared" si="7"/>
        <v>122</v>
      </c>
      <c r="G44" s="42">
        <f t="shared" si="8"/>
        <v>105</v>
      </c>
    </row>
    <row r="45" spans="1:9" x14ac:dyDescent="0.25">
      <c r="A45" s="42" t="str">
        <f t="shared" si="3"/>
        <v>BARCELONA</v>
      </c>
      <c r="B45" s="41">
        <f t="shared" si="4"/>
        <v>647</v>
      </c>
      <c r="C45" s="41">
        <f t="shared" si="5"/>
        <v>589</v>
      </c>
      <c r="D45" s="41">
        <f t="shared" si="6"/>
        <v>1</v>
      </c>
      <c r="E45" s="42" t="str">
        <f t="shared" si="2"/>
        <v>VIGO</v>
      </c>
      <c r="F45" s="42">
        <f t="shared" si="7"/>
        <v>91</v>
      </c>
      <c r="G45" s="42">
        <f t="shared" si="8"/>
        <v>78</v>
      </c>
    </row>
    <row r="46" spans="1:9" x14ac:dyDescent="0.25">
      <c r="A46" s="42" t="str">
        <f t="shared" si="3"/>
        <v>BILBAO</v>
      </c>
      <c r="B46" s="41">
        <f t="shared" si="4"/>
        <v>32</v>
      </c>
      <c r="C46" s="41">
        <f t="shared" si="5"/>
        <v>24</v>
      </c>
      <c r="D46" s="41">
        <f t="shared" si="6"/>
        <v>14</v>
      </c>
      <c r="E46" s="42" t="e">
        <f t="shared" si="2"/>
        <v>#N/A</v>
      </c>
      <c r="F46" s="42" t="e">
        <f t="shared" si="7"/>
        <v>#N/A</v>
      </c>
      <c r="G46" s="42" t="e">
        <f t="shared" si="8"/>
        <v>#N/A</v>
      </c>
    </row>
    <row r="47" spans="1:9" x14ac:dyDescent="0.25">
      <c r="A47" s="42" t="str">
        <f t="shared" si="3"/>
        <v>CARTAGENA</v>
      </c>
      <c r="B47" s="41">
        <f t="shared" si="4"/>
        <v>48</v>
      </c>
      <c r="C47" s="41">
        <f t="shared" si="5"/>
        <v>32</v>
      </c>
      <c r="D47" s="41">
        <f t="shared" si="6"/>
        <v>10</v>
      </c>
      <c r="E47" s="42" t="str">
        <f t="shared" si="2"/>
        <v>A CORUÑA</v>
      </c>
      <c r="F47" s="42">
        <f t="shared" si="7"/>
        <v>48</v>
      </c>
      <c r="G47" s="42">
        <f t="shared" si="8"/>
        <v>46</v>
      </c>
    </row>
    <row r="48" spans="1:9" x14ac:dyDescent="0.25">
      <c r="A48" s="42" t="str">
        <f t="shared" si="3"/>
        <v>CASTELLON</v>
      </c>
      <c r="B48" s="41">
        <f t="shared" si="4"/>
        <v>1</v>
      </c>
      <c r="C48" s="41">
        <f t="shared" si="5"/>
        <v>0</v>
      </c>
      <c r="D48" s="41">
        <f t="shared" si="6"/>
        <v>23</v>
      </c>
      <c r="E48" s="42" t="str">
        <f t="shared" si="2"/>
        <v>ALMERIA</v>
      </c>
      <c r="F48" s="42">
        <f t="shared" si="7"/>
        <v>38</v>
      </c>
      <c r="G48" s="42">
        <f t="shared" si="8"/>
        <v>40</v>
      </c>
    </row>
    <row r="49" spans="1:7" x14ac:dyDescent="0.25">
      <c r="A49" s="42" t="str">
        <f t="shared" si="3"/>
        <v>CEUTA</v>
      </c>
      <c r="B49" s="41">
        <f t="shared" si="4"/>
        <v>5</v>
      </c>
      <c r="C49" s="41">
        <f t="shared" si="5"/>
        <v>7</v>
      </c>
      <c r="D49" s="41">
        <f t="shared" si="6"/>
        <v>19</v>
      </c>
      <c r="E49" s="42" t="str">
        <f t="shared" si="2"/>
        <v>SEVILLA</v>
      </c>
      <c r="F49" s="42">
        <f t="shared" si="7"/>
        <v>36</v>
      </c>
      <c r="G49" s="42">
        <f t="shared" si="8"/>
        <v>76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2</v>
      </c>
      <c r="D50" s="41">
        <f t="shared" si="6"/>
        <v>20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9</v>
      </c>
      <c r="C51" s="41">
        <f t="shared" si="5"/>
        <v>5</v>
      </c>
      <c r="D51" s="41">
        <f t="shared" si="6"/>
        <v>17</v>
      </c>
      <c r="E51" s="42" t="str">
        <f t="shared" si="2"/>
        <v>ALICANTE</v>
      </c>
      <c r="F51" s="42">
        <f t="shared" si="7"/>
        <v>32</v>
      </c>
      <c r="G51" s="42">
        <f t="shared" si="8"/>
        <v>30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</v>
      </c>
      <c r="D52" s="41">
        <f t="shared" si="6"/>
        <v>28</v>
      </c>
      <c r="E52" s="42" t="str">
        <f t="shared" si="2"/>
        <v>VILAGARCIA</v>
      </c>
      <c r="F52" s="42">
        <f t="shared" si="7"/>
        <v>12</v>
      </c>
      <c r="G52" s="42">
        <f t="shared" si="8"/>
        <v>13</v>
      </c>
    </row>
    <row r="53" spans="1:7" x14ac:dyDescent="0.25">
      <c r="A53" s="42" t="str">
        <f t="shared" si="3"/>
        <v>LAS PALMAS</v>
      </c>
      <c r="B53" s="41">
        <f t="shared" si="4"/>
        <v>223</v>
      </c>
      <c r="C53" s="41">
        <f t="shared" si="5"/>
        <v>232</v>
      </c>
      <c r="D53" s="41">
        <f t="shared" si="6"/>
        <v>3</v>
      </c>
      <c r="E53" s="42" t="str">
        <f t="shared" si="2"/>
        <v>MOTRIL</v>
      </c>
      <c r="F53" s="42">
        <f t="shared" si="7"/>
        <v>11</v>
      </c>
      <c r="G53" s="42">
        <f t="shared" si="8"/>
        <v>13</v>
      </c>
    </row>
    <row r="54" spans="1:7" x14ac:dyDescent="0.25">
      <c r="A54" s="42" t="str">
        <f t="shared" si="3"/>
        <v>MALAGA</v>
      </c>
      <c r="B54" s="41">
        <f t="shared" si="4"/>
        <v>212</v>
      </c>
      <c r="C54" s="41">
        <f t="shared" si="5"/>
        <v>197</v>
      </c>
      <c r="D54" s="41">
        <f t="shared" si="6"/>
        <v>6</v>
      </c>
      <c r="E54" s="42" t="str">
        <f t="shared" si="2"/>
        <v>GIJON</v>
      </c>
      <c r="F54" s="42">
        <f t="shared" si="7"/>
        <v>9</v>
      </c>
      <c r="G54" s="42">
        <f t="shared" si="8"/>
        <v>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7</v>
      </c>
      <c r="G55" s="42">
        <f t="shared" si="8"/>
        <v>7</v>
      </c>
    </row>
    <row r="56" spans="1:7" x14ac:dyDescent="0.25">
      <c r="A56" s="42" t="str">
        <f t="shared" si="3"/>
        <v>MELILLA</v>
      </c>
      <c r="B56" s="41">
        <f t="shared" si="4"/>
        <v>2</v>
      </c>
      <c r="C56" s="41">
        <f t="shared" si="5"/>
        <v>0</v>
      </c>
      <c r="D56" s="41">
        <f t="shared" si="6"/>
        <v>22</v>
      </c>
      <c r="E56" s="42" t="str">
        <f t="shared" si="2"/>
        <v>CEUTA</v>
      </c>
      <c r="F56" s="42">
        <f t="shared" si="9"/>
        <v>5</v>
      </c>
      <c r="G56" s="42">
        <f t="shared" si="8"/>
        <v>7</v>
      </c>
    </row>
    <row r="57" spans="1:7" x14ac:dyDescent="0.25">
      <c r="A57" s="42" t="str">
        <f t="shared" si="3"/>
        <v>MOTRIL</v>
      </c>
      <c r="B57" s="41">
        <f t="shared" si="4"/>
        <v>11</v>
      </c>
      <c r="C57" s="41">
        <f t="shared" si="5"/>
        <v>13</v>
      </c>
      <c r="D57" s="41">
        <f t="shared" si="6"/>
        <v>16</v>
      </c>
      <c r="E57" s="42" t="str">
        <f t="shared" si="2"/>
        <v>FERROL-SAN CIBRAO</v>
      </c>
      <c r="F57" s="42">
        <f t="shared" si="9"/>
        <v>3</v>
      </c>
      <c r="G57" s="42">
        <f t="shared" si="8"/>
        <v>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214</v>
      </c>
      <c r="C59" s="41">
        <f t="shared" si="5"/>
        <v>191</v>
      </c>
      <c r="D59" s="41">
        <f t="shared" si="6"/>
        <v>5</v>
      </c>
      <c r="E59" s="42" t="str">
        <f t="shared" si="2"/>
        <v>MELILLA</v>
      </c>
      <c r="F59" s="42">
        <f t="shared" si="9"/>
        <v>2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7</v>
      </c>
      <c r="C60" s="41">
        <f t="shared" si="5"/>
        <v>7</v>
      </c>
      <c r="D60" s="41">
        <f t="shared" si="6"/>
        <v>18</v>
      </c>
      <c r="E60" s="42" t="str">
        <f t="shared" si="2"/>
        <v>CASTELLON</v>
      </c>
      <c r="F60" s="42">
        <f t="shared" si="9"/>
        <v>1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36</v>
      </c>
      <c r="C61" s="41">
        <f t="shared" si="5"/>
        <v>76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9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122</v>
      </c>
      <c r="C63" s="41">
        <f t="shared" si="5"/>
        <v>105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91</v>
      </c>
      <c r="C64" s="41">
        <f t="shared" si="5"/>
        <v>78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</v>
      </c>
      <c r="C65" s="41">
        <f t="shared" si="5"/>
        <v>13</v>
      </c>
      <c r="D65" s="41">
        <f t="shared" si="6"/>
        <v>15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3AE57ED1-F578-47F5-8535-21B88618E3AE}"/>
</file>

<file path=customXml/itemProps2.xml><?xml version="1.0" encoding="utf-8"?>
<ds:datastoreItem xmlns:ds="http://schemas.openxmlformats.org/officeDocument/2006/customXml" ds:itemID="{99959B95-8B78-45DC-AEF2-C1CA8F86E079}"/>
</file>

<file path=customXml/itemProps3.xml><?xml version="1.0" encoding="utf-8"?>
<ds:datastoreItem xmlns:ds="http://schemas.openxmlformats.org/officeDocument/2006/customXml" ds:itemID="{5B0D3772-F3A4-4074-BEC7-D969EF474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2017-09-29T11:55:44Z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