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G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F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55" i="27" l="1"/>
  <c r="F63" i="28"/>
  <c r="G65" i="27"/>
  <c r="F46" i="27"/>
  <c r="F63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<sst xmlns="http://schemas.openxmlformats.org/spreadsheetml/2006/main" count="755" uniqueCount="98">
  <si>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</si>
  <si>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</si>
  <si>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</si>
  <si>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</si>
  <si>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</si>
  <si>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</si>
  <si>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</si>
  <si>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</si>
  <si>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</si>
  <si>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</si>
  <si>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</si>
  <si>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</si>
  <si>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</si>
  <si>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</si>
  <si>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</si>
  <si>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</si>
  <si>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</si>
  <si>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</si>
  <si>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</si>
  <si>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</si>
  <si>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</si>
  <si>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</si>
  <si>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</si>
  <si>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</si>
  <si>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</si>
  <si>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</si>
  <si>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</si>
  <si>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</si>
  <si>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</si>
  <si>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</si>
  <si>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</si>
  <si>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</si>
  <si>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</si>
  <si>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</si>
  <si>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</si>
  <si>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</si>
  <si>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</si>
  <si>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</si>
  <si>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</si>
  <si>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</si>
  <si>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</si>
  <si>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</si>
  <si>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</si>
  <si>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</si>
  <si>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</si>
  <si>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</si>
  <si>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</si>
  <si>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</si>
  <si>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</si>
  <si>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</si>
  <si>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</si>
  <si>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</si>
  <si>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</si>
  <si>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</si>
  <si>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</si>
  <si>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</si>
  <si>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</si>
  <si>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</si>
  <si>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</si>
  <si>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</si>
  <si>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</si>
  <si>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</si>
  <si>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</si>
  <si>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</si>
  <si>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</si>
  <si>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</si>
  <si>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</si>
  <si>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</si>
  <si>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</si>
  <si>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</si>
  <si>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</si>
  <si>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</si>
  <si>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</si>
  <si>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</si>
  <si>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</si>
  <si>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</si>
  <si>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</si>
  <si>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</si>
  <si>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</si>
  <si>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</si>
  <si>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</si>
  <si>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</si>
  <si>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</si>
  <si>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</si>
  <si>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</si>
  <si>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</si>
  <si>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</si>
  <si>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</si>
  <si>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</si>
  <si>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</si>
  <si>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</si>
  <si>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</si>
  <si>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</si>
  <si>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</si>
  <si>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</si>
  <si>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</si>
  <si>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</si>
  <si>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t>Mes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</si>
</sst>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56696776</c:v>
                </c:pt>
                <c:pt idx="1">
                  <c:v>52719719</c:v>
                </c:pt>
                <c:pt idx="2">
                  <c:v>36166075</c:v>
                </c:pt>
                <c:pt idx="3">
                  <c:v>28182011</c:v>
                </c:pt>
                <c:pt idx="4">
                  <c:v>27174832</c:v>
                </c:pt>
                <c:pt idx="5">
                  <c:v>18910658</c:v>
                </c:pt>
                <c:pt idx="6">
                  <c:v>17241470</c:v>
                </c:pt>
                <c:pt idx="7">
                  <c:v>15936665</c:v>
                </c:pt>
                <c:pt idx="8">
                  <c:v>13206172</c:v>
                </c:pt>
                <c:pt idx="9">
                  <c:v>13061804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57488057</c:v>
                </c:pt>
                <c:pt idx="1">
                  <c:v>47988384</c:v>
                </c:pt>
                <c:pt idx="2">
                  <c:v>35655267</c:v>
                </c:pt>
                <c:pt idx="3">
                  <c:v>26778426</c:v>
                </c:pt>
                <c:pt idx="4">
                  <c:v>26123975</c:v>
                </c:pt>
                <c:pt idx="5">
                  <c:v>17524634</c:v>
                </c:pt>
                <c:pt idx="6">
                  <c:v>14588261</c:v>
                </c:pt>
                <c:pt idx="7">
                  <c:v>17913355</c:v>
                </c:pt>
                <c:pt idx="8">
                  <c:v>13469432</c:v>
                </c:pt>
                <c:pt idx="9">
                  <c:v>11220975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52948071</c:v>
                </c:pt>
                <c:pt idx="1">
                  <c:v>52495038</c:v>
                </c:pt>
                <c:pt idx="2">
                  <c:v>35360249</c:v>
                </c:pt>
                <c:pt idx="3">
                  <c:v>27351797</c:v>
                </c:pt>
                <c:pt idx="4">
                  <c:v>27063934</c:v>
                </c:pt>
                <c:pt idx="5">
                  <c:v>17110053</c:v>
                </c:pt>
                <c:pt idx="6">
                  <c:v>17072657</c:v>
                </c:pt>
                <c:pt idx="7">
                  <c:v>15891472</c:v>
                </c:pt>
                <c:pt idx="8">
                  <c:v>12949410</c:v>
                </c:pt>
                <c:pt idx="9">
                  <c:v>12273747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52763819</c:v>
                </c:pt>
                <c:pt idx="1">
                  <c:v>47749737</c:v>
                </c:pt>
                <c:pt idx="2">
                  <c:v>34617104</c:v>
                </c:pt>
                <c:pt idx="3">
                  <c:v>26403430</c:v>
                </c:pt>
                <c:pt idx="4">
                  <c:v>25944111</c:v>
                </c:pt>
                <c:pt idx="5">
                  <c:v>15744575</c:v>
                </c:pt>
                <c:pt idx="6">
                  <c:v>14550273</c:v>
                </c:pt>
                <c:pt idx="7">
                  <c:v>17854264</c:v>
                </c:pt>
                <c:pt idx="8">
                  <c:v>11117577</c:v>
                </c:pt>
                <c:pt idx="9">
                  <c:v>12623001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TARRAGONA</c:v>
                </c:pt>
                <c:pt idx="2">
                  <c:v>BILBAO</c:v>
                </c:pt>
                <c:pt idx="3">
                  <c:v>HUELVA</c:v>
                </c:pt>
                <c:pt idx="4">
                  <c:v>CARTAGENA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17791572</c:v>
                </c:pt>
                <c:pt idx="1">
                  <c:v>16234496</c:v>
                </c:pt>
                <c:pt idx="2">
                  <c:v>16066758</c:v>
                </c:pt>
                <c:pt idx="3">
                  <c:v>12780384</c:v>
                </c:pt>
                <c:pt idx="4">
                  <c:v>12636742</c:v>
                </c:pt>
                <c:pt idx="5">
                  <c:v>9465655</c:v>
                </c:pt>
                <c:pt idx="6">
                  <c:v>6779743</c:v>
                </c:pt>
                <c:pt idx="7">
                  <c:v>6281897</c:v>
                </c:pt>
                <c:pt idx="8">
                  <c:v>6102861</c:v>
                </c:pt>
                <c:pt idx="9">
                  <c:v>4284755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TARRAGONA</c:v>
                </c:pt>
                <c:pt idx="2">
                  <c:v>BILBAO</c:v>
                </c:pt>
                <c:pt idx="3">
                  <c:v>HUELVA</c:v>
                </c:pt>
                <c:pt idx="4">
                  <c:v>CARTAGENA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16358674</c:v>
                </c:pt>
                <c:pt idx="1">
                  <c:v>15412030</c:v>
                </c:pt>
                <c:pt idx="2">
                  <c:v>17560311</c:v>
                </c:pt>
                <c:pt idx="3">
                  <c:v>11019137</c:v>
                </c:pt>
                <c:pt idx="4">
                  <c:v>14279290</c:v>
                </c:pt>
                <c:pt idx="5">
                  <c:v>9752700</c:v>
                </c:pt>
                <c:pt idx="6">
                  <c:v>7102730</c:v>
                </c:pt>
                <c:pt idx="7">
                  <c:v>5562014</c:v>
                </c:pt>
                <c:pt idx="8">
                  <c:v>6503072</c:v>
                </c:pt>
                <c:pt idx="9">
                  <c:v>4928123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ALMERIA</c:v>
                </c:pt>
                <c:pt idx="8">
                  <c:v>CARTAGENA</c:v>
                </c:pt>
                <c:pt idx="9">
                  <c:v>CASTELLON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11149606</c:v>
                </c:pt>
                <c:pt idx="1">
                  <c:v>7757868</c:v>
                </c:pt>
                <c:pt idx="2">
                  <c:v>6293235</c:v>
                </c:pt>
                <c:pt idx="3">
                  <c:v>4071476</c:v>
                </c:pt>
                <c:pt idx="4">
                  <c:v>3729569</c:v>
                </c:pt>
                <c:pt idx="5">
                  <c:v>2957239</c:v>
                </c:pt>
                <c:pt idx="6">
                  <c:v>2643162</c:v>
                </c:pt>
                <c:pt idx="7">
                  <c:v>2619057</c:v>
                </c:pt>
                <c:pt idx="8">
                  <c:v>2445265</c:v>
                </c:pt>
                <c:pt idx="9">
                  <c:v>2417944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ALMERIA</c:v>
                </c:pt>
                <c:pt idx="8">
                  <c:v>CARTAGENA</c:v>
                </c:pt>
                <c:pt idx="9">
                  <c:v>CASTELLON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9519229</c:v>
                </c:pt>
                <c:pt idx="1">
                  <c:v>8022720</c:v>
                </c:pt>
                <c:pt idx="2">
                  <c:v>7592108</c:v>
                </c:pt>
                <c:pt idx="3">
                  <c:v>3286366</c:v>
                </c:pt>
                <c:pt idx="4">
                  <c:v>3002109</c:v>
                </c:pt>
                <c:pt idx="5">
                  <c:v>3213642</c:v>
                </c:pt>
                <c:pt idx="6">
                  <c:v>2584996</c:v>
                </c:pt>
                <c:pt idx="7">
                  <c:v>2777356</c:v>
                </c:pt>
                <c:pt idx="8">
                  <c:v>2976947</c:v>
                </c:pt>
                <c:pt idx="9">
                  <c:v>1507839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46059818</c:v>
                </c:pt>
                <c:pt idx="1">
                  <c:v>33945282</c:v>
                </c:pt>
                <c:pt idx="2">
                  <c:v>22937355</c:v>
                </c:pt>
                <c:pt idx="3">
                  <c:v>12656650</c:v>
                </c:pt>
                <c:pt idx="4">
                  <c:v>7555470</c:v>
                </c:pt>
                <c:pt idx="5">
                  <c:v>6803020</c:v>
                </c:pt>
                <c:pt idx="6">
                  <c:v>4798522</c:v>
                </c:pt>
                <c:pt idx="7">
                  <c:v>3071570</c:v>
                </c:pt>
                <c:pt idx="8">
                  <c:v>2830744</c:v>
                </c:pt>
                <c:pt idx="9">
                  <c:v>1797326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39967003</c:v>
                </c:pt>
                <c:pt idx="1">
                  <c:v>34930729</c:v>
                </c:pt>
                <c:pt idx="2">
                  <c:v>21650762</c:v>
                </c:pt>
                <c:pt idx="3">
                  <c:v>11323469</c:v>
                </c:pt>
                <c:pt idx="4">
                  <c:v>5841010</c:v>
                </c:pt>
                <c:pt idx="5">
                  <c:v>6894671</c:v>
                </c:pt>
                <c:pt idx="6">
                  <c:v>4767443</c:v>
                </c:pt>
                <c:pt idx="7">
                  <c:v>2509361</c:v>
                </c:pt>
                <c:pt idx="8">
                  <c:v>2555576</c:v>
                </c:pt>
                <c:pt idx="9">
                  <c:v>1435294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SANTANDER</c:v>
                </c:pt>
                <c:pt idx="6">
                  <c:v>GIJON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69874</c:v>
                </c:pt>
                <c:pt idx="1">
                  <c:v>37315</c:v>
                </c:pt>
                <c:pt idx="2">
                  <c:v>15354</c:v>
                </c:pt>
                <c:pt idx="3">
                  <c:v>15003</c:v>
                </c:pt>
                <c:pt idx="4">
                  <c:v>12413</c:v>
                </c:pt>
                <c:pt idx="5">
                  <c:v>8697</c:v>
                </c:pt>
                <c:pt idx="6">
                  <c:v>8497</c:v>
                </c:pt>
                <c:pt idx="7">
                  <c:v>3641</c:v>
                </c:pt>
                <c:pt idx="8">
                  <c:v>3504</c:v>
                </c:pt>
                <c:pt idx="9">
                  <c:v>2822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SANTANDER</c:v>
                </c:pt>
                <c:pt idx="6">
                  <c:v>GIJON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70353</c:v>
                </c:pt>
                <c:pt idx="1">
                  <c:v>38297</c:v>
                </c:pt>
                <c:pt idx="2">
                  <c:v>17365</c:v>
                </c:pt>
                <c:pt idx="3">
                  <c:v>12884</c:v>
                </c:pt>
                <c:pt idx="4">
                  <c:v>12518</c:v>
                </c:pt>
                <c:pt idx="5">
                  <c:v>11178</c:v>
                </c:pt>
                <c:pt idx="6">
                  <c:v>10242</c:v>
                </c:pt>
                <c:pt idx="7">
                  <c:v>4420</c:v>
                </c:pt>
                <c:pt idx="8">
                  <c:v>4125</c:v>
                </c:pt>
                <c:pt idx="9">
                  <c:v>2759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2249375</c:v>
                </c:pt>
                <c:pt idx="1">
                  <c:v>1798625</c:v>
                </c:pt>
                <c:pt idx="2">
                  <c:v>928180</c:v>
                </c:pt>
                <c:pt idx="3">
                  <c:v>804024</c:v>
                </c:pt>
                <c:pt idx="4">
                  <c:v>561656</c:v>
                </c:pt>
                <c:pt idx="5">
                  <c:v>231487</c:v>
                </c:pt>
                <c:pt idx="6">
                  <c:v>223622</c:v>
                </c:pt>
                <c:pt idx="7">
                  <c:v>150349</c:v>
                </c:pt>
                <c:pt idx="8">
                  <c:v>118698</c:v>
                </c:pt>
                <c:pt idx="9">
                  <c:v>115653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2819464</c:v>
                </c:pt>
                <c:pt idx="1">
                  <c:v>1776685</c:v>
                </c:pt>
                <c:pt idx="2">
                  <c:v>840694</c:v>
                </c:pt>
                <c:pt idx="3">
                  <c:v>1036125</c:v>
                </c:pt>
                <c:pt idx="4">
                  <c:v>455456</c:v>
                </c:pt>
                <c:pt idx="5">
                  <c:v>275984</c:v>
                </c:pt>
                <c:pt idx="6">
                  <c:v>236995</c:v>
                </c:pt>
                <c:pt idx="7">
                  <c:v>152814</c:v>
                </c:pt>
                <c:pt idx="8">
                  <c:v>31737</c:v>
                </c:pt>
                <c:pt idx="9">
                  <c:v>107575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MALAGA</c:v>
                </c:pt>
                <c:pt idx="7">
                  <c:v>GIJON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28788367</c:v>
                </c:pt>
                <c:pt idx="1">
                  <c:v>26395027</c:v>
                </c:pt>
                <c:pt idx="2">
                  <c:v>7896196</c:v>
                </c:pt>
                <c:pt idx="3">
                  <c:v>6088755</c:v>
                </c:pt>
                <c:pt idx="4">
                  <c:v>5113341</c:v>
                </c:pt>
                <c:pt idx="5">
                  <c:v>769074</c:v>
                </c:pt>
                <c:pt idx="6">
                  <c:v>704571</c:v>
                </c:pt>
                <c:pt idx="7">
                  <c:v>643830</c:v>
                </c:pt>
                <c:pt idx="8">
                  <c:v>375322</c:v>
                </c:pt>
                <c:pt idx="9">
                  <c:v>317056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MALAGA</c:v>
                </c:pt>
                <c:pt idx="7">
                  <c:v>GIJON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30741871</c:v>
                </c:pt>
                <c:pt idx="1">
                  <c:v>22564865</c:v>
                </c:pt>
                <c:pt idx="2">
                  <c:v>6629062</c:v>
                </c:pt>
                <c:pt idx="3">
                  <c:v>6124642</c:v>
                </c:pt>
                <c:pt idx="4">
                  <c:v>4580646</c:v>
                </c:pt>
                <c:pt idx="5">
                  <c:v>593525</c:v>
                </c:pt>
                <c:pt idx="6">
                  <c:v>508381</c:v>
                </c:pt>
                <c:pt idx="7">
                  <c:v>426895</c:v>
                </c:pt>
                <c:pt idx="8">
                  <c:v>33949</c:v>
                </c:pt>
                <c:pt idx="9">
                  <c:v>585763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28558469</c:v>
                </c:pt>
                <c:pt idx="1">
                  <c:v>26369103</c:v>
                </c:pt>
                <c:pt idx="2">
                  <c:v>7466508</c:v>
                </c:pt>
                <c:pt idx="3">
                  <c:v>5729871</c:v>
                </c:pt>
                <c:pt idx="4">
                  <c:v>1753290</c:v>
                </c:pt>
                <c:pt idx="5">
                  <c:v>704571</c:v>
                </c:pt>
                <c:pt idx="6">
                  <c:v>184593</c:v>
                </c:pt>
                <c:pt idx="7">
                  <c:v>115736</c:v>
                </c:pt>
                <c:pt idx="8">
                  <c:v>86526</c:v>
                </c:pt>
                <c:pt idx="9">
                  <c:v>7551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29685717</c:v>
                </c:pt>
                <c:pt idx="1">
                  <c:v>22555035</c:v>
                </c:pt>
                <c:pt idx="2">
                  <c:v>6408977</c:v>
                </c:pt>
                <c:pt idx="3">
                  <c:v>5624646</c:v>
                </c:pt>
                <c:pt idx="4">
                  <c:v>1376689</c:v>
                </c:pt>
                <c:pt idx="5">
                  <c:v>508381</c:v>
                </c:pt>
                <c:pt idx="6">
                  <c:v>202896</c:v>
                </c:pt>
                <c:pt idx="7">
                  <c:v>93021</c:v>
                </c:pt>
                <c:pt idx="8">
                  <c:v>63625</c:v>
                </c:pt>
                <c:pt idx="9">
                  <c:v>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40284513</c:v>
                </c:pt>
                <c:pt idx="1">
                  <c:v>30253563</c:v>
                </c:pt>
                <c:pt idx="2">
                  <c:v>15704563</c:v>
                </c:pt>
                <c:pt idx="3">
                  <c:v>10127223</c:v>
                </c:pt>
                <c:pt idx="4">
                  <c:v>4547729</c:v>
                </c:pt>
                <c:pt idx="5">
                  <c:v>2366636</c:v>
                </c:pt>
                <c:pt idx="6">
                  <c:v>2363275</c:v>
                </c:pt>
                <c:pt idx="7">
                  <c:v>1830585</c:v>
                </c:pt>
                <c:pt idx="8">
                  <c:v>1119032</c:v>
                </c:pt>
                <c:pt idx="9">
                  <c:v>947099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35372706</c:v>
                </c:pt>
                <c:pt idx="1">
                  <c:v>31239798</c:v>
                </c:pt>
                <c:pt idx="2">
                  <c:v>14520225</c:v>
                </c:pt>
                <c:pt idx="3">
                  <c:v>8989679</c:v>
                </c:pt>
                <c:pt idx="4">
                  <c:v>3873640</c:v>
                </c:pt>
                <c:pt idx="5">
                  <c:v>1964776</c:v>
                </c:pt>
                <c:pt idx="6">
                  <c:v>2299937</c:v>
                </c:pt>
                <c:pt idx="7">
                  <c:v>1652988</c:v>
                </c:pt>
                <c:pt idx="8">
                  <c:v>712968</c:v>
                </c:pt>
                <c:pt idx="9">
                  <c:v>788634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BILBAO</c:v>
                </c:pt>
                <c:pt idx="7">
                  <c:v>SANTANDER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7200559</c:v>
                </c:pt>
                <c:pt idx="1">
                  <c:v>6722839</c:v>
                </c:pt>
                <c:pt idx="2">
                  <c:v>3907556</c:v>
                </c:pt>
                <c:pt idx="3">
                  <c:v>3459137</c:v>
                </c:pt>
                <c:pt idx="4">
                  <c:v>2774429</c:v>
                </c:pt>
                <c:pt idx="5">
                  <c:v>1978990</c:v>
                </c:pt>
                <c:pt idx="6">
                  <c:v>1074043</c:v>
                </c:pt>
                <c:pt idx="7">
                  <c:v>1069049</c:v>
                </c:pt>
                <c:pt idx="8">
                  <c:v>1042807</c:v>
                </c:pt>
                <c:pt idx="9">
                  <c:v>806482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BILBAO</c:v>
                </c:pt>
                <c:pt idx="7">
                  <c:v>SANTANDER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7007838</c:v>
                </c:pt>
                <c:pt idx="1">
                  <c:v>6810964</c:v>
                </c:pt>
                <c:pt idx="2">
                  <c:v>3702373</c:v>
                </c:pt>
                <c:pt idx="3">
                  <c:v>3538667</c:v>
                </c:pt>
                <c:pt idx="4">
                  <c:v>2713128</c:v>
                </c:pt>
                <c:pt idx="5">
                  <c:v>1877027</c:v>
                </c:pt>
                <c:pt idx="6">
                  <c:v>637150</c:v>
                </c:pt>
                <c:pt idx="7">
                  <c:v>631697</c:v>
                </c:pt>
                <c:pt idx="8">
                  <c:v>996821</c:v>
                </c:pt>
                <c:pt idx="9">
                  <c:v>747691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3493045</c:v>
                </c:pt>
                <c:pt idx="1">
                  <c:v>2368012.0099999998</c:v>
                </c:pt>
                <c:pt idx="2">
                  <c:v>1600553.5</c:v>
                </c:pt>
                <c:pt idx="3">
                  <c:v>926902</c:v>
                </c:pt>
                <c:pt idx="4">
                  <c:v>425287.25</c:v>
                </c:pt>
                <c:pt idx="5">
                  <c:v>295382</c:v>
                </c:pt>
                <c:pt idx="6">
                  <c:v>255834</c:v>
                </c:pt>
                <c:pt idx="7">
                  <c:v>210091</c:v>
                </c:pt>
                <c:pt idx="8">
                  <c:v>177822.5</c:v>
                </c:pt>
                <c:pt idx="9">
                  <c:v>124724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3069858</c:v>
                </c:pt>
                <c:pt idx="1">
                  <c:v>2505603</c:v>
                </c:pt>
                <c:pt idx="2">
                  <c:v>1507547.5</c:v>
                </c:pt>
                <c:pt idx="3">
                  <c:v>830417</c:v>
                </c:pt>
                <c:pt idx="4">
                  <c:v>363870.25</c:v>
                </c:pt>
                <c:pt idx="5">
                  <c:v>284666</c:v>
                </c:pt>
                <c:pt idx="6">
                  <c:v>236354</c:v>
                </c:pt>
                <c:pt idx="7">
                  <c:v>175899</c:v>
                </c:pt>
                <c:pt idx="8">
                  <c:v>162782</c:v>
                </c:pt>
                <c:pt idx="9">
                  <c:v>106243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2220356.5</c:v>
                </c:pt>
                <c:pt idx="1">
                  <c:v>1762502</c:v>
                </c:pt>
                <c:pt idx="2">
                  <c:v>565019</c:v>
                </c:pt>
                <c:pt idx="3">
                  <c:v>516269</c:v>
                </c:pt>
                <c:pt idx="4">
                  <c:v>240283</c:v>
                </c:pt>
                <c:pt idx="5">
                  <c:v>154076</c:v>
                </c:pt>
                <c:pt idx="6">
                  <c:v>13376</c:v>
                </c:pt>
                <c:pt idx="7">
                  <c:v>7922</c:v>
                </c:pt>
                <c:pt idx="8">
                  <c:v>5052.5</c:v>
                </c:pt>
                <c:pt idx="9">
                  <c:v>1163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2383083</c:v>
                </c:pt>
                <c:pt idx="1">
                  <c:v>1522233</c:v>
                </c:pt>
                <c:pt idx="2">
                  <c:v>485845</c:v>
                </c:pt>
                <c:pt idx="3">
                  <c:v>500660.5</c:v>
                </c:pt>
                <c:pt idx="4">
                  <c:v>222861</c:v>
                </c:pt>
                <c:pt idx="5">
                  <c:v>118891</c:v>
                </c:pt>
                <c:pt idx="6">
                  <c:v>14250</c:v>
                </c:pt>
                <c:pt idx="7">
                  <c:v>6044</c:v>
                </c:pt>
                <c:pt idx="8">
                  <c:v>3834.5</c:v>
                </c:pt>
                <c:pt idx="9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286200</c:v>
                </c:pt>
                <c:pt idx="1">
                  <c:v>245322</c:v>
                </c:pt>
                <c:pt idx="2">
                  <c:v>166343.5</c:v>
                </c:pt>
                <c:pt idx="3">
                  <c:v>111902</c:v>
                </c:pt>
                <c:pt idx="4">
                  <c:v>105757</c:v>
                </c:pt>
                <c:pt idx="5">
                  <c:v>105014</c:v>
                </c:pt>
                <c:pt idx="6">
                  <c:v>68108</c:v>
                </c:pt>
                <c:pt idx="7">
                  <c:v>53992.5</c:v>
                </c:pt>
                <c:pt idx="8">
                  <c:v>42347.75</c:v>
                </c:pt>
                <c:pt idx="9">
                  <c:v>37115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272045</c:v>
                </c:pt>
                <c:pt idx="1">
                  <c:v>236943</c:v>
                </c:pt>
                <c:pt idx="2">
                  <c:v>191903.5</c:v>
                </c:pt>
                <c:pt idx="3">
                  <c:v>131683</c:v>
                </c:pt>
                <c:pt idx="4">
                  <c:v>90435</c:v>
                </c:pt>
                <c:pt idx="5">
                  <c:v>99261</c:v>
                </c:pt>
                <c:pt idx="6">
                  <c:v>115416</c:v>
                </c:pt>
                <c:pt idx="7">
                  <c:v>49000.5</c:v>
                </c:pt>
                <c:pt idx="8">
                  <c:v>46454.25</c:v>
                </c:pt>
                <c:pt idx="9">
                  <c:v>24286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1618641</c:v>
                </c:pt>
                <c:pt idx="1">
                  <c:v>917941</c:v>
                </c:pt>
                <c:pt idx="2">
                  <c:v>377887</c:v>
                </c:pt>
                <c:pt idx="3">
                  <c:v>140258.5</c:v>
                </c:pt>
                <c:pt idx="4">
                  <c:v>136278.5</c:v>
                </c:pt>
                <c:pt idx="5">
                  <c:v>83245</c:v>
                </c:pt>
                <c:pt idx="6">
                  <c:v>75665</c:v>
                </c:pt>
                <c:pt idx="7">
                  <c:v>45816</c:v>
                </c:pt>
                <c:pt idx="8">
                  <c:v>38708</c:v>
                </c:pt>
                <c:pt idx="9">
                  <c:v>36684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1415942</c:v>
                </c:pt>
                <c:pt idx="1">
                  <c:v>814983.5</c:v>
                </c:pt>
                <c:pt idx="2">
                  <c:v>313581.5</c:v>
                </c:pt>
                <c:pt idx="3">
                  <c:v>113531</c:v>
                </c:pt>
                <c:pt idx="4">
                  <c:v>117100</c:v>
                </c:pt>
                <c:pt idx="5">
                  <c:v>54888</c:v>
                </c:pt>
                <c:pt idx="6">
                  <c:v>72525</c:v>
                </c:pt>
                <c:pt idx="7">
                  <c:v>44237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BAHIA DE ALGECIRAS</c:v>
                </c:pt>
                <c:pt idx="7">
                  <c:v>SEVILLA</c:v>
                </c:pt>
                <c:pt idx="8">
                  <c:v>ALICANTE</c:v>
                </c:pt>
                <c:pt idx="9">
                  <c:v>BAHIA DE CADIZ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1730543</c:v>
                </c:pt>
                <c:pt idx="1">
                  <c:v>1084284.5</c:v>
                </c:pt>
                <c:pt idx="2">
                  <c:v>420234.75</c:v>
                </c:pt>
                <c:pt idx="3">
                  <c:v>361883</c:v>
                </c:pt>
                <c:pt idx="4">
                  <c:v>282006</c:v>
                </c:pt>
                <c:pt idx="5">
                  <c:v>169900.5</c:v>
                </c:pt>
                <c:pt idx="6">
                  <c:v>147655.51</c:v>
                </c:pt>
                <c:pt idx="7">
                  <c:v>124724</c:v>
                </c:pt>
                <c:pt idx="8">
                  <c:v>123028</c:v>
                </c:pt>
                <c:pt idx="9">
                  <c:v>92700.5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BAHIA DE ALGECIRAS</c:v>
                </c:pt>
                <c:pt idx="7">
                  <c:v>SEVILLA</c:v>
                </c:pt>
                <c:pt idx="8">
                  <c:v>ALICANTE</c:v>
                </c:pt>
                <c:pt idx="9">
                  <c:v>BAHIA DE CADIZ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1547625</c:v>
                </c:pt>
                <c:pt idx="1">
                  <c:v>1006887</c:v>
                </c:pt>
                <c:pt idx="2">
                  <c:v>360035.75</c:v>
                </c:pt>
                <c:pt idx="3">
                  <c:v>344572</c:v>
                </c:pt>
                <c:pt idx="4">
                  <c:v>270416</c:v>
                </c:pt>
                <c:pt idx="5">
                  <c:v>156738</c:v>
                </c:pt>
                <c:pt idx="6">
                  <c:v>122520</c:v>
                </c:pt>
                <c:pt idx="7">
                  <c:v>106239</c:v>
                </c:pt>
                <c:pt idx="8">
                  <c:v>108364</c:v>
                </c:pt>
                <c:pt idx="9">
                  <c:v>86529.5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VIGO</c:v>
                </c:pt>
                <c:pt idx="7">
                  <c:v>ALMERIA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5109838</c:v>
                </c:pt>
                <c:pt idx="1">
                  <c:v>4051000</c:v>
                </c:pt>
                <c:pt idx="2">
                  <c:v>3800904</c:v>
                </c:pt>
                <c:pt idx="3">
                  <c:v>3128972</c:v>
                </c:pt>
                <c:pt idx="4">
                  <c:v>1593240</c:v>
                </c:pt>
                <c:pt idx="5">
                  <c:v>1184431</c:v>
                </c:pt>
                <c:pt idx="6">
                  <c:v>962294</c:v>
                </c:pt>
                <c:pt idx="7">
                  <c:v>894850</c:v>
                </c:pt>
                <c:pt idx="8">
                  <c:v>826260</c:v>
                </c:pt>
                <c:pt idx="9">
                  <c:v>541182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VIGO</c:v>
                </c:pt>
                <c:pt idx="7">
                  <c:v>ALMERIA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5063059</c:v>
                </c:pt>
                <c:pt idx="1">
                  <c:v>4148218</c:v>
                </c:pt>
                <c:pt idx="2">
                  <c:v>3527238</c:v>
                </c:pt>
                <c:pt idx="3">
                  <c:v>2864201</c:v>
                </c:pt>
                <c:pt idx="4">
                  <c:v>1828520</c:v>
                </c:pt>
                <c:pt idx="5">
                  <c:v>1107718</c:v>
                </c:pt>
                <c:pt idx="6">
                  <c:v>1036596</c:v>
                </c:pt>
                <c:pt idx="7">
                  <c:v>1069496</c:v>
                </c:pt>
                <c:pt idx="8">
                  <c:v>650292</c:v>
                </c:pt>
                <c:pt idx="9">
                  <c:v>503671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MALAGA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2118279</c:v>
                </c:pt>
                <c:pt idx="1">
                  <c:v>1435411</c:v>
                </c:pt>
                <c:pt idx="2">
                  <c:v>546267</c:v>
                </c:pt>
                <c:pt idx="3">
                  <c:v>501552</c:v>
                </c:pt>
                <c:pt idx="4">
                  <c:v>406472</c:v>
                </c:pt>
                <c:pt idx="5">
                  <c:v>288706</c:v>
                </c:pt>
                <c:pt idx="6">
                  <c:v>234508</c:v>
                </c:pt>
                <c:pt idx="7">
                  <c:v>202102</c:v>
                </c:pt>
                <c:pt idx="8">
                  <c:v>82642</c:v>
                </c:pt>
                <c:pt idx="9">
                  <c:v>56318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MALAGA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1889420</c:v>
                </c:pt>
                <c:pt idx="1">
                  <c:v>1170163</c:v>
                </c:pt>
                <c:pt idx="2">
                  <c:v>389859</c:v>
                </c:pt>
                <c:pt idx="3">
                  <c:v>375585</c:v>
                </c:pt>
                <c:pt idx="4">
                  <c:v>437501</c:v>
                </c:pt>
                <c:pt idx="5">
                  <c:v>207621</c:v>
                </c:pt>
                <c:pt idx="6">
                  <c:v>173339</c:v>
                </c:pt>
                <c:pt idx="7">
                  <c:v>195541</c:v>
                </c:pt>
                <c:pt idx="8">
                  <c:v>53134</c:v>
                </c:pt>
                <c:pt idx="9">
                  <c:v>81053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SANTANDER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1012857</c:v>
                </c:pt>
                <c:pt idx="1">
                  <c:v>680146</c:v>
                </c:pt>
                <c:pt idx="2">
                  <c:v>393805</c:v>
                </c:pt>
                <c:pt idx="3">
                  <c:v>331261</c:v>
                </c:pt>
                <c:pt idx="4">
                  <c:v>273377</c:v>
                </c:pt>
                <c:pt idx="5">
                  <c:v>188124</c:v>
                </c:pt>
                <c:pt idx="6">
                  <c:v>165589</c:v>
                </c:pt>
                <c:pt idx="7">
                  <c:v>74991</c:v>
                </c:pt>
                <c:pt idx="8">
                  <c:v>67944</c:v>
                </c:pt>
                <c:pt idx="9">
                  <c:v>64041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SANTANDER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1034513</c:v>
                </c:pt>
                <c:pt idx="1">
                  <c:v>619367</c:v>
                </c:pt>
                <c:pt idx="2">
                  <c:v>390131</c:v>
                </c:pt>
                <c:pt idx="3">
                  <c:v>398823</c:v>
                </c:pt>
                <c:pt idx="4">
                  <c:v>243948</c:v>
                </c:pt>
                <c:pt idx="5">
                  <c:v>182154</c:v>
                </c:pt>
                <c:pt idx="6">
                  <c:v>227738</c:v>
                </c:pt>
                <c:pt idx="7">
                  <c:v>52190</c:v>
                </c:pt>
                <c:pt idx="8">
                  <c:v>81061</c:v>
                </c:pt>
                <c:pt idx="9">
                  <c:v>65575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24599</c:v>
                </c:pt>
                <c:pt idx="1">
                  <c:v>14202</c:v>
                </c:pt>
                <c:pt idx="2">
                  <c:v>10287</c:v>
                </c:pt>
                <c:pt idx="3">
                  <c:v>8808</c:v>
                </c:pt>
                <c:pt idx="4">
                  <c:v>7346</c:v>
                </c:pt>
                <c:pt idx="5">
                  <c:v>6934</c:v>
                </c:pt>
                <c:pt idx="6">
                  <c:v>5799</c:v>
                </c:pt>
                <c:pt idx="7">
                  <c:v>2705</c:v>
                </c:pt>
                <c:pt idx="8">
                  <c:v>2648</c:v>
                </c:pt>
                <c:pt idx="9">
                  <c:v>1654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20749</c:v>
                </c:pt>
                <c:pt idx="1">
                  <c:v>12748</c:v>
                </c:pt>
                <c:pt idx="2">
                  <c:v>10423</c:v>
                </c:pt>
                <c:pt idx="3">
                  <c:v>8532</c:v>
                </c:pt>
                <c:pt idx="4">
                  <c:v>6891</c:v>
                </c:pt>
                <c:pt idx="5">
                  <c:v>7162</c:v>
                </c:pt>
                <c:pt idx="6">
                  <c:v>5696</c:v>
                </c:pt>
                <c:pt idx="7">
                  <c:v>2526</c:v>
                </c:pt>
                <c:pt idx="8">
                  <c:v>2520</c:v>
                </c:pt>
                <c:pt idx="9">
                  <c:v>1807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245955327</c:v>
                </c:pt>
                <c:pt idx="1">
                  <c:v>217567977</c:v>
                </c:pt>
                <c:pt idx="2">
                  <c:v>167345972</c:v>
                </c:pt>
                <c:pt idx="3">
                  <c:v>156132782</c:v>
                </c:pt>
                <c:pt idx="4">
                  <c:v>147107789</c:v>
                </c:pt>
                <c:pt idx="5">
                  <c:v>133085650</c:v>
                </c:pt>
                <c:pt idx="6">
                  <c:v>53418754</c:v>
                </c:pt>
                <c:pt idx="7">
                  <c:v>37928750</c:v>
                </c:pt>
                <c:pt idx="8">
                  <c:v>36604148</c:v>
                </c:pt>
                <c:pt idx="9">
                  <c:v>35299036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228416953</c:v>
                </c:pt>
                <c:pt idx="1">
                  <c:v>208760324</c:v>
                </c:pt>
                <c:pt idx="2">
                  <c:v>148452309</c:v>
                </c:pt>
                <c:pt idx="3">
                  <c:v>148807586</c:v>
                </c:pt>
                <c:pt idx="4">
                  <c:v>134095558</c:v>
                </c:pt>
                <c:pt idx="5">
                  <c:v>118095690</c:v>
                </c:pt>
                <c:pt idx="6">
                  <c:v>52711898</c:v>
                </c:pt>
                <c:pt idx="7">
                  <c:v>36067871</c:v>
                </c:pt>
                <c:pt idx="8">
                  <c:v>35964952</c:v>
                </c:pt>
                <c:pt idx="9">
                  <c:v>30503655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MALAGA</c:v>
                </c:pt>
                <c:pt idx="3">
                  <c:v>BAHIA DE CADIZ</c:v>
                </c:pt>
                <c:pt idx="4">
                  <c:v>#N/A</c:v>
                </c:pt>
                <c:pt idx="5">
                  <c:v>LAS PALMAS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762</c:v>
                </c:pt>
                <c:pt idx="1">
                  <c:v>676</c:v>
                </c:pt>
                <c:pt idx="2">
                  <c:v>268</c:v>
                </c:pt>
                <c:pt idx="3">
                  <c:v>262</c:v>
                </c:pt>
                <c:pt idx="4">
                  <c:v>#N/A</c:v>
                </c:pt>
                <c:pt idx="5">
                  <c:v>258</c:v>
                </c:pt>
                <c:pt idx="6">
                  <c:v>140</c:v>
                </c:pt>
                <c:pt idx="7">
                  <c:v>103</c:v>
                </c:pt>
                <c:pt idx="8">
                  <c:v>61</c:v>
                </c:pt>
                <c:pt idx="9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MALAGA</c:v>
                </c:pt>
                <c:pt idx="3">
                  <c:v>BAHIA DE CADIZ</c:v>
                </c:pt>
                <c:pt idx="4">
                  <c:v>#N/A</c:v>
                </c:pt>
                <c:pt idx="5">
                  <c:v>LAS PALMAS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694</c:v>
                </c:pt>
                <c:pt idx="1">
                  <c:v>608</c:v>
                </c:pt>
                <c:pt idx="2">
                  <c:v>246</c:v>
                </c:pt>
                <c:pt idx="3">
                  <c:v>196</c:v>
                </c:pt>
                <c:pt idx="4">
                  <c:v>#N/A</c:v>
                </c:pt>
                <c:pt idx="5">
                  <c:v>272</c:v>
                </c:pt>
                <c:pt idx="6">
                  <c:v>127</c:v>
                </c:pt>
                <c:pt idx="7">
                  <c:v>88</c:v>
                </c:pt>
                <c:pt idx="8">
                  <c:v>39</c:v>
                </c:pt>
                <c:pt idx="9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21" sqref="D21:H34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39</v>
      </c>
    </row>
    <row r="4" spans="1:9" x14ac:dyDescent="0.25">
      <c r="F4" s="51"/>
      <c r="G4" s="51"/>
      <c r="I4" s="52">
        <v>40513</v>
      </c>
    </row>
    <row r="6" spans="1:9" x14ac:dyDescent="0.25">
      <c r="A6" s="53" t="s">
        <v>42</v>
      </c>
      <c r="B6" s="54"/>
      <c r="C6" s="54"/>
      <c r="D6" s="55" t="s">
        <v>97</v>
      </c>
      <c r="E6" s="56"/>
      <c r="F6" s="55" t="s">
        <v>40</v>
      </c>
      <c r="G6" s="56"/>
      <c r="H6" s="55" t="s">
        <v>41</v>
      </c>
      <c r="I6" s="56"/>
    </row>
    <row r="7" spans="1:9" x14ac:dyDescent="0.25">
      <c r="A7" s="57"/>
      <c r="B7" s="57"/>
      <c r="C7" s="57"/>
      <c r="D7" s="58">
        <v>2009</v>
      </c>
      <c r="E7" s="58">
        <v>2010</v>
      </c>
      <c r="F7" s="58">
        <v>2009</v>
      </c>
      <c r="G7" s="58">
        <v>2010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12474624</v>
      </c>
      <c r="E8" s="61">
        <v>13491006</v>
      </c>
      <c r="F8" s="61">
        <v>120613156</v>
      </c>
      <c r="G8" s="61">
        <v>120569443</v>
      </c>
      <c r="H8" s="61">
        <v>-43713</v>
      </c>
      <c r="I8" s="62">
        <f>((G8*100/F8)-100)</f>
        <v>-3.6242315058899521E-2</v>
      </c>
    </row>
    <row r="9" spans="1:9" x14ac:dyDescent="0.25">
      <c r="A9" s="63"/>
      <c r="B9" s="64"/>
      <c r="C9" s="60" t="s">
        <v>15</v>
      </c>
      <c r="D9" s="61">
        <v>6413358</v>
      </c>
      <c r="E9" s="61">
        <v>6902145</v>
      </c>
      <c r="F9" s="61">
        <v>63878085</v>
      </c>
      <c r="G9" s="61">
        <v>64620157</v>
      </c>
      <c r="H9" s="61">
        <v>742072</v>
      </c>
      <c r="I9" s="62">
        <f t="shared" ref="I9:I19" si="0">((G9*100/F9)-100)</f>
        <v>1.1617004485967328</v>
      </c>
    </row>
    <row r="10" spans="1:9" x14ac:dyDescent="0.25">
      <c r="A10" s="63"/>
      <c r="B10" s="59" t="s">
        <v>16</v>
      </c>
      <c r="C10" s="60" t="s">
        <v>17</v>
      </c>
      <c r="D10" s="61">
        <v>4302939</v>
      </c>
      <c r="E10" s="61">
        <v>4280443</v>
      </c>
      <c r="F10" s="61">
        <v>40419141</v>
      </c>
      <c r="G10" s="61">
        <v>43766555</v>
      </c>
      <c r="H10" s="61">
        <v>3347414</v>
      </c>
      <c r="I10" s="62">
        <f t="shared" si="0"/>
        <v>8.2817544291700784</v>
      </c>
    </row>
    <row r="11" spans="1:9" x14ac:dyDescent="0.25">
      <c r="A11" s="63"/>
      <c r="B11" s="63"/>
      <c r="C11" s="60" t="s">
        <v>18</v>
      </c>
      <c r="D11" s="61">
        <v>11096853</v>
      </c>
      <c r="E11" s="61">
        <v>12141071</v>
      </c>
      <c r="F11" s="61">
        <v>105660095</v>
      </c>
      <c r="G11" s="61">
        <v>114304357</v>
      </c>
      <c r="H11" s="61">
        <v>8644262</v>
      </c>
      <c r="I11" s="62">
        <f t="shared" si="0"/>
        <v>8.1811983985060834</v>
      </c>
    </row>
    <row r="12" spans="1:9" x14ac:dyDescent="0.25">
      <c r="A12" s="64"/>
      <c r="B12" s="64"/>
      <c r="C12" s="60" t="s">
        <v>2</v>
      </c>
      <c r="D12" s="61">
        <v>15399792</v>
      </c>
      <c r="E12" s="61">
        <v>16421514</v>
      </c>
      <c r="F12" s="61">
        <v>146079236</v>
      </c>
      <c r="G12" s="61">
        <v>158070912</v>
      </c>
      <c r="H12" s="61">
        <v>11991676</v>
      </c>
      <c r="I12" s="62">
        <f t="shared" si="0"/>
        <v>8.2090215751128426</v>
      </c>
    </row>
    <row r="13" spans="1:9" x14ac:dyDescent="0.25">
      <c r="A13" s="65"/>
      <c r="B13" s="65"/>
      <c r="C13" s="66" t="s">
        <v>2</v>
      </c>
      <c r="D13" s="67">
        <v>34287774</v>
      </c>
      <c r="E13" s="67">
        <v>36814665</v>
      </c>
      <c r="F13" s="67">
        <v>330570477</v>
      </c>
      <c r="G13" s="67">
        <v>343260512</v>
      </c>
      <c r="H13" s="67">
        <v>12690035</v>
      </c>
      <c r="I13" s="68">
        <f t="shared" si="0"/>
        <v>3.838828898201939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19667</v>
      </c>
      <c r="E14" s="61">
        <v>17649</v>
      </c>
      <c r="F14" s="61">
        <v>208520</v>
      </c>
      <c r="G14" s="61">
        <v>195391</v>
      </c>
      <c r="H14" s="61">
        <v>-13129</v>
      </c>
      <c r="I14" s="62">
        <f t="shared" si="0"/>
        <v>-6.2962785344331422</v>
      </c>
    </row>
    <row r="15" spans="1:9" x14ac:dyDescent="0.25">
      <c r="A15" s="63"/>
      <c r="B15" s="59" t="s">
        <v>7</v>
      </c>
      <c r="C15" s="60" t="s">
        <v>8</v>
      </c>
      <c r="D15" s="61">
        <v>612774</v>
      </c>
      <c r="E15" s="61">
        <v>635839</v>
      </c>
      <c r="F15" s="61">
        <v>6283600</v>
      </c>
      <c r="G15" s="61">
        <v>5798925</v>
      </c>
      <c r="H15" s="61">
        <v>-484675</v>
      </c>
      <c r="I15" s="62">
        <f t="shared" si="0"/>
        <v>-7.7133331211407494</v>
      </c>
    </row>
    <row r="16" spans="1:9" x14ac:dyDescent="0.25">
      <c r="A16" s="63"/>
      <c r="B16" s="64"/>
      <c r="C16" s="60" t="s">
        <v>9</v>
      </c>
      <c r="D16" s="61">
        <v>269322</v>
      </c>
      <c r="E16" s="61">
        <v>204607</v>
      </c>
      <c r="F16" s="61">
        <v>2355546</v>
      </c>
      <c r="G16" s="61">
        <v>2117312</v>
      </c>
      <c r="H16" s="61">
        <v>-238234</v>
      </c>
      <c r="I16" s="62">
        <f t="shared" si="0"/>
        <v>-10.113748574640439</v>
      </c>
    </row>
    <row r="17" spans="1:9" x14ac:dyDescent="0.25">
      <c r="A17" s="64"/>
      <c r="B17" s="69" t="s">
        <v>10</v>
      </c>
      <c r="C17" s="60" t="s">
        <v>11</v>
      </c>
      <c r="D17" s="61">
        <v>216882</v>
      </c>
      <c r="E17" s="61">
        <v>314658</v>
      </c>
      <c r="F17" s="61">
        <v>2418909</v>
      </c>
      <c r="G17" s="61">
        <v>2480744</v>
      </c>
      <c r="H17" s="61">
        <v>61835</v>
      </c>
      <c r="I17" s="62">
        <f t="shared" si="0"/>
        <v>2.5563177449006957</v>
      </c>
    </row>
    <row r="18" spans="1:9" x14ac:dyDescent="0.25">
      <c r="A18" s="70"/>
      <c r="B18" s="70"/>
      <c r="C18" s="66" t="s">
        <v>2</v>
      </c>
      <c r="D18" s="67">
        <v>1118645</v>
      </c>
      <c r="E18" s="67">
        <v>1172753</v>
      </c>
      <c r="F18" s="67">
        <v>11266575</v>
      </c>
      <c r="G18" s="67">
        <v>10592372</v>
      </c>
      <c r="H18" s="67">
        <v>-674203</v>
      </c>
      <c r="I18" s="68">
        <f t="shared" si="0"/>
        <v>-5.9840989830538547</v>
      </c>
    </row>
    <row r="19" spans="1:9" x14ac:dyDescent="0.25">
      <c r="A19" s="71"/>
      <c r="B19" s="71"/>
      <c r="C19" s="72" t="s">
        <v>1</v>
      </c>
      <c r="D19" s="73">
        <f>+D13+D18</f>
        <v>35406419</v>
      </c>
      <c r="E19" s="73">
        <f t="shared" ref="E19:G19" si="1">+E13+E18</f>
        <v>37987418</v>
      </c>
      <c r="F19" s="73">
        <f t="shared" si="1"/>
        <v>341837052</v>
      </c>
      <c r="G19" s="73">
        <f t="shared" si="1"/>
        <v>353852884</v>
      </c>
      <c r="H19" s="73">
        <f t="shared" ref="H19" si="2">G19-F19</f>
        <v>12015832</v>
      </c>
      <c r="I19" s="74">
        <f t="shared" si="0"/>
        <v>3.5150759491103969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7343648</v>
      </c>
      <c r="E21" s="61">
        <v>8128737</v>
      </c>
      <c r="F21" s="61">
        <v>73351677</v>
      </c>
      <c r="G21" s="61">
        <v>77724540</v>
      </c>
      <c r="H21" s="61">
        <v>4372863</v>
      </c>
      <c r="I21" s="62">
        <f t="shared" ref="I21:I34" si="3">((G21*100/F21)-100)</f>
        <v>5.9615037840239182</v>
      </c>
    </row>
    <row r="22" spans="1:9" x14ac:dyDescent="0.25">
      <c r="A22" s="63"/>
      <c r="B22" s="64"/>
      <c r="C22" s="60" t="s">
        <v>22</v>
      </c>
      <c r="D22" s="61">
        <v>6789885</v>
      </c>
      <c r="E22" s="61">
        <v>7420728</v>
      </c>
      <c r="F22" s="61">
        <v>66543218</v>
      </c>
      <c r="G22" s="61">
        <v>70986818</v>
      </c>
      <c r="H22" s="61">
        <v>4443600</v>
      </c>
      <c r="I22" s="62">
        <f t="shared" si="3"/>
        <v>6.6777654185585078</v>
      </c>
    </row>
    <row r="23" spans="1:9" x14ac:dyDescent="0.25">
      <c r="A23" s="63"/>
      <c r="B23" s="69" t="s">
        <v>23</v>
      </c>
      <c r="C23" s="60" t="s">
        <v>24</v>
      </c>
      <c r="D23" s="61">
        <v>3292709</v>
      </c>
      <c r="E23" s="61">
        <v>3218647</v>
      </c>
      <c r="F23" s="61">
        <v>31880505</v>
      </c>
      <c r="G23" s="61">
        <v>33117467</v>
      </c>
      <c r="H23" s="61">
        <v>1236962</v>
      </c>
      <c r="I23" s="62">
        <f t="shared" si="3"/>
        <v>3.8799950000792052</v>
      </c>
    </row>
    <row r="24" spans="1:9" x14ac:dyDescent="0.25">
      <c r="A24" s="63"/>
      <c r="B24" s="59" t="s">
        <v>25</v>
      </c>
      <c r="C24" s="60" t="s">
        <v>26</v>
      </c>
      <c r="D24" s="61">
        <v>1047504.25</v>
      </c>
      <c r="E24" s="61">
        <v>1104366.5</v>
      </c>
      <c r="F24" s="61">
        <v>9765823.75</v>
      </c>
      <c r="G24" s="61">
        <v>10410641.76</v>
      </c>
      <c r="H24" s="61">
        <v>644818.00999999978</v>
      </c>
      <c r="I24" s="62">
        <f t="shared" si="3"/>
        <v>6.6028020421728399</v>
      </c>
    </row>
    <row r="25" spans="1:9" x14ac:dyDescent="0.25">
      <c r="A25" s="63"/>
      <c r="B25" s="63"/>
      <c r="C25" s="60" t="s">
        <v>21</v>
      </c>
      <c r="D25" s="61">
        <v>555840.75</v>
      </c>
      <c r="E25" s="61">
        <v>564114.5</v>
      </c>
      <c r="F25" s="61">
        <v>5259844</v>
      </c>
      <c r="G25" s="61">
        <v>5486870</v>
      </c>
      <c r="H25" s="61">
        <v>227026</v>
      </c>
      <c r="I25" s="62">
        <f t="shared" si="3"/>
        <v>4.3162116595092925</v>
      </c>
    </row>
    <row r="26" spans="1:9" x14ac:dyDescent="0.25">
      <c r="A26" s="63"/>
      <c r="B26" s="63"/>
      <c r="C26" s="60" t="s">
        <v>27</v>
      </c>
      <c r="D26" s="61">
        <v>144452.25</v>
      </c>
      <c r="E26" s="61">
        <v>145804</v>
      </c>
      <c r="F26" s="61">
        <v>1384466.25</v>
      </c>
      <c r="G26" s="61">
        <v>1340049.76</v>
      </c>
      <c r="H26" s="61">
        <v>-44416.489999999991</v>
      </c>
      <c r="I26" s="62">
        <f t="shared" si="3"/>
        <v>-3.2082031613266082</v>
      </c>
    </row>
    <row r="27" spans="1:9" x14ac:dyDescent="0.25">
      <c r="A27" s="63"/>
      <c r="B27" s="63"/>
      <c r="C27" s="60" t="s">
        <v>28</v>
      </c>
      <c r="D27" s="61">
        <v>347210.25</v>
      </c>
      <c r="E27" s="61">
        <v>394448</v>
      </c>
      <c r="F27" s="61">
        <v>3121505.5</v>
      </c>
      <c r="G27" s="61">
        <v>3583694</v>
      </c>
      <c r="H27" s="61">
        <v>462188.5</v>
      </c>
      <c r="I27" s="62">
        <f t="shared" si="3"/>
        <v>14.806589320441688</v>
      </c>
    </row>
    <row r="28" spans="1:9" x14ac:dyDescent="0.25">
      <c r="A28" s="63"/>
      <c r="B28" s="64"/>
      <c r="C28" s="60" t="s">
        <v>29</v>
      </c>
      <c r="D28" s="61">
        <v>491663.5</v>
      </c>
      <c r="E28" s="61">
        <v>540252</v>
      </c>
      <c r="F28" s="61">
        <v>4505979.75</v>
      </c>
      <c r="G28" s="61">
        <v>4923771.76</v>
      </c>
      <c r="H28" s="61">
        <v>417792.00999999978</v>
      </c>
      <c r="I28" s="62">
        <f t="shared" si="3"/>
        <v>9.2719460179553579</v>
      </c>
    </row>
    <row r="29" spans="1:9" x14ac:dyDescent="0.25">
      <c r="A29" s="63"/>
      <c r="B29" s="59" t="s">
        <v>30</v>
      </c>
      <c r="C29" s="60" t="s">
        <v>31</v>
      </c>
      <c r="D29" s="61">
        <v>2232561</v>
      </c>
      <c r="E29" s="61">
        <v>2346107</v>
      </c>
      <c r="F29" s="61">
        <v>23204651</v>
      </c>
      <c r="G29" s="61">
        <v>23667560</v>
      </c>
      <c r="H29" s="61">
        <v>462909</v>
      </c>
      <c r="I29" s="62">
        <f t="shared" si="3"/>
        <v>1.994897488438852</v>
      </c>
    </row>
    <row r="30" spans="1:9" x14ac:dyDescent="0.25">
      <c r="A30" s="63"/>
      <c r="B30" s="64"/>
      <c r="C30" s="60" t="s">
        <v>32</v>
      </c>
      <c r="D30" s="61">
        <v>842957</v>
      </c>
      <c r="E30" s="61">
        <v>955632</v>
      </c>
      <c r="F30" s="61">
        <v>5135488</v>
      </c>
      <c r="G30" s="61">
        <v>6070477</v>
      </c>
      <c r="H30" s="61">
        <v>934989</v>
      </c>
      <c r="I30" s="62">
        <f t="shared" si="3"/>
        <v>18.20642945714215</v>
      </c>
    </row>
    <row r="31" spans="1:9" x14ac:dyDescent="0.25">
      <c r="A31" s="63"/>
      <c r="B31" s="69" t="s">
        <v>33</v>
      </c>
      <c r="C31" s="60" t="s">
        <v>34</v>
      </c>
      <c r="D31" s="61">
        <v>276123</v>
      </c>
      <c r="E31" s="61">
        <v>275662</v>
      </c>
      <c r="F31" s="61">
        <v>3419159</v>
      </c>
      <c r="G31" s="61">
        <v>3369459</v>
      </c>
      <c r="H31" s="61">
        <v>-49700</v>
      </c>
      <c r="I31" s="62">
        <f t="shared" si="3"/>
        <v>-1.4535738174211872</v>
      </c>
    </row>
    <row r="32" spans="1:9" x14ac:dyDescent="0.25">
      <c r="A32" s="63"/>
      <c r="B32" s="59" t="s">
        <v>35</v>
      </c>
      <c r="C32" s="60" t="s">
        <v>36</v>
      </c>
      <c r="D32" s="61">
        <v>10100</v>
      </c>
      <c r="E32" s="61">
        <v>10691</v>
      </c>
      <c r="F32" s="61">
        <v>96507</v>
      </c>
      <c r="G32" s="61">
        <v>102605</v>
      </c>
      <c r="H32" s="61">
        <v>6098</v>
      </c>
      <c r="I32" s="62">
        <f t="shared" si="3"/>
        <v>6.3187126322442992</v>
      </c>
    </row>
    <row r="33" spans="1:9" x14ac:dyDescent="0.25">
      <c r="A33" s="63"/>
      <c r="B33" s="63"/>
      <c r="C33" s="60" t="s">
        <v>37</v>
      </c>
      <c r="D33" s="61">
        <v>147322412</v>
      </c>
      <c r="E33" s="61">
        <v>161569022</v>
      </c>
      <c r="F33" s="61">
        <v>1355694132</v>
      </c>
      <c r="G33" s="61">
        <v>1452456002</v>
      </c>
      <c r="H33" s="61">
        <v>96761870</v>
      </c>
      <c r="I33" s="62">
        <f t="shared" si="3"/>
        <v>7.137441087633178</v>
      </c>
    </row>
    <row r="34" spans="1:9" x14ac:dyDescent="0.25">
      <c r="A34" s="76"/>
      <c r="B34" s="77"/>
      <c r="C34" s="60" t="s">
        <v>38</v>
      </c>
      <c r="D34" s="61">
        <v>454</v>
      </c>
      <c r="E34" s="61">
        <v>469</v>
      </c>
      <c r="F34" s="61">
        <v>2826</v>
      </c>
      <c r="G34" s="61">
        <v>3055</v>
      </c>
      <c r="H34" s="61">
        <v>229</v>
      </c>
      <c r="I34" s="62">
        <f t="shared" si="3"/>
        <v>8.1033262561925028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964669</v>
      </c>
      <c r="C7" s="37">
        <v>1068108</v>
      </c>
      <c r="D7" s="37">
        <v>9786121</v>
      </c>
      <c r="E7" s="37">
        <v>10135424</v>
      </c>
      <c r="F7" s="10">
        <f>((E7*100)/D7)-100</f>
        <v>3.5693713576605006</v>
      </c>
      <c r="G7" s="1"/>
      <c r="H7" s="1"/>
      <c r="I7" s="1"/>
    </row>
    <row r="8" spans="1:12" x14ac:dyDescent="0.25">
      <c r="A8" s="11" t="s">
        <v>45</v>
      </c>
      <c r="B8" s="38">
        <v>231151</v>
      </c>
      <c r="C8" s="38">
        <v>162854</v>
      </c>
      <c r="D8" s="38">
        <v>2045520</v>
      </c>
      <c r="E8" s="38">
        <v>1820763</v>
      </c>
      <c r="F8" s="13">
        <f t="shared" ref="F8:F35" si="0">((E8*100)/D8)-100</f>
        <v>-10.987768391411478</v>
      </c>
      <c r="G8" s="1"/>
      <c r="H8" s="1"/>
      <c r="I8" s="1"/>
    </row>
    <row r="9" spans="1:12" x14ac:dyDescent="0.25">
      <c r="A9" s="8" t="s">
        <v>46</v>
      </c>
      <c r="B9" s="37">
        <v>235068</v>
      </c>
      <c r="C9" s="37">
        <v>293060</v>
      </c>
      <c r="D9" s="37">
        <v>3327533</v>
      </c>
      <c r="E9" s="37">
        <v>3161919</v>
      </c>
      <c r="F9" s="10">
        <f t="shared" si="0"/>
        <v>-4.9770806179833471</v>
      </c>
      <c r="G9" s="1"/>
      <c r="H9" s="1"/>
      <c r="I9" s="1"/>
    </row>
    <row r="10" spans="1:12" x14ac:dyDescent="0.25">
      <c r="A10" s="11" t="s">
        <v>47</v>
      </c>
      <c r="B10" s="38">
        <v>399629</v>
      </c>
      <c r="C10" s="38">
        <v>425311</v>
      </c>
      <c r="D10" s="38">
        <v>3388442</v>
      </c>
      <c r="E10" s="38">
        <v>3890191</v>
      </c>
      <c r="F10" s="13">
        <f t="shared" si="0"/>
        <v>14.807660865967307</v>
      </c>
      <c r="G10" s="1"/>
      <c r="H10" s="1"/>
      <c r="I10" s="1"/>
    </row>
    <row r="11" spans="1:12" x14ac:dyDescent="0.25">
      <c r="A11" s="8" t="s">
        <v>48</v>
      </c>
      <c r="B11" s="37">
        <v>5967125</v>
      </c>
      <c r="C11" s="37">
        <v>6302960</v>
      </c>
      <c r="D11" s="37">
        <v>57488057</v>
      </c>
      <c r="E11" s="37">
        <v>56696776</v>
      </c>
      <c r="F11" s="10">
        <f t="shared" si="0"/>
        <v>-1.3764267593876127</v>
      </c>
      <c r="G11" s="1"/>
      <c r="H11" s="1"/>
      <c r="I11" s="1"/>
    </row>
    <row r="12" spans="1:12" x14ac:dyDescent="0.25">
      <c r="A12" s="11" t="s">
        <v>49</v>
      </c>
      <c r="B12" s="38">
        <v>275216</v>
      </c>
      <c r="C12" s="38">
        <v>258660</v>
      </c>
      <c r="D12" s="38">
        <v>3200045</v>
      </c>
      <c r="E12" s="38">
        <v>3198653</v>
      </c>
      <c r="F12" s="13">
        <f t="shared" si="0"/>
        <v>-4.3499388289845342E-2</v>
      </c>
      <c r="G12" s="1"/>
      <c r="H12" s="1"/>
      <c r="I12" s="1"/>
    </row>
    <row r="13" spans="1:12" x14ac:dyDescent="0.25">
      <c r="A13" s="8" t="s">
        <v>50</v>
      </c>
      <c r="B13" s="37">
        <v>950054</v>
      </c>
      <c r="C13" s="37">
        <v>861497</v>
      </c>
      <c r="D13" s="37">
        <v>10269275</v>
      </c>
      <c r="E13" s="37">
        <v>10068687</v>
      </c>
      <c r="F13" s="10">
        <f t="shared" si="0"/>
        <v>-1.9532829727512393</v>
      </c>
      <c r="G13" s="1"/>
      <c r="H13" s="1"/>
      <c r="I13" s="1"/>
    </row>
    <row r="14" spans="1:12" x14ac:dyDescent="0.25">
      <c r="A14" s="11" t="s">
        <v>51</v>
      </c>
      <c r="B14" s="38">
        <v>3626356</v>
      </c>
      <c r="C14" s="38">
        <v>3912363</v>
      </c>
      <c r="D14" s="38">
        <v>35655267</v>
      </c>
      <c r="E14" s="38">
        <v>36166075</v>
      </c>
      <c r="F14" s="13">
        <f t="shared" si="0"/>
        <v>1.4326298552188632</v>
      </c>
      <c r="G14" s="1"/>
      <c r="H14" s="1"/>
      <c r="I14" s="1"/>
    </row>
    <row r="15" spans="1:12" x14ac:dyDescent="0.25">
      <c r="A15" s="8" t="s">
        <v>52</v>
      </c>
      <c r="B15" s="37">
        <v>2710719</v>
      </c>
      <c r="C15" s="37">
        <v>2979793</v>
      </c>
      <c r="D15" s="37">
        <v>26778426</v>
      </c>
      <c r="E15" s="37">
        <v>28182011</v>
      </c>
      <c r="F15" s="10">
        <f t="shared" si="0"/>
        <v>5.2414768515520649</v>
      </c>
      <c r="G15" s="1"/>
      <c r="H15" s="1"/>
      <c r="I15" s="1"/>
    </row>
    <row r="16" spans="1:12" x14ac:dyDescent="0.25">
      <c r="A16" s="11" t="s">
        <v>53</v>
      </c>
      <c r="B16" s="38">
        <v>1746205</v>
      </c>
      <c r="C16" s="38">
        <v>1707110</v>
      </c>
      <c r="D16" s="38">
        <v>17913355</v>
      </c>
      <c r="E16" s="38">
        <v>15936665</v>
      </c>
      <c r="F16" s="13">
        <f t="shared" si="0"/>
        <v>-11.034728000422035</v>
      </c>
      <c r="G16" s="1"/>
      <c r="H16" s="1"/>
      <c r="I16" s="1"/>
    </row>
    <row r="17" spans="1:9" x14ac:dyDescent="0.25">
      <c r="A17" s="8" t="s">
        <v>54</v>
      </c>
      <c r="B17" s="37">
        <v>1015697</v>
      </c>
      <c r="C17" s="37">
        <v>1043239</v>
      </c>
      <c r="D17" s="37">
        <v>9175268</v>
      </c>
      <c r="E17" s="37">
        <v>10024552</v>
      </c>
      <c r="F17" s="10">
        <f t="shared" si="0"/>
        <v>9.2562309896561032</v>
      </c>
      <c r="G17" s="1"/>
      <c r="H17" s="1"/>
      <c r="I17" s="1"/>
    </row>
    <row r="18" spans="1:9" x14ac:dyDescent="0.25">
      <c r="A18" s="11" t="s">
        <v>55</v>
      </c>
      <c r="B18" s="38">
        <v>307627</v>
      </c>
      <c r="C18" s="38">
        <v>216138</v>
      </c>
      <c r="D18" s="38">
        <v>2065109</v>
      </c>
      <c r="E18" s="38">
        <v>2229293</v>
      </c>
      <c r="F18" s="13">
        <f t="shared" si="0"/>
        <v>7.9503793746480227</v>
      </c>
      <c r="G18" s="1"/>
      <c r="H18" s="1"/>
      <c r="I18" s="1"/>
    </row>
    <row r="19" spans="1:9" x14ac:dyDescent="0.25">
      <c r="A19" s="8" t="s">
        <v>56</v>
      </c>
      <c r="B19" s="37">
        <v>1225581</v>
      </c>
      <c r="C19" s="37">
        <v>829840</v>
      </c>
      <c r="D19" s="37">
        <v>10021405</v>
      </c>
      <c r="E19" s="37">
        <v>9146939</v>
      </c>
      <c r="F19" s="10">
        <f t="shared" si="0"/>
        <v>-8.7259820354531143</v>
      </c>
      <c r="G19" s="1"/>
      <c r="H19" s="1"/>
      <c r="I19" s="1"/>
    </row>
    <row r="20" spans="1:9" x14ac:dyDescent="0.25">
      <c r="A20" s="11" t="s">
        <v>57</v>
      </c>
      <c r="B20" s="38">
        <v>917562</v>
      </c>
      <c r="C20" s="38">
        <v>1518512</v>
      </c>
      <c r="D20" s="38">
        <v>11220975</v>
      </c>
      <c r="E20" s="38">
        <v>13061804</v>
      </c>
      <c r="F20" s="13">
        <f t="shared" si="0"/>
        <v>16.405249989417143</v>
      </c>
      <c r="G20" s="1"/>
      <c r="H20" s="1"/>
      <c r="I20" s="1"/>
    </row>
    <row r="21" spans="1:9" x14ac:dyDescent="0.25">
      <c r="A21" s="8" t="s">
        <v>58</v>
      </c>
      <c r="B21" s="37">
        <v>1706304</v>
      </c>
      <c r="C21" s="37">
        <v>2051864</v>
      </c>
      <c r="D21" s="37">
        <v>14588261</v>
      </c>
      <c r="E21" s="37">
        <v>17241470</v>
      </c>
      <c r="F21" s="10">
        <f t="shared" si="0"/>
        <v>18.187287710303508</v>
      </c>
      <c r="G21" s="1"/>
      <c r="H21" s="1"/>
      <c r="I21" s="1"/>
    </row>
    <row r="22" spans="1:9" x14ac:dyDescent="0.25">
      <c r="A22" s="11" t="s">
        <v>59</v>
      </c>
      <c r="B22" s="38">
        <v>1766972</v>
      </c>
      <c r="C22" s="38">
        <v>2004318</v>
      </c>
      <c r="D22" s="38">
        <v>17524634</v>
      </c>
      <c r="E22" s="38">
        <v>18910658</v>
      </c>
      <c r="F22" s="13">
        <f t="shared" si="0"/>
        <v>7.9090039769161535</v>
      </c>
      <c r="G22" s="1"/>
      <c r="H22" s="1"/>
      <c r="I22" s="1"/>
    </row>
    <row r="23" spans="1:9" x14ac:dyDescent="0.25">
      <c r="A23" s="8" t="s">
        <v>60</v>
      </c>
      <c r="B23" s="37">
        <v>238511</v>
      </c>
      <c r="C23" s="37">
        <v>178453</v>
      </c>
      <c r="D23" s="37">
        <v>1826226</v>
      </c>
      <c r="E23" s="37">
        <v>1998628</v>
      </c>
      <c r="F23" s="10">
        <f t="shared" si="0"/>
        <v>9.4403430900666194</v>
      </c>
      <c r="G23" s="1"/>
      <c r="H23" s="1"/>
      <c r="I23" s="1"/>
    </row>
    <row r="24" spans="1:9" x14ac:dyDescent="0.25">
      <c r="A24" s="11" t="s">
        <v>61</v>
      </c>
      <c r="B24" s="38">
        <v>160751</v>
      </c>
      <c r="C24" s="38">
        <v>159192</v>
      </c>
      <c r="D24" s="38">
        <v>1364449</v>
      </c>
      <c r="E24" s="38">
        <v>1639955</v>
      </c>
      <c r="F24" s="13">
        <f t="shared" si="0"/>
        <v>20.191740402169671</v>
      </c>
      <c r="G24" s="1"/>
      <c r="H24" s="1"/>
      <c r="I24" s="1"/>
    </row>
    <row r="25" spans="1:9" x14ac:dyDescent="0.25">
      <c r="A25" s="8" t="s">
        <v>62</v>
      </c>
      <c r="B25" s="37">
        <v>75329</v>
      </c>
      <c r="C25" s="37">
        <v>70651</v>
      </c>
      <c r="D25" s="37">
        <v>707990</v>
      </c>
      <c r="E25" s="37">
        <v>694382</v>
      </c>
      <c r="F25" s="10">
        <f t="shared" si="0"/>
        <v>-1.9220610460599659</v>
      </c>
      <c r="G25" s="1"/>
      <c r="H25" s="1"/>
      <c r="I25" s="1"/>
    </row>
    <row r="26" spans="1:9" x14ac:dyDescent="0.25">
      <c r="A26" s="11" t="s">
        <v>63</v>
      </c>
      <c r="B26" s="38">
        <v>149538</v>
      </c>
      <c r="C26" s="38">
        <v>155502</v>
      </c>
      <c r="D26" s="38">
        <v>1619143</v>
      </c>
      <c r="E26" s="38">
        <v>1606933</v>
      </c>
      <c r="F26" s="13">
        <f t="shared" si="0"/>
        <v>-0.75410263330662985</v>
      </c>
      <c r="G26" s="1"/>
      <c r="H26" s="1"/>
      <c r="I26" s="1"/>
    </row>
    <row r="27" spans="1:9" x14ac:dyDescent="0.25">
      <c r="A27" s="8" t="s">
        <v>64</v>
      </c>
      <c r="B27" s="37">
        <v>358241</v>
      </c>
      <c r="C27" s="37">
        <v>359387</v>
      </c>
      <c r="D27" s="37">
        <v>2836956</v>
      </c>
      <c r="E27" s="37">
        <v>3176782</v>
      </c>
      <c r="F27" s="10">
        <f t="shared" si="0"/>
        <v>11.978543199119059</v>
      </c>
      <c r="G27" s="1"/>
      <c r="H27" s="1"/>
      <c r="I27" s="1"/>
    </row>
    <row r="28" spans="1:9" x14ac:dyDescent="0.25">
      <c r="A28" s="11" t="s">
        <v>65</v>
      </c>
      <c r="B28" s="38">
        <v>1341799</v>
      </c>
      <c r="C28" s="38">
        <v>1486400</v>
      </c>
      <c r="D28" s="38">
        <v>13469432</v>
      </c>
      <c r="E28" s="38">
        <v>13206172</v>
      </c>
      <c r="F28" s="13">
        <f t="shared" si="0"/>
        <v>-1.9544996403708836</v>
      </c>
      <c r="G28" s="1"/>
      <c r="H28" s="1"/>
      <c r="I28" s="1"/>
    </row>
    <row r="29" spans="1:9" x14ac:dyDescent="0.25">
      <c r="A29" s="8" t="s">
        <v>66</v>
      </c>
      <c r="B29" s="37">
        <v>338028</v>
      </c>
      <c r="C29" s="37">
        <v>400511</v>
      </c>
      <c r="D29" s="37">
        <v>3593477</v>
      </c>
      <c r="E29" s="37">
        <v>4060143</v>
      </c>
      <c r="F29" s="10">
        <f t="shared" si="0"/>
        <v>12.986475216065102</v>
      </c>
      <c r="G29" s="1"/>
      <c r="H29" s="1"/>
      <c r="I29" s="1"/>
    </row>
    <row r="30" spans="1:9" x14ac:dyDescent="0.25">
      <c r="A30" s="11" t="s">
        <v>67</v>
      </c>
      <c r="B30" s="38">
        <v>483411</v>
      </c>
      <c r="C30" s="38">
        <v>399410</v>
      </c>
      <c r="D30" s="38">
        <v>3743002</v>
      </c>
      <c r="E30" s="38">
        <v>3504830</v>
      </c>
      <c r="F30" s="13">
        <f t="shared" si="0"/>
        <v>-6.3631277781844631</v>
      </c>
      <c r="G30" s="1"/>
      <c r="H30" s="1"/>
      <c r="I30" s="1"/>
    </row>
    <row r="31" spans="1:9" x14ac:dyDescent="0.25">
      <c r="A31" s="8" t="s">
        <v>68</v>
      </c>
      <c r="B31" s="37">
        <v>2842079</v>
      </c>
      <c r="C31" s="37">
        <v>2720237</v>
      </c>
      <c r="D31" s="37">
        <v>26123975</v>
      </c>
      <c r="E31" s="37">
        <v>27174832</v>
      </c>
      <c r="F31" s="10">
        <f t="shared" si="0"/>
        <v>4.0225769623497172</v>
      </c>
      <c r="G31" s="1"/>
      <c r="H31" s="1"/>
      <c r="I31" s="1"/>
    </row>
    <row r="32" spans="1:9" x14ac:dyDescent="0.25">
      <c r="A32" s="11" t="s">
        <v>69</v>
      </c>
      <c r="B32" s="38">
        <v>4877684</v>
      </c>
      <c r="C32" s="38">
        <v>5943649</v>
      </c>
      <c r="D32" s="38">
        <v>47988384</v>
      </c>
      <c r="E32" s="38">
        <v>52719719</v>
      </c>
      <c r="F32" s="13">
        <f t="shared" si="0"/>
        <v>9.8593338754645288</v>
      </c>
      <c r="G32" s="1"/>
      <c r="H32" s="1"/>
      <c r="I32" s="1"/>
    </row>
    <row r="33" spans="1:9" x14ac:dyDescent="0.25">
      <c r="A33" s="8" t="s">
        <v>70</v>
      </c>
      <c r="B33" s="37">
        <v>372741</v>
      </c>
      <c r="C33" s="37">
        <v>393180</v>
      </c>
      <c r="D33" s="37">
        <v>3273471</v>
      </c>
      <c r="E33" s="37">
        <v>3586892</v>
      </c>
      <c r="F33" s="10">
        <f t="shared" si="0"/>
        <v>9.5745769551647157</v>
      </c>
      <c r="G33" s="1"/>
      <c r="H33" s="1"/>
      <c r="I33" s="1"/>
    </row>
    <row r="34" spans="1:9" x14ac:dyDescent="0.25">
      <c r="A34" s="11" t="s">
        <v>71</v>
      </c>
      <c r="B34" s="38">
        <v>122372</v>
      </c>
      <c r="C34" s="38">
        <v>85219</v>
      </c>
      <c r="D34" s="38">
        <v>842854</v>
      </c>
      <c r="E34" s="38">
        <v>611736</v>
      </c>
      <c r="F34" s="13">
        <f t="shared" si="0"/>
        <v>-27.420881908373218</v>
      </c>
      <c r="G34" s="1"/>
      <c r="H34" s="1"/>
      <c r="I34" s="1"/>
    </row>
    <row r="35" spans="1:9" x14ac:dyDescent="0.25">
      <c r="A35" s="14" t="s">
        <v>72</v>
      </c>
      <c r="B35" s="15">
        <f>SUM(B7:B34)</f>
        <v>35406419</v>
      </c>
      <c r="C35" s="15">
        <f t="shared" ref="C35:E35" si="1">SUM(C7:C34)</f>
        <v>37987418</v>
      </c>
      <c r="D35" s="15">
        <f t="shared" si="1"/>
        <v>341837052</v>
      </c>
      <c r="E35" s="15">
        <f t="shared" si="1"/>
        <v>353852884</v>
      </c>
      <c r="F35" s="16">
        <f t="shared" si="0"/>
        <v>3.5150759491103969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10135424</v>
      </c>
      <c r="C38" s="41">
        <f>D7</f>
        <v>9786121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56696776</v>
      </c>
      <c r="G38" s="42">
        <f>LOOKUP(E38,$A$38:$A$65,$C$38:$C$65)</f>
        <v>57488057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1820763</v>
      </c>
      <c r="C39" s="41">
        <f t="shared" ref="C39:C65" si="5">D8</f>
        <v>2045520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52719719</v>
      </c>
      <c r="G39" s="42">
        <f t="shared" ref="G39:G65" si="8">LOOKUP(E39,$A$38:$A$65,$C$38:$C$65)</f>
        <v>47988384</v>
      </c>
    </row>
    <row r="40" spans="1:9" x14ac:dyDescent="0.25">
      <c r="A40" s="42" t="str">
        <f t="shared" si="3"/>
        <v>ALMERIA</v>
      </c>
      <c r="B40" s="41">
        <f t="shared" si="4"/>
        <v>3161919</v>
      </c>
      <c r="C40" s="41">
        <f t="shared" si="5"/>
        <v>3327533</v>
      </c>
      <c r="D40" s="41">
        <f t="shared" si="6"/>
        <v>21</v>
      </c>
      <c r="E40" s="42" t="str">
        <f t="shared" si="2"/>
        <v>BARCELONA</v>
      </c>
      <c r="F40" s="42">
        <f t="shared" si="7"/>
        <v>36166075</v>
      </c>
      <c r="G40" s="42">
        <f t="shared" si="8"/>
        <v>35655267</v>
      </c>
    </row>
    <row r="41" spans="1:9" x14ac:dyDescent="0.25">
      <c r="A41" s="42" t="str">
        <f t="shared" si="3"/>
        <v>AVILES</v>
      </c>
      <c r="B41" s="41">
        <f t="shared" si="4"/>
        <v>3890191</v>
      </c>
      <c r="C41" s="41">
        <f t="shared" si="5"/>
        <v>3388442</v>
      </c>
      <c r="D41" s="41">
        <f t="shared" si="6"/>
        <v>16</v>
      </c>
      <c r="E41" s="42" t="str">
        <f t="shared" si="2"/>
        <v>BILBAO</v>
      </c>
      <c r="F41" s="42">
        <f t="shared" si="7"/>
        <v>28182011</v>
      </c>
      <c r="G41" s="42">
        <f t="shared" si="8"/>
        <v>26778426</v>
      </c>
    </row>
    <row r="42" spans="1:9" x14ac:dyDescent="0.25">
      <c r="A42" s="42" t="str">
        <f t="shared" si="3"/>
        <v>BAHIA DE ALGECIRAS</v>
      </c>
      <c r="B42" s="41">
        <f t="shared" si="4"/>
        <v>56696776</v>
      </c>
      <c r="C42" s="41">
        <f t="shared" si="5"/>
        <v>57488057</v>
      </c>
      <c r="D42" s="41">
        <f t="shared" si="6"/>
        <v>1</v>
      </c>
      <c r="E42" s="42" t="str">
        <f t="shared" si="2"/>
        <v>TARRAGONA</v>
      </c>
      <c r="F42" s="42">
        <f t="shared" si="7"/>
        <v>27174832</v>
      </c>
      <c r="G42" s="42">
        <f t="shared" si="8"/>
        <v>26123975</v>
      </c>
    </row>
    <row r="43" spans="1:9" x14ac:dyDescent="0.25">
      <c r="A43" s="42" t="str">
        <f t="shared" si="3"/>
        <v>BAHIA DE CADIZ</v>
      </c>
      <c r="B43" s="41">
        <f t="shared" si="4"/>
        <v>3198653</v>
      </c>
      <c r="C43" s="41">
        <f t="shared" si="5"/>
        <v>3200045</v>
      </c>
      <c r="D43" s="41">
        <f t="shared" si="6"/>
        <v>19</v>
      </c>
      <c r="E43" s="42" t="str">
        <f t="shared" si="2"/>
        <v>LAS PALMAS</v>
      </c>
      <c r="F43" s="42">
        <f t="shared" si="7"/>
        <v>18910658</v>
      </c>
      <c r="G43" s="42">
        <f t="shared" si="8"/>
        <v>17524634</v>
      </c>
    </row>
    <row r="44" spans="1:9" x14ac:dyDescent="0.25">
      <c r="A44" s="42" t="str">
        <f t="shared" si="3"/>
        <v>BALEARES</v>
      </c>
      <c r="B44" s="41">
        <f t="shared" si="4"/>
        <v>10068687</v>
      </c>
      <c r="C44" s="41">
        <f t="shared" si="5"/>
        <v>10269275</v>
      </c>
      <c r="D44" s="41">
        <f t="shared" si="6"/>
        <v>12</v>
      </c>
      <c r="E44" s="42" t="str">
        <f t="shared" si="2"/>
        <v>HUELVA</v>
      </c>
      <c r="F44" s="42">
        <f t="shared" si="7"/>
        <v>17241470</v>
      </c>
      <c r="G44" s="42">
        <f t="shared" si="8"/>
        <v>14588261</v>
      </c>
    </row>
    <row r="45" spans="1:9" x14ac:dyDescent="0.25">
      <c r="A45" s="42" t="str">
        <f t="shared" si="3"/>
        <v>BARCELONA</v>
      </c>
      <c r="B45" s="41">
        <f t="shared" si="4"/>
        <v>36166075</v>
      </c>
      <c r="C45" s="41">
        <f t="shared" si="5"/>
        <v>35655267</v>
      </c>
      <c r="D45" s="41">
        <f t="shared" si="6"/>
        <v>3</v>
      </c>
      <c r="E45" s="42" t="str">
        <f t="shared" si="2"/>
        <v>CARTAGENA</v>
      </c>
      <c r="F45" s="42">
        <f t="shared" si="7"/>
        <v>15936665</v>
      </c>
      <c r="G45" s="42">
        <f t="shared" si="8"/>
        <v>17913355</v>
      </c>
    </row>
    <row r="46" spans="1:9" x14ac:dyDescent="0.25">
      <c r="A46" s="42" t="str">
        <f t="shared" si="3"/>
        <v>BILBAO</v>
      </c>
      <c r="B46" s="41">
        <f t="shared" si="4"/>
        <v>28182011</v>
      </c>
      <c r="C46" s="41">
        <f t="shared" si="5"/>
        <v>26778426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13206172</v>
      </c>
      <c r="G46" s="42">
        <f t="shared" si="8"/>
        <v>13469432</v>
      </c>
    </row>
    <row r="47" spans="1:9" x14ac:dyDescent="0.25">
      <c r="A47" s="42" t="str">
        <f t="shared" si="3"/>
        <v>CARTAGENA</v>
      </c>
      <c r="B47" s="41">
        <f t="shared" si="4"/>
        <v>15936665</v>
      </c>
      <c r="C47" s="41">
        <f t="shared" si="5"/>
        <v>17913355</v>
      </c>
      <c r="D47" s="41">
        <f t="shared" si="6"/>
        <v>8</v>
      </c>
      <c r="E47" s="42" t="str">
        <f t="shared" si="2"/>
        <v>GIJON</v>
      </c>
      <c r="F47" s="42">
        <f t="shared" si="7"/>
        <v>13061804</v>
      </c>
      <c r="G47" s="42">
        <f t="shared" si="8"/>
        <v>11220975</v>
      </c>
    </row>
    <row r="48" spans="1:9" x14ac:dyDescent="0.25">
      <c r="A48" s="42" t="str">
        <f t="shared" si="3"/>
        <v>CASTELLON</v>
      </c>
      <c r="B48" s="41">
        <f t="shared" si="4"/>
        <v>10024552</v>
      </c>
      <c r="C48" s="41">
        <f t="shared" si="5"/>
        <v>9175268</v>
      </c>
      <c r="D48" s="41">
        <f t="shared" si="6"/>
        <v>13</v>
      </c>
      <c r="E48" s="42" t="str">
        <f t="shared" si="2"/>
        <v>A CORUÑA</v>
      </c>
      <c r="F48" s="42">
        <f t="shared" si="7"/>
        <v>10135424</v>
      </c>
      <c r="G48" s="42">
        <f t="shared" si="8"/>
        <v>9786121</v>
      </c>
    </row>
    <row r="49" spans="1:7" x14ac:dyDescent="0.25">
      <c r="A49" s="42" t="str">
        <f t="shared" si="3"/>
        <v>CEUTA</v>
      </c>
      <c r="B49" s="41">
        <f t="shared" si="4"/>
        <v>2229293</v>
      </c>
      <c r="C49" s="41">
        <f t="shared" si="5"/>
        <v>2065109</v>
      </c>
      <c r="D49" s="41">
        <f t="shared" si="6"/>
        <v>22</v>
      </c>
      <c r="E49" s="42" t="str">
        <f t="shared" si="2"/>
        <v>BALEARES</v>
      </c>
      <c r="F49" s="42">
        <f t="shared" si="7"/>
        <v>10068687</v>
      </c>
      <c r="G49" s="42">
        <f t="shared" si="8"/>
        <v>10269275</v>
      </c>
    </row>
    <row r="50" spans="1:7" x14ac:dyDescent="0.25">
      <c r="A50" s="42" t="str">
        <f t="shared" si="3"/>
        <v>FERROL-SAN CIBRAO</v>
      </c>
      <c r="B50" s="41">
        <f t="shared" si="4"/>
        <v>9146939</v>
      </c>
      <c r="C50" s="41">
        <f t="shared" si="5"/>
        <v>10021405</v>
      </c>
      <c r="D50" s="41">
        <f t="shared" si="6"/>
        <v>14</v>
      </c>
      <c r="E50" s="42" t="str">
        <f t="shared" si="2"/>
        <v>CASTELLON</v>
      </c>
      <c r="F50" s="42">
        <f t="shared" si="7"/>
        <v>10024552</v>
      </c>
      <c r="G50" s="42">
        <f t="shared" si="8"/>
        <v>9175268</v>
      </c>
    </row>
    <row r="51" spans="1:7" x14ac:dyDescent="0.25">
      <c r="A51" s="42" t="str">
        <f t="shared" si="3"/>
        <v>GIJON</v>
      </c>
      <c r="B51" s="41">
        <f t="shared" si="4"/>
        <v>13061804</v>
      </c>
      <c r="C51" s="41">
        <f t="shared" si="5"/>
        <v>11220975</v>
      </c>
      <c r="D51" s="41">
        <f t="shared" si="6"/>
        <v>10</v>
      </c>
      <c r="E51" s="42" t="str">
        <f t="shared" si="2"/>
        <v>FERROL-SAN CIBRAO</v>
      </c>
      <c r="F51" s="42">
        <f t="shared" si="7"/>
        <v>9146939</v>
      </c>
      <c r="G51" s="42">
        <f t="shared" si="8"/>
        <v>10021405</v>
      </c>
    </row>
    <row r="52" spans="1:7" x14ac:dyDescent="0.25">
      <c r="A52" s="42" t="str">
        <f t="shared" si="3"/>
        <v>HUELVA</v>
      </c>
      <c r="B52" s="41">
        <f t="shared" si="4"/>
        <v>17241470</v>
      </c>
      <c r="C52" s="41">
        <f t="shared" si="5"/>
        <v>14588261</v>
      </c>
      <c r="D52" s="41">
        <f t="shared" si="6"/>
        <v>7</v>
      </c>
      <c r="E52" s="42" t="str">
        <f t="shared" si="2"/>
        <v>SANTANDER</v>
      </c>
      <c r="F52" s="42">
        <f t="shared" si="7"/>
        <v>4060143</v>
      </c>
      <c r="G52" s="42">
        <f t="shared" si="8"/>
        <v>3593477</v>
      </c>
    </row>
    <row r="53" spans="1:7" x14ac:dyDescent="0.25">
      <c r="A53" s="42" t="str">
        <f t="shared" si="3"/>
        <v>LAS PALMAS</v>
      </c>
      <c r="B53" s="41">
        <f t="shared" si="4"/>
        <v>18910658</v>
      </c>
      <c r="C53" s="41">
        <f t="shared" si="5"/>
        <v>17524634</v>
      </c>
      <c r="D53" s="41">
        <f t="shared" si="6"/>
        <v>6</v>
      </c>
      <c r="E53" s="42" t="str">
        <f t="shared" si="2"/>
        <v>AVILES</v>
      </c>
      <c r="F53" s="42">
        <f t="shared" si="7"/>
        <v>3890191</v>
      </c>
      <c r="G53" s="42">
        <f t="shared" si="8"/>
        <v>3388442</v>
      </c>
    </row>
    <row r="54" spans="1:7" x14ac:dyDescent="0.25">
      <c r="A54" s="42" t="str">
        <f t="shared" si="3"/>
        <v>MALAGA</v>
      </c>
      <c r="B54" s="41">
        <f t="shared" si="4"/>
        <v>1998628</v>
      </c>
      <c r="C54" s="41">
        <f t="shared" si="5"/>
        <v>1826226</v>
      </c>
      <c r="D54" s="41">
        <f t="shared" si="6"/>
        <v>23</v>
      </c>
      <c r="E54" s="42" t="str">
        <f t="shared" si="2"/>
        <v>VIGO</v>
      </c>
      <c r="F54" s="42">
        <f t="shared" si="7"/>
        <v>3586892</v>
      </c>
      <c r="G54" s="42">
        <f t="shared" si="8"/>
        <v>3273471</v>
      </c>
    </row>
    <row r="55" spans="1:7" x14ac:dyDescent="0.25">
      <c r="A55" s="42" t="str">
        <f t="shared" si="3"/>
        <v>MARIN Y RIA DE PONTEVEDRA</v>
      </c>
      <c r="B55" s="41">
        <f t="shared" si="4"/>
        <v>1639955</v>
      </c>
      <c r="C55" s="41">
        <f t="shared" si="5"/>
        <v>1364449</v>
      </c>
      <c r="D55" s="41">
        <f t="shared" si="6"/>
        <v>25</v>
      </c>
      <c r="E55" s="42" t="str">
        <f t="shared" si="2"/>
        <v>SEVILLA</v>
      </c>
      <c r="F55" s="42">
        <f t="shared" si="7"/>
        <v>3504830</v>
      </c>
      <c r="G55" s="42">
        <f t="shared" si="8"/>
        <v>3743002</v>
      </c>
    </row>
    <row r="56" spans="1:7" x14ac:dyDescent="0.25">
      <c r="A56" s="42" t="str">
        <f t="shared" si="3"/>
        <v>MELILLA</v>
      </c>
      <c r="B56" s="41">
        <f t="shared" si="4"/>
        <v>694382</v>
      </c>
      <c r="C56" s="41">
        <f t="shared" si="5"/>
        <v>707990</v>
      </c>
      <c r="D56" s="41">
        <f t="shared" si="6"/>
        <v>27</v>
      </c>
      <c r="E56" s="42" t="str">
        <f t="shared" si="2"/>
        <v>BAHIA DE CADIZ</v>
      </c>
      <c r="F56" s="42">
        <f t="shared" si="7"/>
        <v>3198653</v>
      </c>
      <c r="G56" s="42">
        <f t="shared" si="8"/>
        <v>3200045</v>
      </c>
    </row>
    <row r="57" spans="1:7" x14ac:dyDescent="0.25">
      <c r="A57" s="42" t="str">
        <f t="shared" si="3"/>
        <v>MOTRIL</v>
      </c>
      <c r="B57" s="41">
        <f t="shared" si="4"/>
        <v>1606933</v>
      </c>
      <c r="C57" s="41">
        <f t="shared" si="5"/>
        <v>1619143</v>
      </c>
      <c r="D57" s="41">
        <f t="shared" si="6"/>
        <v>26</v>
      </c>
      <c r="E57" s="42" t="str">
        <f t="shared" si="2"/>
        <v>PASAIA</v>
      </c>
      <c r="F57" s="42">
        <f t="shared" si="7"/>
        <v>3176782</v>
      </c>
      <c r="G57" s="42">
        <f t="shared" si="8"/>
        <v>2836956</v>
      </c>
    </row>
    <row r="58" spans="1:7" x14ac:dyDescent="0.25">
      <c r="A58" s="42" t="str">
        <f t="shared" si="3"/>
        <v>PASAIA</v>
      </c>
      <c r="B58" s="41">
        <f t="shared" si="4"/>
        <v>3176782</v>
      </c>
      <c r="C58" s="41">
        <f t="shared" si="5"/>
        <v>2836956</v>
      </c>
      <c r="D58" s="41">
        <f t="shared" si="6"/>
        <v>20</v>
      </c>
      <c r="E58" s="42" t="str">
        <f t="shared" si="2"/>
        <v>ALMERIA</v>
      </c>
      <c r="F58" s="42">
        <f t="shared" si="7"/>
        <v>3161919</v>
      </c>
      <c r="G58" s="42">
        <f t="shared" si="8"/>
        <v>3327533</v>
      </c>
    </row>
    <row r="59" spans="1:7" x14ac:dyDescent="0.25">
      <c r="A59" s="42" t="str">
        <f t="shared" si="3"/>
        <v>SANTA CRUZ DE TENERIFE</v>
      </c>
      <c r="B59" s="41">
        <f t="shared" si="4"/>
        <v>13206172</v>
      </c>
      <c r="C59" s="41">
        <f t="shared" si="5"/>
        <v>13469432</v>
      </c>
      <c r="D59" s="41">
        <f t="shared" si="6"/>
        <v>9</v>
      </c>
      <c r="E59" s="42" t="str">
        <f t="shared" si="2"/>
        <v>CEUTA</v>
      </c>
      <c r="F59" s="42">
        <f t="shared" si="7"/>
        <v>2229293</v>
      </c>
      <c r="G59" s="42">
        <f t="shared" si="8"/>
        <v>2065109</v>
      </c>
    </row>
    <row r="60" spans="1:7" x14ac:dyDescent="0.25">
      <c r="A60" s="42" t="str">
        <f t="shared" si="3"/>
        <v>SANTANDER</v>
      </c>
      <c r="B60" s="41">
        <f t="shared" si="4"/>
        <v>4060143</v>
      </c>
      <c r="C60" s="41">
        <f t="shared" si="5"/>
        <v>3593477</v>
      </c>
      <c r="D60" s="41">
        <f t="shared" si="6"/>
        <v>15</v>
      </c>
      <c r="E60" s="42" t="str">
        <f t="shared" si="2"/>
        <v>MALAGA</v>
      </c>
      <c r="F60" s="42">
        <f t="shared" si="7"/>
        <v>1998628</v>
      </c>
      <c r="G60" s="42">
        <f t="shared" si="8"/>
        <v>1826226</v>
      </c>
    </row>
    <row r="61" spans="1:7" x14ac:dyDescent="0.25">
      <c r="A61" s="42" t="str">
        <f t="shared" si="3"/>
        <v>SEVILLA</v>
      </c>
      <c r="B61" s="41">
        <f t="shared" si="4"/>
        <v>3504830</v>
      </c>
      <c r="C61" s="41">
        <f t="shared" si="5"/>
        <v>3743002</v>
      </c>
      <c r="D61" s="41">
        <f t="shared" si="6"/>
        <v>18</v>
      </c>
      <c r="E61" s="42" t="str">
        <f t="shared" si="2"/>
        <v>ALICANTE</v>
      </c>
      <c r="F61" s="42">
        <f t="shared" si="7"/>
        <v>1820763</v>
      </c>
      <c r="G61" s="42">
        <f t="shared" si="8"/>
        <v>2045520</v>
      </c>
    </row>
    <row r="62" spans="1:7" x14ac:dyDescent="0.25">
      <c r="A62" s="42" t="str">
        <f t="shared" si="3"/>
        <v>TARRAGONA</v>
      </c>
      <c r="B62" s="41">
        <f t="shared" si="4"/>
        <v>27174832</v>
      </c>
      <c r="C62" s="41">
        <f t="shared" si="5"/>
        <v>26123975</v>
      </c>
      <c r="D62" s="41">
        <f t="shared" si="6"/>
        <v>5</v>
      </c>
      <c r="E62" s="42" t="str">
        <f t="shared" si="2"/>
        <v>MARIN Y RIA DE PONTEVEDRA</v>
      </c>
      <c r="F62" s="42">
        <f t="shared" si="7"/>
        <v>1639955</v>
      </c>
      <c r="G62" s="42">
        <f t="shared" si="8"/>
        <v>1364449</v>
      </c>
    </row>
    <row r="63" spans="1:7" x14ac:dyDescent="0.25">
      <c r="A63" s="42" t="str">
        <f t="shared" si="3"/>
        <v>VALENCIA</v>
      </c>
      <c r="B63" s="41">
        <f t="shared" si="4"/>
        <v>52719719</v>
      </c>
      <c r="C63" s="41">
        <f t="shared" si="5"/>
        <v>47988384</v>
      </c>
      <c r="D63" s="41">
        <f t="shared" si="6"/>
        <v>2</v>
      </c>
      <c r="E63" s="42" t="str">
        <f t="shared" si="2"/>
        <v>MOTRIL</v>
      </c>
      <c r="F63" s="42">
        <f t="shared" si="7"/>
        <v>1606933</v>
      </c>
      <c r="G63" s="42">
        <f t="shared" si="8"/>
        <v>1619143</v>
      </c>
    </row>
    <row r="64" spans="1:7" x14ac:dyDescent="0.25">
      <c r="A64" s="42" t="str">
        <f t="shared" si="3"/>
        <v>VIGO</v>
      </c>
      <c r="B64" s="41">
        <f t="shared" si="4"/>
        <v>3586892</v>
      </c>
      <c r="C64" s="41">
        <f t="shared" si="5"/>
        <v>3273471</v>
      </c>
      <c r="D64" s="41">
        <f t="shared" si="6"/>
        <v>17</v>
      </c>
      <c r="E64" s="42" t="str">
        <f t="shared" si="2"/>
        <v>MELILLA</v>
      </c>
      <c r="F64" s="42">
        <f t="shared" si="7"/>
        <v>694382</v>
      </c>
      <c r="G64" s="42">
        <f t="shared" si="8"/>
        <v>707990</v>
      </c>
    </row>
    <row r="65" spans="1:7" x14ac:dyDescent="0.25">
      <c r="A65" s="42" t="str">
        <f t="shared" si="3"/>
        <v>VILAGARCIA</v>
      </c>
      <c r="B65" s="41">
        <f t="shared" si="4"/>
        <v>611736</v>
      </c>
      <c r="C65" s="41">
        <f t="shared" si="5"/>
        <v>842854</v>
      </c>
      <c r="D65" s="41">
        <f t="shared" si="6"/>
        <v>28</v>
      </c>
      <c r="E65" s="42" t="str">
        <f t="shared" si="2"/>
        <v>VILAGARCIA</v>
      </c>
      <c r="F65" s="42">
        <f t="shared" si="7"/>
        <v>611736</v>
      </c>
      <c r="G65" s="42">
        <f t="shared" si="8"/>
        <v>842854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47" t="s">
        <v>73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925962</v>
      </c>
      <c r="C7" s="37">
        <v>1040653</v>
      </c>
      <c r="D7" s="37">
        <v>9462036</v>
      </c>
      <c r="E7" s="37">
        <v>9846376</v>
      </c>
      <c r="F7" s="10">
        <f>((E7*100)/D7)-100</f>
        <v>4.061916483936443</v>
      </c>
      <c r="G7" s="1"/>
      <c r="H7" s="1"/>
      <c r="I7" s="1"/>
    </row>
    <row r="8" spans="1:12" x14ac:dyDescent="0.25">
      <c r="A8" s="11" t="s">
        <v>45</v>
      </c>
      <c r="B8" s="38">
        <v>228866</v>
      </c>
      <c r="C8" s="38">
        <v>162071</v>
      </c>
      <c r="D8" s="38">
        <v>2023586</v>
      </c>
      <c r="E8" s="38">
        <v>1809646</v>
      </c>
      <c r="F8" s="13">
        <f t="shared" ref="F8:F35" si="0">((E8*100)/D8)-100</f>
        <v>-10.57232062289421</v>
      </c>
      <c r="G8" s="1"/>
      <c r="H8" s="1"/>
      <c r="I8" s="1"/>
    </row>
    <row r="9" spans="1:12" x14ac:dyDescent="0.25">
      <c r="A9" s="8" t="s">
        <v>46</v>
      </c>
      <c r="B9" s="37">
        <v>228897</v>
      </c>
      <c r="C9" s="37">
        <v>288278</v>
      </c>
      <c r="D9" s="37">
        <v>3218619</v>
      </c>
      <c r="E9" s="37">
        <v>3077102</v>
      </c>
      <c r="F9" s="10">
        <f t="shared" si="0"/>
        <v>-4.3968236066462083</v>
      </c>
      <c r="G9" s="1"/>
      <c r="H9" s="1"/>
      <c r="I9" s="1"/>
    </row>
    <row r="10" spans="1:12" x14ac:dyDescent="0.25">
      <c r="A10" s="11" t="s">
        <v>47</v>
      </c>
      <c r="B10" s="38">
        <v>396024</v>
      </c>
      <c r="C10" s="38">
        <v>421606</v>
      </c>
      <c r="D10" s="38">
        <v>3346343</v>
      </c>
      <c r="E10" s="38">
        <v>3846218</v>
      </c>
      <c r="F10" s="13">
        <f t="shared" si="0"/>
        <v>14.937948680096454</v>
      </c>
      <c r="G10" s="1"/>
      <c r="H10" s="1"/>
      <c r="I10" s="1"/>
    </row>
    <row r="11" spans="1:12" x14ac:dyDescent="0.25">
      <c r="A11" s="8" t="s">
        <v>48</v>
      </c>
      <c r="B11" s="37">
        <v>5516038</v>
      </c>
      <c r="C11" s="37">
        <v>5858390</v>
      </c>
      <c r="D11" s="37">
        <v>52763819</v>
      </c>
      <c r="E11" s="37">
        <v>52948071</v>
      </c>
      <c r="F11" s="10">
        <f t="shared" si="0"/>
        <v>0.34920141015570039</v>
      </c>
      <c r="G11" s="1"/>
      <c r="H11" s="1"/>
      <c r="I11" s="1"/>
    </row>
    <row r="12" spans="1:12" x14ac:dyDescent="0.25">
      <c r="A12" s="11" t="s">
        <v>49</v>
      </c>
      <c r="B12" s="38">
        <v>261613</v>
      </c>
      <c r="C12" s="38">
        <v>252293</v>
      </c>
      <c r="D12" s="38">
        <v>3056987</v>
      </c>
      <c r="E12" s="38">
        <v>3113041</v>
      </c>
      <c r="F12" s="13">
        <f t="shared" si="0"/>
        <v>1.8336355372136097</v>
      </c>
      <c r="G12" s="1"/>
      <c r="H12" s="1"/>
      <c r="I12" s="1"/>
    </row>
    <row r="13" spans="1:12" x14ac:dyDescent="0.25">
      <c r="A13" s="8" t="s">
        <v>50</v>
      </c>
      <c r="B13" s="37">
        <v>923609</v>
      </c>
      <c r="C13" s="37">
        <v>840616</v>
      </c>
      <c r="D13" s="37">
        <v>10113216</v>
      </c>
      <c r="E13" s="37">
        <v>9916712</v>
      </c>
      <c r="F13" s="10">
        <f t="shared" si="0"/>
        <v>-1.9430416595472764</v>
      </c>
      <c r="G13" s="1"/>
      <c r="H13" s="1"/>
      <c r="I13" s="1"/>
    </row>
    <row r="14" spans="1:12" x14ac:dyDescent="0.25">
      <c r="A14" s="11" t="s">
        <v>51</v>
      </c>
      <c r="B14" s="38">
        <v>3517384</v>
      </c>
      <c r="C14" s="38">
        <v>3838055</v>
      </c>
      <c r="D14" s="38">
        <v>34617104</v>
      </c>
      <c r="E14" s="38">
        <v>35360249</v>
      </c>
      <c r="F14" s="13">
        <f t="shared" si="0"/>
        <v>2.1467567015426852</v>
      </c>
      <c r="G14" s="1"/>
      <c r="H14" s="1"/>
      <c r="I14" s="1"/>
    </row>
    <row r="15" spans="1:12" x14ac:dyDescent="0.25">
      <c r="A15" s="8" t="s">
        <v>52</v>
      </c>
      <c r="B15" s="37">
        <v>2691688</v>
      </c>
      <c r="C15" s="37">
        <v>2863161</v>
      </c>
      <c r="D15" s="37">
        <v>26403430</v>
      </c>
      <c r="E15" s="37">
        <v>27351797</v>
      </c>
      <c r="F15" s="10">
        <f t="shared" si="0"/>
        <v>3.5918325762978469</v>
      </c>
      <c r="G15" s="1"/>
      <c r="H15" s="1"/>
      <c r="I15" s="1"/>
    </row>
    <row r="16" spans="1:12" x14ac:dyDescent="0.25">
      <c r="A16" s="11" t="s">
        <v>53</v>
      </c>
      <c r="B16" s="38">
        <v>1741334</v>
      </c>
      <c r="C16" s="38">
        <v>1702718</v>
      </c>
      <c r="D16" s="38">
        <v>17854264</v>
      </c>
      <c r="E16" s="38">
        <v>15891472</v>
      </c>
      <c r="F16" s="13">
        <f t="shared" si="0"/>
        <v>-10.993407513185645</v>
      </c>
      <c r="G16" s="1"/>
      <c r="H16" s="1"/>
      <c r="I16" s="1"/>
    </row>
    <row r="17" spans="1:9" x14ac:dyDescent="0.25">
      <c r="A17" s="8" t="s">
        <v>54</v>
      </c>
      <c r="B17" s="37">
        <v>1012545</v>
      </c>
      <c r="C17" s="37">
        <v>1040396</v>
      </c>
      <c r="D17" s="37">
        <v>9141381</v>
      </c>
      <c r="E17" s="37">
        <v>9992536</v>
      </c>
      <c r="F17" s="10">
        <f t="shared" si="0"/>
        <v>9.3110111043396984</v>
      </c>
      <c r="G17" s="1"/>
      <c r="H17" s="1"/>
      <c r="I17" s="1"/>
    </row>
    <row r="18" spans="1:9" x14ac:dyDescent="0.25">
      <c r="A18" s="11" t="s">
        <v>55</v>
      </c>
      <c r="B18" s="38">
        <v>264808</v>
      </c>
      <c r="C18" s="38">
        <v>159541</v>
      </c>
      <c r="D18" s="38">
        <v>1608945</v>
      </c>
      <c r="E18" s="38">
        <v>1664500</v>
      </c>
      <c r="F18" s="13">
        <f t="shared" si="0"/>
        <v>3.4528837219420154</v>
      </c>
      <c r="G18" s="1"/>
      <c r="H18" s="1"/>
      <c r="I18" s="1"/>
    </row>
    <row r="19" spans="1:9" x14ac:dyDescent="0.25">
      <c r="A19" s="8" t="s">
        <v>56</v>
      </c>
      <c r="B19" s="37">
        <v>1223445</v>
      </c>
      <c r="C19" s="37">
        <v>828328</v>
      </c>
      <c r="D19" s="37">
        <v>10006645</v>
      </c>
      <c r="E19" s="37">
        <v>9120732</v>
      </c>
      <c r="F19" s="10">
        <f t="shared" si="0"/>
        <v>-8.8532470173569635</v>
      </c>
      <c r="G19" s="1"/>
      <c r="H19" s="1"/>
      <c r="I19" s="1"/>
    </row>
    <row r="20" spans="1:9" x14ac:dyDescent="0.25">
      <c r="A20" s="11" t="s">
        <v>57</v>
      </c>
      <c r="B20" s="38">
        <v>910881</v>
      </c>
      <c r="C20" s="38">
        <v>1504602</v>
      </c>
      <c r="D20" s="38">
        <v>11117577</v>
      </c>
      <c r="E20" s="38">
        <v>12949410</v>
      </c>
      <c r="F20" s="13">
        <f t="shared" si="0"/>
        <v>16.476908592582717</v>
      </c>
      <c r="G20" s="1"/>
      <c r="H20" s="1"/>
      <c r="I20" s="1"/>
    </row>
    <row r="21" spans="1:9" x14ac:dyDescent="0.25">
      <c r="A21" s="8" t="s">
        <v>58</v>
      </c>
      <c r="B21" s="37">
        <v>1702475</v>
      </c>
      <c r="C21" s="37">
        <v>2037284</v>
      </c>
      <c r="D21" s="37">
        <v>14550273</v>
      </c>
      <c r="E21" s="37">
        <v>17072657</v>
      </c>
      <c r="F21" s="10">
        <f t="shared" si="0"/>
        <v>17.335647241807763</v>
      </c>
      <c r="G21" s="1"/>
      <c r="H21" s="1"/>
      <c r="I21" s="1"/>
    </row>
    <row r="22" spans="1:9" x14ac:dyDescent="0.25">
      <c r="A22" s="11" t="s">
        <v>59</v>
      </c>
      <c r="B22" s="38">
        <v>1593182</v>
      </c>
      <c r="C22" s="38">
        <v>1814475</v>
      </c>
      <c r="D22" s="38">
        <v>15744575</v>
      </c>
      <c r="E22" s="38">
        <v>17110053</v>
      </c>
      <c r="F22" s="13">
        <f t="shared" si="0"/>
        <v>8.6726888467932639</v>
      </c>
      <c r="G22" s="1"/>
      <c r="H22" s="1"/>
      <c r="I22" s="1"/>
    </row>
    <row r="23" spans="1:9" x14ac:dyDescent="0.25">
      <c r="A23" s="8" t="s">
        <v>60</v>
      </c>
      <c r="B23" s="37">
        <v>227944</v>
      </c>
      <c r="C23" s="37">
        <v>160604</v>
      </c>
      <c r="D23" s="37">
        <v>1763416</v>
      </c>
      <c r="E23" s="37">
        <v>1929034</v>
      </c>
      <c r="F23" s="10">
        <f t="shared" si="0"/>
        <v>9.3918848416936243</v>
      </c>
      <c r="G23" s="1"/>
      <c r="H23" s="1"/>
      <c r="I23" s="1"/>
    </row>
    <row r="24" spans="1:9" x14ac:dyDescent="0.25">
      <c r="A24" s="11" t="s">
        <v>61</v>
      </c>
      <c r="B24" s="38">
        <v>157528</v>
      </c>
      <c r="C24" s="38">
        <v>157573</v>
      </c>
      <c r="D24" s="38">
        <v>1328641</v>
      </c>
      <c r="E24" s="38">
        <v>1608070</v>
      </c>
      <c r="F24" s="13">
        <f t="shared" si="0"/>
        <v>21.031189011930238</v>
      </c>
      <c r="G24" s="1"/>
      <c r="H24" s="1"/>
      <c r="I24" s="1"/>
    </row>
    <row r="25" spans="1:9" x14ac:dyDescent="0.25">
      <c r="A25" s="8" t="s">
        <v>62</v>
      </c>
      <c r="B25" s="37">
        <v>75277</v>
      </c>
      <c r="C25" s="37">
        <v>70620</v>
      </c>
      <c r="D25" s="37">
        <v>688678</v>
      </c>
      <c r="E25" s="37">
        <v>692650</v>
      </c>
      <c r="F25" s="10">
        <f t="shared" si="0"/>
        <v>0.57675720728700242</v>
      </c>
      <c r="G25" s="1"/>
      <c r="H25" s="1"/>
      <c r="I25" s="1"/>
    </row>
    <row r="26" spans="1:9" x14ac:dyDescent="0.25">
      <c r="A26" s="11" t="s">
        <v>63</v>
      </c>
      <c r="B26" s="38">
        <v>148508</v>
      </c>
      <c r="C26" s="38">
        <v>154097</v>
      </c>
      <c r="D26" s="38">
        <v>1602149</v>
      </c>
      <c r="E26" s="38">
        <v>1595880</v>
      </c>
      <c r="F26" s="13">
        <f t="shared" si="0"/>
        <v>-0.39128695271163849</v>
      </c>
      <c r="G26" s="1"/>
      <c r="H26" s="1"/>
      <c r="I26" s="1"/>
    </row>
    <row r="27" spans="1:9" x14ac:dyDescent="0.25">
      <c r="A27" s="8" t="s">
        <v>64</v>
      </c>
      <c r="B27" s="37">
        <v>353004</v>
      </c>
      <c r="C27" s="37">
        <v>354806</v>
      </c>
      <c r="D27" s="37">
        <v>2795184</v>
      </c>
      <c r="E27" s="37">
        <v>3129711</v>
      </c>
      <c r="F27" s="10">
        <f t="shared" si="0"/>
        <v>11.967977778922602</v>
      </c>
      <c r="G27" s="1"/>
      <c r="H27" s="1"/>
      <c r="I27" s="1"/>
    </row>
    <row r="28" spans="1:9" x14ac:dyDescent="0.25">
      <c r="A28" s="11" t="s">
        <v>65</v>
      </c>
      <c r="B28" s="38">
        <v>1234287</v>
      </c>
      <c r="C28" s="38">
        <v>1383102</v>
      </c>
      <c r="D28" s="38">
        <v>12623001</v>
      </c>
      <c r="E28" s="38">
        <v>12273747</v>
      </c>
      <c r="F28" s="13">
        <f t="shared" si="0"/>
        <v>-2.7668064036436277</v>
      </c>
      <c r="G28" s="1"/>
      <c r="H28" s="1"/>
      <c r="I28" s="1"/>
    </row>
    <row r="29" spans="1:9" x14ac:dyDescent="0.25">
      <c r="A29" s="8" t="s">
        <v>66</v>
      </c>
      <c r="B29" s="37">
        <v>332960</v>
      </c>
      <c r="C29" s="37">
        <v>398484</v>
      </c>
      <c r="D29" s="37">
        <v>3539009</v>
      </c>
      <c r="E29" s="37">
        <v>4005776</v>
      </c>
      <c r="F29" s="10">
        <f t="shared" si="0"/>
        <v>13.189200705621261</v>
      </c>
      <c r="G29" s="1"/>
      <c r="H29" s="1"/>
      <c r="I29" s="1"/>
    </row>
    <row r="30" spans="1:9" x14ac:dyDescent="0.25">
      <c r="A30" s="11" t="s">
        <v>67</v>
      </c>
      <c r="B30" s="38">
        <v>483411</v>
      </c>
      <c r="C30" s="38">
        <v>399410</v>
      </c>
      <c r="D30" s="38">
        <v>3743002</v>
      </c>
      <c r="E30" s="38">
        <v>3504830</v>
      </c>
      <c r="F30" s="13">
        <f t="shared" si="0"/>
        <v>-6.3631277781844631</v>
      </c>
      <c r="G30" s="1"/>
      <c r="H30" s="1"/>
      <c r="I30" s="1"/>
    </row>
    <row r="31" spans="1:9" x14ac:dyDescent="0.25">
      <c r="A31" s="8" t="s">
        <v>68</v>
      </c>
      <c r="B31" s="37">
        <v>2819198</v>
      </c>
      <c r="C31" s="37">
        <v>2709049</v>
      </c>
      <c r="D31" s="37">
        <v>25944111</v>
      </c>
      <c r="E31" s="37">
        <v>27063934</v>
      </c>
      <c r="F31" s="10">
        <f t="shared" si="0"/>
        <v>4.3162897352697911</v>
      </c>
      <c r="G31" s="1"/>
      <c r="H31" s="1"/>
      <c r="I31" s="1"/>
    </row>
    <row r="32" spans="1:9" x14ac:dyDescent="0.25">
      <c r="A32" s="11" t="s">
        <v>69</v>
      </c>
      <c r="B32" s="38">
        <v>4855179</v>
      </c>
      <c r="C32" s="38">
        <v>5920554</v>
      </c>
      <c r="D32" s="38">
        <v>47749737</v>
      </c>
      <c r="E32" s="38">
        <v>52495038</v>
      </c>
      <c r="F32" s="13">
        <f t="shared" si="0"/>
        <v>9.9378578776255893</v>
      </c>
      <c r="G32" s="1"/>
      <c r="H32" s="1"/>
      <c r="I32" s="1"/>
    </row>
    <row r="33" spans="1:9" x14ac:dyDescent="0.25">
      <c r="A33" s="8" t="s">
        <v>70</v>
      </c>
      <c r="B33" s="37">
        <v>339768</v>
      </c>
      <c r="C33" s="37">
        <v>369043</v>
      </c>
      <c r="D33" s="37">
        <v>2926638</v>
      </c>
      <c r="E33" s="37">
        <v>3284972</v>
      </c>
      <c r="F33" s="10">
        <f t="shared" si="0"/>
        <v>12.243878470791401</v>
      </c>
      <c r="G33" s="1"/>
      <c r="H33" s="1"/>
      <c r="I33" s="1"/>
    </row>
    <row r="34" spans="1:9" x14ac:dyDescent="0.25">
      <c r="A34" s="11" t="s">
        <v>71</v>
      </c>
      <c r="B34" s="38">
        <v>121959</v>
      </c>
      <c r="C34" s="38">
        <v>84856</v>
      </c>
      <c r="D34" s="38">
        <v>838111</v>
      </c>
      <c r="E34" s="38">
        <v>606298</v>
      </c>
      <c r="F34" s="13">
        <f t="shared" si="0"/>
        <v>-27.658985504306713</v>
      </c>
      <c r="G34" s="1"/>
      <c r="H34" s="1"/>
      <c r="I34" s="1"/>
    </row>
    <row r="35" spans="1:9" x14ac:dyDescent="0.25">
      <c r="A35" s="14" t="s">
        <v>72</v>
      </c>
      <c r="B35" s="15">
        <f>SUM(B7:B34)</f>
        <v>34287774</v>
      </c>
      <c r="C35" s="15">
        <f t="shared" ref="C35:E35" si="1">SUM(C7:C34)</f>
        <v>36814665</v>
      </c>
      <c r="D35" s="15">
        <f t="shared" si="1"/>
        <v>330570477</v>
      </c>
      <c r="E35" s="15">
        <f t="shared" si="1"/>
        <v>343260512</v>
      </c>
      <c r="F35" s="16">
        <f t="shared" si="0"/>
        <v>3.838828898201939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9846376</v>
      </c>
      <c r="C38" s="41">
        <f>D7</f>
        <v>9462036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52948071</v>
      </c>
      <c r="G38" s="42">
        <f>LOOKUP(E38,$A$38:$A$65,$C$38:$C$65)</f>
        <v>52763819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1809646</v>
      </c>
      <c r="C39" s="41">
        <f t="shared" ref="C39:C65" si="5">D8</f>
        <v>2023586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52495038</v>
      </c>
      <c r="G39" s="42">
        <f t="shared" ref="G39:G65" si="8">LOOKUP(E39,$A$38:$A$65,$C$38:$C$65)</f>
        <v>47749737</v>
      </c>
    </row>
    <row r="40" spans="1:9" x14ac:dyDescent="0.25">
      <c r="A40" s="42" t="str">
        <f t="shared" si="3"/>
        <v>ALMERIA</v>
      </c>
      <c r="B40" s="41">
        <f t="shared" si="4"/>
        <v>3077102</v>
      </c>
      <c r="C40" s="41">
        <f t="shared" si="5"/>
        <v>3218619</v>
      </c>
      <c r="D40" s="41">
        <f t="shared" si="6"/>
        <v>21</v>
      </c>
      <c r="E40" s="42" t="str">
        <f t="shared" si="2"/>
        <v>BARCELONA</v>
      </c>
      <c r="F40" s="42">
        <f t="shared" si="7"/>
        <v>35360249</v>
      </c>
      <c r="G40" s="42">
        <f t="shared" si="8"/>
        <v>34617104</v>
      </c>
    </row>
    <row r="41" spans="1:9" x14ac:dyDescent="0.25">
      <c r="A41" s="42" t="str">
        <f t="shared" si="3"/>
        <v>AVILES</v>
      </c>
      <c r="B41" s="41">
        <f t="shared" si="4"/>
        <v>3846218</v>
      </c>
      <c r="C41" s="41">
        <f t="shared" si="5"/>
        <v>3346343</v>
      </c>
      <c r="D41" s="41">
        <f t="shared" si="6"/>
        <v>16</v>
      </c>
      <c r="E41" s="42" t="str">
        <f t="shared" si="2"/>
        <v>BILBAO</v>
      </c>
      <c r="F41" s="42">
        <f t="shared" si="7"/>
        <v>27351797</v>
      </c>
      <c r="G41" s="42">
        <f t="shared" si="8"/>
        <v>26403430</v>
      </c>
    </row>
    <row r="42" spans="1:9" x14ac:dyDescent="0.25">
      <c r="A42" s="42" t="str">
        <f t="shared" si="3"/>
        <v>BAHIA DE ALGECIRAS</v>
      </c>
      <c r="B42" s="41">
        <f t="shared" si="4"/>
        <v>52948071</v>
      </c>
      <c r="C42" s="41">
        <f t="shared" si="5"/>
        <v>52763819</v>
      </c>
      <c r="D42" s="41">
        <f t="shared" si="6"/>
        <v>1</v>
      </c>
      <c r="E42" s="42" t="str">
        <f t="shared" si="2"/>
        <v>TARRAGONA</v>
      </c>
      <c r="F42" s="42">
        <f t="shared" si="7"/>
        <v>27063934</v>
      </c>
      <c r="G42" s="42">
        <f t="shared" si="8"/>
        <v>25944111</v>
      </c>
    </row>
    <row r="43" spans="1:9" x14ac:dyDescent="0.25">
      <c r="A43" s="42" t="str">
        <f t="shared" si="3"/>
        <v>BAHIA DE CADIZ</v>
      </c>
      <c r="B43" s="41">
        <f t="shared" si="4"/>
        <v>3113041</v>
      </c>
      <c r="C43" s="41">
        <f t="shared" si="5"/>
        <v>3056987</v>
      </c>
      <c r="D43" s="41">
        <f t="shared" si="6"/>
        <v>20</v>
      </c>
      <c r="E43" s="42" t="str">
        <f t="shared" si="2"/>
        <v>LAS PALMAS</v>
      </c>
      <c r="F43" s="42">
        <f t="shared" si="7"/>
        <v>17110053</v>
      </c>
      <c r="G43" s="42">
        <f t="shared" si="8"/>
        <v>15744575</v>
      </c>
    </row>
    <row r="44" spans="1:9" x14ac:dyDescent="0.25">
      <c r="A44" s="42" t="str">
        <f t="shared" si="3"/>
        <v>BALEARES</v>
      </c>
      <c r="B44" s="41">
        <f t="shared" si="4"/>
        <v>9916712</v>
      </c>
      <c r="C44" s="41">
        <f t="shared" si="5"/>
        <v>10113216</v>
      </c>
      <c r="D44" s="41">
        <f t="shared" si="6"/>
        <v>12</v>
      </c>
      <c r="E44" s="42" t="str">
        <f t="shared" si="2"/>
        <v>HUELVA</v>
      </c>
      <c r="F44" s="42">
        <f t="shared" si="7"/>
        <v>17072657</v>
      </c>
      <c r="G44" s="42">
        <f t="shared" si="8"/>
        <v>14550273</v>
      </c>
    </row>
    <row r="45" spans="1:9" x14ac:dyDescent="0.25">
      <c r="A45" s="42" t="str">
        <f t="shared" si="3"/>
        <v>BARCELONA</v>
      </c>
      <c r="B45" s="41">
        <f t="shared" si="4"/>
        <v>35360249</v>
      </c>
      <c r="C45" s="41">
        <f t="shared" si="5"/>
        <v>34617104</v>
      </c>
      <c r="D45" s="41">
        <f t="shared" si="6"/>
        <v>3</v>
      </c>
      <c r="E45" s="42" t="str">
        <f t="shared" si="2"/>
        <v>CARTAGENA</v>
      </c>
      <c r="F45" s="42">
        <f t="shared" si="7"/>
        <v>15891472</v>
      </c>
      <c r="G45" s="42">
        <f t="shared" si="8"/>
        <v>17854264</v>
      </c>
    </row>
    <row r="46" spans="1:9" x14ac:dyDescent="0.25">
      <c r="A46" s="42" t="str">
        <f t="shared" si="3"/>
        <v>BILBAO</v>
      </c>
      <c r="B46" s="41">
        <f t="shared" si="4"/>
        <v>27351797</v>
      </c>
      <c r="C46" s="41">
        <f t="shared" si="5"/>
        <v>26403430</v>
      </c>
      <c r="D46" s="41">
        <f t="shared" si="6"/>
        <v>4</v>
      </c>
      <c r="E46" s="42" t="str">
        <f t="shared" si="2"/>
        <v>GIJON</v>
      </c>
      <c r="F46" s="42">
        <f t="shared" si="7"/>
        <v>12949410</v>
      </c>
      <c r="G46" s="42">
        <f t="shared" si="8"/>
        <v>11117577</v>
      </c>
    </row>
    <row r="47" spans="1:9" x14ac:dyDescent="0.25">
      <c r="A47" s="42" t="str">
        <f t="shared" si="3"/>
        <v>CARTAGENA</v>
      </c>
      <c r="B47" s="41">
        <f t="shared" si="4"/>
        <v>15891472</v>
      </c>
      <c r="C47" s="41">
        <f t="shared" si="5"/>
        <v>17854264</v>
      </c>
      <c r="D47" s="41">
        <f t="shared" si="6"/>
        <v>8</v>
      </c>
      <c r="E47" s="42" t="str">
        <f t="shared" si="2"/>
        <v>SANTA CRUZ DE TENERIFE</v>
      </c>
      <c r="F47" s="42">
        <f t="shared" si="7"/>
        <v>12273747</v>
      </c>
      <c r="G47" s="42">
        <f t="shared" si="8"/>
        <v>12623001</v>
      </c>
    </row>
    <row r="48" spans="1:9" x14ac:dyDescent="0.25">
      <c r="A48" s="42" t="str">
        <f t="shared" si="3"/>
        <v>CASTELLON</v>
      </c>
      <c r="B48" s="41">
        <f t="shared" si="4"/>
        <v>9992536</v>
      </c>
      <c r="C48" s="41">
        <f t="shared" si="5"/>
        <v>9141381</v>
      </c>
      <c r="D48" s="41">
        <f t="shared" si="6"/>
        <v>11</v>
      </c>
      <c r="E48" s="42" t="str">
        <f t="shared" si="2"/>
        <v>CASTELLON</v>
      </c>
      <c r="F48" s="42">
        <f t="shared" si="7"/>
        <v>9992536</v>
      </c>
      <c r="G48" s="42">
        <f t="shared" si="8"/>
        <v>9141381</v>
      </c>
    </row>
    <row r="49" spans="1:7" x14ac:dyDescent="0.25">
      <c r="A49" s="42" t="str">
        <f t="shared" si="3"/>
        <v>CEUTA</v>
      </c>
      <c r="B49" s="41">
        <f t="shared" si="4"/>
        <v>1664500</v>
      </c>
      <c r="C49" s="41">
        <f t="shared" si="5"/>
        <v>1608945</v>
      </c>
      <c r="D49" s="41">
        <f t="shared" si="6"/>
        <v>24</v>
      </c>
      <c r="E49" s="42" t="str">
        <f t="shared" si="2"/>
        <v>BALEARES</v>
      </c>
      <c r="F49" s="42">
        <f t="shared" si="7"/>
        <v>9916712</v>
      </c>
      <c r="G49" s="42">
        <f t="shared" si="8"/>
        <v>10113216</v>
      </c>
    </row>
    <row r="50" spans="1:7" x14ac:dyDescent="0.25">
      <c r="A50" s="42" t="str">
        <f t="shared" si="3"/>
        <v>FERROL-SAN CIBRAO</v>
      </c>
      <c r="B50" s="41">
        <f t="shared" si="4"/>
        <v>9120732</v>
      </c>
      <c r="C50" s="41">
        <f t="shared" si="5"/>
        <v>10006645</v>
      </c>
      <c r="D50" s="41">
        <f t="shared" si="6"/>
        <v>14</v>
      </c>
      <c r="E50" s="42" t="str">
        <f t="shared" si="2"/>
        <v>A CORUÑA</v>
      </c>
      <c r="F50" s="42">
        <f t="shared" si="7"/>
        <v>9846376</v>
      </c>
      <c r="G50" s="42">
        <f t="shared" si="8"/>
        <v>9462036</v>
      </c>
    </row>
    <row r="51" spans="1:7" x14ac:dyDescent="0.25">
      <c r="A51" s="42" t="str">
        <f t="shared" si="3"/>
        <v>GIJON</v>
      </c>
      <c r="B51" s="41">
        <f t="shared" si="4"/>
        <v>12949410</v>
      </c>
      <c r="C51" s="41">
        <f t="shared" si="5"/>
        <v>11117577</v>
      </c>
      <c r="D51" s="41">
        <f t="shared" si="6"/>
        <v>9</v>
      </c>
      <c r="E51" s="42" t="str">
        <f t="shared" si="2"/>
        <v>FERROL-SAN CIBRAO</v>
      </c>
      <c r="F51" s="42">
        <f t="shared" si="7"/>
        <v>9120732</v>
      </c>
      <c r="G51" s="42">
        <f t="shared" si="8"/>
        <v>10006645</v>
      </c>
    </row>
    <row r="52" spans="1:7" x14ac:dyDescent="0.25">
      <c r="A52" s="42" t="str">
        <f t="shared" si="3"/>
        <v>HUELVA</v>
      </c>
      <c r="B52" s="41">
        <f t="shared" si="4"/>
        <v>17072657</v>
      </c>
      <c r="C52" s="41">
        <f t="shared" si="5"/>
        <v>14550273</v>
      </c>
      <c r="D52" s="41">
        <f t="shared" si="6"/>
        <v>7</v>
      </c>
      <c r="E52" s="42" t="str">
        <f t="shared" si="2"/>
        <v>SANTANDER</v>
      </c>
      <c r="F52" s="42">
        <f t="shared" si="7"/>
        <v>4005776</v>
      </c>
      <c r="G52" s="42">
        <f t="shared" si="8"/>
        <v>3539009</v>
      </c>
    </row>
    <row r="53" spans="1:7" x14ac:dyDescent="0.25">
      <c r="A53" s="42" t="str">
        <f t="shared" si="3"/>
        <v>LAS PALMAS</v>
      </c>
      <c r="B53" s="41">
        <f t="shared" si="4"/>
        <v>17110053</v>
      </c>
      <c r="C53" s="41">
        <f t="shared" si="5"/>
        <v>15744575</v>
      </c>
      <c r="D53" s="41">
        <f t="shared" si="6"/>
        <v>6</v>
      </c>
      <c r="E53" s="42" t="str">
        <f t="shared" si="2"/>
        <v>AVILES</v>
      </c>
      <c r="F53" s="42">
        <f t="shared" si="7"/>
        <v>3846218</v>
      </c>
      <c r="G53" s="42">
        <f t="shared" si="8"/>
        <v>3346343</v>
      </c>
    </row>
    <row r="54" spans="1:7" x14ac:dyDescent="0.25">
      <c r="A54" s="42" t="str">
        <f t="shared" si="3"/>
        <v>MALAGA</v>
      </c>
      <c r="B54" s="41">
        <f t="shared" si="4"/>
        <v>1929034</v>
      </c>
      <c r="C54" s="41">
        <f t="shared" si="5"/>
        <v>1763416</v>
      </c>
      <c r="D54" s="41">
        <f t="shared" si="6"/>
        <v>22</v>
      </c>
      <c r="E54" s="42" t="str">
        <f t="shared" si="2"/>
        <v>SEVILLA</v>
      </c>
      <c r="F54" s="42">
        <f t="shared" si="7"/>
        <v>3504830</v>
      </c>
      <c r="G54" s="42">
        <f t="shared" si="8"/>
        <v>3743002</v>
      </c>
    </row>
    <row r="55" spans="1:7" x14ac:dyDescent="0.25">
      <c r="A55" s="42" t="str">
        <f t="shared" si="3"/>
        <v>MARIN Y RIA DE PONTEVEDRA</v>
      </c>
      <c r="B55" s="41">
        <f t="shared" si="4"/>
        <v>1608070</v>
      </c>
      <c r="C55" s="41">
        <f t="shared" si="5"/>
        <v>1328641</v>
      </c>
      <c r="D55" s="41">
        <f t="shared" si="6"/>
        <v>25</v>
      </c>
      <c r="E55" s="42" t="str">
        <f t="shared" si="2"/>
        <v>VIGO</v>
      </c>
      <c r="F55" s="42">
        <f t="shared" ref="F55:F65" si="9">LOOKUP(E55,$A$38:$A$65,$B$38:$B$65)</f>
        <v>3284972</v>
      </c>
      <c r="G55" s="42">
        <f t="shared" si="8"/>
        <v>2926638</v>
      </c>
    </row>
    <row r="56" spans="1:7" x14ac:dyDescent="0.25">
      <c r="A56" s="42" t="str">
        <f t="shared" si="3"/>
        <v>MELILLA</v>
      </c>
      <c r="B56" s="41">
        <f t="shared" si="4"/>
        <v>692650</v>
      </c>
      <c r="C56" s="41">
        <f t="shared" si="5"/>
        <v>688678</v>
      </c>
      <c r="D56" s="41">
        <f t="shared" si="6"/>
        <v>27</v>
      </c>
      <c r="E56" s="42" t="str">
        <f t="shared" si="2"/>
        <v>PASAIA</v>
      </c>
      <c r="F56" s="42">
        <f t="shared" si="9"/>
        <v>3129711</v>
      </c>
      <c r="G56" s="42">
        <f t="shared" si="8"/>
        <v>2795184</v>
      </c>
    </row>
    <row r="57" spans="1:7" x14ac:dyDescent="0.25">
      <c r="A57" s="42" t="str">
        <f t="shared" si="3"/>
        <v>MOTRIL</v>
      </c>
      <c r="B57" s="41">
        <f t="shared" si="4"/>
        <v>1595880</v>
      </c>
      <c r="C57" s="41">
        <f t="shared" si="5"/>
        <v>1602149</v>
      </c>
      <c r="D57" s="41">
        <f t="shared" si="6"/>
        <v>26</v>
      </c>
      <c r="E57" s="42" t="str">
        <f t="shared" si="2"/>
        <v>BAHIA DE CADIZ</v>
      </c>
      <c r="F57" s="42">
        <f t="shared" si="9"/>
        <v>3113041</v>
      </c>
      <c r="G57" s="42">
        <f t="shared" si="8"/>
        <v>3056987</v>
      </c>
    </row>
    <row r="58" spans="1:7" x14ac:dyDescent="0.25">
      <c r="A58" s="42" t="str">
        <f t="shared" si="3"/>
        <v>PASAIA</v>
      </c>
      <c r="B58" s="41">
        <f t="shared" si="4"/>
        <v>3129711</v>
      </c>
      <c r="C58" s="41">
        <f t="shared" si="5"/>
        <v>2795184</v>
      </c>
      <c r="D58" s="41">
        <f t="shared" si="6"/>
        <v>19</v>
      </c>
      <c r="E58" s="42" t="str">
        <f t="shared" si="2"/>
        <v>ALMERIA</v>
      </c>
      <c r="F58" s="42">
        <f t="shared" si="9"/>
        <v>3077102</v>
      </c>
      <c r="G58" s="42">
        <f t="shared" si="8"/>
        <v>3218619</v>
      </c>
    </row>
    <row r="59" spans="1:7" x14ac:dyDescent="0.25">
      <c r="A59" s="42" t="str">
        <f t="shared" si="3"/>
        <v>SANTA CRUZ DE TENERIFE</v>
      </c>
      <c r="B59" s="41">
        <f t="shared" si="4"/>
        <v>12273747</v>
      </c>
      <c r="C59" s="41">
        <f t="shared" si="5"/>
        <v>12623001</v>
      </c>
      <c r="D59" s="41">
        <f t="shared" si="6"/>
        <v>10</v>
      </c>
      <c r="E59" s="42" t="str">
        <f t="shared" si="2"/>
        <v>MALAGA</v>
      </c>
      <c r="F59" s="42">
        <f t="shared" si="9"/>
        <v>1929034</v>
      </c>
      <c r="G59" s="42">
        <f t="shared" si="8"/>
        <v>1763416</v>
      </c>
    </row>
    <row r="60" spans="1:7" x14ac:dyDescent="0.25">
      <c r="A60" s="42" t="str">
        <f t="shared" si="3"/>
        <v>SANTANDER</v>
      </c>
      <c r="B60" s="41">
        <f t="shared" si="4"/>
        <v>4005776</v>
      </c>
      <c r="C60" s="41">
        <f t="shared" si="5"/>
        <v>3539009</v>
      </c>
      <c r="D60" s="41">
        <f t="shared" si="6"/>
        <v>15</v>
      </c>
      <c r="E60" s="42" t="str">
        <f t="shared" si="2"/>
        <v>ALICANTE</v>
      </c>
      <c r="F60" s="42">
        <f t="shared" si="9"/>
        <v>1809646</v>
      </c>
      <c r="G60" s="42">
        <f t="shared" si="8"/>
        <v>2023586</v>
      </c>
    </row>
    <row r="61" spans="1:7" x14ac:dyDescent="0.25">
      <c r="A61" s="42" t="str">
        <f t="shared" si="3"/>
        <v>SEVILLA</v>
      </c>
      <c r="B61" s="41">
        <f t="shared" si="4"/>
        <v>3504830</v>
      </c>
      <c r="C61" s="41">
        <f t="shared" si="5"/>
        <v>3743002</v>
      </c>
      <c r="D61" s="41">
        <f t="shared" si="6"/>
        <v>17</v>
      </c>
      <c r="E61" s="42" t="str">
        <f t="shared" si="2"/>
        <v>CEUTA</v>
      </c>
      <c r="F61" s="42">
        <f t="shared" si="9"/>
        <v>1664500</v>
      </c>
      <c r="G61" s="42">
        <f t="shared" si="8"/>
        <v>1608945</v>
      </c>
    </row>
    <row r="62" spans="1:7" x14ac:dyDescent="0.25">
      <c r="A62" s="42" t="str">
        <f t="shared" si="3"/>
        <v>TARRAGONA</v>
      </c>
      <c r="B62" s="41">
        <f t="shared" si="4"/>
        <v>27063934</v>
      </c>
      <c r="C62" s="41">
        <f t="shared" si="5"/>
        <v>25944111</v>
      </c>
      <c r="D62" s="41">
        <f t="shared" si="6"/>
        <v>5</v>
      </c>
      <c r="E62" s="42" t="str">
        <f t="shared" si="2"/>
        <v>MARIN Y RIA DE PONTEVEDRA</v>
      </c>
      <c r="F62" s="42">
        <f t="shared" si="9"/>
        <v>1608070</v>
      </c>
      <c r="G62" s="42">
        <f t="shared" si="8"/>
        <v>1328641</v>
      </c>
    </row>
    <row r="63" spans="1:7" x14ac:dyDescent="0.25">
      <c r="A63" s="42" t="str">
        <f t="shared" si="3"/>
        <v>VALENCIA</v>
      </c>
      <c r="B63" s="41">
        <f t="shared" si="4"/>
        <v>52495038</v>
      </c>
      <c r="C63" s="41">
        <f t="shared" si="5"/>
        <v>47749737</v>
      </c>
      <c r="D63" s="41">
        <f t="shared" si="6"/>
        <v>2</v>
      </c>
      <c r="E63" s="42" t="str">
        <f t="shared" si="2"/>
        <v>MOTRIL</v>
      </c>
      <c r="F63" s="42">
        <f t="shared" si="9"/>
        <v>1595880</v>
      </c>
      <c r="G63" s="42">
        <f t="shared" si="8"/>
        <v>1602149</v>
      </c>
    </row>
    <row r="64" spans="1:7" x14ac:dyDescent="0.25">
      <c r="A64" s="42" t="str">
        <f t="shared" si="3"/>
        <v>VIGO</v>
      </c>
      <c r="B64" s="41">
        <f t="shared" si="4"/>
        <v>3284972</v>
      </c>
      <c r="C64" s="41">
        <f t="shared" si="5"/>
        <v>2926638</v>
      </c>
      <c r="D64" s="41">
        <f t="shared" si="6"/>
        <v>18</v>
      </c>
      <c r="E64" s="42" t="str">
        <f t="shared" si="2"/>
        <v>MELILLA</v>
      </c>
      <c r="F64" s="42">
        <f t="shared" si="9"/>
        <v>692650</v>
      </c>
      <c r="G64" s="42">
        <f t="shared" si="8"/>
        <v>688678</v>
      </c>
    </row>
    <row r="65" spans="1:7" x14ac:dyDescent="0.25">
      <c r="A65" s="42" t="str">
        <f t="shared" si="3"/>
        <v>VILAGARCIA</v>
      </c>
      <c r="B65" s="41">
        <f t="shared" si="4"/>
        <v>606298</v>
      </c>
      <c r="C65" s="41">
        <f t="shared" si="5"/>
        <v>838111</v>
      </c>
      <c r="D65" s="41">
        <f t="shared" si="6"/>
        <v>28</v>
      </c>
      <c r="E65" s="42" t="str">
        <f t="shared" si="2"/>
        <v>VILAGARCIA</v>
      </c>
      <c r="F65" s="42">
        <f t="shared" si="9"/>
        <v>606298</v>
      </c>
      <c r="G65" s="42">
        <f t="shared" si="8"/>
        <v>838111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540394</v>
      </c>
      <c r="C7" s="37">
        <v>738570</v>
      </c>
      <c r="D7" s="37">
        <v>5562014</v>
      </c>
      <c r="E7" s="37">
        <v>6281897</v>
      </c>
      <c r="F7" s="10">
        <f>((E7*100)/D7)-100</f>
        <v>12.942847680714223</v>
      </c>
      <c r="G7" s="1"/>
      <c r="H7" s="1"/>
      <c r="I7" s="1"/>
    </row>
    <row r="8" spans="1:12" x14ac:dyDescent="0.25">
      <c r="A8" s="11" t="s">
        <v>45</v>
      </c>
      <c r="B8" s="38">
        <v>6152</v>
      </c>
      <c r="C8" s="38">
        <v>9228</v>
      </c>
      <c r="D8" s="38">
        <v>97589</v>
      </c>
      <c r="E8" s="38">
        <v>103378</v>
      </c>
      <c r="F8" s="13">
        <f t="shared" ref="F8:F35" si="0">((E8*100)/D8)-100</f>
        <v>5.9320210269600011</v>
      </c>
      <c r="G8" s="1"/>
      <c r="H8" s="1"/>
      <c r="I8" s="1"/>
    </row>
    <row r="9" spans="1:12" x14ac:dyDescent="0.25">
      <c r="A9" s="8" t="s">
        <v>46</v>
      </c>
      <c r="B9" s="37">
        <v>1502</v>
      </c>
      <c r="C9" s="37">
        <v>0</v>
      </c>
      <c r="D9" s="37">
        <v>1502</v>
      </c>
      <c r="E9" s="37">
        <v>4459</v>
      </c>
      <c r="F9" s="10">
        <f t="shared" si="0"/>
        <v>196.87083888149135</v>
      </c>
      <c r="G9" s="1"/>
      <c r="H9" s="1"/>
      <c r="I9" s="1"/>
    </row>
    <row r="10" spans="1:12" x14ac:dyDescent="0.25">
      <c r="A10" s="11" t="s">
        <v>47</v>
      </c>
      <c r="B10" s="38">
        <v>87880</v>
      </c>
      <c r="C10" s="38">
        <v>48303</v>
      </c>
      <c r="D10" s="38">
        <v>596059</v>
      </c>
      <c r="E10" s="38">
        <v>520986</v>
      </c>
      <c r="F10" s="13">
        <f t="shared" si="0"/>
        <v>-12.594894129607979</v>
      </c>
      <c r="G10" s="1"/>
      <c r="H10" s="1"/>
      <c r="I10" s="1"/>
    </row>
    <row r="11" spans="1:12" x14ac:dyDescent="0.25">
      <c r="A11" s="8" t="s">
        <v>48</v>
      </c>
      <c r="B11" s="37">
        <v>1848091</v>
      </c>
      <c r="C11" s="37">
        <v>2669851</v>
      </c>
      <c r="D11" s="37">
        <v>16358674</v>
      </c>
      <c r="E11" s="37">
        <v>17791572</v>
      </c>
      <c r="F11" s="10">
        <f t="shared" si="0"/>
        <v>8.759255181685262</v>
      </c>
      <c r="G11" s="1"/>
      <c r="H11" s="1"/>
      <c r="I11" s="1"/>
    </row>
    <row r="12" spans="1:12" x14ac:dyDescent="0.25">
      <c r="A12" s="11" t="s">
        <v>49</v>
      </c>
      <c r="B12" s="38">
        <v>4997</v>
      </c>
      <c r="C12" s="38">
        <v>24471</v>
      </c>
      <c r="D12" s="38">
        <v>107301</v>
      </c>
      <c r="E12" s="38">
        <v>102305</v>
      </c>
      <c r="F12" s="13">
        <f t="shared" si="0"/>
        <v>-4.656060987316053</v>
      </c>
      <c r="G12" s="1"/>
      <c r="H12" s="1"/>
      <c r="I12" s="1"/>
    </row>
    <row r="13" spans="1:12" x14ac:dyDescent="0.25">
      <c r="A13" s="8" t="s">
        <v>50</v>
      </c>
      <c r="B13" s="37">
        <v>141780</v>
      </c>
      <c r="C13" s="37">
        <v>133595</v>
      </c>
      <c r="D13" s="37">
        <v>1769211</v>
      </c>
      <c r="E13" s="37">
        <v>1554368</v>
      </c>
      <c r="F13" s="10">
        <f t="shared" si="0"/>
        <v>-12.143435689694442</v>
      </c>
      <c r="G13" s="1"/>
      <c r="H13" s="1"/>
      <c r="I13" s="1"/>
    </row>
    <row r="14" spans="1:12" x14ac:dyDescent="0.25">
      <c r="A14" s="11" t="s">
        <v>51</v>
      </c>
      <c r="B14" s="38">
        <v>992130</v>
      </c>
      <c r="C14" s="38">
        <v>1075161</v>
      </c>
      <c r="D14" s="38">
        <v>9752700</v>
      </c>
      <c r="E14" s="38">
        <v>9465655</v>
      </c>
      <c r="F14" s="13">
        <f t="shared" si="0"/>
        <v>-2.9432362320177958</v>
      </c>
      <c r="G14" s="1"/>
      <c r="H14" s="1"/>
      <c r="I14" s="1"/>
    </row>
    <row r="15" spans="1:12" x14ac:dyDescent="0.25">
      <c r="A15" s="8" t="s">
        <v>52</v>
      </c>
      <c r="B15" s="37">
        <v>1666811</v>
      </c>
      <c r="C15" s="37">
        <v>1679129</v>
      </c>
      <c r="D15" s="37">
        <v>17560311</v>
      </c>
      <c r="E15" s="37">
        <v>16066758</v>
      </c>
      <c r="F15" s="10">
        <f t="shared" si="0"/>
        <v>-8.5052764726091681</v>
      </c>
      <c r="G15" s="1"/>
      <c r="H15" s="1"/>
      <c r="I15" s="1"/>
    </row>
    <row r="16" spans="1:12" x14ac:dyDescent="0.25">
      <c r="A16" s="11" t="s">
        <v>53</v>
      </c>
      <c r="B16" s="38">
        <v>1395268</v>
      </c>
      <c r="C16" s="38">
        <v>1269298</v>
      </c>
      <c r="D16" s="38">
        <v>14279290</v>
      </c>
      <c r="E16" s="38">
        <v>12636742</v>
      </c>
      <c r="F16" s="13">
        <f t="shared" si="0"/>
        <v>-11.503008903103719</v>
      </c>
      <c r="G16" s="1"/>
      <c r="H16" s="1"/>
      <c r="I16" s="1"/>
    </row>
    <row r="17" spans="1:9" x14ac:dyDescent="0.25">
      <c r="A17" s="8" t="s">
        <v>54</v>
      </c>
      <c r="B17" s="37">
        <v>656549</v>
      </c>
      <c r="C17" s="37">
        <v>550846</v>
      </c>
      <c r="D17" s="37">
        <v>6503072</v>
      </c>
      <c r="E17" s="37">
        <v>6102861</v>
      </c>
      <c r="F17" s="10">
        <f t="shared" si="0"/>
        <v>-6.1541837457743043</v>
      </c>
      <c r="G17" s="1"/>
      <c r="H17" s="1"/>
      <c r="I17" s="1"/>
    </row>
    <row r="18" spans="1:9" x14ac:dyDescent="0.25">
      <c r="A18" s="11" t="s">
        <v>55</v>
      </c>
      <c r="B18" s="38">
        <v>170812</v>
      </c>
      <c r="C18" s="38">
        <v>74356</v>
      </c>
      <c r="D18" s="38">
        <v>761814</v>
      </c>
      <c r="E18" s="38">
        <v>821992</v>
      </c>
      <c r="F18" s="13">
        <f t="shared" si="0"/>
        <v>7.899303504529982</v>
      </c>
      <c r="G18" s="1"/>
      <c r="H18" s="1"/>
      <c r="I18" s="1"/>
    </row>
    <row r="19" spans="1:9" x14ac:dyDescent="0.25">
      <c r="A19" s="8" t="s">
        <v>56</v>
      </c>
      <c r="B19" s="37">
        <v>208910</v>
      </c>
      <c r="C19" s="37">
        <v>296021</v>
      </c>
      <c r="D19" s="37">
        <v>1947525</v>
      </c>
      <c r="E19" s="37">
        <v>2298277</v>
      </c>
      <c r="F19" s="10">
        <f t="shared" si="0"/>
        <v>18.01014107649452</v>
      </c>
      <c r="G19" s="1"/>
      <c r="H19" s="1"/>
      <c r="I19" s="1"/>
    </row>
    <row r="20" spans="1:9" x14ac:dyDescent="0.25">
      <c r="A20" s="11" t="s">
        <v>57</v>
      </c>
      <c r="B20" s="38">
        <v>79613</v>
      </c>
      <c r="C20" s="38">
        <v>84121</v>
      </c>
      <c r="D20" s="38">
        <v>1085974</v>
      </c>
      <c r="E20" s="38">
        <v>1008316</v>
      </c>
      <c r="F20" s="13">
        <f t="shared" si="0"/>
        <v>-7.1509999318584079</v>
      </c>
      <c r="G20" s="1"/>
      <c r="H20" s="1"/>
      <c r="I20" s="1"/>
    </row>
    <row r="21" spans="1:9" x14ac:dyDescent="0.25">
      <c r="A21" s="8" t="s">
        <v>58</v>
      </c>
      <c r="B21" s="37">
        <v>1389783</v>
      </c>
      <c r="C21" s="37">
        <v>1378788</v>
      </c>
      <c r="D21" s="37">
        <v>11019137</v>
      </c>
      <c r="E21" s="37">
        <v>12780384</v>
      </c>
      <c r="F21" s="10">
        <f t="shared" si="0"/>
        <v>15.983529381656652</v>
      </c>
      <c r="G21" s="1"/>
      <c r="H21" s="1"/>
      <c r="I21" s="1"/>
    </row>
    <row r="22" spans="1:9" x14ac:dyDescent="0.25">
      <c r="A22" s="11" t="s">
        <v>59</v>
      </c>
      <c r="B22" s="38">
        <v>372332</v>
      </c>
      <c r="C22" s="38">
        <v>470920</v>
      </c>
      <c r="D22" s="38">
        <v>3806449</v>
      </c>
      <c r="E22" s="38">
        <v>3828691</v>
      </c>
      <c r="F22" s="13">
        <f t="shared" si="0"/>
        <v>0.58432412991740534</v>
      </c>
      <c r="G22" s="1"/>
      <c r="H22" s="1"/>
      <c r="I22" s="1"/>
    </row>
    <row r="23" spans="1:9" x14ac:dyDescent="0.25">
      <c r="A23" s="8" t="s">
        <v>60</v>
      </c>
      <c r="B23" s="37">
        <v>2980</v>
      </c>
      <c r="C23" s="37">
        <v>5295</v>
      </c>
      <c r="D23" s="37">
        <v>30043</v>
      </c>
      <c r="E23" s="37">
        <v>51445</v>
      </c>
      <c r="F23" s="10">
        <f t="shared" si="0"/>
        <v>71.237892354292171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14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7">
        <v>3002</v>
      </c>
      <c r="C25" s="37">
        <v>5300</v>
      </c>
      <c r="D25" s="37">
        <v>63636</v>
      </c>
      <c r="E25" s="37">
        <v>59887</v>
      </c>
      <c r="F25" s="10">
        <f t="shared" si="0"/>
        <v>-5.8913193789678786</v>
      </c>
      <c r="G25" s="1"/>
      <c r="H25" s="1"/>
      <c r="I25" s="1"/>
    </row>
    <row r="26" spans="1:9" x14ac:dyDescent="0.25">
      <c r="A26" s="11" t="s">
        <v>63</v>
      </c>
      <c r="B26" s="38">
        <v>102286</v>
      </c>
      <c r="C26" s="38">
        <v>85578</v>
      </c>
      <c r="D26" s="38">
        <v>1103138</v>
      </c>
      <c r="E26" s="38">
        <v>1064574</v>
      </c>
      <c r="F26" s="13">
        <f t="shared" si="0"/>
        <v>-3.4958454880531775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622522</v>
      </c>
      <c r="C28" s="38">
        <v>821706</v>
      </c>
      <c r="D28" s="38">
        <v>7102730</v>
      </c>
      <c r="E28" s="38">
        <v>6779743</v>
      </c>
      <c r="F28" s="13">
        <f t="shared" si="0"/>
        <v>-4.5473641825044666</v>
      </c>
      <c r="G28" s="1"/>
      <c r="H28" s="1"/>
      <c r="I28" s="1"/>
    </row>
    <row r="29" spans="1:9" x14ac:dyDescent="0.25">
      <c r="A29" s="8" t="s">
        <v>66</v>
      </c>
      <c r="B29" s="37">
        <v>31950</v>
      </c>
      <c r="C29" s="37">
        <v>23203</v>
      </c>
      <c r="D29" s="37">
        <v>307321</v>
      </c>
      <c r="E29" s="37">
        <v>337945</v>
      </c>
      <c r="F29" s="10">
        <f t="shared" si="0"/>
        <v>9.9648250526322641</v>
      </c>
      <c r="G29" s="1"/>
      <c r="H29" s="1"/>
      <c r="I29" s="1"/>
    </row>
    <row r="30" spans="1:9" x14ac:dyDescent="0.25">
      <c r="A30" s="11" t="s">
        <v>67</v>
      </c>
      <c r="B30" s="38">
        <v>23966</v>
      </c>
      <c r="C30" s="38">
        <v>26578</v>
      </c>
      <c r="D30" s="38">
        <v>180611</v>
      </c>
      <c r="E30" s="38">
        <v>174710</v>
      </c>
      <c r="F30" s="13">
        <f t="shared" si="0"/>
        <v>-3.2672428589620779</v>
      </c>
      <c r="G30" s="1"/>
      <c r="H30" s="1"/>
      <c r="I30" s="1"/>
    </row>
    <row r="31" spans="1:9" x14ac:dyDescent="0.25">
      <c r="A31" s="8" t="s">
        <v>68</v>
      </c>
      <c r="B31" s="37">
        <v>1664635</v>
      </c>
      <c r="C31" s="37">
        <v>1511107</v>
      </c>
      <c r="D31" s="37">
        <v>15412030</v>
      </c>
      <c r="E31" s="37">
        <v>16234496</v>
      </c>
      <c r="F31" s="10">
        <f t="shared" si="0"/>
        <v>5.3365195889185202</v>
      </c>
      <c r="G31" s="1"/>
      <c r="H31" s="1"/>
      <c r="I31" s="1"/>
    </row>
    <row r="32" spans="1:9" x14ac:dyDescent="0.25">
      <c r="A32" s="11" t="s">
        <v>69</v>
      </c>
      <c r="B32" s="38">
        <v>414321</v>
      </c>
      <c r="C32" s="38">
        <v>487112</v>
      </c>
      <c r="D32" s="38">
        <v>4928123</v>
      </c>
      <c r="E32" s="38">
        <v>4284755</v>
      </c>
      <c r="F32" s="13">
        <f t="shared" si="0"/>
        <v>-13.05503129690554</v>
      </c>
      <c r="G32" s="1"/>
      <c r="H32" s="1"/>
      <c r="I32" s="1"/>
    </row>
    <row r="33" spans="1:9" x14ac:dyDescent="0.25">
      <c r="A33" s="8" t="s">
        <v>70</v>
      </c>
      <c r="B33" s="37">
        <v>3400</v>
      </c>
      <c r="C33" s="37">
        <v>10653</v>
      </c>
      <c r="D33" s="37">
        <v>60131</v>
      </c>
      <c r="E33" s="37">
        <v>77778</v>
      </c>
      <c r="F33" s="10">
        <f t="shared" si="0"/>
        <v>29.34759109278076</v>
      </c>
      <c r="G33" s="1"/>
      <c r="H33" s="1"/>
      <c r="I33" s="1"/>
    </row>
    <row r="34" spans="1:9" x14ac:dyDescent="0.25">
      <c r="A34" s="11" t="s">
        <v>71</v>
      </c>
      <c r="B34" s="38">
        <v>42558</v>
      </c>
      <c r="C34" s="38">
        <v>11816</v>
      </c>
      <c r="D34" s="38">
        <v>216757</v>
      </c>
      <c r="E34" s="38">
        <v>135469</v>
      </c>
      <c r="F34" s="13">
        <f t="shared" si="0"/>
        <v>-37.501903052727251</v>
      </c>
      <c r="G34" s="1"/>
      <c r="H34" s="1"/>
      <c r="I34" s="1"/>
    </row>
    <row r="35" spans="1:9" x14ac:dyDescent="0.25">
      <c r="A35" s="14" t="s">
        <v>72</v>
      </c>
      <c r="B35" s="15">
        <f>SUM(B7:B34)</f>
        <v>12474624</v>
      </c>
      <c r="C35" s="15">
        <f t="shared" ref="C35:E35" si="1">SUM(C7:C34)</f>
        <v>13491006</v>
      </c>
      <c r="D35" s="15">
        <f t="shared" si="1"/>
        <v>120613156</v>
      </c>
      <c r="E35" s="15">
        <f t="shared" si="1"/>
        <v>120569443</v>
      </c>
      <c r="F35" s="16">
        <f t="shared" si="0"/>
        <v>-3.6242315058899521E-2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6281897</v>
      </c>
      <c r="C38" s="41">
        <f>D7</f>
        <v>5562014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17791572</v>
      </c>
      <c r="G38" s="42">
        <f>LOOKUP(E38,$A$38:$A$65,$C$38:$C$65)</f>
        <v>16358674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103378</v>
      </c>
      <c r="C39" s="41">
        <f t="shared" ref="C39:C65" si="5">D8</f>
        <v>97589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16234496</v>
      </c>
      <c r="G39" s="42">
        <f t="shared" ref="G39:G65" si="8">LOOKUP(E39,$A$38:$A$65,$C$38:$C$65)</f>
        <v>15412030</v>
      </c>
    </row>
    <row r="40" spans="1:9" x14ac:dyDescent="0.25">
      <c r="A40" s="42" t="str">
        <f t="shared" si="3"/>
        <v>ALMERIA</v>
      </c>
      <c r="B40" s="41">
        <f t="shared" si="4"/>
        <v>4459</v>
      </c>
      <c r="C40" s="41">
        <f t="shared" si="5"/>
        <v>1502</v>
      </c>
      <c r="D40" s="41">
        <f t="shared" si="6"/>
        <v>26</v>
      </c>
      <c r="E40" s="42" t="str">
        <f t="shared" si="2"/>
        <v>BILBAO</v>
      </c>
      <c r="F40" s="42">
        <f t="shared" si="7"/>
        <v>16066758</v>
      </c>
      <c r="G40" s="42">
        <f t="shared" si="8"/>
        <v>17560311</v>
      </c>
    </row>
    <row r="41" spans="1:9" x14ac:dyDescent="0.25">
      <c r="A41" s="42" t="str">
        <f t="shared" si="3"/>
        <v>AVILES</v>
      </c>
      <c r="B41" s="41">
        <f t="shared" si="4"/>
        <v>520986</v>
      </c>
      <c r="C41" s="41">
        <f t="shared" si="5"/>
        <v>596059</v>
      </c>
      <c r="D41" s="41">
        <f t="shared" si="6"/>
        <v>17</v>
      </c>
      <c r="E41" s="42" t="str">
        <f t="shared" si="2"/>
        <v>HUELVA</v>
      </c>
      <c r="F41" s="42">
        <f t="shared" si="7"/>
        <v>12780384</v>
      </c>
      <c r="G41" s="42">
        <f t="shared" si="8"/>
        <v>11019137</v>
      </c>
    </row>
    <row r="42" spans="1:9" x14ac:dyDescent="0.25">
      <c r="A42" s="42" t="str">
        <f t="shared" si="3"/>
        <v>BAHIA DE ALGECIRAS</v>
      </c>
      <c r="B42" s="41">
        <f t="shared" si="4"/>
        <v>17791572</v>
      </c>
      <c r="C42" s="41">
        <f t="shared" si="5"/>
        <v>16358674</v>
      </c>
      <c r="D42" s="41">
        <f t="shared" si="6"/>
        <v>1</v>
      </c>
      <c r="E42" s="42" t="str">
        <f t="shared" si="2"/>
        <v>CARTAGENA</v>
      </c>
      <c r="F42" s="42">
        <f t="shared" si="7"/>
        <v>12636742</v>
      </c>
      <c r="G42" s="42">
        <f t="shared" si="8"/>
        <v>14279290</v>
      </c>
    </row>
    <row r="43" spans="1:9" x14ac:dyDescent="0.25">
      <c r="A43" s="42" t="str">
        <f t="shared" si="3"/>
        <v>BAHIA DE CADIZ</v>
      </c>
      <c r="B43" s="41">
        <f t="shared" si="4"/>
        <v>102305</v>
      </c>
      <c r="C43" s="41">
        <f t="shared" si="5"/>
        <v>107301</v>
      </c>
      <c r="D43" s="41">
        <f t="shared" si="6"/>
        <v>22</v>
      </c>
      <c r="E43" s="42" t="str">
        <f t="shared" si="2"/>
        <v>BARCELONA</v>
      </c>
      <c r="F43" s="42">
        <f t="shared" si="7"/>
        <v>9465655</v>
      </c>
      <c r="G43" s="42">
        <f t="shared" si="8"/>
        <v>9752700</v>
      </c>
    </row>
    <row r="44" spans="1:9" x14ac:dyDescent="0.25">
      <c r="A44" s="42" t="str">
        <f t="shared" si="3"/>
        <v>BALEARES</v>
      </c>
      <c r="B44" s="41">
        <f t="shared" si="4"/>
        <v>1554368</v>
      </c>
      <c r="C44" s="41">
        <f t="shared" si="5"/>
        <v>1769211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6779743</v>
      </c>
      <c r="G44" s="42">
        <f t="shared" si="8"/>
        <v>7102730</v>
      </c>
    </row>
    <row r="45" spans="1:9" x14ac:dyDescent="0.25">
      <c r="A45" s="42" t="str">
        <f t="shared" si="3"/>
        <v>BARCELONA</v>
      </c>
      <c r="B45" s="41">
        <f t="shared" si="4"/>
        <v>9465655</v>
      </c>
      <c r="C45" s="41">
        <f t="shared" si="5"/>
        <v>9752700</v>
      </c>
      <c r="D45" s="41">
        <f t="shared" si="6"/>
        <v>6</v>
      </c>
      <c r="E45" s="42" t="str">
        <f t="shared" si="2"/>
        <v>A CORUÑA</v>
      </c>
      <c r="F45" s="42">
        <f t="shared" si="7"/>
        <v>6281897</v>
      </c>
      <c r="G45" s="42">
        <f t="shared" si="8"/>
        <v>5562014</v>
      </c>
    </row>
    <row r="46" spans="1:9" x14ac:dyDescent="0.25">
      <c r="A46" s="42" t="str">
        <f t="shared" si="3"/>
        <v>BILBAO</v>
      </c>
      <c r="B46" s="41">
        <f t="shared" si="4"/>
        <v>16066758</v>
      </c>
      <c r="C46" s="41">
        <f t="shared" si="5"/>
        <v>17560311</v>
      </c>
      <c r="D46" s="41">
        <f t="shared" si="6"/>
        <v>3</v>
      </c>
      <c r="E46" s="42" t="str">
        <f t="shared" si="2"/>
        <v>CASTELLON</v>
      </c>
      <c r="F46" s="42">
        <f t="shared" si="7"/>
        <v>6102861</v>
      </c>
      <c r="G46" s="42">
        <f t="shared" si="8"/>
        <v>6503072</v>
      </c>
    </row>
    <row r="47" spans="1:9" x14ac:dyDescent="0.25">
      <c r="A47" s="42" t="str">
        <f t="shared" si="3"/>
        <v>CARTAGENA</v>
      </c>
      <c r="B47" s="41">
        <f t="shared" si="4"/>
        <v>12636742</v>
      </c>
      <c r="C47" s="41">
        <f t="shared" si="5"/>
        <v>14279290</v>
      </c>
      <c r="D47" s="41">
        <f t="shared" si="6"/>
        <v>5</v>
      </c>
      <c r="E47" s="42" t="str">
        <f t="shared" si="2"/>
        <v>VALENCIA</v>
      </c>
      <c r="F47" s="42">
        <f t="shared" si="7"/>
        <v>4284755</v>
      </c>
      <c r="G47" s="42">
        <f t="shared" si="8"/>
        <v>4928123</v>
      </c>
    </row>
    <row r="48" spans="1:9" x14ac:dyDescent="0.25">
      <c r="A48" s="42" t="str">
        <f t="shared" si="3"/>
        <v>CASTELLON</v>
      </c>
      <c r="B48" s="41">
        <f t="shared" si="4"/>
        <v>6102861</v>
      </c>
      <c r="C48" s="41">
        <f t="shared" si="5"/>
        <v>6503072</v>
      </c>
      <c r="D48" s="41">
        <f t="shared" si="6"/>
        <v>9</v>
      </c>
      <c r="E48" s="42" t="str">
        <f t="shared" si="2"/>
        <v>LAS PALMAS</v>
      </c>
      <c r="F48" s="42">
        <f t="shared" si="7"/>
        <v>3828691</v>
      </c>
      <c r="G48" s="42">
        <f t="shared" si="8"/>
        <v>3806449</v>
      </c>
    </row>
    <row r="49" spans="1:7" x14ac:dyDescent="0.25">
      <c r="A49" s="42" t="str">
        <f t="shared" si="3"/>
        <v>CEUTA</v>
      </c>
      <c r="B49" s="41">
        <f t="shared" si="4"/>
        <v>821992</v>
      </c>
      <c r="C49" s="41">
        <f t="shared" si="5"/>
        <v>761814</v>
      </c>
      <c r="D49" s="41">
        <f t="shared" si="6"/>
        <v>16</v>
      </c>
      <c r="E49" s="42" t="str">
        <f t="shared" si="2"/>
        <v>FERROL-SAN CIBRAO</v>
      </c>
      <c r="F49" s="42">
        <f t="shared" si="7"/>
        <v>2298277</v>
      </c>
      <c r="G49" s="42">
        <f t="shared" si="8"/>
        <v>1947525</v>
      </c>
    </row>
    <row r="50" spans="1:7" x14ac:dyDescent="0.25">
      <c r="A50" s="42" t="str">
        <f t="shared" si="3"/>
        <v>FERROL-SAN CIBRAO</v>
      </c>
      <c r="B50" s="41">
        <f t="shared" si="4"/>
        <v>2298277</v>
      </c>
      <c r="C50" s="41">
        <f t="shared" si="5"/>
        <v>1947525</v>
      </c>
      <c r="D50" s="41">
        <f t="shared" si="6"/>
        <v>12</v>
      </c>
      <c r="E50" s="42" t="str">
        <f t="shared" si="2"/>
        <v>BALEARES</v>
      </c>
      <c r="F50" s="42">
        <f t="shared" si="7"/>
        <v>1554368</v>
      </c>
      <c r="G50" s="42">
        <f t="shared" si="8"/>
        <v>1769211</v>
      </c>
    </row>
    <row r="51" spans="1:7" x14ac:dyDescent="0.25">
      <c r="A51" s="42" t="str">
        <f t="shared" si="3"/>
        <v>GIJON</v>
      </c>
      <c r="B51" s="41">
        <f t="shared" si="4"/>
        <v>1008316</v>
      </c>
      <c r="C51" s="41">
        <f t="shared" si="5"/>
        <v>1085974</v>
      </c>
      <c r="D51" s="41">
        <f t="shared" si="6"/>
        <v>15</v>
      </c>
      <c r="E51" s="42" t="str">
        <f t="shared" si="2"/>
        <v>MOTRIL</v>
      </c>
      <c r="F51" s="42">
        <f t="shared" si="7"/>
        <v>1064574</v>
      </c>
      <c r="G51" s="42">
        <f t="shared" si="8"/>
        <v>1103138</v>
      </c>
    </row>
    <row r="52" spans="1:7" x14ac:dyDescent="0.25">
      <c r="A52" s="42" t="str">
        <f t="shared" si="3"/>
        <v>HUELVA</v>
      </c>
      <c r="B52" s="41">
        <f t="shared" si="4"/>
        <v>12780384</v>
      </c>
      <c r="C52" s="41">
        <f t="shared" si="5"/>
        <v>11019137</v>
      </c>
      <c r="D52" s="41">
        <f t="shared" si="6"/>
        <v>4</v>
      </c>
      <c r="E52" s="42" t="str">
        <f t="shared" si="2"/>
        <v>GIJON</v>
      </c>
      <c r="F52" s="42">
        <f t="shared" si="7"/>
        <v>1008316</v>
      </c>
      <c r="G52" s="42">
        <f t="shared" si="8"/>
        <v>1085974</v>
      </c>
    </row>
    <row r="53" spans="1:7" x14ac:dyDescent="0.25">
      <c r="A53" s="42" t="str">
        <f t="shared" si="3"/>
        <v>LAS PALMAS</v>
      </c>
      <c r="B53" s="41">
        <f t="shared" si="4"/>
        <v>3828691</v>
      </c>
      <c r="C53" s="41">
        <f t="shared" si="5"/>
        <v>3806449</v>
      </c>
      <c r="D53" s="41">
        <f t="shared" si="6"/>
        <v>11</v>
      </c>
      <c r="E53" s="42" t="str">
        <f t="shared" si="2"/>
        <v>CEUTA</v>
      </c>
      <c r="F53" s="42">
        <f t="shared" si="7"/>
        <v>821992</v>
      </c>
      <c r="G53" s="42">
        <f t="shared" si="8"/>
        <v>761814</v>
      </c>
    </row>
    <row r="54" spans="1:7" x14ac:dyDescent="0.25">
      <c r="A54" s="42" t="str">
        <f t="shared" si="3"/>
        <v>MALAGA</v>
      </c>
      <c r="B54" s="41">
        <f t="shared" si="4"/>
        <v>51445</v>
      </c>
      <c r="C54" s="41">
        <f t="shared" si="5"/>
        <v>30043</v>
      </c>
      <c r="D54" s="41">
        <f t="shared" si="6"/>
        <v>25</v>
      </c>
      <c r="E54" s="42" t="str">
        <f t="shared" si="2"/>
        <v>AVILES</v>
      </c>
      <c r="F54" s="42">
        <f t="shared" si="7"/>
        <v>520986</v>
      </c>
      <c r="G54" s="42">
        <f t="shared" si="8"/>
        <v>596059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14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337945</v>
      </c>
      <c r="G55" s="42">
        <f t="shared" si="8"/>
        <v>307321</v>
      </c>
    </row>
    <row r="56" spans="1:7" x14ac:dyDescent="0.25">
      <c r="A56" s="42" t="str">
        <f t="shared" si="3"/>
        <v>MELILLA</v>
      </c>
      <c r="B56" s="41">
        <f t="shared" si="4"/>
        <v>59887</v>
      </c>
      <c r="C56" s="41">
        <f t="shared" si="5"/>
        <v>63636</v>
      </c>
      <c r="D56" s="41">
        <f t="shared" si="6"/>
        <v>24</v>
      </c>
      <c r="E56" s="42" t="str">
        <f t="shared" si="2"/>
        <v>SEVILLA</v>
      </c>
      <c r="F56" s="42">
        <f t="shared" si="9"/>
        <v>174710</v>
      </c>
      <c r="G56" s="42">
        <f t="shared" si="8"/>
        <v>180611</v>
      </c>
    </row>
    <row r="57" spans="1:7" x14ac:dyDescent="0.25">
      <c r="A57" s="42" t="str">
        <f t="shared" si="3"/>
        <v>MOTRIL</v>
      </c>
      <c r="B57" s="41">
        <f t="shared" si="4"/>
        <v>1064574</v>
      </c>
      <c r="C57" s="41">
        <f t="shared" si="5"/>
        <v>1103138</v>
      </c>
      <c r="D57" s="41">
        <f t="shared" si="6"/>
        <v>14</v>
      </c>
      <c r="E57" s="42" t="str">
        <f t="shared" si="2"/>
        <v>VILAGARCIA</v>
      </c>
      <c r="F57" s="42">
        <f t="shared" si="9"/>
        <v>135469</v>
      </c>
      <c r="G57" s="42">
        <f t="shared" si="8"/>
        <v>216757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103378</v>
      </c>
      <c r="G58" s="42">
        <f t="shared" si="8"/>
        <v>97589</v>
      </c>
    </row>
    <row r="59" spans="1:7" x14ac:dyDescent="0.25">
      <c r="A59" s="42" t="str">
        <f t="shared" si="3"/>
        <v>SANTA CRUZ DE TENERIFE</v>
      </c>
      <c r="B59" s="41">
        <f t="shared" si="4"/>
        <v>6779743</v>
      </c>
      <c r="C59" s="41">
        <f t="shared" si="5"/>
        <v>7102730</v>
      </c>
      <c r="D59" s="41">
        <f t="shared" si="6"/>
        <v>7</v>
      </c>
      <c r="E59" s="42" t="str">
        <f t="shared" si="2"/>
        <v>BAHIA DE CADIZ</v>
      </c>
      <c r="F59" s="42">
        <f t="shared" si="9"/>
        <v>102305</v>
      </c>
      <c r="G59" s="42">
        <f t="shared" si="8"/>
        <v>107301</v>
      </c>
    </row>
    <row r="60" spans="1:7" x14ac:dyDescent="0.25">
      <c r="A60" s="42" t="str">
        <f t="shared" si="3"/>
        <v>SANTANDER</v>
      </c>
      <c r="B60" s="41">
        <f t="shared" si="4"/>
        <v>337945</v>
      </c>
      <c r="C60" s="41">
        <f t="shared" si="5"/>
        <v>307321</v>
      </c>
      <c r="D60" s="41">
        <f t="shared" si="6"/>
        <v>18</v>
      </c>
      <c r="E60" s="42" t="str">
        <f t="shared" si="2"/>
        <v>VIGO</v>
      </c>
      <c r="F60" s="42">
        <f t="shared" si="9"/>
        <v>77778</v>
      </c>
      <c r="G60" s="42">
        <f t="shared" si="8"/>
        <v>60131</v>
      </c>
    </row>
    <row r="61" spans="1:7" x14ac:dyDescent="0.25">
      <c r="A61" s="42" t="str">
        <f t="shared" si="3"/>
        <v>SEVILLA</v>
      </c>
      <c r="B61" s="41">
        <f t="shared" si="4"/>
        <v>174710</v>
      </c>
      <c r="C61" s="41">
        <f t="shared" si="5"/>
        <v>180611</v>
      </c>
      <c r="D61" s="41">
        <f t="shared" si="6"/>
        <v>19</v>
      </c>
      <c r="E61" s="42" t="str">
        <f t="shared" si="2"/>
        <v>MELILLA</v>
      </c>
      <c r="F61" s="42">
        <f t="shared" si="9"/>
        <v>59887</v>
      </c>
      <c r="G61" s="42">
        <f t="shared" si="8"/>
        <v>63636</v>
      </c>
    </row>
    <row r="62" spans="1:7" x14ac:dyDescent="0.25">
      <c r="A62" s="42" t="str">
        <f t="shared" si="3"/>
        <v>TARRAGONA</v>
      </c>
      <c r="B62" s="41">
        <f t="shared" si="4"/>
        <v>16234496</v>
      </c>
      <c r="C62" s="41">
        <f t="shared" si="5"/>
        <v>15412030</v>
      </c>
      <c r="D62" s="41">
        <f t="shared" si="6"/>
        <v>2</v>
      </c>
      <c r="E62" s="42" t="str">
        <f t="shared" si="2"/>
        <v>MALAGA</v>
      </c>
      <c r="F62" s="42">
        <f t="shared" si="9"/>
        <v>51445</v>
      </c>
      <c r="G62" s="42">
        <f t="shared" si="8"/>
        <v>30043</v>
      </c>
    </row>
    <row r="63" spans="1:7" x14ac:dyDescent="0.25">
      <c r="A63" s="42" t="str">
        <f t="shared" si="3"/>
        <v>VALENCIA</v>
      </c>
      <c r="B63" s="41">
        <f t="shared" si="4"/>
        <v>4284755</v>
      </c>
      <c r="C63" s="41">
        <f t="shared" si="5"/>
        <v>4928123</v>
      </c>
      <c r="D63" s="41">
        <f t="shared" si="6"/>
        <v>10</v>
      </c>
      <c r="E63" s="42" t="str">
        <f t="shared" si="2"/>
        <v>ALMERIA</v>
      </c>
      <c r="F63" s="42">
        <f t="shared" si="9"/>
        <v>4459</v>
      </c>
      <c r="G63" s="42">
        <f t="shared" si="8"/>
        <v>1502</v>
      </c>
    </row>
    <row r="64" spans="1:7" x14ac:dyDescent="0.25">
      <c r="A64" s="42" t="str">
        <f t="shared" si="3"/>
        <v>VIGO</v>
      </c>
      <c r="B64" s="41">
        <f t="shared" si="4"/>
        <v>77778</v>
      </c>
      <c r="C64" s="41">
        <f t="shared" si="5"/>
        <v>60131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135469</v>
      </c>
      <c r="C65" s="41">
        <f t="shared" si="5"/>
        <v>216757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19">
        <v>250527</v>
      </c>
      <c r="C7" s="19">
        <v>185687</v>
      </c>
      <c r="D7" s="19">
        <v>2584996</v>
      </c>
      <c r="E7" s="19">
        <v>2643162</v>
      </c>
      <c r="F7" s="10">
        <f>((E7*100)/D7)-100</f>
        <v>2.2501388783580296</v>
      </c>
      <c r="G7" s="1"/>
      <c r="H7" s="1"/>
      <c r="I7" s="1"/>
    </row>
    <row r="8" spans="1:12" x14ac:dyDescent="0.25">
      <c r="A8" s="11" t="s">
        <v>45</v>
      </c>
      <c r="B8" s="20">
        <v>105232</v>
      </c>
      <c r="C8" s="20">
        <v>46808</v>
      </c>
      <c r="D8" s="20">
        <v>862009</v>
      </c>
      <c r="E8" s="20">
        <v>592444</v>
      </c>
      <c r="F8" s="13">
        <f t="shared" ref="F8:F35" si="0">((E8*100)/D8)-100</f>
        <v>-31.271715260513517</v>
      </c>
      <c r="G8" s="1"/>
      <c r="H8" s="1"/>
      <c r="I8" s="1"/>
    </row>
    <row r="9" spans="1:12" x14ac:dyDescent="0.25">
      <c r="A9" s="8" t="s">
        <v>46</v>
      </c>
      <c r="B9" s="19">
        <v>183736</v>
      </c>
      <c r="C9" s="19">
        <v>246216</v>
      </c>
      <c r="D9" s="19">
        <v>2777356</v>
      </c>
      <c r="E9" s="19">
        <v>2619057</v>
      </c>
      <c r="F9" s="10">
        <f t="shared" si="0"/>
        <v>-5.6996294317329159</v>
      </c>
      <c r="G9" s="1"/>
      <c r="H9" s="1"/>
      <c r="I9" s="1"/>
    </row>
    <row r="10" spans="1:12" x14ac:dyDescent="0.25">
      <c r="A10" s="11" t="s">
        <v>47</v>
      </c>
      <c r="B10" s="20">
        <v>225684</v>
      </c>
      <c r="C10" s="20">
        <v>298491</v>
      </c>
      <c r="D10" s="20">
        <v>1971824</v>
      </c>
      <c r="E10" s="20">
        <v>2319309</v>
      </c>
      <c r="F10" s="13">
        <f t="shared" si="0"/>
        <v>17.622516005485281</v>
      </c>
      <c r="G10" s="1"/>
      <c r="H10" s="1"/>
      <c r="I10" s="1"/>
    </row>
    <row r="11" spans="1:12" x14ac:dyDescent="0.25">
      <c r="A11" s="8" t="s">
        <v>48</v>
      </c>
      <c r="B11" s="19">
        <v>110094</v>
      </c>
      <c r="C11" s="19">
        <v>56453</v>
      </c>
      <c r="D11" s="19">
        <v>1474416</v>
      </c>
      <c r="E11" s="19">
        <v>1211217</v>
      </c>
      <c r="F11" s="10">
        <f t="shared" si="0"/>
        <v>-17.851067812611902</v>
      </c>
      <c r="G11" s="1"/>
      <c r="H11" s="1"/>
      <c r="I11" s="1"/>
    </row>
    <row r="12" spans="1:12" x14ac:dyDescent="0.25">
      <c r="A12" s="11" t="s">
        <v>49</v>
      </c>
      <c r="B12" s="20">
        <v>67358</v>
      </c>
      <c r="C12" s="20">
        <v>62357</v>
      </c>
      <c r="D12" s="20">
        <v>1213926</v>
      </c>
      <c r="E12" s="20">
        <v>1304950</v>
      </c>
      <c r="F12" s="13">
        <f t="shared" si="0"/>
        <v>7.4983153833100147</v>
      </c>
      <c r="G12" s="1"/>
      <c r="H12" s="1"/>
      <c r="I12" s="1"/>
    </row>
    <row r="13" spans="1:12" x14ac:dyDescent="0.25">
      <c r="A13" s="8" t="s">
        <v>50</v>
      </c>
      <c r="B13" s="19">
        <v>143360</v>
      </c>
      <c r="C13" s="19">
        <v>97091</v>
      </c>
      <c r="D13" s="19">
        <v>1449334</v>
      </c>
      <c r="E13" s="19">
        <v>1559324</v>
      </c>
      <c r="F13" s="10">
        <f t="shared" si="0"/>
        <v>7.5890029489406885</v>
      </c>
      <c r="G13" s="1"/>
      <c r="H13" s="1"/>
      <c r="I13" s="1"/>
    </row>
    <row r="14" spans="1:12" x14ac:dyDescent="0.25">
      <c r="A14" s="11" t="s">
        <v>51</v>
      </c>
      <c r="B14" s="20">
        <v>277266</v>
      </c>
      <c r="C14" s="20">
        <v>327271</v>
      </c>
      <c r="D14" s="20">
        <v>3213642</v>
      </c>
      <c r="E14" s="20">
        <v>2957239</v>
      </c>
      <c r="F14" s="13">
        <f t="shared" si="0"/>
        <v>-7.9785800658567467</v>
      </c>
      <c r="G14" s="1"/>
      <c r="H14" s="1"/>
      <c r="I14" s="1"/>
    </row>
    <row r="15" spans="1:12" x14ac:dyDescent="0.25">
      <c r="A15" s="8" t="s">
        <v>52</v>
      </c>
      <c r="B15" s="19">
        <v>340968</v>
      </c>
      <c r="C15" s="19">
        <v>355384</v>
      </c>
      <c r="D15" s="19">
        <v>3002109</v>
      </c>
      <c r="E15" s="19">
        <v>3729569</v>
      </c>
      <c r="F15" s="10">
        <f t="shared" si="0"/>
        <v>24.231631829490539</v>
      </c>
      <c r="G15" s="1"/>
      <c r="H15" s="1"/>
      <c r="I15" s="1"/>
    </row>
    <row r="16" spans="1:12" x14ac:dyDescent="0.25">
      <c r="A16" s="11" t="s">
        <v>53</v>
      </c>
      <c r="B16" s="20">
        <v>285425</v>
      </c>
      <c r="C16" s="20">
        <v>348129</v>
      </c>
      <c r="D16" s="20">
        <v>2976947</v>
      </c>
      <c r="E16" s="20">
        <v>2445265</v>
      </c>
      <c r="F16" s="13">
        <f t="shared" si="0"/>
        <v>-17.859975337149095</v>
      </c>
      <c r="G16" s="1"/>
      <c r="H16" s="1"/>
      <c r="I16" s="1"/>
    </row>
    <row r="17" spans="1:9" x14ac:dyDescent="0.25">
      <c r="A17" s="8" t="s">
        <v>54</v>
      </c>
      <c r="B17" s="19">
        <v>191152</v>
      </c>
      <c r="C17" s="19">
        <v>296874</v>
      </c>
      <c r="D17" s="19">
        <v>1507839</v>
      </c>
      <c r="E17" s="19">
        <v>2417944</v>
      </c>
      <c r="F17" s="10">
        <f t="shared" si="0"/>
        <v>60.358234532997216</v>
      </c>
      <c r="G17" s="1"/>
      <c r="H17" s="1"/>
      <c r="I17" s="1"/>
    </row>
    <row r="18" spans="1:9" x14ac:dyDescent="0.25">
      <c r="A18" s="11" t="s">
        <v>55</v>
      </c>
      <c r="B18" s="20">
        <v>6515</v>
      </c>
      <c r="C18" s="20">
        <v>13499</v>
      </c>
      <c r="D18" s="20">
        <v>59386</v>
      </c>
      <c r="E18" s="20">
        <v>101924</v>
      </c>
      <c r="F18" s="13">
        <f t="shared" si="0"/>
        <v>71.629677028255827</v>
      </c>
      <c r="G18" s="1"/>
      <c r="H18" s="1"/>
      <c r="I18" s="1"/>
    </row>
    <row r="19" spans="1:9" x14ac:dyDescent="0.25">
      <c r="A19" s="8" t="s">
        <v>56</v>
      </c>
      <c r="B19" s="19">
        <v>959069</v>
      </c>
      <c r="C19" s="19">
        <v>501098</v>
      </c>
      <c r="D19" s="19">
        <v>7592108</v>
      </c>
      <c r="E19" s="19">
        <v>6293235</v>
      </c>
      <c r="F19" s="10">
        <f t="shared" si="0"/>
        <v>-17.108199725293687</v>
      </c>
      <c r="G19" s="1"/>
      <c r="H19" s="1"/>
      <c r="I19" s="1"/>
    </row>
    <row r="20" spans="1:9" x14ac:dyDescent="0.25">
      <c r="A20" s="11" t="s">
        <v>57</v>
      </c>
      <c r="B20" s="20">
        <v>777835</v>
      </c>
      <c r="C20" s="20">
        <v>1319278</v>
      </c>
      <c r="D20" s="20">
        <v>9519229</v>
      </c>
      <c r="E20" s="20">
        <v>11149606</v>
      </c>
      <c r="F20" s="13">
        <f t="shared" si="0"/>
        <v>17.127195910509144</v>
      </c>
      <c r="G20" s="1"/>
      <c r="H20" s="1"/>
      <c r="I20" s="1"/>
    </row>
    <row r="21" spans="1:9" x14ac:dyDescent="0.25">
      <c r="A21" s="8" t="s">
        <v>58</v>
      </c>
      <c r="B21" s="19">
        <v>280148</v>
      </c>
      <c r="C21" s="19">
        <v>635065</v>
      </c>
      <c r="D21" s="19">
        <v>3286366</v>
      </c>
      <c r="E21" s="19">
        <v>4071476</v>
      </c>
      <c r="F21" s="10">
        <f t="shared" si="0"/>
        <v>23.889913661472889</v>
      </c>
      <c r="G21" s="1"/>
      <c r="H21" s="1"/>
      <c r="I21" s="1"/>
    </row>
    <row r="22" spans="1:9" x14ac:dyDescent="0.25">
      <c r="A22" s="11" t="s">
        <v>59</v>
      </c>
      <c r="B22" s="20">
        <v>68998</v>
      </c>
      <c r="C22" s="20">
        <v>65985</v>
      </c>
      <c r="D22" s="20">
        <v>614657</v>
      </c>
      <c r="E22" s="20">
        <v>624712</v>
      </c>
      <c r="F22" s="13">
        <f t="shared" si="0"/>
        <v>1.6358717138176218</v>
      </c>
      <c r="G22" s="1"/>
      <c r="H22" s="1"/>
      <c r="I22" s="1"/>
    </row>
    <row r="23" spans="1:9" x14ac:dyDescent="0.25">
      <c r="A23" s="8" t="s">
        <v>60</v>
      </c>
      <c r="B23" s="19">
        <v>88019</v>
      </c>
      <c r="C23" s="19">
        <v>61374</v>
      </c>
      <c r="D23" s="19">
        <v>664648</v>
      </c>
      <c r="E23" s="19">
        <v>666647</v>
      </c>
      <c r="F23" s="10">
        <f t="shared" si="0"/>
        <v>0.30076070340992089</v>
      </c>
      <c r="G23" s="1"/>
      <c r="H23" s="1"/>
      <c r="I23" s="1"/>
    </row>
    <row r="24" spans="1:9" x14ac:dyDescent="0.25">
      <c r="A24" s="11" t="s">
        <v>61</v>
      </c>
      <c r="B24" s="20">
        <v>80331</v>
      </c>
      <c r="C24" s="20">
        <v>54695</v>
      </c>
      <c r="D24" s="20">
        <v>710011</v>
      </c>
      <c r="E24" s="20">
        <v>794506</v>
      </c>
      <c r="F24" s="13">
        <f t="shared" si="0"/>
        <v>11.900519851100896</v>
      </c>
      <c r="G24" s="1"/>
      <c r="H24" s="1"/>
      <c r="I24" s="1"/>
    </row>
    <row r="25" spans="1:9" x14ac:dyDescent="0.25">
      <c r="A25" s="8" t="s">
        <v>62</v>
      </c>
      <c r="B25" s="19">
        <v>3987</v>
      </c>
      <c r="C25" s="19">
        <v>4900</v>
      </c>
      <c r="D25" s="19">
        <v>26849</v>
      </c>
      <c r="E25" s="19">
        <v>37430</v>
      </c>
      <c r="F25" s="10">
        <f t="shared" si="0"/>
        <v>39.409288986554429</v>
      </c>
      <c r="G25" s="1"/>
      <c r="H25" s="1"/>
      <c r="I25" s="1"/>
    </row>
    <row r="26" spans="1:9" x14ac:dyDescent="0.25">
      <c r="A26" s="11" t="s">
        <v>63</v>
      </c>
      <c r="B26" s="20">
        <v>37906</v>
      </c>
      <c r="C26" s="20">
        <v>53589</v>
      </c>
      <c r="D26" s="20">
        <v>374727</v>
      </c>
      <c r="E26" s="20">
        <v>397928</v>
      </c>
      <c r="F26" s="13">
        <f t="shared" si="0"/>
        <v>6.1914407021645133</v>
      </c>
      <c r="G26" s="1"/>
      <c r="H26" s="1"/>
      <c r="I26" s="1"/>
    </row>
    <row r="27" spans="1:9" x14ac:dyDescent="0.25">
      <c r="A27" s="8" t="s">
        <v>64</v>
      </c>
      <c r="B27" s="19">
        <v>173017</v>
      </c>
      <c r="C27" s="19">
        <v>167432</v>
      </c>
      <c r="D27" s="19">
        <v>1359890</v>
      </c>
      <c r="E27" s="19">
        <v>1332385</v>
      </c>
      <c r="F27" s="10">
        <f t="shared" si="0"/>
        <v>-2.0225900624315187</v>
      </c>
      <c r="G27" s="1"/>
      <c r="H27" s="1"/>
      <c r="I27" s="1"/>
    </row>
    <row r="28" spans="1:9" x14ac:dyDescent="0.25">
      <c r="A28" s="11" t="s">
        <v>65</v>
      </c>
      <c r="B28" s="20">
        <v>116804</v>
      </c>
      <c r="C28" s="20">
        <v>76581</v>
      </c>
      <c r="D28" s="20">
        <v>752828</v>
      </c>
      <c r="E28" s="20">
        <v>695482</v>
      </c>
      <c r="F28" s="13">
        <f t="shared" si="0"/>
        <v>-7.6174106170333715</v>
      </c>
      <c r="G28" s="1"/>
      <c r="H28" s="1"/>
      <c r="I28" s="1"/>
    </row>
    <row r="29" spans="1:9" x14ac:dyDescent="0.25">
      <c r="A29" s="8" t="s">
        <v>66</v>
      </c>
      <c r="B29" s="19">
        <v>184051</v>
      </c>
      <c r="C29" s="19">
        <v>217183</v>
      </c>
      <c r="D29" s="19">
        <v>2309999</v>
      </c>
      <c r="E29" s="19">
        <v>2319607</v>
      </c>
      <c r="F29" s="10">
        <f t="shared" si="0"/>
        <v>0.41593091598740273</v>
      </c>
      <c r="G29" s="1"/>
      <c r="H29" s="1"/>
      <c r="I29" s="1"/>
    </row>
    <row r="30" spans="1:9" x14ac:dyDescent="0.25">
      <c r="A30" s="11" t="s">
        <v>67</v>
      </c>
      <c r="B30" s="20">
        <v>277431</v>
      </c>
      <c r="C30" s="20">
        <v>194758</v>
      </c>
      <c r="D30" s="20">
        <v>1980521</v>
      </c>
      <c r="E30" s="20">
        <v>1690469</v>
      </c>
      <c r="F30" s="13">
        <f t="shared" si="0"/>
        <v>-14.645237288572048</v>
      </c>
      <c r="G30" s="1"/>
      <c r="H30" s="1"/>
      <c r="I30" s="1"/>
    </row>
    <row r="31" spans="1:9" x14ac:dyDescent="0.25">
      <c r="A31" s="8" t="s">
        <v>68</v>
      </c>
      <c r="B31" s="19">
        <v>819348</v>
      </c>
      <c r="C31" s="19">
        <v>884093</v>
      </c>
      <c r="D31" s="19">
        <v>8022720</v>
      </c>
      <c r="E31" s="19">
        <v>7757868</v>
      </c>
      <c r="F31" s="10">
        <f t="shared" si="0"/>
        <v>-3.3012743807586418</v>
      </c>
      <c r="G31" s="1"/>
      <c r="H31" s="1"/>
      <c r="I31" s="1"/>
    </row>
    <row r="32" spans="1:9" x14ac:dyDescent="0.25">
      <c r="A32" s="11" t="s">
        <v>69</v>
      </c>
      <c r="B32" s="20">
        <v>260206</v>
      </c>
      <c r="C32" s="20">
        <v>233463</v>
      </c>
      <c r="D32" s="20">
        <v>2854611</v>
      </c>
      <c r="E32" s="20">
        <v>2150465</v>
      </c>
      <c r="F32" s="13">
        <f t="shared" si="0"/>
        <v>-24.666968634255241</v>
      </c>
      <c r="G32" s="1"/>
      <c r="H32" s="1"/>
      <c r="I32" s="1"/>
    </row>
    <row r="33" spans="1:9" x14ac:dyDescent="0.25">
      <c r="A33" s="8" t="s">
        <v>70</v>
      </c>
      <c r="B33" s="19">
        <v>34401</v>
      </c>
      <c r="C33" s="19">
        <v>46779</v>
      </c>
      <c r="D33" s="19">
        <v>310931</v>
      </c>
      <c r="E33" s="19">
        <v>376450</v>
      </c>
      <c r="F33" s="10">
        <f t="shared" si="0"/>
        <v>21.071877683473176</v>
      </c>
      <c r="G33" s="1"/>
      <c r="H33" s="1"/>
      <c r="I33" s="1"/>
    </row>
    <row r="34" spans="1:9" x14ac:dyDescent="0.25">
      <c r="A34" s="11" t="s">
        <v>71</v>
      </c>
      <c r="B34" s="20">
        <v>64490</v>
      </c>
      <c r="C34" s="20">
        <v>51612</v>
      </c>
      <c r="D34" s="20">
        <v>404206</v>
      </c>
      <c r="E34" s="20">
        <v>360487</v>
      </c>
      <c r="F34" s="13">
        <f t="shared" si="0"/>
        <v>-10.816019554385633</v>
      </c>
      <c r="G34" s="1"/>
      <c r="H34" s="1"/>
      <c r="I34" s="1"/>
    </row>
    <row r="35" spans="1:9" x14ac:dyDescent="0.25">
      <c r="A35" s="14" t="s">
        <v>72</v>
      </c>
      <c r="B35" s="15">
        <f>SUM(B7:B34)</f>
        <v>6413358</v>
      </c>
      <c r="C35" s="15">
        <f t="shared" ref="C35:E35" si="1">SUM(C7:C34)</f>
        <v>6902145</v>
      </c>
      <c r="D35" s="15">
        <f t="shared" si="1"/>
        <v>63878085</v>
      </c>
      <c r="E35" s="15">
        <f t="shared" si="1"/>
        <v>64620157</v>
      </c>
      <c r="F35" s="16">
        <f t="shared" si="0"/>
        <v>1.1617004485967328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2643162</v>
      </c>
      <c r="C38" s="41">
        <f>D7</f>
        <v>2584996</v>
      </c>
      <c r="D38" s="41">
        <f>_xlfn.RANK.EQ(B38,$B$38:$B$65)+COUNTIF($B$38:$B$65,B38)-1</f>
        <v>7</v>
      </c>
      <c r="E38" s="42" t="str">
        <f t="shared" ref="E38:E65" si="2">INDEX($A$38:$B$65,MATCH(ROW()-37,$D$38:$D$65,0),1)</f>
        <v>GIJON</v>
      </c>
      <c r="F38" s="42">
        <f>LOOKUP(E38,$A$38:$A$65,$B$38:$B$65)</f>
        <v>11149606</v>
      </c>
      <c r="G38" s="42">
        <f>LOOKUP(E38,$A$38:$A$65,$C$38:$C$65)</f>
        <v>9519229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592444</v>
      </c>
      <c r="C39" s="41">
        <f t="shared" ref="C39:C65" si="5">D8</f>
        <v>862009</v>
      </c>
      <c r="D39" s="41">
        <f t="shared" ref="D39:D65" si="6">_xlfn.RANK.EQ(B39,$B$38:$B$65)+COUNTIF($B$38:$B$65,B39)-1</f>
        <v>23</v>
      </c>
      <c r="E39" s="42" t="str">
        <f t="shared" si="2"/>
        <v>TARRAGONA</v>
      </c>
      <c r="F39" s="42">
        <f t="shared" ref="F39:F54" si="7">LOOKUP(E39,$A$38:$A$65,$B$38:$B$65)</f>
        <v>7757868</v>
      </c>
      <c r="G39" s="42">
        <f t="shared" ref="G39:G65" si="8">LOOKUP(E39,$A$38:$A$65,$C$38:$C$65)</f>
        <v>8022720</v>
      </c>
    </row>
    <row r="40" spans="1:9" x14ac:dyDescent="0.25">
      <c r="A40" s="42" t="str">
        <f t="shared" si="3"/>
        <v>ALMERIA</v>
      </c>
      <c r="B40" s="41">
        <f t="shared" si="4"/>
        <v>2619057</v>
      </c>
      <c r="C40" s="41">
        <f t="shared" si="5"/>
        <v>2777356</v>
      </c>
      <c r="D40" s="41">
        <f t="shared" si="6"/>
        <v>8</v>
      </c>
      <c r="E40" s="42" t="str">
        <f t="shared" si="2"/>
        <v>FERROL-SAN CIBRAO</v>
      </c>
      <c r="F40" s="42">
        <f t="shared" si="7"/>
        <v>6293235</v>
      </c>
      <c r="G40" s="42">
        <f t="shared" si="8"/>
        <v>7592108</v>
      </c>
    </row>
    <row r="41" spans="1:9" x14ac:dyDescent="0.25">
      <c r="A41" s="42" t="str">
        <f t="shared" si="3"/>
        <v>AVILES</v>
      </c>
      <c r="B41" s="41">
        <f t="shared" si="4"/>
        <v>2319309</v>
      </c>
      <c r="C41" s="41">
        <f t="shared" si="5"/>
        <v>1971824</v>
      </c>
      <c r="D41" s="41">
        <f t="shared" si="6"/>
        <v>12</v>
      </c>
      <c r="E41" s="42" t="str">
        <f t="shared" si="2"/>
        <v>HUELVA</v>
      </c>
      <c r="F41" s="42">
        <f t="shared" si="7"/>
        <v>4071476</v>
      </c>
      <c r="G41" s="42">
        <f t="shared" si="8"/>
        <v>3286366</v>
      </c>
    </row>
    <row r="42" spans="1:9" x14ac:dyDescent="0.25">
      <c r="A42" s="42" t="str">
        <f t="shared" si="3"/>
        <v>BAHIA DE ALGECIRAS</v>
      </c>
      <c r="B42" s="41">
        <f t="shared" si="4"/>
        <v>1211217</v>
      </c>
      <c r="C42" s="41">
        <f t="shared" si="5"/>
        <v>1474416</v>
      </c>
      <c r="D42" s="41">
        <f t="shared" si="6"/>
        <v>18</v>
      </c>
      <c r="E42" s="42" t="str">
        <f t="shared" si="2"/>
        <v>BILBAO</v>
      </c>
      <c r="F42" s="42">
        <f t="shared" si="7"/>
        <v>3729569</v>
      </c>
      <c r="G42" s="42">
        <f t="shared" si="8"/>
        <v>3002109</v>
      </c>
    </row>
    <row r="43" spans="1:9" x14ac:dyDescent="0.25">
      <c r="A43" s="42" t="str">
        <f t="shared" si="3"/>
        <v>BAHIA DE CADIZ</v>
      </c>
      <c r="B43" s="41">
        <f t="shared" si="4"/>
        <v>1304950</v>
      </c>
      <c r="C43" s="41">
        <f t="shared" si="5"/>
        <v>1213926</v>
      </c>
      <c r="D43" s="41">
        <f t="shared" si="6"/>
        <v>17</v>
      </c>
      <c r="E43" s="42" t="str">
        <f t="shared" si="2"/>
        <v>BARCELONA</v>
      </c>
      <c r="F43" s="42">
        <f t="shared" si="7"/>
        <v>2957239</v>
      </c>
      <c r="G43" s="42">
        <f t="shared" si="8"/>
        <v>3213642</v>
      </c>
    </row>
    <row r="44" spans="1:9" x14ac:dyDescent="0.25">
      <c r="A44" s="42" t="str">
        <f t="shared" si="3"/>
        <v>BALEARES</v>
      </c>
      <c r="B44" s="41">
        <f t="shared" si="4"/>
        <v>1559324</v>
      </c>
      <c r="C44" s="41">
        <f t="shared" si="5"/>
        <v>1449334</v>
      </c>
      <c r="D44" s="41">
        <f t="shared" si="6"/>
        <v>15</v>
      </c>
      <c r="E44" s="42" t="str">
        <f t="shared" si="2"/>
        <v>A CORUÑA</v>
      </c>
      <c r="F44" s="42">
        <f t="shared" si="7"/>
        <v>2643162</v>
      </c>
      <c r="G44" s="42">
        <f t="shared" si="8"/>
        <v>2584996</v>
      </c>
    </row>
    <row r="45" spans="1:9" x14ac:dyDescent="0.25">
      <c r="A45" s="42" t="str">
        <f t="shared" si="3"/>
        <v>BARCELONA</v>
      </c>
      <c r="B45" s="41">
        <f t="shared" si="4"/>
        <v>2957239</v>
      </c>
      <c r="C45" s="41">
        <f t="shared" si="5"/>
        <v>3213642</v>
      </c>
      <c r="D45" s="41">
        <f t="shared" si="6"/>
        <v>6</v>
      </c>
      <c r="E45" s="42" t="str">
        <f t="shared" si="2"/>
        <v>ALMERIA</v>
      </c>
      <c r="F45" s="42">
        <f t="shared" si="7"/>
        <v>2619057</v>
      </c>
      <c r="G45" s="42">
        <f t="shared" si="8"/>
        <v>2777356</v>
      </c>
    </row>
    <row r="46" spans="1:9" x14ac:dyDescent="0.25">
      <c r="A46" s="42" t="str">
        <f t="shared" si="3"/>
        <v>BILBAO</v>
      </c>
      <c r="B46" s="41">
        <f t="shared" si="4"/>
        <v>3729569</v>
      </c>
      <c r="C46" s="41">
        <f t="shared" si="5"/>
        <v>3002109</v>
      </c>
      <c r="D46" s="41">
        <f t="shared" si="6"/>
        <v>5</v>
      </c>
      <c r="E46" s="42" t="str">
        <f t="shared" si="2"/>
        <v>CARTAGENA</v>
      </c>
      <c r="F46" s="42">
        <f t="shared" si="7"/>
        <v>2445265</v>
      </c>
      <c r="G46" s="42">
        <f t="shared" si="8"/>
        <v>2976947</v>
      </c>
    </row>
    <row r="47" spans="1:9" x14ac:dyDescent="0.25">
      <c r="A47" s="42" t="str">
        <f t="shared" si="3"/>
        <v>CARTAGENA</v>
      </c>
      <c r="B47" s="41">
        <f t="shared" si="4"/>
        <v>2445265</v>
      </c>
      <c r="C47" s="41">
        <f t="shared" si="5"/>
        <v>2976947</v>
      </c>
      <c r="D47" s="41">
        <f t="shared" si="6"/>
        <v>9</v>
      </c>
      <c r="E47" s="42" t="str">
        <f t="shared" si="2"/>
        <v>CASTELLON</v>
      </c>
      <c r="F47" s="42">
        <f t="shared" si="7"/>
        <v>2417944</v>
      </c>
      <c r="G47" s="42">
        <f t="shared" si="8"/>
        <v>1507839</v>
      </c>
    </row>
    <row r="48" spans="1:9" x14ac:dyDescent="0.25">
      <c r="A48" s="42" t="str">
        <f t="shared" si="3"/>
        <v>CASTELLON</v>
      </c>
      <c r="B48" s="41">
        <f t="shared" si="4"/>
        <v>2417944</v>
      </c>
      <c r="C48" s="41">
        <f t="shared" si="5"/>
        <v>1507839</v>
      </c>
      <c r="D48" s="41">
        <f t="shared" si="6"/>
        <v>10</v>
      </c>
      <c r="E48" s="42" t="str">
        <f t="shared" si="2"/>
        <v>SANTANDER</v>
      </c>
      <c r="F48" s="42">
        <f t="shared" si="7"/>
        <v>2319607</v>
      </c>
      <c r="G48" s="42">
        <f t="shared" si="8"/>
        <v>2309999</v>
      </c>
    </row>
    <row r="49" spans="1:7" x14ac:dyDescent="0.25">
      <c r="A49" s="42" t="str">
        <f t="shared" si="3"/>
        <v>CEUTA</v>
      </c>
      <c r="B49" s="41">
        <f t="shared" si="4"/>
        <v>101924</v>
      </c>
      <c r="C49" s="41">
        <f t="shared" si="5"/>
        <v>59386</v>
      </c>
      <c r="D49" s="41">
        <f t="shared" si="6"/>
        <v>27</v>
      </c>
      <c r="E49" s="42" t="str">
        <f t="shared" si="2"/>
        <v>AVILES</v>
      </c>
      <c r="F49" s="42">
        <f t="shared" si="7"/>
        <v>2319309</v>
      </c>
      <c r="G49" s="42">
        <f t="shared" si="8"/>
        <v>1971824</v>
      </c>
    </row>
    <row r="50" spans="1:7" x14ac:dyDescent="0.25">
      <c r="A50" s="42" t="str">
        <f t="shared" si="3"/>
        <v>FERROL-SAN CIBRAO</v>
      </c>
      <c r="B50" s="41">
        <f t="shared" si="4"/>
        <v>6293235</v>
      </c>
      <c r="C50" s="41">
        <f t="shared" si="5"/>
        <v>7592108</v>
      </c>
      <c r="D50" s="41">
        <f t="shared" si="6"/>
        <v>3</v>
      </c>
      <c r="E50" s="42" t="str">
        <f t="shared" si="2"/>
        <v>VALENCIA</v>
      </c>
      <c r="F50" s="42">
        <f t="shared" si="7"/>
        <v>2150465</v>
      </c>
      <c r="G50" s="42">
        <f t="shared" si="8"/>
        <v>2854611</v>
      </c>
    </row>
    <row r="51" spans="1:7" x14ac:dyDescent="0.25">
      <c r="A51" s="42" t="str">
        <f t="shared" si="3"/>
        <v>GIJON</v>
      </c>
      <c r="B51" s="41">
        <f t="shared" si="4"/>
        <v>11149606</v>
      </c>
      <c r="C51" s="41">
        <f t="shared" si="5"/>
        <v>9519229</v>
      </c>
      <c r="D51" s="41">
        <f t="shared" si="6"/>
        <v>1</v>
      </c>
      <c r="E51" s="42" t="str">
        <f t="shared" si="2"/>
        <v>SEVILLA</v>
      </c>
      <c r="F51" s="42">
        <f t="shared" si="7"/>
        <v>1690469</v>
      </c>
      <c r="G51" s="42">
        <f t="shared" si="8"/>
        <v>1980521</v>
      </c>
    </row>
    <row r="52" spans="1:7" x14ac:dyDescent="0.25">
      <c r="A52" s="42" t="str">
        <f t="shared" si="3"/>
        <v>HUELVA</v>
      </c>
      <c r="B52" s="41">
        <f t="shared" si="4"/>
        <v>4071476</v>
      </c>
      <c r="C52" s="41">
        <f t="shared" si="5"/>
        <v>3286366</v>
      </c>
      <c r="D52" s="41">
        <f t="shared" si="6"/>
        <v>4</v>
      </c>
      <c r="E52" s="42" t="str">
        <f t="shared" si="2"/>
        <v>BALEARES</v>
      </c>
      <c r="F52" s="42">
        <f t="shared" si="7"/>
        <v>1559324</v>
      </c>
      <c r="G52" s="42">
        <f t="shared" si="8"/>
        <v>1449334</v>
      </c>
    </row>
    <row r="53" spans="1:7" x14ac:dyDescent="0.25">
      <c r="A53" s="42" t="str">
        <f t="shared" si="3"/>
        <v>LAS PALMAS</v>
      </c>
      <c r="B53" s="41">
        <f t="shared" si="4"/>
        <v>624712</v>
      </c>
      <c r="C53" s="41">
        <f t="shared" si="5"/>
        <v>614657</v>
      </c>
      <c r="D53" s="41">
        <f t="shared" si="6"/>
        <v>22</v>
      </c>
      <c r="E53" s="42" t="str">
        <f t="shared" si="2"/>
        <v>PASAIA</v>
      </c>
      <c r="F53" s="42">
        <f t="shared" si="7"/>
        <v>1332385</v>
      </c>
      <c r="G53" s="42">
        <f t="shared" si="8"/>
        <v>1359890</v>
      </c>
    </row>
    <row r="54" spans="1:7" x14ac:dyDescent="0.25">
      <c r="A54" s="42" t="str">
        <f t="shared" si="3"/>
        <v>MALAGA</v>
      </c>
      <c r="B54" s="41">
        <f t="shared" si="4"/>
        <v>666647</v>
      </c>
      <c r="C54" s="41">
        <f t="shared" si="5"/>
        <v>664648</v>
      </c>
      <c r="D54" s="41">
        <f t="shared" si="6"/>
        <v>21</v>
      </c>
      <c r="E54" s="42" t="str">
        <f t="shared" si="2"/>
        <v>BAHIA DE CADIZ</v>
      </c>
      <c r="F54" s="42">
        <f t="shared" si="7"/>
        <v>1304950</v>
      </c>
      <c r="G54" s="42">
        <f t="shared" si="8"/>
        <v>1213926</v>
      </c>
    </row>
    <row r="55" spans="1:7" x14ac:dyDescent="0.25">
      <c r="A55" s="42" t="str">
        <f t="shared" si="3"/>
        <v>MARIN Y RIA DE PONTEVEDRA</v>
      </c>
      <c r="B55" s="41">
        <f t="shared" si="4"/>
        <v>794506</v>
      </c>
      <c r="C55" s="41">
        <f t="shared" si="5"/>
        <v>710011</v>
      </c>
      <c r="D55" s="41">
        <f t="shared" si="6"/>
        <v>19</v>
      </c>
      <c r="E55" s="42" t="str">
        <f t="shared" si="2"/>
        <v>BAHIA DE ALGECIRAS</v>
      </c>
      <c r="F55" s="42">
        <f t="shared" ref="F55:F65" si="9">LOOKUP(E55,$A$38:$A$65,$B$38:$B$65)</f>
        <v>1211217</v>
      </c>
      <c r="G55" s="42">
        <f t="shared" si="8"/>
        <v>1474416</v>
      </c>
    </row>
    <row r="56" spans="1:7" x14ac:dyDescent="0.25">
      <c r="A56" s="42" t="str">
        <f t="shared" si="3"/>
        <v>MELILLA</v>
      </c>
      <c r="B56" s="41">
        <f t="shared" si="4"/>
        <v>37430</v>
      </c>
      <c r="C56" s="41">
        <f t="shared" si="5"/>
        <v>26849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794506</v>
      </c>
      <c r="G56" s="42">
        <f t="shared" si="8"/>
        <v>710011</v>
      </c>
    </row>
    <row r="57" spans="1:7" x14ac:dyDescent="0.25">
      <c r="A57" s="42" t="str">
        <f t="shared" si="3"/>
        <v>MOTRIL</v>
      </c>
      <c r="B57" s="41">
        <f t="shared" si="4"/>
        <v>397928</v>
      </c>
      <c r="C57" s="41">
        <f t="shared" si="5"/>
        <v>374727</v>
      </c>
      <c r="D57" s="41">
        <f t="shared" si="6"/>
        <v>24</v>
      </c>
      <c r="E57" s="42" t="str">
        <f t="shared" si="2"/>
        <v>SANTA CRUZ DE TENERIFE</v>
      </c>
      <c r="F57" s="42">
        <f t="shared" si="9"/>
        <v>695482</v>
      </c>
      <c r="G57" s="42">
        <f t="shared" si="8"/>
        <v>752828</v>
      </c>
    </row>
    <row r="58" spans="1:7" x14ac:dyDescent="0.25">
      <c r="A58" s="42" t="str">
        <f t="shared" si="3"/>
        <v>PASAIA</v>
      </c>
      <c r="B58" s="41">
        <f t="shared" si="4"/>
        <v>1332385</v>
      </c>
      <c r="C58" s="41">
        <f t="shared" si="5"/>
        <v>1359890</v>
      </c>
      <c r="D58" s="41">
        <f t="shared" si="6"/>
        <v>16</v>
      </c>
      <c r="E58" s="42" t="str">
        <f t="shared" si="2"/>
        <v>MALAGA</v>
      </c>
      <c r="F58" s="42">
        <f t="shared" si="9"/>
        <v>666647</v>
      </c>
      <c r="G58" s="42">
        <f t="shared" si="8"/>
        <v>664648</v>
      </c>
    </row>
    <row r="59" spans="1:7" x14ac:dyDescent="0.25">
      <c r="A59" s="42" t="str">
        <f t="shared" si="3"/>
        <v>SANTA CRUZ DE TENERIFE</v>
      </c>
      <c r="B59" s="41">
        <f t="shared" si="4"/>
        <v>695482</v>
      </c>
      <c r="C59" s="41">
        <f t="shared" si="5"/>
        <v>752828</v>
      </c>
      <c r="D59" s="41">
        <f t="shared" si="6"/>
        <v>20</v>
      </c>
      <c r="E59" s="42" t="str">
        <f t="shared" si="2"/>
        <v>LAS PALMAS</v>
      </c>
      <c r="F59" s="42">
        <f t="shared" si="9"/>
        <v>624712</v>
      </c>
      <c r="G59" s="42">
        <f t="shared" si="8"/>
        <v>614657</v>
      </c>
    </row>
    <row r="60" spans="1:7" x14ac:dyDescent="0.25">
      <c r="A60" s="42" t="str">
        <f t="shared" si="3"/>
        <v>SANTANDER</v>
      </c>
      <c r="B60" s="41">
        <f t="shared" si="4"/>
        <v>2319607</v>
      </c>
      <c r="C60" s="41">
        <f t="shared" si="5"/>
        <v>2309999</v>
      </c>
      <c r="D60" s="41">
        <f t="shared" si="6"/>
        <v>11</v>
      </c>
      <c r="E60" s="42" t="str">
        <f t="shared" si="2"/>
        <v>ALICANTE</v>
      </c>
      <c r="F60" s="42">
        <f t="shared" si="9"/>
        <v>592444</v>
      </c>
      <c r="G60" s="42">
        <f t="shared" si="8"/>
        <v>862009</v>
      </c>
    </row>
    <row r="61" spans="1:7" x14ac:dyDescent="0.25">
      <c r="A61" s="42" t="str">
        <f t="shared" si="3"/>
        <v>SEVILLA</v>
      </c>
      <c r="B61" s="41">
        <f t="shared" si="4"/>
        <v>1690469</v>
      </c>
      <c r="C61" s="41">
        <f t="shared" si="5"/>
        <v>1980521</v>
      </c>
      <c r="D61" s="41">
        <f t="shared" si="6"/>
        <v>14</v>
      </c>
      <c r="E61" s="42" t="str">
        <f t="shared" si="2"/>
        <v>MOTRIL</v>
      </c>
      <c r="F61" s="42">
        <f t="shared" si="9"/>
        <v>397928</v>
      </c>
      <c r="G61" s="42">
        <f t="shared" si="8"/>
        <v>374727</v>
      </c>
    </row>
    <row r="62" spans="1:7" x14ac:dyDescent="0.25">
      <c r="A62" s="42" t="str">
        <f t="shared" si="3"/>
        <v>TARRAGONA</v>
      </c>
      <c r="B62" s="41">
        <f t="shared" si="4"/>
        <v>7757868</v>
      </c>
      <c r="C62" s="41">
        <f t="shared" si="5"/>
        <v>8022720</v>
      </c>
      <c r="D62" s="41">
        <f t="shared" si="6"/>
        <v>2</v>
      </c>
      <c r="E62" s="42" t="str">
        <f t="shared" si="2"/>
        <v>VIGO</v>
      </c>
      <c r="F62" s="42">
        <f t="shared" si="9"/>
        <v>376450</v>
      </c>
      <c r="G62" s="42">
        <f t="shared" si="8"/>
        <v>310931</v>
      </c>
    </row>
    <row r="63" spans="1:7" x14ac:dyDescent="0.25">
      <c r="A63" s="42" t="str">
        <f t="shared" si="3"/>
        <v>VALENCIA</v>
      </c>
      <c r="B63" s="41">
        <f t="shared" si="4"/>
        <v>2150465</v>
      </c>
      <c r="C63" s="41">
        <f t="shared" si="5"/>
        <v>2854611</v>
      </c>
      <c r="D63" s="41">
        <f t="shared" si="6"/>
        <v>13</v>
      </c>
      <c r="E63" s="42" t="str">
        <f t="shared" si="2"/>
        <v>VILAGARCIA</v>
      </c>
      <c r="F63" s="42">
        <f t="shared" si="9"/>
        <v>360487</v>
      </c>
      <c r="G63" s="42">
        <f t="shared" si="8"/>
        <v>404206</v>
      </c>
    </row>
    <row r="64" spans="1:7" x14ac:dyDescent="0.25">
      <c r="A64" s="42" t="str">
        <f t="shared" si="3"/>
        <v>VIGO</v>
      </c>
      <c r="B64" s="41">
        <f t="shared" si="4"/>
        <v>376450</v>
      </c>
      <c r="C64" s="41">
        <f t="shared" si="5"/>
        <v>310931</v>
      </c>
      <c r="D64" s="41">
        <f t="shared" si="6"/>
        <v>25</v>
      </c>
      <c r="E64" s="42" t="str">
        <f t="shared" si="2"/>
        <v>CEUTA</v>
      </c>
      <c r="F64" s="42">
        <f t="shared" si="9"/>
        <v>101924</v>
      </c>
      <c r="G64" s="42">
        <f t="shared" si="8"/>
        <v>59386</v>
      </c>
    </row>
    <row r="65" spans="1:7" x14ac:dyDescent="0.25">
      <c r="A65" s="42" t="str">
        <f t="shared" si="3"/>
        <v>VILAGARCIA</v>
      </c>
      <c r="B65" s="41">
        <f t="shared" si="4"/>
        <v>360487</v>
      </c>
      <c r="C65" s="41">
        <f t="shared" si="5"/>
        <v>404206</v>
      </c>
      <c r="D65" s="41">
        <f t="shared" si="6"/>
        <v>26</v>
      </c>
      <c r="E65" s="42" t="str">
        <f t="shared" si="2"/>
        <v>MELILLA</v>
      </c>
      <c r="F65" s="42">
        <f t="shared" si="9"/>
        <v>37430</v>
      </c>
      <c r="G65" s="42">
        <f t="shared" si="8"/>
        <v>26849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1">
        <v>135041</v>
      </c>
      <c r="C7" s="21">
        <v>116396</v>
      </c>
      <c r="D7" s="21">
        <v>1315026</v>
      </c>
      <c r="E7" s="21">
        <v>921317</v>
      </c>
      <c r="F7" s="10">
        <f>((E7*100)/D7)-100</f>
        <v>-29.939255953874678</v>
      </c>
      <c r="G7" s="1"/>
      <c r="H7" s="1"/>
      <c r="I7" s="1"/>
    </row>
    <row r="8" spans="1:12" x14ac:dyDescent="0.25">
      <c r="A8" s="11" t="s">
        <v>45</v>
      </c>
      <c r="B8" s="22">
        <v>117482</v>
      </c>
      <c r="C8" s="22">
        <v>106035</v>
      </c>
      <c r="D8" s="22">
        <v>1063988</v>
      </c>
      <c r="E8" s="22">
        <v>1113824</v>
      </c>
      <c r="F8" s="13">
        <f t="shared" ref="F8:F35" si="0">((E8*100)/D8)-100</f>
        <v>4.6838874122640419</v>
      </c>
      <c r="G8" s="1"/>
      <c r="H8" s="1"/>
      <c r="I8" s="1"/>
    </row>
    <row r="9" spans="1:12" x14ac:dyDescent="0.25">
      <c r="A9" s="8" t="s">
        <v>46</v>
      </c>
      <c r="B9" s="21">
        <v>43659</v>
      </c>
      <c r="C9" s="21">
        <v>42062</v>
      </c>
      <c r="D9" s="21">
        <v>439761</v>
      </c>
      <c r="E9" s="21">
        <v>453586</v>
      </c>
      <c r="F9" s="10">
        <f t="shared" si="0"/>
        <v>3.1437530840615722</v>
      </c>
      <c r="G9" s="1"/>
      <c r="H9" s="1"/>
      <c r="I9" s="1"/>
    </row>
    <row r="10" spans="1:12" x14ac:dyDescent="0.25">
      <c r="A10" s="11" t="s">
        <v>47</v>
      </c>
      <c r="B10" s="22">
        <v>82460</v>
      </c>
      <c r="C10" s="22">
        <v>74812</v>
      </c>
      <c r="D10" s="22">
        <v>778460</v>
      </c>
      <c r="E10" s="22">
        <v>1005923</v>
      </c>
      <c r="F10" s="13">
        <f t="shared" si="0"/>
        <v>29.219613082239306</v>
      </c>
      <c r="G10" s="1"/>
      <c r="H10" s="1"/>
      <c r="I10" s="1"/>
    </row>
    <row r="11" spans="1:12" x14ac:dyDescent="0.25">
      <c r="A11" s="8" t="s">
        <v>48</v>
      </c>
      <c r="B11" s="21">
        <v>3557853</v>
      </c>
      <c r="C11" s="21">
        <v>3132086</v>
      </c>
      <c r="D11" s="21">
        <v>34930729</v>
      </c>
      <c r="E11" s="21">
        <v>33945282</v>
      </c>
      <c r="F11" s="10">
        <f t="shared" si="0"/>
        <v>-2.821146389472716</v>
      </c>
      <c r="G11" s="1"/>
      <c r="H11" s="1"/>
      <c r="I11" s="1"/>
    </row>
    <row r="12" spans="1:12" x14ac:dyDescent="0.25">
      <c r="A12" s="11" t="s">
        <v>49</v>
      </c>
      <c r="B12" s="22">
        <v>189258</v>
      </c>
      <c r="C12" s="22">
        <v>165465</v>
      </c>
      <c r="D12" s="22">
        <v>1735760</v>
      </c>
      <c r="E12" s="22">
        <v>1705786</v>
      </c>
      <c r="F12" s="13">
        <f t="shared" si="0"/>
        <v>-1.7268516384753667</v>
      </c>
      <c r="G12" s="1"/>
      <c r="H12" s="1"/>
      <c r="I12" s="1"/>
    </row>
    <row r="13" spans="1:12" x14ac:dyDescent="0.25">
      <c r="A13" s="8" t="s">
        <v>50</v>
      </c>
      <c r="B13" s="21">
        <v>638469</v>
      </c>
      <c r="C13" s="21">
        <v>609930</v>
      </c>
      <c r="D13" s="21">
        <v>6894671</v>
      </c>
      <c r="E13" s="21">
        <v>6803020</v>
      </c>
      <c r="F13" s="10">
        <f t="shared" si="0"/>
        <v>-1.3293020073039088</v>
      </c>
      <c r="G13" s="1"/>
      <c r="H13" s="1"/>
      <c r="I13" s="1"/>
    </row>
    <row r="14" spans="1:12" x14ac:dyDescent="0.25">
      <c r="A14" s="11" t="s">
        <v>51</v>
      </c>
      <c r="B14" s="22">
        <v>2247988</v>
      </c>
      <c r="C14" s="22">
        <v>2435623</v>
      </c>
      <c r="D14" s="22">
        <v>21650762</v>
      </c>
      <c r="E14" s="22">
        <v>22937355</v>
      </c>
      <c r="F14" s="13">
        <f t="shared" si="0"/>
        <v>5.9424836871792337</v>
      </c>
      <c r="G14" s="1"/>
      <c r="H14" s="1"/>
      <c r="I14" s="1"/>
    </row>
    <row r="15" spans="1:12" x14ac:dyDescent="0.25">
      <c r="A15" s="8" t="s">
        <v>52</v>
      </c>
      <c r="B15" s="21">
        <v>683909</v>
      </c>
      <c r="C15" s="21">
        <v>828648</v>
      </c>
      <c r="D15" s="21">
        <v>5841010</v>
      </c>
      <c r="E15" s="21">
        <v>7555470</v>
      </c>
      <c r="F15" s="10">
        <f t="shared" si="0"/>
        <v>29.352115473180163</v>
      </c>
      <c r="G15" s="1"/>
      <c r="H15" s="1"/>
      <c r="I15" s="1"/>
    </row>
    <row r="16" spans="1:12" x14ac:dyDescent="0.25">
      <c r="A16" s="11" t="s">
        <v>53</v>
      </c>
      <c r="B16" s="22">
        <v>60641</v>
      </c>
      <c r="C16" s="22">
        <v>85291</v>
      </c>
      <c r="D16" s="22">
        <v>598027</v>
      </c>
      <c r="E16" s="22">
        <v>809465</v>
      </c>
      <c r="F16" s="13">
        <f t="shared" si="0"/>
        <v>35.355928745692097</v>
      </c>
      <c r="G16" s="1"/>
      <c r="H16" s="1"/>
      <c r="I16" s="1"/>
    </row>
    <row r="17" spans="1:9" x14ac:dyDescent="0.25">
      <c r="A17" s="8" t="s">
        <v>54</v>
      </c>
      <c r="B17" s="21">
        <v>164844</v>
      </c>
      <c r="C17" s="21">
        <v>192676</v>
      </c>
      <c r="D17" s="21">
        <v>1130470</v>
      </c>
      <c r="E17" s="21">
        <v>1471731</v>
      </c>
      <c r="F17" s="10">
        <f t="shared" si="0"/>
        <v>30.187532619176096</v>
      </c>
      <c r="G17" s="1"/>
      <c r="H17" s="1"/>
      <c r="I17" s="1"/>
    </row>
    <row r="18" spans="1:9" x14ac:dyDescent="0.25">
      <c r="A18" s="11" t="s">
        <v>55</v>
      </c>
      <c r="B18" s="22">
        <v>87481</v>
      </c>
      <c r="C18" s="22">
        <v>71686</v>
      </c>
      <c r="D18" s="22">
        <v>787745</v>
      </c>
      <c r="E18" s="22">
        <v>740584</v>
      </c>
      <c r="F18" s="13">
        <f t="shared" si="0"/>
        <v>-5.9868358415477019</v>
      </c>
      <c r="G18" s="1"/>
      <c r="H18" s="1"/>
      <c r="I18" s="1"/>
    </row>
    <row r="19" spans="1:9" x14ac:dyDescent="0.25">
      <c r="A19" s="8" t="s">
        <v>56</v>
      </c>
      <c r="B19" s="21">
        <v>55466</v>
      </c>
      <c r="C19" s="21">
        <v>31209</v>
      </c>
      <c r="D19" s="21">
        <v>467012</v>
      </c>
      <c r="E19" s="21">
        <v>529220</v>
      </c>
      <c r="F19" s="10">
        <f t="shared" si="0"/>
        <v>13.320428597123836</v>
      </c>
      <c r="G19" s="1"/>
      <c r="H19" s="1"/>
      <c r="I19" s="1"/>
    </row>
    <row r="20" spans="1:9" x14ac:dyDescent="0.25">
      <c r="A20" s="11" t="s">
        <v>57</v>
      </c>
      <c r="B20" s="22">
        <v>53433</v>
      </c>
      <c r="C20" s="22">
        <v>101203</v>
      </c>
      <c r="D20" s="22">
        <v>512374</v>
      </c>
      <c r="E20" s="22">
        <v>791488</v>
      </c>
      <c r="F20" s="13">
        <f t="shared" si="0"/>
        <v>54.474661087408805</v>
      </c>
      <c r="G20" s="1"/>
      <c r="H20" s="1"/>
      <c r="I20" s="1"/>
    </row>
    <row r="21" spans="1:9" x14ac:dyDescent="0.25">
      <c r="A21" s="8" t="s">
        <v>58</v>
      </c>
      <c r="B21" s="21">
        <v>32544</v>
      </c>
      <c r="C21" s="21">
        <v>23431</v>
      </c>
      <c r="D21" s="21">
        <v>244770</v>
      </c>
      <c r="E21" s="21">
        <v>220797</v>
      </c>
      <c r="F21" s="10">
        <f t="shared" si="0"/>
        <v>-9.7940924132859379</v>
      </c>
      <c r="G21" s="1"/>
      <c r="H21" s="1"/>
      <c r="I21" s="1"/>
    </row>
    <row r="22" spans="1:9" x14ac:dyDescent="0.25">
      <c r="A22" s="11" t="s">
        <v>59</v>
      </c>
      <c r="B22" s="22">
        <v>1151852</v>
      </c>
      <c r="C22" s="22">
        <v>1277570</v>
      </c>
      <c r="D22" s="22">
        <v>11323469</v>
      </c>
      <c r="E22" s="22">
        <v>12656650</v>
      </c>
      <c r="F22" s="13">
        <f t="shared" si="0"/>
        <v>11.773609306476658</v>
      </c>
      <c r="G22" s="1"/>
      <c r="H22" s="1"/>
      <c r="I22" s="1"/>
    </row>
    <row r="23" spans="1:9" x14ac:dyDescent="0.25">
      <c r="A23" s="8" t="s">
        <v>60</v>
      </c>
      <c r="B23" s="21">
        <v>136945</v>
      </c>
      <c r="C23" s="21">
        <v>93935</v>
      </c>
      <c r="D23" s="21">
        <v>1068725</v>
      </c>
      <c r="E23" s="21">
        <v>1210942</v>
      </c>
      <c r="F23" s="10">
        <f t="shared" si="0"/>
        <v>13.307165079884911</v>
      </c>
      <c r="G23" s="1"/>
      <c r="H23" s="1"/>
      <c r="I23" s="1"/>
    </row>
    <row r="24" spans="1:9" x14ac:dyDescent="0.25">
      <c r="A24" s="11" t="s">
        <v>61</v>
      </c>
      <c r="B24" s="22">
        <v>77197</v>
      </c>
      <c r="C24" s="22">
        <v>102878</v>
      </c>
      <c r="D24" s="22">
        <v>618616</v>
      </c>
      <c r="E24" s="22">
        <v>813564</v>
      </c>
      <c r="F24" s="13">
        <f t="shared" si="0"/>
        <v>31.513572232208674</v>
      </c>
      <c r="G24" s="1"/>
      <c r="H24" s="1"/>
      <c r="I24" s="1"/>
    </row>
    <row r="25" spans="1:9" x14ac:dyDescent="0.25">
      <c r="A25" s="8" t="s">
        <v>62</v>
      </c>
      <c r="B25" s="21">
        <v>68288</v>
      </c>
      <c r="C25" s="21">
        <v>60420</v>
      </c>
      <c r="D25" s="21">
        <v>598193</v>
      </c>
      <c r="E25" s="21">
        <v>595333</v>
      </c>
      <c r="F25" s="10">
        <f t="shared" si="0"/>
        <v>-0.47810656426939602</v>
      </c>
      <c r="G25" s="1"/>
      <c r="H25" s="1"/>
      <c r="I25" s="1"/>
    </row>
    <row r="26" spans="1:9" x14ac:dyDescent="0.25">
      <c r="A26" s="11" t="s">
        <v>63</v>
      </c>
      <c r="B26" s="22">
        <v>8316</v>
      </c>
      <c r="C26" s="22">
        <v>14930</v>
      </c>
      <c r="D26" s="22">
        <v>124284</v>
      </c>
      <c r="E26" s="22">
        <v>133378</v>
      </c>
      <c r="F26" s="13">
        <f t="shared" si="0"/>
        <v>7.3171124199414237</v>
      </c>
      <c r="G26" s="1"/>
      <c r="H26" s="1"/>
      <c r="I26" s="1"/>
    </row>
    <row r="27" spans="1:9" x14ac:dyDescent="0.25">
      <c r="A27" s="8" t="s">
        <v>64</v>
      </c>
      <c r="B27" s="21">
        <v>179987</v>
      </c>
      <c r="C27" s="21">
        <v>187374</v>
      </c>
      <c r="D27" s="21">
        <v>1435294</v>
      </c>
      <c r="E27" s="21">
        <v>1797326</v>
      </c>
      <c r="F27" s="10">
        <f t="shared" si="0"/>
        <v>25.223543051110084</v>
      </c>
      <c r="G27" s="1"/>
      <c r="H27" s="1"/>
      <c r="I27" s="1"/>
    </row>
    <row r="28" spans="1:9" x14ac:dyDescent="0.25">
      <c r="A28" s="11" t="s">
        <v>65</v>
      </c>
      <c r="B28" s="22">
        <v>494961</v>
      </c>
      <c r="C28" s="22">
        <v>484815</v>
      </c>
      <c r="D28" s="22">
        <v>4767443</v>
      </c>
      <c r="E28" s="22">
        <v>4798522</v>
      </c>
      <c r="F28" s="13">
        <f t="shared" si="0"/>
        <v>0.65190081978956016</v>
      </c>
      <c r="G28" s="1"/>
      <c r="H28" s="1"/>
      <c r="I28" s="1"/>
    </row>
    <row r="29" spans="1:9" x14ac:dyDescent="0.25">
      <c r="A29" s="8" t="s">
        <v>66</v>
      </c>
      <c r="B29" s="21">
        <v>116959</v>
      </c>
      <c r="C29" s="21">
        <v>158098</v>
      </c>
      <c r="D29" s="21">
        <v>921689</v>
      </c>
      <c r="E29" s="21">
        <v>1348224</v>
      </c>
      <c r="F29" s="10">
        <f t="shared" si="0"/>
        <v>46.277540471894525</v>
      </c>
      <c r="G29" s="1"/>
      <c r="H29" s="1"/>
      <c r="I29" s="1"/>
    </row>
    <row r="30" spans="1:9" x14ac:dyDescent="0.25">
      <c r="A30" s="11" t="s">
        <v>67</v>
      </c>
      <c r="B30" s="22">
        <v>182014</v>
      </c>
      <c r="C30" s="22">
        <v>178074</v>
      </c>
      <c r="D30" s="22">
        <v>1581870</v>
      </c>
      <c r="E30" s="22">
        <v>1639651</v>
      </c>
      <c r="F30" s="13">
        <f t="shared" si="0"/>
        <v>3.6527021815952025</v>
      </c>
      <c r="G30" s="1"/>
      <c r="H30" s="1"/>
      <c r="I30" s="1"/>
    </row>
    <row r="31" spans="1:9" x14ac:dyDescent="0.25">
      <c r="A31" s="8" t="s">
        <v>68</v>
      </c>
      <c r="B31" s="21">
        <v>335215</v>
      </c>
      <c r="C31" s="21">
        <v>313849</v>
      </c>
      <c r="D31" s="21">
        <v>2509361</v>
      </c>
      <c r="E31" s="21">
        <v>3071570</v>
      </c>
      <c r="F31" s="10">
        <f t="shared" si="0"/>
        <v>22.404468707372118</v>
      </c>
      <c r="G31" s="1"/>
      <c r="H31" s="1"/>
      <c r="I31" s="1"/>
    </row>
    <row r="32" spans="1:9" x14ac:dyDescent="0.25">
      <c r="A32" s="11" t="s">
        <v>69</v>
      </c>
      <c r="B32" s="22">
        <v>4180652</v>
      </c>
      <c r="C32" s="22">
        <v>5199979</v>
      </c>
      <c r="D32" s="22">
        <v>39967003</v>
      </c>
      <c r="E32" s="22">
        <v>46059818</v>
      </c>
      <c r="F32" s="13">
        <f t="shared" si="0"/>
        <v>15.24461316251309</v>
      </c>
      <c r="G32" s="1"/>
      <c r="H32" s="1"/>
      <c r="I32" s="1"/>
    </row>
    <row r="33" spans="1:9" x14ac:dyDescent="0.25">
      <c r="A33" s="8" t="s">
        <v>70</v>
      </c>
      <c r="B33" s="21">
        <v>301967</v>
      </c>
      <c r="C33" s="21">
        <v>311611</v>
      </c>
      <c r="D33" s="21">
        <v>2555576</v>
      </c>
      <c r="E33" s="21">
        <v>2830744</v>
      </c>
      <c r="F33" s="10">
        <f t="shared" si="0"/>
        <v>10.767357339402153</v>
      </c>
      <c r="G33" s="1"/>
      <c r="H33" s="1"/>
      <c r="I33" s="1"/>
    </row>
    <row r="34" spans="1:9" x14ac:dyDescent="0.25">
      <c r="A34" s="11" t="s">
        <v>71</v>
      </c>
      <c r="B34" s="22">
        <v>14911</v>
      </c>
      <c r="C34" s="22">
        <v>21428</v>
      </c>
      <c r="D34" s="22">
        <v>217148</v>
      </c>
      <c r="E34" s="22">
        <v>110342</v>
      </c>
      <c r="F34" s="13">
        <f t="shared" si="0"/>
        <v>-49.185808757161013</v>
      </c>
      <c r="G34" s="1"/>
      <c r="H34" s="1"/>
      <c r="I34" s="1"/>
    </row>
    <row r="35" spans="1:9" x14ac:dyDescent="0.25">
      <c r="A35" s="14" t="s">
        <v>72</v>
      </c>
      <c r="B35" s="15">
        <f>SUM(B7:B34)</f>
        <v>15399792</v>
      </c>
      <c r="C35" s="15">
        <f t="shared" ref="C35:E35" si="1">SUM(C7:C34)</f>
        <v>16421514</v>
      </c>
      <c r="D35" s="15">
        <f t="shared" si="1"/>
        <v>146079236</v>
      </c>
      <c r="E35" s="15">
        <f t="shared" si="1"/>
        <v>158070912</v>
      </c>
      <c r="F35" s="16">
        <f t="shared" si="0"/>
        <v>8.2090215751128426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921317</v>
      </c>
      <c r="C38" s="41">
        <f>D7</f>
        <v>1315026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46059818</v>
      </c>
      <c r="G38" s="42">
        <f>LOOKUP(E38,$A$38:$A$65,$C$38:$C$65)</f>
        <v>39967003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1113824</v>
      </c>
      <c r="C39" s="41">
        <f t="shared" ref="C39:C65" si="5">D8</f>
        <v>1063988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33945282</v>
      </c>
      <c r="G39" s="42">
        <f t="shared" ref="G39:G65" si="8">LOOKUP(E39,$A$38:$A$65,$C$38:$C$65)</f>
        <v>34930729</v>
      </c>
    </row>
    <row r="40" spans="1:9" x14ac:dyDescent="0.25">
      <c r="A40" s="42" t="str">
        <f t="shared" si="3"/>
        <v>ALMERIA</v>
      </c>
      <c r="B40" s="41">
        <f t="shared" si="4"/>
        <v>453586</v>
      </c>
      <c r="C40" s="41">
        <f t="shared" si="5"/>
        <v>439761</v>
      </c>
      <c r="D40" s="41">
        <f t="shared" si="6"/>
        <v>25</v>
      </c>
      <c r="E40" s="42" t="str">
        <f t="shared" si="2"/>
        <v>BARCELONA</v>
      </c>
      <c r="F40" s="42">
        <f t="shared" si="7"/>
        <v>22937355</v>
      </c>
      <c r="G40" s="42">
        <f t="shared" si="8"/>
        <v>21650762</v>
      </c>
    </row>
    <row r="41" spans="1:9" x14ac:dyDescent="0.25">
      <c r="A41" s="42" t="str">
        <f t="shared" si="3"/>
        <v>AVILES</v>
      </c>
      <c r="B41" s="41">
        <f t="shared" si="4"/>
        <v>1005923</v>
      </c>
      <c r="C41" s="41">
        <f t="shared" si="5"/>
        <v>778460</v>
      </c>
      <c r="D41" s="41">
        <f t="shared" si="6"/>
        <v>17</v>
      </c>
      <c r="E41" s="42" t="str">
        <f t="shared" si="2"/>
        <v>LAS PALMAS</v>
      </c>
      <c r="F41" s="42">
        <f t="shared" si="7"/>
        <v>12656650</v>
      </c>
      <c r="G41" s="42">
        <f t="shared" si="8"/>
        <v>11323469</v>
      </c>
    </row>
    <row r="42" spans="1:9" x14ac:dyDescent="0.25">
      <c r="A42" s="42" t="str">
        <f t="shared" si="3"/>
        <v>BAHIA DE ALGECIRAS</v>
      </c>
      <c r="B42" s="41">
        <f t="shared" si="4"/>
        <v>33945282</v>
      </c>
      <c r="C42" s="41">
        <f t="shared" si="5"/>
        <v>34930729</v>
      </c>
      <c r="D42" s="41">
        <f t="shared" si="6"/>
        <v>2</v>
      </c>
      <c r="E42" s="42" t="str">
        <f t="shared" si="2"/>
        <v>BILBAO</v>
      </c>
      <c r="F42" s="42">
        <f t="shared" si="7"/>
        <v>7555470</v>
      </c>
      <c r="G42" s="42">
        <f t="shared" si="8"/>
        <v>5841010</v>
      </c>
    </row>
    <row r="43" spans="1:9" x14ac:dyDescent="0.25">
      <c r="A43" s="42" t="str">
        <f t="shared" si="3"/>
        <v>BAHIA DE CADIZ</v>
      </c>
      <c r="B43" s="41">
        <f t="shared" si="4"/>
        <v>1705786</v>
      </c>
      <c r="C43" s="41">
        <f t="shared" si="5"/>
        <v>1735760</v>
      </c>
      <c r="D43" s="41">
        <f t="shared" si="6"/>
        <v>11</v>
      </c>
      <c r="E43" s="42" t="str">
        <f t="shared" si="2"/>
        <v>BALEARES</v>
      </c>
      <c r="F43" s="42">
        <f t="shared" si="7"/>
        <v>6803020</v>
      </c>
      <c r="G43" s="42">
        <f t="shared" si="8"/>
        <v>6894671</v>
      </c>
    </row>
    <row r="44" spans="1:9" x14ac:dyDescent="0.25">
      <c r="A44" s="42" t="str">
        <f t="shared" si="3"/>
        <v>BALEARES</v>
      </c>
      <c r="B44" s="41">
        <f t="shared" si="4"/>
        <v>6803020</v>
      </c>
      <c r="C44" s="41">
        <f t="shared" si="5"/>
        <v>6894671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4798522</v>
      </c>
      <c r="G44" s="42">
        <f t="shared" si="8"/>
        <v>4767443</v>
      </c>
    </row>
    <row r="45" spans="1:9" x14ac:dyDescent="0.25">
      <c r="A45" s="42" t="str">
        <f t="shared" si="3"/>
        <v>BARCELONA</v>
      </c>
      <c r="B45" s="41">
        <f t="shared" si="4"/>
        <v>22937355</v>
      </c>
      <c r="C45" s="41">
        <f t="shared" si="5"/>
        <v>21650762</v>
      </c>
      <c r="D45" s="41">
        <f t="shared" si="6"/>
        <v>3</v>
      </c>
      <c r="E45" s="42" t="str">
        <f t="shared" si="2"/>
        <v>TARRAGONA</v>
      </c>
      <c r="F45" s="42">
        <f t="shared" si="7"/>
        <v>3071570</v>
      </c>
      <c r="G45" s="42">
        <f t="shared" si="8"/>
        <v>2509361</v>
      </c>
    </row>
    <row r="46" spans="1:9" x14ac:dyDescent="0.25">
      <c r="A46" s="42" t="str">
        <f t="shared" si="3"/>
        <v>BILBAO</v>
      </c>
      <c r="B46" s="41">
        <f t="shared" si="4"/>
        <v>7555470</v>
      </c>
      <c r="C46" s="41">
        <f t="shared" si="5"/>
        <v>5841010</v>
      </c>
      <c r="D46" s="41">
        <f t="shared" si="6"/>
        <v>5</v>
      </c>
      <c r="E46" s="42" t="str">
        <f t="shared" si="2"/>
        <v>VIGO</v>
      </c>
      <c r="F46" s="42">
        <f t="shared" si="7"/>
        <v>2830744</v>
      </c>
      <c r="G46" s="42">
        <f t="shared" si="8"/>
        <v>2555576</v>
      </c>
    </row>
    <row r="47" spans="1:9" x14ac:dyDescent="0.25">
      <c r="A47" s="42" t="str">
        <f t="shared" si="3"/>
        <v>CARTAGENA</v>
      </c>
      <c r="B47" s="41">
        <f t="shared" si="4"/>
        <v>809465</v>
      </c>
      <c r="C47" s="41">
        <f t="shared" si="5"/>
        <v>598027</v>
      </c>
      <c r="D47" s="41">
        <f t="shared" si="6"/>
        <v>20</v>
      </c>
      <c r="E47" s="42" t="str">
        <f t="shared" si="2"/>
        <v>PASAIA</v>
      </c>
      <c r="F47" s="42">
        <f t="shared" si="7"/>
        <v>1797326</v>
      </c>
      <c r="G47" s="42">
        <f t="shared" si="8"/>
        <v>1435294</v>
      </c>
    </row>
    <row r="48" spans="1:9" x14ac:dyDescent="0.25">
      <c r="A48" s="42" t="str">
        <f t="shared" si="3"/>
        <v>CASTELLON</v>
      </c>
      <c r="B48" s="41">
        <f t="shared" si="4"/>
        <v>1471731</v>
      </c>
      <c r="C48" s="41">
        <f t="shared" si="5"/>
        <v>1130470</v>
      </c>
      <c r="D48" s="41">
        <f t="shared" si="6"/>
        <v>13</v>
      </c>
      <c r="E48" s="42" t="str">
        <f t="shared" si="2"/>
        <v>BAHIA DE CADIZ</v>
      </c>
      <c r="F48" s="42">
        <f t="shared" si="7"/>
        <v>1705786</v>
      </c>
      <c r="G48" s="42">
        <f t="shared" si="8"/>
        <v>1735760</v>
      </c>
    </row>
    <row r="49" spans="1:7" x14ac:dyDescent="0.25">
      <c r="A49" s="42" t="str">
        <f t="shared" si="3"/>
        <v>CEUTA</v>
      </c>
      <c r="B49" s="41">
        <f t="shared" si="4"/>
        <v>740584</v>
      </c>
      <c r="C49" s="41">
        <f t="shared" si="5"/>
        <v>787745</v>
      </c>
      <c r="D49" s="41">
        <f t="shared" si="6"/>
        <v>22</v>
      </c>
      <c r="E49" s="42" t="str">
        <f t="shared" si="2"/>
        <v>SEVILLA</v>
      </c>
      <c r="F49" s="42">
        <f t="shared" si="7"/>
        <v>1639651</v>
      </c>
      <c r="G49" s="42">
        <f t="shared" si="8"/>
        <v>1581870</v>
      </c>
    </row>
    <row r="50" spans="1:7" x14ac:dyDescent="0.25">
      <c r="A50" s="42" t="str">
        <f t="shared" si="3"/>
        <v>FERROL-SAN CIBRAO</v>
      </c>
      <c r="B50" s="41">
        <f t="shared" si="4"/>
        <v>529220</v>
      </c>
      <c r="C50" s="41">
        <f t="shared" si="5"/>
        <v>467012</v>
      </c>
      <c r="D50" s="41">
        <f t="shared" si="6"/>
        <v>24</v>
      </c>
      <c r="E50" s="42" t="str">
        <f t="shared" si="2"/>
        <v>CASTELLON</v>
      </c>
      <c r="F50" s="42">
        <f t="shared" si="7"/>
        <v>1471731</v>
      </c>
      <c r="G50" s="42">
        <f t="shared" si="8"/>
        <v>1130470</v>
      </c>
    </row>
    <row r="51" spans="1:7" x14ac:dyDescent="0.25">
      <c r="A51" s="42" t="str">
        <f t="shared" si="3"/>
        <v>GIJON</v>
      </c>
      <c r="B51" s="41">
        <f t="shared" si="4"/>
        <v>791488</v>
      </c>
      <c r="C51" s="41">
        <f t="shared" si="5"/>
        <v>512374</v>
      </c>
      <c r="D51" s="41">
        <f t="shared" si="6"/>
        <v>21</v>
      </c>
      <c r="E51" s="42" t="str">
        <f t="shared" si="2"/>
        <v>SANTANDER</v>
      </c>
      <c r="F51" s="42">
        <f t="shared" si="7"/>
        <v>1348224</v>
      </c>
      <c r="G51" s="42">
        <f t="shared" si="8"/>
        <v>921689</v>
      </c>
    </row>
    <row r="52" spans="1:7" x14ac:dyDescent="0.25">
      <c r="A52" s="42" t="str">
        <f t="shared" si="3"/>
        <v>HUELVA</v>
      </c>
      <c r="B52" s="41">
        <f t="shared" si="4"/>
        <v>220797</v>
      </c>
      <c r="C52" s="41">
        <f t="shared" si="5"/>
        <v>244770</v>
      </c>
      <c r="D52" s="41">
        <f t="shared" si="6"/>
        <v>26</v>
      </c>
      <c r="E52" s="42" t="str">
        <f t="shared" si="2"/>
        <v>MALAGA</v>
      </c>
      <c r="F52" s="42">
        <f t="shared" si="7"/>
        <v>1210942</v>
      </c>
      <c r="G52" s="42">
        <f t="shared" si="8"/>
        <v>1068725</v>
      </c>
    </row>
    <row r="53" spans="1:7" x14ac:dyDescent="0.25">
      <c r="A53" s="42" t="str">
        <f t="shared" si="3"/>
        <v>LAS PALMAS</v>
      </c>
      <c r="B53" s="41">
        <f t="shared" si="4"/>
        <v>12656650</v>
      </c>
      <c r="C53" s="41">
        <f t="shared" si="5"/>
        <v>11323469</v>
      </c>
      <c r="D53" s="41">
        <f t="shared" si="6"/>
        <v>4</v>
      </c>
      <c r="E53" s="42" t="str">
        <f t="shared" si="2"/>
        <v>ALICANTE</v>
      </c>
      <c r="F53" s="42">
        <f t="shared" si="7"/>
        <v>1113824</v>
      </c>
      <c r="G53" s="42">
        <f t="shared" si="8"/>
        <v>1063988</v>
      </c>
    </row>
    <row r="54" spans="1:7" x14ac:dyDescent="0.25">
      <c r="A54" s="42" t="str">
        <f t="shared" si="3"/>
        <v>MALAGA</v>
      </c>
      <c r="B54" s="41">
        <f t="shared" si="4"/>
        <v>1210942</v>
      </c>
      <c r="C54" s="41">
        <f t="shared" si="5"/>
        <v>1068725</v>
      </c>
      <c r="D54" s="41">
        <f t="shared" si="6"/>
        <v>15</v>
      </c>
      <c r="E54" s="42" t="str">
        <f t="shared" si="2"/>
        <v>AVILES</v>
      </c>
      <c r="F54" s="42">
        <f t="shared" si="7"/>
        <v>1005923</v>
      </c>
      <c r="G54" s="42">
        <f t="shared" si="8"/>
        <v>778460</v>
      </c>
    </row>
    <row r="55" spans="1:7" x14ac:dyDescent="0.25">
      <c r="A55" s="42" t="str">
        <f t="shared" si="3"/>
        <v>MARIN Y RIA DE PONTEVEDRA</v>
      </c>
      <c r="B55" s="41">
        <f t="shared" si="4"/>
        <v>813564</v>
      </c>
      <c r="C55" s="41">
        <f t="shared" si="5"/>
        <v>618616</v>
      </c>
      <c r="D55" s="41">
        <f t="shared" si="6"/>
        <v>19</v>
      </c>
      <c r="E55" s="42" t="str">
        <f t="shared" si="2"/>
        <v>A CORUÑA</v>
      </c>
      <c r="F55" s="42">
        <f t="shared" ref="F55:F65" si="9">LOOKUP(E55,$A$38:$A$65,$B$38:$B$65)</f>
        <v>921317</v>
      </c>
      <c r="G55" s="42">
        <f t="shared" si="8"/>
        <v>1315026</v>
      </c>
    </row>
    <row r="56" spans="1:7" x14ac:dyDescent="0.25">
      <c r="A56" s="42" t="str">
        <f t="shared" si="3"/>
        <v>MELILLA</v>
      </c>
      <c r="B56" s="41">
        <f t="shared" si="4"/>
        <v>595333</v>
      </c>
      <c r="C56" s="41">
        <f t="shared" si="5"/>
        <v>598193</v>
      </c>
      <c r="D56" s="41">
        <f t="shared" si="6"/>
        <v>23</v>
      </c>
      <c r="E56" s="42" t="str">
        <f t="shared" si="2"/>
        <v>MARIN Y RIA DE PONTEVEDRA</v>
      </c>
      <c r="F56" s="42">
        <f t="shared" si="9"/>
        <v>813564</v>
      </c>
      <c r="G56" s="42">
        <f t="shared" si="8"/>
        <v>618616</v>
      </c>
    </row>
    <row r="57" spans="1:7" x14ac:dyDescent="0.25">
      <c r="A57" s="42" t="str">
        <f t="shared" si="3"/>
        <v>MOTRIL</v>
      </c>
      <c r="B57" s="41">
        <f t="shared" si="4"/>
        <v>133378</v>
      </c>
      <c r="C57" s="41">
        <f t="shared" si="5"/>
        <v>124284</v>
      </c>
      <c r="D57" s="41">
        <f t="shared" si="6"/>
        <v>27</v>
      </c>
      <c r="E57" s="42" t="str">
        <f t="shared" si="2"/>
        <v>CARTAGENA</v>
      </c>
      <c r="F57" s="42">
        <f t="shared" si="9"/>
        <v>809465</v>
      </c>
      <c r="G57" s="42">
        <f t="shared" si="8"/>
        <v>598027</v>
      </c>
    </row>
    <row r="58" spans="1:7" x14ac:dyDescent="0.25">
      <c r="A58" s="42" t="str">
        <f t="shared" si="3"/>
        <v>PASAIA</v>
      </c>
      <c r="B58" s="41">
        <f t="shared" si="4"/>
        <v>1797326</v>
      </c>
      <c r="C58" s="41">
        <f t="shared" si="5"/>
        <v>1435294</v>
      </c>
      <c r="D58" s="41">
        <f t="shared" si="6"/>
        <v>10</v>
      </c>
      <c r="E58" s="42" t="str">
        <f t="shared" si="2"/>
        <v>GIJON</v>
      </c>
      <c r="F58" s="42">
        <f t="shared" si="9"/>
        <v>791488</v>
      </c>
      <c r="G58" s="42">
        <f t="shared" si="8"/>
        <v>512374</v>
      </c>
    </row>
    <row r="59" spans="1:7" x14ac:dyDescent="0.25">
      <c r="A59" s="42" t="str">
        <f t="shared" si="3"/>
        <v>SANTA CRUZ DE TENERIFE</v>
      </c>
      <c r="B59" s="41">
        <f t="shared" si="4"/>
        <v>4798522</v>
      </c>
      <c r="C59" s="41">
        <f t="shared" si="5"/>
        <v>4767443</v>
      </c>
      <c r="D59" s="41">
        <f t="shared" si="6"/>
        <v>7</v>
      </c>
      <c r="E59" s="42" t="str">
        <f t="shared" si="2"/>
        <v>CEUTA</v>
      </c>
      <c r="F59" s="42">
        <f t="shared" si="9"/>
        <v>740584</v>
      </c>
      <c r="G59" s="42">
        <f t="shared" si="8"/>
        <v>787745</v>
      </c>
    </row>
    <row r="60" spans="1:7" x14ac:dyDescent="0.25">
      <c r="A60" s="42" t="str">
        <f t="shared" si="3"/>
        <v>SANTANDER</v>
      </c>
      <c r="B60" s="41">
        <f t="shared" si="4"/>
        <v>1348224</v>
      </c>
      <c r="C60" s="41">
        <f t="shared" si="5"/>
        <v>921689</v>
      </c>
      <c r="D60" s="41">
        <f t="shared" si="6"/>
        <v>14</v>
      </c>
      <c r="E60" s="42" t="str">
        <f t="shared" si="2"/>
        <v>MELILLA</v>
      </c>
      <c r="F60" s="42">
        <f t="shared" si="9"/>
        <v>595333</v>
      </c>
      <c r="G60" s="42">
        <f t="shared" si="8"/>
        <v>598193</v>
      </c>
    </row>
    <row r="61" spans="1:7" x14ac:dyDescent="0.25">
      <c r="A61" s="42" t="str">
        <f t="shared" si="3"/>
        <v>SEVILLA</v>
      </c>
      <c r="B61" s="41">
        <f t="shared" si="4"/>
        <v>1639651</v>
      </c>
      <c r="C61" s="41">
        <f t="shared" si="5"/>
        <v>1581870</v>
      </c>
      <c r="D61" s="41">
        <f t="shared" si="6"/>
        <v>12</v>
      </c>
      <c r="E61" s="42" t="str">
        <f t="shared" si="2"/>
        <v>FERROL-SAN CIBRAO</v>
      </c>
      <c r="F61" s="42">
        <f t="shared" si="9"/>
        <v>529220</v>
      </c>
      <c r="G61" s="42">
        <f t="shared" si="8"/>
        <v>467012</v>
      </c>
    </row>
    <row r="62" spans="1:7" x14ac:dyDescent="0.25">
      <c r="A62" s="42" t="str">
        <f t="shared" si="3"/>
        <v>TARRAGONA</v>
      </c>
      <c r="B62" s="41">
        <f t="shared" si="4"/>
        <v>3071570</v>
      </c>
      <c r="C62" s="41">
        <f t="shared" si="5"/>
        <v>2509361</v>
      </c>
      <c r="D62" s="41">
        <f t="shared" si="6"/>
        <v>8</v>
      </c>
      <c r="E62" s="42" t="str">
        <f t="shared" si="2"/>
        <v>ALMERIA</v>
      </c>
      <c r="F62" s="42">
        <f t="shared" si="9"/>
        <v>453586</v>
      </c>
      <c r="G62" s="42">
        <f t="shared" si="8"/>
        <v>439761</v>
      </c>
    </row>
    <row r="63" spans="1:7" x14ac:dyDescent="0.25">
      <c r="A63" s="42" t="str">
        <f t="shared" si="3"/>
        <v>VALENCIA</v>
      </c>
      <c r="B63" s="41">
        <f t="shared" si="4"/>
        <v>46059818</v>
      </c>
      <c r="C63" s="41">
        <f t="shared" si="5"/>
        <v>39967003</v>
      </c>
      <c r="D63" s="41">
        <f t="shared" si="6"/>
        <v>1</v>
      </c>
      <c r="E63" s="42" t="str">
        <f t="shared" si="2"/>
        <v>HUELVA</v>
      </c>
      <c r="F63" s="42">
        <f t="shared" si="9"/>
        <v>220797</v>
      </c>
      <c r="G63" s="42">
        <f t="shared" si="8"/>
        <v>244770</v>
      </c>
    </row>
    <row r="64" spans="1:7" x14ac:dyDescent="0.25">
      <c r="A64" s="42" t="str">
        <f t="shared" si="3"/>
        <v>VIGO</v>
      </c>
      <c r="B64" s="41">
        <f t="shared" si="4"/>
        <v>2830744</v>
      </c>
      <c r="C64" s="41">
        <f t="shared" si="5"/>
        <v>2555576</v>
      </c>
      <c r="D64" s="41">
        <f t="shared" si="6"/>
        <v>9</v>
      </c>
      <c r="E64" s="42" t="str">
        <f t="shared" si="2"/>
        <v>MOTRIL</v>
      </c>
      <c r="F64" s="42">
        <f t="shared" si="9"/>
        <v>133378</v>
      </c>
      <c r="G64" s="42">
        <f t="shared" si="8"/>
        <v>124284</v>
      </c>
    </row>
    <row r="65" spans="1:7" x14ac:dyDescent="0.25">
      <c r="A65" s="42" t="str">
        <f t="shared" si="3"/>
        <v>VILAGARCIA</v>
      </c>
      <c r="B65" s="41">
        <f t="shared" si="4"/>
        <v>110342</v>
      </c>
      <c r="C65" s="41">
        <f t="shared" si="5"/>
        <v>217148</v>
      </c>
      <c r="D65" s="41">
        <f t="shared" si="6"/>
        <v>28</v>
      </c>
      <c r="E65" s="42" t="str">
        <f t="shared" si="2"/>
        <v>VILAGARCIA</v>
      </c>
      <c r="F65" s="42">
        <f t="shared" si="9"/>
        <v>110342</v>
      </c>
      <c r="G65" s="42">
        <f t="shared" si="8"/>
        <v>217148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3">
        <v>3691</v>
      </c>
      <c r="C7" s="23">
        <v>3213</v>
      </c>
      <c r="D7" s="23">
        <v>38297</v>
      </c>
      <c r="E7" s="23">
        <v>37315</v>
      </c>
      <c r="F7" s="10">
        <f>((E7*100)/D7)-100</f>
        <v>-2.5641695171945571</v>
      </c>
      <c r="G7" s="1"/>
      <c r="H7" s="1"/>
      <c r="I7" s="1"/>
    </row>
    <row r="8" spans="1:12" x14ac:dyDescent="0.25">
      <c r="A8" s="11" t="s">
        <v>45</v>
      </c>
      <c r="B8" s="24">
        <v>40</v>
      </c>
      <c r="C8" s="24">
        <v>29</v>
      </c>
      <c r="D8" s="24">
        <v>443</v>
      </c>
      <c r="E8" s="24">
        <v>303</v>
      </c>
      <c r="F8" s="13">
        <f t="shared" ref="F8:F35" si="0">((E8*100)/D8)-100</f>
        <v>-31.602708803611733</v>
      </c>
      <c r="G8" s="1"/>
      <c r="H8" s="1"/>
      <c r="I8" s="1"/>
    </row>
    <row r="9" spans="1:12" x14ac:dyDescent="0.25">
      <c r="A9" s="8" t="s">
        <v>46</v>
      </c>
      <c r="B9" s="23">
        <v>527</v>
      </c>
      <c r="C9" s="23">
        <v>0</v>
      </c>
      <c r="D9" s="23">
        <v>2759</v>
      </c>
      <c r="E9" s="23">
        <v>2822</v>
      </c>
      <c r="F9" s="10">
        <f t="shared" si="0"/>
        <v>2.283436027546216</v>
      </c>
      <c r="G9" s="1"/>
      <c r="H9" s="1"/>
      <c r="I9" s="1"/>
    </row>
    <row r="10" spans="1:12" x14ac:dyDescent="0.25">
      <c r="A10" s="11" t="s">
        <v>47</v>
      </c>
      <c r="B10" s="24">
        <v>814</v>
      </c>
      <c r="C10" s="24">
        <v>856</v>
      </c>
      <c r="D10" s="24">
        <v>12518</v>
      </c>
      <c r="E10" s="24">
        <v>12413</v>
      </c>
      <c r="F10" s="13">
        <f t="shared" si="0"/>
        <v>-0.83879213931938068</v>
      </c>
      <c r="G10" s="1"/>
      <c r="H10" s="1"/>
      <c r="I10" s="1"/>
    </row>
    <row r="11" spans="1:12" x14ac:dyDescent="0.25">
      <c r="A11" s="8" t="s">
        <v>48</v>
      </c>
      <c r="B11" s="23">
        <v>203</v>
      </c>
      <c r="C11" s="23">
        <v>226</v>
      </c>
      <c r="D11" s="23">
        <v>1870</v>
      </c>
      <c r="E11" s="23">
        <v>1199</v>
      </c>
      <c r="F11" s="10">
        <f t="shared" si="0"/>
        <v>-35.882352941176464</v>
      </c>
      <c r="G11" s="1"/>
      <c r="H11" s="1"/>
      <c r="I11" s="1"/>
    </row>
    <row r="12" spans="1:12" x14ac:dyDescent="0.25">
      <c r="A12" s="11" t="s">
        <v>49</v>
      </c>
      <c r="B12" s="24">
        <v>1816</v>
      </c>
      <c r="C12" s="24">
        <v>1242</v>
      </c>
      <c r="D12" s="24">
        <v>17365</v>
      </c>
      <c r="E12" s="24">
        <v>15354</v>
      </c>
      <c r="F12" s="13">
        <f t="shared" si="0"/>
        <v>-11.580765908436504</v>
      </c>
      <c r="G12" s="1"/>
      <c r="H12" s="1"/>
      <c r="I12" s="1"/>
    </row>
    <row r="13" spans="1:12" x14ac:dyDescent="0.25">
      <c r="A13" s="8" t="s">
        <v>50</v>
      </c>
      <c r="B13" s="23">
        <v>272</v>
      </c>
      <c r="C13" s="23">
        <v>261</v>
      </c>
      <c r="D13" s="23">
        <v>2465</v>
      </c>
      <c r="E13" s="23">
        <v>1429</v>
      </c>
      <c r="F13" s="10">
        <f t="shared" si="0"/>
        <v>-42.028397565922923</v>
      </c>
      <c r="G13" s="1"/>
      <c r="H13" s="1"/>
      <c r="I13" s="1"/>
    </row>
    <row r="14" spans="1:12" x14ac:dyDescent="0.25">
      <c r="A14" s="11" t="s">
        <v>51</v>
      </c>
      <c r="B14" s="24">
        <v>44</v>
      </c>
      <c r="C14" s="24">
        <v>50</v>
      </c>
      <c r="D14" s="24">
        <v>2038</v>
      </c>
      <c r="E14" s="24">
        <v>1802</v>
      </c>
      <c r="F14" s="13">
        <f t="shared" si="0"/>
        <v>-11.579980372914619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101</v>
      </c>
      <c r="C16" s="24">
        <v>77</v>
      </c>
      <c r="D16" s="24">
        <v>984</v>
      </c>
      <c r="E16" s="24">
        <v>1002</v>
      </c>
      <c r="F16" s="13">
        <f t="shared" si="0"/>
        <v>1.8292682926829258</v>
      </c>
      <c r="G16" s="1"/>
      <c r="H16" s="1"/>
      <c r="I16" s="1"/>
    </row>
    <row r="17" spans="1:9" x14ac:dyDescent="0.25">
      <c r="A17" s="8" t="s">
        <v>54</v>
      </c>
      <c r="B17" s="23">
        <v>439</v>
      </c>
      <c r="C17" s="23">
        <v>291</v>
      </c>
      <c r="D17" s="23">
        <v>4420</v>
      </c>
      <c r="E17" s="23">
        <v>3641</v>
      </c>
      <c r="F17" s="10">
        <f t="shared" si="0"/>
        <v>-17.624434389140276</v>
      </c>
      <c r="G17" s="1"/>
      <c r="H17" s="1"/>
      <c r="I17" s="1"/>
    </row>
    <row r="18" spans="1:9" x14ac:dyDescent="0.25">
      <c r="A18" s="11" t="s">
        <v>55</v>
      </c>
      <c r="B18" s="24">
        <v>15</v>
      </c>
      <c r="C18" s="24">
        <v>13</v>
      </c>
      <c r="D18" s="24">
        <v>100</v>
      </c>
      <c r="E18" s="24">
        <v>59</v>
      </c>
      <c r="F18" s="13">
        <f t="shared" si="0"/>
        <v>-41</v>
      </c>
      <c r="G18" s="1"/>
      <c r="H18" s="1"/>
      <c r="I18" s="1"/>
    </row>
    <row r="19" spans="1:9" x14ac:dyDescent="0.25">
      <c r="A19" s="8" t="s">
        <v>56</v>
      </c>
      <c r="B19" s="23">
        <v>17</v>
      </c>
      <c r="C19" s="23">
        <v>11</v>
      </c>
      <c r="D19" s="23">
        <v>169</v>
      </c>
      <c r="E19" s="23">
        <v>271</v>
      </c>
      <c r="F19" s="10">
        <f t="shared" si="0"/>
        <v>60.355029585798803</v>
      </c>
      <c r="G19" s="1"/>
      <c r="H19" s="1"/>
      <c r="I19" s="1"/>
    </row>
    <row r="20" spans="1:9" x14ac:dyDescent="0.25">
      <c r="A20" s="11" t="s">
        <v>57</v>
      </c>
      <c r="B20" s="24">
        <v>376</v>
      </c>
      <c r="C20" s="24">
        <v>261</v>
      </c>
      <c r="D20" s="24">
        <v>10242</v>
      </c>
      <c r="E20" s="24">
        <v>8497</v>
      </c>
      <c r="F20" s="13">
        <f t="shared" si="0"/>
        <v>-17.037687951571954</v>
      </c>
      <c r="G20" s="1"/>
      <c r="H20" s="1"/>
      <c r="I20" s="1"/>
    </row>
    <row r="21" spans="1:9" x14ac:dyDescent="0.25">
      <c r="A21" s="8" t="s">
        <v>58</v>
      </c>
      <c r="B21" s="23">
        <v>204</v>
      </c>
      <c r="C21" s="23">
        <v>175</v>
      </c>
      <c r="D21" s="23">
        <v>2239</v>
      </c>
      <c r="E21" s="23">
        <v>2000</v>
      </c>
      <c r="F21" s="10">
        <f t="shared" si="0"/>
        <v>-10.674408217954451</v>
      </c>
      <c r="G21" s="1"/>
      <c r="H21" s="1"/>
      <c r="I21" s="1"/>
    </row>
    <row r="22" spans="1:9" x14ac:dyDescent="0.25">
      <c r="A22" s="11" t="s">
        <v>59</v>
      </c>
      <c r="B22" s="24">
        <v>530</v>
      </c>
      <c r="C22" s="24">
        <v>0</v>
      </c>
      <c r="D22" s="24">
        <v>3374</v>
      </c>
      <c r="E22" s="24">
        <v>1980</v>
      </c>
      <c r="F22" s="13">
        <f t="shared" si="0"/>
        <v>-41.315945465323061</v>
      </c>
      <c r="G22" s="1"/>
      <c r="H22" s="1"/>
      <c r="I22" s="1"/>
    </row>
    <row r="23" spans="1:9" x14ac:dyDescent="0.25">
      <c r="A23" s="8" t="s">
        <v>60</v>
      </c>
      <c r="B23" s="23">
        <v>90</v>
      </c>
      <c r="C23" s="23">
        <v>205</v>
      </c>
      <c r="D23" s="23">
        <v>916</v>
      </c>
      <c r="E23" s="23">
        <v>953</v>
      </c>
      <c r="F23" s="10">
        <f t="shared" si="0"/>
        <v>4.039301310043669</v>
      </c>
      <c r="G23" s="1"/>
      <c r="H23" s="1"/>
      <c r="I23" s="1"/>
    </row>
    <row r="24" spans="1:9" x14ac:dyDescent="0.25">
      <c r="A24" s="11" t="s">
        <v>61</v>
      </c>
      <c r="B24" s="24">
        <v>269</v>
      </c>
      <c r="C24" s="24">
        <v>176</v>
      </c>
      <c r="D24" s="24">
        <v>2360</v>
      </c>
      <c r="E24" s="24">
        <v>2106</v>
      </c>
      <c r="F24" s="13">
        <f t="shared" si="0"/>
        <v>-10.762711864406782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266</v>
      </c>
      <c r="C26" s="24">
        <v>98</v>
      </c>
      <c r="D26" s="24">
        <v>2365</v>
      </c>
      <c r="E26" s="24">
        <v>1420</v>
      </c>
      <c r="F26" s="13">
        <f t="shared" si="0"/>
        <v>-39.957716701902747</v>
      </c>
      <c r="G26" s="1"/>
      <c r="H26" s="1"/>
      <c r="I26" s="1"/>
    </row>
    <row r="27" spans="1:9" x14ac:dyDescent="0.25">
      <c r="A27" s="8" t="s">
        <v>64</v>
      </c>
      <c r="B27" s="23">
        <v>1223</v>
      </c>
      <c r="C27" s="23">
        <v>1278</v>
      </c>
      <c r="D27" s="23">
        <v>12884</v>
      </c>
      <c r="E27" s="23">
        <v>15003</v>
      </c>
      <c r="F27" s="10">
        <f t="shared" si="0"/>
        <v>16.446755665942248</v>
      </c>
      <c r="G27" s="1"/>
      <c r="H27" s="1"/>
      <c r="I27" s="1"/>
    </row>
    <row r="28" spans="1:9" x14ac:dyDescent="0.25">
      <c r="A28" s="11" t="s">
        <v>65</v>
      </c>
      <c r="B28" s="24">
        <v>394</v>
      </c>
      <c r="C28" s="24">
        <v>420</v>
      </c>
      <c r="D28" s="24">
        <v>4125</v>
      </c>
      <c r="E28" s="24">
        <v>3504</v>
      </c>
      <c r="F28" s="13">
        <f t="shared" si="0"/>
        <v>-15.054545454545448</v>
      </c>
      <c r="G28" s="1"/>
      <c r="H28" s="1"/>
      <c r="I28" s="1"/>
    </row>
    <row r="29" spans="1:9" x14ac:dyDescent="0.25">
      <c r="A29" s="8" t="s">
        <v>66</v>
      </c>
      <c r="B29" s="23">
        <v>480</v>
      </c>
      <c r="C29" s="23">
        <v>650</v>
      </c>
      <c r="D29" s="23">
        <v>11178</v>
      </c>
      <c r="E29" s="23">
        <v>8697</v>
      </c>
      <c r="F29" s="10">
        <f t="shared" si="0"/>
        <v>-22.195383789586685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313</v>
      </c>
      <c r="C31" s="23">
        <v>234</v>
      </c>
      <c r="D31" s="23">
        <v>3404</v>
      </c>
      <c r="E31" s="23">
        <v>2688</v>
      </c>
      <c r="F31" s="10">
        <f t="shared" si="0"/>
        <v>-21.03407755581668</v>
      </c>
      <c r="G31" s="1"/>
      <c r="H31" s="1"/>
      <c r="I31" s="1"/>
    </row>
    <row r="32" spans="1:9" x14ac:dyDescent="0.25">
      <c r="A32" s="11" t="s">
        <v>69</v>
      </c>
      <c r="B32" s="24">
        <v>92</v>
      </c>
      <c r="C32" s="24">
        <v>95</v>
      </c>
      <c r="D32" s="24">
        <v>1652</v>
      </c>
      <c r="E32" s="24">
        <v>1059</v>
      </c>
      <c r="F32" s="13">
        <f t="shared" si="0"/>
        <v>-35.895883777239703</v>
      </c>
      <c r="G32" s="1"/>
      <c r="H32" s="1"/>
      <c r="I32" s="1"/>
    </row>
    <row r="33" spans="1:9" x14ac:dyDescent="0.25">
      <c r="A33" s="8" t="s">
        <v>70</v>
      </c>
      <c r="B33" s="23">
        <v>7451</v>
      </c>
      <c r="C33" s="23">
        <v>7788</v>
      </c>
      <c r="D33" s="23">
        <v>70353</v>
      </c>
      <c r="E33" s="23">
        <v>69874</v>
      </c>
      <c r="F33" s="10">
        <f t="shared" si="0"/>
        <v>-0.68085227353488165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19667</v>
      </c>
      <c r="C35" s="15">
        <f t="shared" ref="C35:E35" si="1">SUM(C7:C34)</f>
        <v>17649</v>
      </c>
      <c r="D35" s="15">
        <f t="shared" si="1"/>
        <v>208520</v>
      </c>
      <c r="E35" s="15">
        <f t="shared" si="1"/>
        <v>195391</v>
      </c>
      <c r="F35" s="16">
        <f t="shared" si="0"/>
        <v>-6.2962785344331422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37315</v>
      </c>
      <c r="C38" s="41">
        <f>D7</f>
        <v>38297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69874</v>
      </c>
      <c r="G38" s="42">
        <f>LOOKUP(E38,$A$38:$A$65,$C$38:$C$65)</f>
        <v>70353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303</v>
      </c>
      <c r="C39" s="41">
        <f t="shared" ref="C39:C65" si="5">D8</f>
        <v>443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37315</v>
      </c>
      <c r="G39" s="42">
        <f t="shared" ref="G39:G65" si="8">LOOKUP(E39,$A$38:$A$65,$C$38:$C$65)</f>
        <v>38297</v>
      </c>
    </row>
    <row r="40" spans="1:9" x14ac:dyDescent="0.25">
      <c r="A40" s="42" t="str">
        <f t="shared" si="3"/>
        <v>ALMERIA</v>
      </c>
      <c r="B40" s="41">
        <f t="shared" si="4"/>
        <v>2822</v>
      </c>
      <c r="C40" s="41">
        <f t="shared" si="5"/>
        <v>2759</v>
      </c>
      <c r="D40" s="41">
        <f t="shared" si="6"/>
        <v>10</v>
      </c>
      <c r="E40" s="42" t="str">
        <f t="shared" si="2"/>
        <v>BAHIA DE CADIZ</v>
      </c>
      <c r="F40" s="42">
        <f t="shared" si="7"/>
        <v>15354</v>
      </c>
      <c r="G40" s="42">
        <f t="shared" si="8"/>
        <v>17365</v>
      </c>
    </row>
    <row r="41" spans="1:9" x14ac:dyDescent="0.25">
      <c r="A41" s="42" t="str">
        <f t="shared" si="3"/>
        <v>AVILES</v>
      </c>
      <c r="B41" s="41">
        <f t="shared" si="4"/>
        <v>12413</v>
      </c>
      <c r="C41" s="41">
        <f t="shared" si="5"/>
        <v>12518</v>
      </c>
      <c r="D41" s="41">
        <f t="shared" si="6"/>
        <v>5</v>
      </c>
      <c r="E41" s="42" t="str">
        <f t="shared" si="2"/>
        <v>PASAIA</v>
      </c>
      <c r="F41" s="42">
        <f t="shared" si="7"/>
        <v>15003</v>
      </c>
      <c r="G41" s="42">
        <f t="shared" si="8"/>
        <v>12884</v>
      </c>
    </row>
    <row r="42" spans="1:9" x14ac:dyDescent="0.25">
      <c r="A42" s="42" t="str">
        <f t="shared" si="3"/>
        <v>BAHIA DE ALGECIRAS</v>
      </c>
      <c r="B42" s="41">
        <f t="shared" si="4"/>
        <v>1199</v>
      </c>
      <c r="C42" s="41">
        <f t="shared" si="5"/>
        <v>1870</v>
      </c>
      <c r="D42" s="41">
        <f t="shared" si="6"/>
        <v>18</v>
      </c>
      <c r="E42" s="42" t="str">
        <f t="shared" si="2"/>
        <v>AVILES</v>
      </c>
      <c r="F42" s="42">
        <f t="shared" si="7"/>
        <v>12413</v>
      </c>
      <c r="G42" s="42">
        <f t="shared" si="8"/>
        <v>12518</v>
      </c>
    </row>
    <row r="43" spans="1:9" x14ac:dyDescent="0.25">
      <c r="A43" s="42" t="str">
        <f t="shared" si="3"/>
        <v>BAHIA DE CADIZ</v>
      </c>
      <c r="B43" s="41">
        <f t="shared" si="4"/>
        <v>15354</v>
      </c>
      <c r="C43" s="41">
        <f t="shared" si="5"/>
        <v>17365</v>
      </c>
      <c r="D43" s="41">
        <f t="shared" si="6"/>
        <v>3</v>
      </c>
      <c r="E43" s="42" t="str">
        <f t="shared" si="2"/>
        <v>SANTANDER</v>
      </c>
      <c r="F43" s="42">
        <f t="shared" si="7"/>
        <v>8697</v>
      </c>
      <c r="G43" s="42">
        <f t="shared" si="8"/>
        <v>11178</v>
      </c>
    </row>
    <row r="44" spans="1:9" x14ac:dyDescent="0.25">
      <c r="A44" s="42" t="str">
        <f t="shared" si="3"/>
        <v>BALEARES</v>
      </c>
      <c r="B44" s="41">
        <f t="shared" si="4"/>
        <v>1429</v>
      </c>
      <c r="C44" s="41">
        <f t="shared" si="5"/>
        <v>2465</v>
      </c>
      <c r="D44" s="41">
        <f t="shared" si="6"/>
        <v>16</v>
      </c>
      <c r="E44" s="42" t="str">
        <f t="shared" si="2"/>
        <v>GIJON</v>
      </c>
      <c r="F44" s="42">
        <f t="shared" si="7"/>
        <v>8497</v>
      </c>
      <c r="G44" s="42">
        <f t="shared" si="8"/>
        <v>10242</v>
      </c>
    </row>
    <row r="45" spans="1:9" x14ac:dyDescent="0.25">
      <c r="A45" s="42" t="str">
        <f t="shared" si="3"/>
        <v>BARCELONA</v>
      </c>
      <c r="B45" s="41">
        <f t="shared" si="4"/>
        <v>1802</v>
      </c>
      <c r="C45" s="41">
        <f t="shared" si="5"/>
        <v>2038</v>
      </c>
      <c r="D45" s="41">
        <f t="shared" si="6"/>
        <v>15</v>
      </c>
      <c r="E45" s="42" t="str">
        <f t="shared" si="2"/>
        <v>CASTELLON</v>
      </c>
      <c r="F45" s="42">
        <f t="shared" si="7"/>
        <v>3641</v>
      </c>
      <c r="G45" s="42">
        <f t="shared" si="8"/>
        <v>4420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3504</v>
      </c>
      <c r="G46" s="42">
        <f t="shared" si="8"/>
        <v>4125</v>
      </c>
    </row>
    <row r="47" spans="1:9" x14ac:dyDescent="0.25">
      <c r="A47" s="42" t="str">
        <f t="shared" si="3"/>
        <v>CARTAGENA</v>
      </c>
      <c r="B47" s="41">
        <f t="shared" si="4"/>
        <v>1002</v>
      </c>
      <c r="C47" s="41">
        <f t="shared" si="5"/>
        <v>984</v>
      </c>
      <c r="D47" s="41">
        <f t="shared" si="6"/>
        <v>20</v>
      </c>
      <c r="E47" s="42" t="str">
        <f t="shared" si="2"/>
        <v>ALMERIA</v>
      </c>
      <c r="F47" s="42">
        <f t="shared" si="7"/>
        <v>2822</v>
      </c>
      <c r="G47" s="42">
        <f t="shared" si="8"/>
        <v>2759</v>
      </c>
    </row>
    <row r="48" spans="1:9" x14ac:dyDescent="0.25">
      <c r="A48" s="42" t="str">
        <f t="shared" si="3"/>
        <v>CASTELLON</v>
      </c>
      <c r="B48" s="41">
        <f t="shared" si="4"/>
        <v>3641</v>
      </c>
      <c r="C48" s="41">
        <f t="shared" si="5"/>
        <v>4420</v>
      </c>
      <c r="D48" s="41">
        <f t="shared" si="6"/>
        <v>8</v>
      </c>
      <c r="E48" s="42" t="str">
        <f t="shared" si="2"/>
        <v>TARRAGONA</v>
      </c>
      <c r="F48" s="42">
        <f t="shared" si="7"/>
        <v>2688</v>
      </c>
      <c r="G48" s="42">
        <f t="shared" si="8"/>
        <v>3404</v>
      </c>
    </row>
    <row r="49" spans="1:7" x14ac:dyDescent="0.25">
      <c r="A49" s="42" t="str">
        <f t="shared" si="3"/>
        <v>CEUTA</v>
      </c>
      <c r="B49" s="41">
        <f t="shared" si="4"/>
        <v>59</v>
      </c>
      <c r="C49" s="41">
        <f t="shared" si="5"/>
        <v>100</v>
      </c>
      <c r="D49" s="41">
        <f t="shared" si="6"/>
        <v>24</v>
      </c>
      <c r="E49" s="42" t="str">
        <f t="shared" si="2"/>
        <v>MARIN Y RIA DE PONTEVEDRA</v>
      </c>
      <c r="F49" s="42">
        <f t="shared" si="7"/>
        <v>2106</v>
      </c>
      <c r="G49" s="42">
        <f t="shared" si="8"/>
        <v>2360</v>
      </c>
    </row>
    <row r="50" spans="1:7" x14ac:dyDescent="0.25">
      <c r="A50" s="42" t="str">
        <f t="shared" si="3"/>
        <v>FERROL-SAN CIBRAO</v>
      </c>
      <c r="B50" s="41">
        <f t="shared" si="4"/>
        <v>271</v>
      </c>
      <c r="C50" s="41">
        <f t="shared" si="5"/>
        <v>169</v>
      </c>
      <c r="D50" s="41">
        <f t="shared" si="6"/>
        <v>23</v>
      </c>
      <c r="E50" s="42" t="str">
        <f t="shared" si="2"/>
        <v>HUELVA</v>
      </c>
      <c r="F50" s="42">
        <f t="shared" si="7"/>
        <v>2000</v>
      </c>
      <c r="G50" s="42">
        <f t="shared" si="8"/>
        <v>2239</v>
      </c>
    </row>
    <row r="51" spans="1:7" x14ac:dyDescent="0.25">
      <c r="A51" s="42" t="str">
        <f t="shared" si="3"/>
        <v>GIJON</v>
      </c>
      <c r="B51" s="41">
        <f t="shared" si="4"/>
        <v>8497</v>
      </c>
      <c r="C51" s="41">
        <f t="shared" si="5"/>
        <v>10242</v>
      </c>
      <c r="D51" s="41">
        <f t="shared" si="6"/>
        <v>7</v>
      </c>
      <c r="E51" s="42" t="str">
        <f t="shared" si="2"/>
        <v>LAS PALMAS</v>
      </c>
      <c r="F51" s="42">
        <f t="shared" si="7"/>
        <v>1980</v>
      </c>
      <c r="G51" s="42">
        <f t="shared" si="8"/>
        <v>3374</v>
      </c>
    </row>
    <row r="52" spans="1:7" x14ac:dyDescent="0.25">
      <c r="A52" s="42" t="str">
        <f t="shared" si="3"/>
        <v>HUELVA</v>
      </c>
      <c r="B52" s="41">
        <f t="shared" si="4"/>
        <v>2000</v>
      </c>
      <c r="C52" s="41">
        <f t="shared" si="5"/>
        <v>2239</v>
      </c>
      <c r="D52" s="41">
        <f t="shared" si="6"/>
        <v>13</v>
      </c>
      <c r="E52" s="42" t="str">
        <f t="shared" si="2"/>
        <v>BARCELONA</v>
      </c>
      <c r="F52" s="42">
        <f t="shared" si="7"/>
        <v>1802</v>
      </c>
      <c r="G52" s="42">
        <f t="shared" si="8"/>
        <v>2038</v>
      </c>
    </row>
    <row r="53" spans="1:7" x14ac:dyDescent="0.25">
      <c r="A53" s="42" t="str">
        <f t="shared" si="3"/>
        <v>LAS PALMAS</v>
      </c>
      <c r="B53" s="41">
        <f t="shared" si="4"/>
        <v>1980</v>
      </c>
      <c r="C53" s="41">
        <f t="shared" si="5"/>
        <v>3374</v>
      </c>
      <c r="D53" s="41">
        <f t="shared" si="6"/>
        <v>14</v>
      </c>
      <c r="E53" s="42" t="str">
        <f t="shared" si="2"/>
        <v>BALEARES</v>
      </c>
      <c r="F53" s="42">
        <f t="shared" si="7"/>
        <v>1429</v>
      </c>
      <c r="G53" s="42">
        <f t="shared" si="8"/>
        <v>2465</v>
      </c>
    </row>
    <row r="54" spans="1:7" x14ac:dyDescent="0.25">
      <c r="A54" s="42" t="str">
        <f t="shared" si="3"/>
        <v>MALAGA</v>
      </c>
      <c r="B54" s="41">
        <f t="shared" si="4"/>
        <v>953</v>
      </c>
      <c r="C54" s="41">
        <f t="shared" si="5"/>
        <v>916</v>
      </c>
      <c r="D54" s="41">
        <f t="shared" si="6"/>
        <v>21</v>
      </c>
      <c r="E54" s="42" t="str">
        <f t="shared" si="2"/>
        <v>MOTRIL</v>
      </c>
      <c r="F54" s="42">
        <f t="shared" si="7"/>
        <v>1420</v>
      </c>
      <c r="G54" s="42">
        <f t="shared" si="8"/>
        <v>2365</v>
      </c>
    </row>
    <row r="55" spans="1:7" x14ac:dyDescent="0.25">
      <c r="A55" s="42" t="str">
        <f t="shared" si="3"/>
        <v>MARIN Y RIA DE PONTEVEDRA</v>
      </c>
      <c r="B55" s="41">
        <f t="shared" si="4"/>
        <v>2106</v>
      </c>
      <c r="C55" s="41">
        <f t="shared" si="5"/>
        <v>2360</v>
      </c>
      <c r="D55" s="41">
        <f t="shared" si="6"/>
        <v>12</v>
      </c>
      <c r="E55" s="42" t="str">
        <f t="shared" si="2"/>
        <v>BAHIA DE ALGECIRAS</v>
      </c>
      <c r="F55" s="42">
        <f t="shared" ref="F55:F65" si="9">LOOKUP(E55,$A$38:$A$65,$B$38:$B$65)</f>
        <v>1199</v>
      </c>
      <c r="G55" s="42">
        <f t="shared" si="8"/>
        <v>1870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VALENCIA</v>
      </c>
      <c r="F56" s="42">
        <f t="shared" si="9"/>
        <v>1059</v>
      </c>
      <c r="G56" s="42">
        <f t="shared" si="8"/>
        <v>1652</v>
      </c>
    </row>
    <row r="57" spans="1:7" x14ac:dyDescent="0.25">
      <c r="A57" s="42" t="str">
        <f t="shared" si="3"/>
        <v>MOTRIL</v>
      </c>
      <c r="B57" s="41">
        <f t="shared" si="4"/>
        <v>1420</v>
      </c>
      <c r="C57" s="41">
        <f t="shared" si="5"/>
        <v>2365</v>
      </c>
      <c r="D57" s="41">
        <f t="shared" si="6"/>
        <v>17</v>
      </c>
      <c r="E57" s="42" t="str">
        <f t="shared" si="2"/>
        <v>CARTAGENA</v>
      </c>
      <c r="F57" s="42">
        <f t="shared" si="9"/>
        <v>1002</v>
      </c>
      <c r="G57" s="42">
        <f t="shared" si="8"/>
        <v>984</v>
      </c>
    </row>
    <row r="58" spans="1:7" x14ac:dyDescent="0.25">
      <c r="A58" s="42" t="str">
        <f t="shared" si="3"/>
        <v>PASAIA</v>
      </c>
      <c r="B58" s="41">
        <f t="shared" si="4"/>
        <v>15003</v>
      </c>
      <c r="C58" s="41">
        <f t="shared" si="5"/>
        <v>12884</v>
      </c>
      <c r="D58" s="41">
        <f t="shared" si="6"/>
        <v>4</v>
      </c>
      <c r="E58" s="42" t="str">
        <f t="shared" si="2"/>
        <v>MALAGA</v>
      </c>
      <c r="F58" s="42">
        <f t="shared" si="9"/>
        <v>953</v>
      </c>
      <c r="G58" s="42">
        <f t="shared" si="8"/>
        <v>916</v>
      </c>
    </row>
    <row r="59" spans="1:7" x14ac:dyDescent="0.25">
      <c r="A59" s="42" t="str">
        <f t="shared" si="3"/>
        <v>SANTA CRUZ DE TENERIFE</v>
      </c>
      <c r="B59" s="41">
        <f t="shared" si="4"/>
        <v>3504</v>
      </c>
      <c r="C59" s="41">
        <f t="shared" si="5"/>
        <v>4125</v>
      </c>
      <c r="D59" s="41">
        <f t="shared" si="6"/>
        <v>9</v>
      </c>
      <c r="E59" s="42" t="str">
        <f t="shared" si="2"/>
        <v>ALICANTE</v>
      </c>
      <c r="F59" s="42">
        <f t="shared" si="9"/>
        <v>303</v>
      </c>
      <c r="G59" s="42">
        <f t="shared" si="8"/>
        <v>443</v>
      </c>
    </row>
    <row r="60" spans="1:7" x14ac:dyDescent="0.25">
      <c r="A60" s="42" t="str">
        <f t="shared" si="3"/>
        <v>SANTANDER</v>
      </c>
      <c r="B60" s="41">
        <f t="shared" si="4"/>
        <v>8697</v>
      </c>
      <c r="C60" s="41">
        <f t="shared" si="5"/>
        <v>11178</v>
      </c>
      <c r="D60" s="41">
        <f t="shared" si="6"/>
        <v>6</v>
      </c>
      <c r="E60" s="42" t="str">
        <f t="shared" si="2"/>
        <v>FERROL-SAN CIBRAO</v>
      </c>
      <c r="F60" s="42">
        <f t="shared" si="9"/>
        <v>271</v>
      </c>
      <c r="G60" s="42">
        <f t="shared" si="8"/>
        <v>169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59</v>
      </c>
      <c r="G61" s="42">
        <f t="shared" si="8"/>
        <v>100</v>
      </c>
    </row>
    <row r="62" spans="1:7" x14ac:dyDescent="0.25">
      <c r="A62" s="42" t="str">
        <f t="shared" si="3"/>
        <v>TARRAGONA</v>
      </c>
      <c r="B62" s="41">
        <f t="shared" si="4"/>
        <v>2688</v>
      </c>
      <c r="C62" s="41">
        <f t="shared" si="5"/>
        <v>3404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1059</v>
      </c>
      <c r="C63" s="41">
        <f t="shared" si="5"/>
        <v>1652</v>
      </c>
      <c r="D63" s="41">
        <f t="shared" si="6"/>
        <v>19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69874</v>
      </c>
      <c r="C64" s="41">
        <f t="shared" si="5"/>
        <v>70353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5">
        <v>8755</v>
      </c>
      <c r="C7" s="25">
        <v>4683</v>
      </c>
      <c r="D7" s="25">
        <v>50686</v>
      </c>
      <c r="E7" s="25">
        <v>47581</v>
      </c>
      <c r="F7" s="10">
        <f>((E7*100)/D7)-100</f>
        <v>-6.1259519393915411</v>
      </c>
      <c r="G7" s="1"/>
      <c r="H7" s="1"/>
      <c r="I7" s="1"/>
    </row>
    <row r="8" spans="1:12" x14ac:dyDescent="0.25">
      <c r="A8" s="11" t="s">
        <v>45</v>
      </c>
      <c r="B8" s="26">
        <v>2245</v>
      </c>
      <c r="C8" s="26">
        <v>754</v>
      </c>
      <c r="D8" s="26">
        <v>21491</v>
      </c>
      <c r="E8" s="26">
        <v>10814</v>
      </c>
      <c r="F8" s="13">
        <f t="shared" ref="F8:F35" si="0">((E8*100)/D8)-100</f>
        <v>-49.681261923595926</v>
      </c>
      <c r="G8" s="1"/>
      <c r="H8" s="1"/>
      <c r="I8" s="1"/>
    </row>
    <row r="9" spans="1:12" x14ac:dyDescent="0.25">
      <c r="A9" s="8" t="s">
        <v>46</v>
      </c>
      <c r="B9" s="25">
        <v>5644</v>
      </c>
      <c r="C9" s="25">
        <v>4782</v>
      </c>
      <c r="D9" s="25">
        <v>106155</v>
      </c>
      <c r="E9" s="25">
        <v>81898</v>
      </c>
      <c r="F9" s="10">
        <f t="shared" si="0"/>
        <v>-22.850548725919651</v>
      </c>
      <c r="G9" s="1"/>
      <c r="H9" s="1"/>
      <c r="I9" s="1"/>
    </row>
    <row r="10" spans="1:12" x14ac:dyDescent="0.25">
      <c r="A10" s="11" t="s">
        <v>47</v>
      </c>
      <c r="B10" s="26">
        <v>2791</v>
      </c>
      <c r="C10" s="26">
        <v>2849</v>
      </c>
      <c r="D10" s="26">
        <v>29581</v>
      </c>
      <c r="E10" s="26">
        <v>31560</v>
      </c>
      <c r="F10" s="13">
        <f t="shared" si="0"/>
        <v>6.6901051350529031</v>
      </c>
      <c r="G10" s="1"/>
      <c r="H10" s="1"/>
      <c r="I10" s="1"/>
    </row>
    <row r="11" spans="1:12" x14ac:dyDescent="0.25">
      <c r="A11" s="8" t="s">
        <v>48</v>
      </c>
      <c r="B11" s="25">
        <v>267407</v>
      </c>
      <c r="C11" s="25">
        <v>254174</v>
      </c>
      <c r="D11" s="25">
        <v>2819464</v>
      </c>
      <c r="E11" s="25">
        <v>2249375</v>
      </c>
      <c r="F11" s="10">
        <f t="shared" si="0"/>
        <v>-20.219765175224794</v>
      </c>
      <c r="G11" s="1"/>
      <c r="H11" s="1"/>
      <c r="I11" s="1"/>
    </row>
    <row r="12" spans="1:12" x14ac:dyDescent="0.25">
      <c r="A12" s="11" t="s">
        <v>49</v>
      </c>
      <c r="B12" s="26">
        <v>11787</v>
      </c>
      <c r="C12" s="26">
        <v>4950</v>
      </c>
      <c r="D12" s="26">
        <v>125579</v>
      </c>
      <c r="E12" s="26">
        <v>70056</v>
      </c>
      <c r="F12" s="13">
        <f t="shared" si="0"/>
        <v>-44.213602592790195</v>
      </c>
      <c r="G12" s="1"/>
      <c r="H12" s="1"/>
      <c r="I12" s="1"/>
    </row>
    <row r="13" spans="1:12" x14ac:dyDescent="0.25">
      <c r="A13" s="8" t="s">
        <v>50</v>
      </c>
      <c r="B13" s="25">
        <v>26173</v>
      </c>
      <c r="C13" s="25">
        <v>20612</v>
      </c>
      <c r="D13" s="25">
        <v>152814</v>
      </c>
      <c r="E13" s="25">
        <v>150349</v>
      </c>
      <c r="F13" s="10">
        <f t="shared" si="0"/>
        <v>-1.6130721007237554</v>
      </c>
      <c r="G13" s="1"/>
      <c r="H13" s="1"/>
      <c r="I13" s="1"/>
    </row>
    <row r="14" spans="1:12" x14ac:dyDescent="0.25">
      <c r="A14" s="11" t="s">
        <v>51</v>
      </c>
      <c r="B14" s="26">
        <v>108928</v>
      </c>
      <c r="C14" s="26">
        <v>74258</v>
      </c>
      <c r="D14" s="26">
        <v>1036125</v>
      </c>
      <c r="E14" s="26">
        <v>804024</v>
      </c>
      <c r="F14" s="13">
        <f t="shared" si="0"/>
        <v>-22.400868621064063</v>
      </c>
      <c r="G14" s="1"/>
      <c r="H14" s="1"/>
      <c r="I14" s="1"/>
    </row>
    <row r="15" spans="1:12" x14ac:dyDescent="0.25">
      <c r="A15" s="8" t="s">
        <v>52</v>
      </c>
      <c r="B15" s="25">
        <v>12680</v>
      </c>
      <c r="C15" s="25">
        <v>11970</v>
      </c>
      <c r="D15" s="25">
        <v>107575</v>
      </c>
      <c r="E15" s="25">
        <v>115653</v>
      </c>
      <c r="F15" s="10">
        <f t="shared" si="0"/>
        <v>7.5091796421101549</v>
      </c>
      <c r="G15" s="1"/>
      <c r="H15" s="1"/>
      <c r="I15" s="1"/>
    </row>
    <row r="16" spans="1:12" x14ac:dyDescent="0.25">
      <c r="A16" s="11" t="s">
        <v>53</v>
      </c>
      <c r="B16" s="26">
        <v>4070</v>
      </c>
      <c r="C16" s="26">
        <v>4287</v>
      </c>
      <c r="D16" s="26">
        <v>53439</v>
      </c>
      <c r="E16" s="26">
        <v>44163</v>
      </c>
      <c r="F16" s="13">
        <f t="shared" si="0"/>
        <v>-17.358109246056245</v>
      </c>
      <c r="G16" s="1"/>
      <c r="H16" s="1"/>
      <c r="I16" s="1"/>
    </row>
    <row r="17" spans="1:9" x14ac:dyDescent="0.25">
      <c r="A17" s="8" t="s">
        <v>54</v>
      </c>
      <c r="B17" s="25">
        <v>2713</v>
      </c>
      <c r="C17" s="25">
        <v>2552</v>
      </c>
      <c r="D17" s="25">
        <v>29467</v>
      </c>
      <c r="E17" s="25">
        <v>28375</v>
      </c>
      <c r="F17" s="10">
        <f t="shared" si="0"/>
        <v>-3.7058404316693299</v>
      </c>
      <c r="G17" s="1"/>
      <c r="H17" s="1"/>
      <c r="I17" s="1"/>
    </row>
    <row r="18" spans="1:9" x14ac:dyDescent="0.25">
      <c r="A18" s="11" t="s">
        <v>55</v>
      </c>
      <c r="B18" s="26">
        <v>42804</v>
      </c>
      <c r="C18" s="26">
        <v>56584</v>
      </c>
      <c r="D18" s="26">
        <v>455456</v>
      </c>
      <c r="E18" s="26">
        <v>561656</v>
      </c>
      <c r="F18" s="13">
        <f t="shared" si="0"/>
        <v>23.317290803063301</v>
      </c>
      <c r="G18" s="1"/>
      <c r="H18" s="1"/>
      <c r="I18" s="1"/>
    </row>
    <row r="19" spans="1:9" x14ac:dyDescent="0.25">
      <c r="A19" s="8" t="s">
        <v>56</v>
      </c>
      <c r="B19" s="25">
        <v>2119</v>
      </c>
      <c r="C19" s="25">
        <v>1501</v>
      </c>
      <c r="D19" s="25">
        <v>14417</v>
      </c>
      <c r="E19" s="25">
        <v>15483</v>
      </c>
      <c r="F19" s="10">
        <f t="shared" si="0"/>
        <v>7.3940486925157813</v>
      </c>
      <c r="G19" s="1"/>
      <c r="H19" s="1"/>
      <c r="I19" s="1"/>
    </row>
    <row r="20" spans="1:9" x14ac:dyDescent="0.25">
      <c r="A20" s="11" t="s">
        <v>57</v>
      </c>
      <c r="B20" s="26">
        <v>6305</v>
      </c>
      <c r="C20" s="26">
        <v>13649</v>
      </c>
      <c r="D20" s="26">
        <v>92138</v>
      </c>
      <c r="E20" s="26">
        <v>103897</v>
      </c>
      <c r="F20" s="13">
        <f t="shared" si="0"/>
        <v>12.762378171872626</v>
      </c>
      <c r="G20" s="1"/>
      <c r="H20" s="1"/>
      <c r="I20" s="1"/>
    </row>
    <row r="21" spans="1:9" x14ac:dyDescent="0.25">
      <c r="A21" s="8" t="s">
        <v>58</v>
      </c>
      <c r="B21" s="25">
        <v>3625</v>
      </c>
      <c r="C21" s="25">
        <v>14405</v>
      </c>
      <c r="D21" s="25">
        <v>31737</v>
      </c>
      <c r="E21" s="25">
        <v>118698</v>
      </c>
      <c r="F21" s="10">
        <f t="shared" si="0"/>
        <v>274.00510445221664</v>
      </c>
      <c r="G21" s="1"/>
      <c r="H21" s="1"/>
      <c r="I21" s="1"/>
    </row>
    <row r="22" spans="1:9" x14ac:dyDescent="0.25">
      <c r="A22" s="11" t="s">
        <v>59</v>
      </c>
      <c r="B22" s="26">
        <v>173260</v>
      </c>
      <c r="C22" s="26">
        <v>189843</v>
      </c>
      <c r="D22" s="26">
        <v>1776685</v>
      </c>
      <c r="E22" s="26">
        <v>1798625</v>
      </c>
      <c r="F22" s="13">
        <f t="shared" si="0"/>
        <v>1.2348840678004223</v>
      </c>
      <c r="G22" s="1"/>
      <c r="H22" s="1"/>
      <c r="I22" s="1"/>
    </row>
    <row r="23" spans="1:9" x14ac:dyDescent="0.25">
      <c r="A23" s="8" t="s">
        <v>60</v>
      </c>
      <c r="B23" s="25">
        <v>10477</v>
      </c>
      <c r="C23" s="25">
        <v>17644</v>
      </c>
      <c r="D23" s="25">
        <v>61894</v>
      </c>
      <c r="E23" s="25">
        <v>68641</v>
      </c>
      <c r="F23" s="10">
        <f t="shared" si="0"/>
        <v>10.900895078682908</v>
      </c>
      <c r="G23" s="1"/>
      <c r="H23" s="1"/>
      <c r="I23" s="1"/>
    </row>
    <row r="24" spans="1:9" x14ac:dyDescent="0.25">
      <c r="A24" s="11" t="s">
        <v>61</v>
      </c>
      <c r="B24" s="26">
        <v>2954</v>
      </c>
      <c r="C24" s="26">
        <v>1443</v>
      </c>
      <c r="D24" s="26">
        <v>33448</v>
      </c>
      <c r="E24" s="26">
        <v>29590</v>
      </c>
      <c r="F24" s="13">
        <f t="shared" si="0"/>
        <v>-11.534321932552018</v>
      </c>
      <c r="G24" s="1"/>
      <c r="H24" s="1"/>
      <c r="I24" s="1"/>
    </row>
    <row r="25" spans="1:9" x14ac:dyDescent="0.25">
      <c r="A25" s="8" t="s">
        <v>62</v>
      </c>
      <c r="B25" s="25">
        <v>52</v>
      </c>
      <c r="C25" s="25">
        <v>31</v>
      </c>
      <c r="D25" s="25">
        <v>19312</v>
      </c>
      <c r="E25" s="25">
        <v>1491</v>
      </c>
      <c r="F25" s="10">
        <f t="shared" si="0"/>
        <v>-92.279411764705884</v>
      </c>
      <c r="G25" s="1"/>
      <c r="H25" s="1"/>
      <c r="I25" s="1"/>
    </row>
    <row r="26" spans="1:9" x14ac:dyDescent="0.25">
      <c r="A26" s="11" t="s">
        <v>63</v>
      </c>
      <c r="B26" s="26">
        <v>764</v>
      </c>
      <c r="C26" s="26">
        <v>1307</v>
      </c>
      <c r="D26" s="26">
        <v>14629</v>
      </c>
      <c r="E26" s="26">
        <v>9633</v>
      </c>
      <c r="F26" s="13">
        <f t="shared" si="0"/>
        <v>-34.151343222366535</v>
      </c>
      <c r="G26" s="1"/>
      <c r="H26" s="1"/>
      <c r="I26" s="1"/>
    </row>
    <row r="27" spans="1:9" x14ac:dyDescent="0.25">
      <c r="A27" s="8" t="s">
        <v>64</v>
      </c>
      <c r="B27" s="25">
        <v>4014</v>
      </c>
      <c r="C27" s="25">
        <v>3303</v>
      </c>
      <c r="D27" s="25">
        <v>28888</v>
      </c>
      <c r="E27" s="25">
        <v>32068</v>
      </c>
      <c r="F27" s="10">
        <f t="shared" si="0"/>
        <v>11.008031016338961</v>
      </c>
      <c r="G27" s="1"/>
      <c r="H27" s="1"/>
      <c r="I27" s="1"/>
    </row>
    <row r="28" spans="1:9" x14ac:dyDescent="0.25">
      <c r="A28" s="11" t="s">
        <v>65</v>
      </c>
      <c r="B28" s="26">
        <v>107025</v>
      </c>
      <c r="C28" s="26">
        <v>102822</v>
      </c>
      <c r="D28" s="26">
        <v>840694</v>
      </c>
      <c r="E28" s="26">
        <v>928180</v>
      </c>
      <c r="F28" s="13">
        <f t="shared" si="0"/>
        <v>10.406402329503962</v>
      </c>
      <c r="G28" s="1"/>
      <c r="H28" s="1"/>
      <c r="I28" s="1"/>
    </row>
    <row r="29" spans="1:9" x14ac:dyDescent="0.25">
      <c r="A29" s="8" t="s">
        <v>66</v>
      </c>
      <c r="B29" s="25">
        <v>4588</v>
      </c>
      <c r="C29" s="25">
        <v>1377</v>
      </c>
      <c r="D29" s="25">
        <v>43290</v>
      </c>
      <c r="E29" s="25">
        <v>45670</v>
      </c>
      <c r="F29" s="10">
        <f t="shared" si="0"/>
        <v>5.4978054978055013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5">
        <v>22568</v>
      </c>
      <c r="C31" s="25">
        <v>10954</v>
      </c>
      <c r="D31" s="25">
        <v>176460</v>
      </c>
      <c r="E31" s="25">
        <v>108210</v>
      </c>
      <c r="F31" s="10">
        <f t="shared" si="0"/>
        <v>-38.677320639238353</v>
      </c>
      <c r="G31" s="1"/>
      <c r="H31" s="1"/>
      <c r="I31" s="1"/>
    </row>
    <row r="32" spans="1:9" x14ac:dyDescent="0.25">
      <c r="A32" s="11" t="s">
        <v>69</v>
      </c>
      <c r="B32" s="26">
        <v>22413</v>
      </c>
      <c r="C32" s="26">
        <v>23000</v>
      </c>
      <c r="D32" s="26">
        <v>236995</v>
      </c>
      <c r="E32" s="26">
        <v>223622</v>
      </c>
      <c r="F32" s="13">
        <f t="shared" si="0"/>
        <v>-5.6427350787991344</v>
      </c>
      <c r="G32" s="1"/>
      <c r="H32" s="1"/>
      <c r="I32" s="1"/>
    </row>
    <row r="33" spans="1:9" x14ac:dyDescent="0.25">
      <c r="A33" s="8" t="s">
        <v>70</v>
      </c>
      <c r="B33" s="25">
        <v>25522</v>
      </c>
      <c r="C33" s="25">
        <v>16349</v>
      </c>
      <c r="D33" s="25">
        <v>275984</v>
      </c>
      <c r="E33" s="25">
        <v>231487</v>
      </c>
      <c r="F33" s="10">
        <f t="shared" si="0"/>
        <v>-16.123036118035827</v>
      </c>
      <c r="G33" s="1"/>
      <c r="H33" s="1"/>
      <c r="I33" s="1"/>
    </row>
    <row r="34" spans="1:9" x14ac:dyDescent="0.25">
      <c r="A34" s="11" t="s">
        <v>71</v>
      </c>
      <c r="B34" s="26">
        <v>413</v>
      </c>
      <c r="C34" s="26">
        <v>363</v>
      </c>
      <c r="D34" s="26">
        <v>4743</v>
      </c>
      <c r="E34" s="26">
        <v>5438</v>
      </c>
      <c r="F34" s="13">
        <f t="shared" si="0"/>
        <v>14.653173097195861</v>
      </c>
      <c r="G34" s="1"/>
      <c r="H34" s="1"/>
      <c r="I34" s="1"/>
    </row>
    <row r="35" spans="1:9" x14ac:dyDescent="0.25">
      <c r="A35" s="14" t="s">
        <v>72</v>
      </c>
      <c r="B35" s="15">
        <f>SUM(B7:B34)</f>
        <v>882096</v>
      </c>
      <c r="C35" s="15">
        <f t="shared" ref="C35:E35" si="1">SUM(C7:C34)</f>
        <v>840446</v>
      </c>
      <c r="D35" s="15">
        <f t="shared" si="1"/>
        <v>8639146</v>
      </c>
      <c r="E35" s="15">
        <f t="shared" si="1"/>
        <v>7916237</v>
      </c>
      <c r="F35" s="16">
        <f t="shared" si="0"/>
        <v>-8.3678294127683444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47581</v>
      </c>
      <c r="C38" s="41">
        <f>D7</f>
        <v>50686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2249375</v>
      </c>
      <c r="G38" s="42">
        <f>LOOKUP(E38,$A$38:$A$65,$C$38:$C$65)</f>
        <v>2819464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10814</v>
      </c>
      <c r="C39" s="41">
        <f t="shared" ref="C39:C65" si="5">D8</f>
        <v>21491</v>
      </c>
      <c r="D39" s="41">
        <f t="shared" ref="D39:D65" si="6">_xlfn.RANK.EQ(B39,$B$38:$B$65)+COUNTIF($B$38:$B$65,B39)-1</f>
        <v>24</v>
      </c>
      <c r="E39" s="42" t="str">
        <f t="shared" si="2"/>
        <v>LAS PALMAS</v>
      </c>
      <c r="F39" s="42">
        <f t="shared" ref="F39:F54" si="7">LOOKUP(E39,$A$38:$A$65,$B$38:$B$65)</f>
        <v>1798625</v>
      </c>
      <c r="G39" s="42">
        <f t="shared" ref="G39:G65" si="8">LOOKUP(E39,$A$38:$A$65,$C$38:$C$65)</f>
        <v>1776685</v>
      </c>
    </row>
    <row r="40" spans="1:9" x14ac:dyDescent="0.25">
      <c r="A40" s="42" t="str">
        <f t="shared" si="3"/>
        <v>ALMERIA</v>
      </c>
      <c r="B40" s="41">
        <f t="shared" si="4"/>
        <v>81898</v>
      </c>
      <c r="C40" s="41">
        <f t="shared" si="5"/>
        <v>106155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928180</v>
      </c>
      <c r="G40" s="42">
        <f t="shared" si="8"/>
        <v>840694</v>
      </c>
    </row>
    <row r="41" spans="1:9" x14ac:dyDescent="0.25">
      <c r="A41" s="42" t="str">
        <f t="shared" si="3"/>
        <v>AVILES</v>
      </c>
      <c r="B41" s="41">
        <f t="shared" si="4"/>
        <v>31560</v>
      </c>
      <c r="C41" s="41">
        <f t="shared" si="5"/>
        <v>29581</v>
      </c>
      <c r="D41" s="41">
        <f t="shared" si="6"/>
        <v>20</v>
      </c>
      <c r="E41" s="42" t="str">
        <f t="shared" si="2"/>
        <v>BARCELONA</v>
      </c>
      <c r="F41" s="42">
        <f t="shared" si="7"/>
        <v>804024</v>
      </c>
      <c r="G41" s="42">
        <f t="shared" si="8"/>
        <v>1036125</v>
      </c>
    </row>
    <row r="42" spans="1:9" x14ac:dyDescent="0.25">
      <c r="A42" s="42" t="str">
        <f t="shared" si="3"/>
        <v>BAHIA DE ALGECIRAS</v>
      </c>
      <c r="B42" s="41">
        <f t="shared" si="4"/>
        <v>2249375</v>
      </c>
      <c r="C42" s="41">
        <f t="shared" si="5"/>
        <v>2819464</v>
      </c>
      <c r="D42" s="41">
        <f t="shared" si="6"/>
        <v>1</v>
      </c>
      <c r="E42" s="42" t="str">
        <f t="shared" si="2"/>
        <v>CEUTA</v>
      </c>
      <c r="F42" s="42">
        <f t="shared" si="7"/>
        <v>561656</v>
      </c>
      <c r="G42" s="42">
        <f t="shared" si="8"/>
        <v>455456</v>
      </c>
    </row>
    <row r="43" spans="1:9" x14ac:dyDescent="0.25">
      <c r="A43" s="42" t="str">
        <f t="shared" si="3"/>
        <v>BAHIA DE CADIZ</v>
      </c>
      <c r="B43" s="41">
        <f t="shared" si="4"/>
        <v>70056</v>
      </c>
      <c r="C43" s="41">
        <f t="shared" si="5"/>
        <v>125579</v>
      </c>
      <c r="D43" s="41">
        <f t="shared" si="6"/>
        <v>14</v>
      </c>
      <c r="E43" s="42" t="str">
        <f t="shared" si="2"/>
        <v>VIGO</v>
      </c>
      <c r="F43" s="42">
        <f t="shared" si="7"/>
        <v>231487</v>
      </c>
      <c r="G43" s="42">
        <f t="shared" si="8"/>
        <v>275984</v>
      </c>
    </row>
    <row r="44" spans="1:9" x14ac:dyDescent="0.25">
      <c r="A44" s="42" t="str">
        <f t="shared" si="3"/>
        <v>BALEARES</v>
      </c>
      <c r="B44" s="41">
        <f t="shared" si="4"/>
        <v>150349</v>
      </c>
      <c r="C44" s="41">
        <f t="shared" si="5"/>
        <v>152814</v>
      </c>
      <c r="D44" s="41">
        <f t="shared" si="6"/>
        <v>8</v>
      </c>
      <c r="E44" s="42" t="str">
        <f t="shared" si="2"/>
        <v>VALENCIA</v>
      </c>
      <c r="F44" s="42">
        <f t="shared" si="7"/>
        <v>223622</v>
      </c>
      <c r="G44" s="42">
        <f t="shared" si="8"/>
        <v>236995</v>
      </c>
    </row>
    <row r="45" spans="1:9" x14ac:dyDescent="0.25">
      <c r="A45" s="42" t="str">
        <f t="shared" si="3"/>
        <v>BARCELONA</v>
      </c>
      <c r="B45" s="41">
        <f t="shared" si="4"/>
        <v>804024</v>
      </c>
      <c r="C45" s="41">
        <f t="shared" si="5"/>
        <v>1036125</v>
      </c>
      <c r="D45" s="41">
        <f t="shared" si="6"/>
        <v>4</v>
      </c>
      <c r="E45" s="42" t="str">
        <f t="shared" si="2"/>
        <v>BALEARES</v>
      </c>
      <c r="F45" s="42">
        <f t="shared" si="7"/>
        <v>150349</v>
      </c>
      <c r="G45" s="42">
        <f t="shared" si="8"/>
        <v>152814</v>
      </c>
    </row>
    <row r="46" spans="1:9" x14ac:dyDescent="0.25">
      <c r="A46" s="42" t="str">
        <f t="shared" si="3"/>
        <v>BILBAO</v>
      </c>
      <c r="B46" s="41">
        <f t="shared" si="4"/>
        <v>115653</v>
      </c>
      <c r="C46" s="41">
        <f t="shared" si="5"/>
        <v>107575</v>
      </c>
      <c r="D46" s="41">
        <f t="shared" si="6"/>
        <v>10</v>
      </c>
      <c r="E46" s="42" t="str">
        <f t="shared" si="2"/>
        <v>HUELVA</v>
      </c>
      <c r="F46" s="42">
        <f t="shared" si="7"/>
        <v>118698</v>
      </c>
      <c r="G46" s="42">
        <f t="shared" si="8"/>
        <v>31737</v>
      </c>
    </row>
    <row r="47" spans="1:9" x14ac:dyDescent="0.25">
      <c r="A47" s="42" t="str">
        <f t="shared" si="3"/>
        <v>CARTAGENA</v>
      </c>
      <c r="B47" s="41">
        <f t="shared" si="4"/>
        <v>44163</v>
      </c>
      <c r="C47" s="41">
        <f t="shared" si="5"/>
        <v>53439</v>
      </c>
      <c r="D47" s="41">
        <f t="shared" si="6"/>
        <v>18</v>
      </c>
      <c r="E47" s="42" t="str">
        <f t="shared" si="2"/>
        <v>BILBAO</v>
      </c>
      <c r="F47" s="42">
        <f t="shared" si="7"/>
        <v>115653</v>
      </c>
      <c r="G47" s="42">
        <f t="shared" si="8"/>
        <v>107575</v>
      </c>
    </row>
    <row r="48" spans="1:9" x14ac:dyDescent="0.25">
      <c r="A48" s="42" t="str">
        <f t="shared" si="3"/>
        <v>CASTELLON</v>
      </c>
      <c r="B48" s="41">
        <f t="shared" si="4"/>
        <v>28375</v>
      </c>
      <c r="C48" s="41">
        <f t="shared" si="5"/>
        <v>29467</v>
      </c>
      <c r="D48" s="41">
        <f t="shared" si="6"/>
        <v>22</v>
      </c>
      <c r="E48" s="42" t="str">
        <f t="shared" si="2"/>
        <v>TARRAGONA</v>
      </c>
      <c r="F48" s="42">
        <f t="shared" si="7"/>
        <v>108210</v>
      </c>
      <c r="G48" s="42">
        <f t="shared" si="8"/>
        <v>176460</v>
      </c>
    </row>
    <row r="49" spans="1:7" x14ac:dyDescent="0.25">
      <c r="A49" s="42" t="str">
        <f t="shared" si="3"/>
        <v>CEUTA</v>
      </c>
      <c r="B49" s="41">
        <f t="shared" si="4"/>
        <v>561656</v>
      </c>
      <c r="C49" s="41">
        <f t="shared" si="5"/>
        <v>455456</v>
      </c>
      <c r="D49" s="41">
        <f t="shared" si="6"/>
        <v>5</v>
      </c>
      <c r="E49" s="42" t="str">
        <f t="shared" si="2"/>
        <v>GIJON</v>
      </c>
      <c r="F49" s="42">
        <f t="shared" si="7"/>
        <v>103897</v>
      </c>
      <c r="G49" s="42">
        <f t="shared" si="8"/>
        <v>92138</v>
      </c>
    </row>
    <row r="50" spans="1:7" x14ac:dyDescent="0.25">
      <c r="A50" s="42" t="str">
        <f t="shared" si="3"/>
        <v>FERROL-SAN CIBRAO</v>
      </c>
      <c r="B50" s="41">
        <f t="shared" si="4"/>
        <v>15483</v>
      </c>
      <c r="C50" s="41">
        <f t="shared" si="5"/>
        <v>14417</v>
      </c>
      <c r="D50" s="41">
        <f t="shared" si="6"/>
        <v>23</v>
      </c>
      <c r="E50" s="42" t="str">
        <f t="shared" si="2"/>
        <v>ALMERIA</v>
      </c>
      <c r="F50" s="42">
        <f t="shared" si="7"/>
        <v>81898</v>
      </c>
      <c r="G50" s="42">
        <f t="shared" si="8"/>
        <v>106155</v>
      </c>
    </row>
    <row r="51" spans="1:7" x14ac:dyDescent="0.25">
      <c r="A51" s="42" t="str">
        <f t="shared" si="3"/>
        <v>GIJON</v>
      </c>
      <c r="B51" s="41">
        <f t="shared" si="4"/>
        <v>103897</v>
      </c>
      <c r="C51" s="41">
        <f t="shared" si="5"/>
        <v>92138</v>
      </c>
      <c r="D51" s="41">
        <f t="shared" si="6"/>
        <v>12</v>
      </c>
      <c r="E51" s="42" t="str">
        <f t="shared" si="2"/>
        <v>BAHIA DE CADIZ</v>
      </c>
      <c r="F51" s="42">
        <f t="shared" si="7"/>
        <v>70056</v>
      </c>
      <c r="G51" s="42">
        <f t="shared" si="8"/>
        <v>125579</v>
      </c>
    </row>
    <row r="52" spans="1:7" x14ac:dyDescent="0.25">
      <c r="A52" s="42" t="str">
        <f t="shared" si="3"/>
        <v>HUELVA</v>
      </c>
      <c r="B52" s="41">
        <f t="shared" si="4"/>
        <v>118698</v>
      </c>
      <c r="C52" s="41">
        <f t="shared" si="5"/>
        <v>31737</v>
      </c>
      <c r="D52" s="41">
        <f t="shared" si="6"/>
        <v>9</v>
      </c>
      <c r="E52" s="42" t="str">
        <f t="shared" si="2"/>
        <v>MALAGA</v>
      </c>
      <c r="F52" s="42">
        <f t="shared" si="7"/>
        <v>68641</v>
      </c>
      <c r="G52" s="42">
        <f t="shared" si="8"/>
        <v>61894</v>
      </c>
    </row>
    <row r="53" spans="1:7" x14ac:dyDescent="0.25">
      <c r="A53" s="42" t="str">
        <f t="shared" si="3"/>
        <v>LAS PALMAS</v>
      </c>
      <c r="B53" s="41">
        <f t="shared" si="4"/>
        <v>1798625</v>
      </c>
      <c r="C53" s="41">
        <f t="shared" si="5"/>
        <v>1776685</v>
      </c>
      <c r="D53" s="41">
        <f t="shared" si="6"/>
        <v>2</v>
      </c>
      <c r="E53" s="42" t="str">
        <f t="shared" si="2"/>
        <v>A CORUÑA</v>
      </c>
      <c r="F53" s="42">
        <f t="shared" si="7"/>
        <v>47581</v>
      </c>
      <c r="G53" s="42">
        <f t="shared" si="8"/>
        <v>50686</v>
      </c>
    </row>
    <row r="54" spans="1:7" x14ac:dyDescent="0.25">
      <c r="A54" s="42" t="str">
        <f t="shared" si="3"/>
        <v>MALAGA</v>
      </c>
      <c r="B54" s="41">
        <f t="shared" si="4"/>
        <v>68641</v>
      </c>
      <c r="C54" s="41">
        <f t="shared" si="5"/>
        <v>61894</v>
      </c>
      <c r="D54" s="41">
        <f t="shared" si="6"/>
        <v>15</v>
      </c>
      <c r="E54" s="42" t="str">
        <f t="shared" si="2"/>
        <v>SANTANDER</v>
      </c>
      <c r="F54" s="42">
        <f t="shared" si="7"/>
        <v>45670</v>
      </c>
      <c r="G54" s="42">
        <f t="shared" si="8"/>
        <v>43290</v>
      </c>
    </row>
    <row r="55" spans="1:7" x14ac:dyDescent="0.25">
      <c r="A55" s="42" t="str">
        <f t="shared" si="3"/>
        <v>MARIN Y RIA DE PONTEVEDRA</v>
      </c>
      <c r="B55" s="41">
        <f t="shared" si="4"/>
        <v>29590</v>
      </c>
      <c r="C55" s="41">
        <f t="shared" si="5"/>
        <v>33448</v>
      </c>
      <c r="D55" s="41">
        <f t="shared" si="6"/>
        <v>21</v>
      </c>
      <c r="E55" s="42" t="str">
        <f t="shared" si="2"/>
        <v>CARTAGENA</v>
      </c>
      <c r="F55" s="42">
        <f t="shared" ref="F55:F65" si="9">LOOKUP(E55,$A$38:$A$65,$B$38:$B$65)</f>
        <v>44163</v>
      </c>
      <c r="G55" s="42">
        <f t="shared" si="8"/>
        <v>53439</v>
      </c>
    </row>
    <row r="56" spans="1:7" x14ac:dyDescent="0.25">
      <c r="A56" s="42" t="str">
        <f t="shared" si="3"/>
        <v>MELILLA</v>
      </c>
      <c r="B56" s="41">
        <f t="shared" si="4"/>
        <v>1491</v>
      </c>
      <c r="C56" s="41">
        <f t="shared" si="5"/>
        <v>19312</v>
      </c>
      <c r="D56" s="41">
        <f t="shared" si="6"/>
        <v>27</v>
      </c>
      <c r="E56" s="42" t="str">
        <f t="shared" si="2"/>
        <v>PASAIA</v>
      </c>
      <c r="F56" s="42">
        <f t="shared" si="9"/>
        <v>32068</v>
      </c>
      <c r="G56" s="42">
        <f t="shared" si="8"/>
        <v>28888</v>
      </c>
    </row>
    <row r="57" spans="1:7" x14ac:dyDescent="0.25">
      <c r="A57" s="42" t="str">
        <f t="shared" si="3"/>
        <v>MOTRIL</v>
      </c>
      <c r="B57" s="41">
        <f t="shared" si="4"/>
        <v>9633</v>
      </c>
      <c r="C57" s="41">
        <f t="shared" si="5"/>
        <v>14629</v>
      </c>
      <c r="D57" s="41">
        <f t="shared" si="6"/>
        <v>25</v>
      </c>
      <c r="E57" s="42" t="str">
        <f t="shared" si="2"/>
        <v>AVILES</v>
      </c>
      <c r="F57" s="42">
        <f t="shared" si="9"/>
        <v>31560</v>
      </c>
      <c r="G57" s="42">
        <f t="shared" si="8"/>
        <v>29581</v>
      </c>
    </row>
    <row r="58" spans="1:7" x14ac:dyDescent="0.25">
      <c r="A58" s="42" t="str">
        <f t="shared" si="3"/>
        <v>PASAIA</v>
      </c>
      <c r="B58" s="41">
        <f t="shared" si="4"/>
        <v>32068</v>
      </c>
      <c r="C58" s="41">
        <f t="shared" si="5"/>
        <v>28888</v>
      </c>
      <c r="D58" s="41">
        <f t="shared" si="6"/>
        <v>19</v>
      </c>
      <c r="E58" s="42" t="str">
        <f t="shared" si="2"/>
        <v>MARIN Y RIA DE PONTEVEDRA</v>
      </c>
      <c r="F58" s="42">
        <f t="shared" si="9"/>
        <v>29590</v>
      </c>
      <c r="G58" s="42">
        <f t="shared" si="8"/>
        <v>33448</v>
      </c>
    </row>
    <row r="59" spans="1:7" x14ac:dyDescent="0.25">
      <c r="A59" s="42" t="str">
        <f t="shared" si="3"/>
        <v>SANTA CRUZ DE TENERIFE</v>
      </c>
      <c r="B59" s="41">
        <f t="shared" si="4"/>
        <v>928180</v>
      </c>
      <c r="C59" s="41">
        <f t="shared" si="5"/>
        <v>840694</v>
      </c>
      <c r="D59" s="41">
        <f t="shared" si="6"/>
        <v>3</v>
      </c>
      <c r="E59" s="42" t="str">
        <f t="shared" si="2"/>
        <v>CASTELLON</v>
      </c>
      <c r="F59" s="42">
        <f t="shared" si="9"/>
        <v>28375</v>
      </c>
      <c r="G59" s="42">
        <f t="shared" si="8"/>
        <v>29467</v>
      </c>
    </row>
    <row r="60" spans="1:7" x14ac:dyDescent="0.25">
      <c r="A60" s="42" t="str">
        <f t="shared" si="3"/>
        <v>SANTANDER</v>
      </c>
      <c r="B60" s="41">
        <f t="shared" si="4"/>
        <v>45670</v>
      </c>
      <c r="C60" s="41">
        <f t="shared" si="5"/>
        <v>43290</v>
      </c>
      <c r="D60" s="41">
        <f t="shared" si="6"/>
        <v>17</v>
      </c>
      <c r="E60" s="42" t="str">
        <f t="shared" si="2"/>
        <v>FERROL-SAN CIBRAO</v>
      </c>
      <c r="F60" s="42">
        <f t="shared" si="9"/>
        <v>15483</v>
      </c>
      <c r="G60" s="42">
        <f t="shared" si="8"/>
        <v>14417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ALICANTE</v>
      </c>
      <c r="F61" s="42">
        <f t="shared" si="9"/>
        <v>10814</v>
      </c>
      <c r="G61" s="42">
        <f t="shared" si="8"/>
        <v>21491</v>
      </c>
    </row>
    <row r="62" spans="1:7" x14ac:dyDescent="0.25">
      <c r="A62" s="42" t="str">
        <f t="shared" si="3"/>
        <v>TARRAGONA</v>
      </c>
      <c r="B62" s="41">
        <f t="shared" si="4"/>
        <v>108210</v>
      </c>
      <c r="C62" s="41">
        <f t="shared" si="5"/>
        <v>176460</v>
      </c>
      <c r="D62" s="41">
        <f t="shared" si="6"/>
        <v>11</v>
      </c>
      <c r="E62" s="42" t="str">
        <f t="shared" si="2"/>
        <v>MOTRIL</v>
      </c>
      <c r="F62" s="42">
        <f t="shared" si="9"/>
        <v>9633</v>
      </c>
      <c r="G62" s="42">
        <f t="shared" si="8"/>
        <v>14629</v>
      </c>
    </row>
    <row r="63" spans="1:7" x14ac:dyDescent="0.25">
      <c r="A63" s="42" t="str">
        <f t="shared" si="3"/>
        <v>VALENCIA</v>
      </c>
      <c r="B63" s="41">
        <f t="shared" si="4"/>
        <v>223622</v>
      </c>
      <c r="C63" s="41">
        <f t="shared" si="5"/>
        <v>236995</v>
      </c>
      <c r="D63" s="41">
        <f t="shared" si="6"/>
        <v>7</v>
      </c>
      <c r="E63" s="42" t="str">
        <f t="shared" si="2"/>
        <v>VILAGARCIA</v>
      </c>
      <c r="F63" s="42">
        <f t="shared" si="9"/>
        <v>5438</v>
      </c>
      <c r="G63" s="42">
        <f t="shared" si="8"/>
        <v>4743</v>
      </c>
    </row>
    <row r="64" spans="1:7" x14ac:dyDescent="0.25">
      <c r="A64" s="42" t="str">
        <f t="shared" si="3"/>
        <v>VIGO</v>
      </c>
      <c r="B64" s="41">
        <f t="shared" si="4"/>
        <v>231487</v>
      </c>
      <c r="C64" s="41">
        <f t="shared" si="5"/>
        <v>275984</v>
      </c>
      <c r="D64" s="41">
        <f t="shared" si="6"/>
        <v>6</v>
      </c>
      <c r="E64" s="42" t="str">
        <f t="shared" si="2"/>
        <v>MELILLA</v>
      </c>
      <c r="F64" s="42">
        <f t="shared" si="9"/>
        <v>1491</v>
      </c>
      <c r="G64" s="42">
        <f t="shared" si="8"/>
        <v>19312</v>
      </c>
    </row>
    <row r="65" spans="1:7" x14ac:dyDescent="0.25">
      <c r="A65" s="42" t="str">
        <f t="shared" si="3"/>
        <v>VILAGARCIA</v>
      </c>
      <c r="B65" s="41">
        <f t="shared" si="4"/>
        <v>5438</v>
      </c>
      <c r="C65" s="41">
        <f t="shared" si="5"/>
        <v>4743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0</v>
      </c>
      <c r="C8" s="28">
        <v>1252</v>
      </c>
      <c r="D8" s="28">
        <v>931</v>
      </c>
      <c r="E8" s="28">
        <v>5511</v>
      </c>
      <c r="F8" s="13">
        <f t="shared" ref="F8:F35" si="0">((E8*100)/D8)-100</f>
        <v>491.94414607948443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906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3011548</v>
      </c>
      <c r="C11" s="27">
        <v>2612098</v>
      </c>
      <c r="D11" s="27">
        <v>30741871</v>
      </c>
      <c r="E11" s="27">
        <v>28788367</v>
      </c>
      <c r="F11" s="10">
        <f t="shared" si="0"/>
        <v>-6.3545384078932585</v>
      </c>
      <c r="G11" s="1"/>
      <c r="H11" s="1"/>
      <c r="I11" s="1"/>
    </row>
    <row r="12" spans="1:12" x14ac:dyDescent="0.25">
      <c r="A12" s="11" t="s">
        <v>49</v>
      </c>
      <c r="B12" s="28">
        <v>1304</v>
      </c>
      <c r="C12" s="28">
        <v>7886</v>
      </c>
      <c r="D12" s="28">
        <v>86152</v>
      </c>
      <c r="E12" s="28">
        <v>171650</v>
      </c>
      <c r="F12" s="13">
        <f t="shared" si="0"/>
        <v>99.24087659021265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213</v>
      </c>
      <c r="D13" s="27">
        <v>12320</v>
      </c>
      <c r="E13" s="27">
        <v>329</v>
      </c>
      <c r="F13" s="10">
        <f t="shared" si="0"/>
        <v>-97.329545454545453</v>
      </c>
      <c r="G13" s="1"/>
      <c r="H13" s="1"/>
      <c r="I13" s="1"/>
    </row>
    <row r="14" spans="1:12" x14ac:dyDescent="0.25">
      <c r="A14" s="11" t="s">
        <v>51</v>
      </c>
      <c r="B14" s="28">
        <v>588319</v>
      </c>
      <c r="C14" s="28">
        <v>705620</v>
      </c>
      <c r="D14" s="28">
        <v>6124642</v>
      </c>
      <c r="E14" s="28">
        <v>6088755</v>
      </c>
      <c r="F14" s="13">
        <f t="shared" si="0"/>
        <v>-0.585944451936939</v>
      </c>
      <c r="G14" s="1"/>
      <c r="H14" s="1"/>
      <c r="I14" s="1"/>
    </row>
    <row r="15" spans="1:12" x14ac:dyDescent="0.25">
      <c r="A15" s="8" t="s">
        <v>52</v>
      </c>
      <c r="B15" s="27">
        <v>16225</v>
      </c>
      <c r="C15" s="27">
        <v>61505</v>
      </c>
      <c r="D15" s="27">
        <v>585763</v>
      </c>
      <c r="E15" s="27">
        <v>317056</v>
      </c>
      <c r="F15" s="10">
        <f t="shared" si="0"/>
        <v>-45.872989587939152</v>
      </c>
      <c r="G15" s="1"/>
      <c r="H15" s="1"/>
      <c r="I15" s="1"/>
    </row>
    <row r="16" spans="1:12" x14ac:dyDescent="0.25">
      <c r="A16" s="11" t="s">
        <v>53</v>
      </c>
      <c r="B16" s="28">
        <v>1878</v>
      </c>
      <c r="C16" s="28">
        <v>0</v>
      </c>
      <c r="D16" s="28">
        <v>5470</v>
      </c>
      <c r="E16" s="28">
        <v>5364</v>
      </c>
      <c r="F16" s="13">
        <f t="shared" si="0"/>
        <v>-1.9378427787934243</v>
      </c>
      <c r="G16" s="1"/>
      <c r="H16" s="1"/>
      <c r="I16" s="1"/>
    </row>
    <row r="17" spans="1:9" x14ac:dyDescent="0.25">
      <c r="A17" s="8" t="s">
        <v>54</v>
      </c>
      <c r="B17" s="27">
        <v>0</v>
      </c>
      <c r="C17" s="27">
        <v>108</v>
      </c>
      <c r="D17" s="27">
        <v>90</v>
      </c>
      <c r="E17" s="27">
        <v>18985</v>
      </c>
      <c r="F17" s="10">
        <f t="shared" si="0"/>
        <v>20994.444444444445</v>
      </c>
      <c r="G17" s="1"/>
      <c r="H17" s="1"/>
      <c r="I17" s="1"/>
    </row>
    <row r="18" spans="1:9" x14ac:dyDescent="0.25">
      <c r="A18" s="11" t="s">
        <v>55</v>
      </c>
      <c r="B18" s="28">
        <v>68048</v>
      </c>
      <c r="C18" s="28">
        <v>65656</v>
      </c>
      <c r="D18" s="28">
        <v>593525</v>
      </c>
      <c r="E18" s="28">
        <v>769074</v>
      </c>
      <c r="F18" s="13">
        <f t="shared" si="0"/>
        <v>29.57735562950171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99855</v>
      </c>
      <c r="C20" s="28">
        <v>103994</v>
      </c>
      <c r="D20" s="28">
        <v>426895</v>
      </c>
      <c r="E20" s="28">
        <v>643830</v>
      </c>
      <c r="F20" s="13">
        <f t="shared" si="0"/>
        <v>50.816945618946107</v>
      </c>
      <c r="G20" s="1"/>
      <c r="H20" s="1"/>
      <c r="I20" s="1"/>
    </row>
    <row r="21" spans="1:9" x14ac:dyDescent="0.25">
      <c r="A21" s="8" t="s">
        <v>58</v>
      </c>
      <c r="B21" s="27">
        <v>30651</v>
      </c>
      <c r="C21" s="27">
        <v>38051</v>
      </c>
      <c r="D21" s="27">
        <v>33949</v>
      </c>
      <c r="E21" s="27">
        <v>375322</v>
      </c>
      <c r="F21" s="10">
        <f t="shared" si="0"/>
        <v>1005.5465551268078</v>
      </c>
      <c r="G21" s="1"/>
      <c r="H21" s="1"/>
      <c r="I21" s="1"/>
    </row>
    <row r="22" spans="1:9" x14ac:dyDescent="0.25">
      <c r="A22" s="11" t="s">
        <v>59</v>
      </c>
      <c r="B22" s="28">
        <v>678236</v>
      </c>
      <c r="C22" s="28">
        <v>815958</v>
      </c>
      <c r="D22" s="28">
        <v>6629062</v>
      </c>
      <c r="E22" s="28">
        <v>7896196</v>
      </c>
      <c r="F22" s="13">
        <f t="shared" si="0"/>
        <v>19.114831027376127</v>
      </c>
      <c r="G22" s="1"/>
      <c r="H22" s="1"/>
      <c r="I22" s="1"/>
    </row>
    <row r="23" spans="1:9" x14ac:dyDescent="0.25">
      <c r="A23" s="8" t="s">
        <v>60</v>
      </c>
      <c r="B23" s="27">
        <v>77576</v>
      </c>
      <c r="C23" s="27">
        <v>45276</v>
      </c>
      <c r="D23" s="27">
        <v>508381</v>
      </c>
      <c r="E23" s="27">
        <v>704571</v>
      </c>
      <c r="F23" s="10">
        <f t="shared" si="0"/>
        <v>38.59113538861601</v>
      </c>
      <c r="G23" s="1"/>
      <c r="H23" s="1"/>
      <c r="I23" s="1"/>
    </row>
    <row r="24" spans="1:9" x14ac:dyDescent="0.25">
      <c r="A24" s="11" t="s">
        <v>61</v>
      </c>
      <c r="B24" s="28">
        <v>0</v>
      </c>
      <c r="C24" s="28">
        <v>3801</v>
      </c>
      <c r="D24" s="28">
        <v>248</v>
      </c>
      <c r="E24" s="28">
        <v>7551</v>
      </c>
      <c r="F24" s="13">
        <f t="shared" si="0"/>
        <v>2944.7580645161293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3668</v>
      </c>
      <c r="E26" s="28">
        <v>46</v>
      </c>
      <c r="F26" s="13">
        <f t="shared" si="0"/>
        <v>-98.745910577971642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28708</v>
      </c>
      <c r="C28" s="28">
        <v>29657</v>
      </c>
      <c r="D28" s="28">
        <v>253874</v>
      </c>
      <c r="E28" s="28">
        <v>233247</v>
      </c>
      <c r="F28" s="13">
        <f t="shared" si="0"/>
        <v>-8.1248966022515106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0</v>
      </c>
      <c r="D29" s="27">
        <v>2250</v>
      </c>
      <c r="E29" s="27">
        <v>58</v>
      </c>
      <c r="F29" s="10">
        <f t="shared" si="0"/>
        <v>-97.422222222222217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5095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7">
        <v>393879</v>
      </c>
      <c r="C31" s="27">
        <v>445029</v>
      </c>
      <c r="D31" s="27">
        <v>4580646</v>
      </c>
      <c r="E31" s="27">
        <v>5113341</v>
      </c>
      <c r="F31" s="10">
        <f t="shared" si="0"/>
        <v>11.629254912953328</v>
      </c>
      <c r="G31" s="1"/>
      <c r="H31" s="1"/>
      <c r="I31" s="1"/>
    </row>
    <row r="32" spans="1:9" x14ac:dyDescent="0.25">
      <c r="A32" s="11" t="s">
        <v>69</v>
      </c>
      <c r="B32" s="28">
        <v>2326712</v>
      </c>
      <c r="C32" s="28">
        <v>3176238</v>
      </c>
      <c r="D32" s="28">
        <v>22564865</v>
      </c>
      <c r="E32" s="28">
        <v>26395027</v>
      </c>
      <c r="F32" s="13">
        <f t="shared" si="0"/>
        <v>16.974008043035042</v>
      </c>
      <c r="G32" s="1"/>
      <c r="H32" s="1"/>
      <c r="I32" s="1"/>
    </row>
    <row r="33" spans="1:9" x14ac:dyDescent="0.25">
      <c r="A33" s="8" t="s">
        <v>70</v>
      </c>
      <c r="B33" s="27">
        <v>20709</v>
      </c>
      <c r="C33" s="27">
        <v>16395</v>
      </c>
      <c r="D33" s="27">
        <v>167212</v>
      </c>
      <c r="E33" s="27">
        <v>189354</v>
      </c>
      <c r="F33" s="10">
        <f t="shared" si="0"/>
        <v>13.241872592876106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24768</v>
      </c>
      <c r="E34" s="2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7343648</v>
      </c>
      <c r="C35" s="15">
        <f t="shared" ref="C35:E35" si="1">SUM(C7:C34)</f>
        <v>8128737</v>
      </c>
      <c r="D35" s="15">
        <f t="shared" si="1"/>
        <v>73351677</v>
      </c>
      <c r="E35" s="15">
        <f t="shared" si="1"/>
        <v>77724540</v>
      </c>
      <c r="F35" s="16">
        <f t="shared" si="0"/>
        <v>5.9615037840239182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28788367</v>
      </c>
      <c r="G38" s="42">
        <f>LOOKUP(E38,$A$38:$A$65,$C$38:$C$65)</f>
        <v>30741871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5511</v>
      </c>
      <c r="C39" s="41">
        <f t="shared" ref="C39:C65" si="5">D8</f>
        <v>931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26395027</v>
      </c>
      <c r="G39" s="42">
        <f t="shared" ref="G39:G65" si="8">LOOKUP(E39,$A$38:$A$65,$C$38:$C$65)</f>
        <v>22564865</v>
      </c>
    </row>
    <row r="40" spans="1:9" x14ac:dyDescent="0.25">
      <c r="A40" s="42" t="str">
        <f t="shared" si="3"/>
        <v>ALMERIA</v>
      </c>
      <c r="B40" s="41">
        <f t="shared" si="4"/>
        <v>906</v>
      </c>
      <c r="C40" s="41">
        <f t="shared" si="5"/>
        <v>0</v>
      </c>
      <c r="D40" s="41">
        <f t="shared" si="6"/>
        <v>18</v>
      </c>
      <c r="E40" s="42" t="str">
        <f t="shared" si="2"/>
        <v>LAS PALMAS</v>
      </c>
      <c r="F40" s="42">
        <f t="shared" si="7"/>
        <v>7896196</v>
      </c>
      <c r="G40" s="42">
        <f t="shared" si="8"/>
        <v>6629062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6088755</v>
      </c>
      <c r="G41" s="42">
        <f t="shared" si="8"/>
        <v>6124642</v>
      </c>
    </row>
    <row r="42" spans="1:9" x14ac:dyDescent="0.25">
      <c r="A42" s="42" t="str">
        <f t="shared" si="3"/>
        <v>BAHIA DE ALGECIRAS</v>
      </c>
      <c r="B42" s="41">
        <f t="shared" si="4"/>
        <v>28788367</v>
      </c>
      <c r="C42" s="41">
        <f t="shared" si="5"/>
        <v>30741871</v>
      </c>
      <c r="D42" s="41">
        <f t="shared" si="6"/>
        <v>1</v>
      </c>
      <c r="E42" s="42" t="str">
        <f t="shared" si="2"/>
        <v>TARRAGONA</v>
      </c>
      <c r="F42" s="42">
        <f t="shared" si="7"/>
        <v>5113341</v>
      </c>
      <c r="G42" s="42">
        <f t="shared" si="8"/>
        <v>4580646</v>
      </c>
    </row>
    <row r="43" spans="1:9" x14ac:dyDescent="0.25">
      <c r="A43" s="42" t="str">
        <f t="shared" si="3"/>
        <v>BAHIA DE CADIZ</v>
      </c>
      <c r="B43" s="41">
        <f t="shared" si="4"/>
        <v>171650</v>
      </c>
      <c r="C43" s="41">
        <f t="shared" si="5"/>
        <v>86152</v>
      </c>
      <c r="D43" s="41">
        <f t="shared" si="6"/>
        <v>13</v>
      </c>
      <c r="E43" s="42" t="str">
        <f t="shared" si="2"/>
        <v>CEUTA</v>
      </c>
      <c r="F43" s="42">
        <f t="shared" si="7"/>
        <v>769074</v>
      </c>
      <c r="G43" s="42">
        <f t="shared" si="8"/>
        <v>593525</v>
      </c>
    </row>
    <row r="44" spans="1:9" x14ac:dyDescent="0.25">
      <c r="A44" s="42" t="str">
        <f t="shared" si="3"/>
        <v>BALEARES</v>
      </c>
      <c r="B44" s="41">
        <f t="shared" si="4"/>
        <v>329</v>
      </c>
      <c r="C44" s="41">
        <f t="shared" si="5"/>
        <v>12320</v>
      </c>
      <c r="D44" s="41">
        <f t="shared" si="6"/>
        <v>19</v>
      </c>
      <c r="E44" s="42" t="str">
        <f t="shared" si="2"/>
        <v>MALAGA</v>
      </c>
      <c r="F44" s="42">
        <f t="shared" si="7"/>
        <v>704571</v>
      </c>
      <c r="G44" s="42">
        <f t="shared" si="8"/>
        <v>508381</v>
      </c>
    </row>
    <row r="45" spans="1:9" x14ac:dyDescent="0.25">
      <c r="A45" s="42" t="str">
        <f t="shared" si="3"/>
        <v>BARCELONA</v>
      </c>
      <c r="B45" s="41">
        <f t="shared" si="4"/>
        <v>6088755</v>
      </c>
      <c r="C45" s="41">
        <f t="shared" si="5"/>
        <v>6124642</v>
      </c>
      <c r="D45" s="41">
        <f t="shared" si="6"/>
        <v>4</v>
      </c>
      <c r="E45" s="42" t="str">
        <f t="shared" si="2"/>
        <v>GIJON</v>
      </c>
      <c r="F45" s="42">
        <f t="shared" si="7"/>
        <v>643830</v>
      </c>
      <c r="G45" s="42">
        <f t="shared" si="8"/>
        <v>426895</v>
      </c>
    </row>
    <row r="46" spans="1:9" x14ac:dyDescent="0.25">
      <c r="A46" s="42" t="str">
        <f t="shared" si="3"/>
        <v>BILBAO</v>
      </c>
      <c r="B46" s="41">
        <f t="shared" si="4"/>
        <v>317056</v>
      </c>
      <c r="C46" s="41">
        <f t="shared" si="5"/>
        <v>585763</v>
      </c>
      <c r="D46" s="41">
        <f t="shared" si="6"/>
        <v>10</v>
      </c>
      <c r="E46" s="42" t="str">
        <f t="shared" si="2"/>
        <v>HUELVA</v>
      </c>
      <c r="F46" s="42">
        <f t="shared" si="7"/>
        <v>375322</v>
      </c>
      <c r="G46" s="42">
        <f t="shared" si="8"/>
        <v>33949</v>
      </c>
    </row>
    <row r="47" spans="1:9" x14ac:dyDescent="0.25">
      <c r="A47" s="42" t="str">
        <f t="shared" si="3"/>
        <v>CARTAGENA</v>
      </c>
      <c r="B47" s="41">
        <f t="shared" si="4"/>
        <v>5364</v>
      </c>
      <c r="C47" s="41">
        <f t="shared" si="5"/>
        <v>5470</v>
      </c>
      <c r="D47" s="41">
        <f t="shared" si="6"/>
        <v>17</v>
      </c>
      <c r="E47" s="42" t="str">
        <f t="shared" si="2"/>
        <v>BILBAO</v>
      </c>
      <c r="F47" s="42">
        <f t="shared" si="7"/>
        <v>317056</v>
      </c>
      <c r="G47" s="42">
        <f t="shared" si="8"/>
        <v>585763</v>
      </c>
    </row>
    <row r="48" spans="1:9" x14ac:dyDescent="0.25">
      <c r="A48" s="42" t="str">
        <f t="shared" si="3"/>
        <v>CASTELLON</v>
      </c>
      <c r="B48" s="41">
        <f t="shared" si="4"/>
        <v>18985</v>
      </c>
      <c r="C48" s="41">
        <f t="shared" si="5"/>
        <v>90</v>
      </c>
      <c r="D48" s="41">
        <f t="shared" si="6"/>
        <v>14</v>
      </c>
      <c r="E48" s="42" t="str">
        <f t="shared" si="2"/>
        <v>SANTA CRUZ DE TENERIFE</v>
      </c>
      <c r="F48" s="42">
        <f t="shared" si="7"/>
        <v>233247</v>
      </c>
      <c r="G48" s="42">
        <f t="shared" si="8"/>
        <v>253874</v>
      </c>
    </row>
    <row r="49" spans="1:7" x14ac:dyDescent="0.25">
      <c r="A49" s="42" t="str">
        <f t="shared" si="3"/>
        <v>CEUTA</v>
      </c>
      <c r="B49" s="41">
        <f t="shared" si="4"/>
        <v>769074</v>
      </c>
      <c r="C49" s="41">
        <f t="shared" si="5"/>
        <v>593525</v>
      </c>
      <c r="D49" s="41">
        <f t="shared" si="6"/>
        <v>6</v>
      </c>
      <c r="E49" s="42" t="str">
        <f t="shared" si="2"/>
        <v>VIGO</v>
      </c>
      <c r="F49" s="42">
        <f t="shared" si="7"/>
        <v>189354</v>
      </c>
      <c r="G49" s="42">
        <f t="shared" si="8"/>
        <v>167212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171650</v>
      </c>
      <c r="G50" s="42">
        <f t="shared" si="8"/>
        <v>86152</v>
      </c>
    </row>
    <row r="51" spans="1:7" x14ac:dyDescent="0.25">
      <c r="A51" s="42" t="str">
        <f t="shared" si="3"/>
        <v>GIJON</v>
      </c>
      <c r="B51" s="41">
        <f t="shared" si="4"/>
        <v>643830</v>
      </c>
      <c r="C51" s="41">
        <f t="shared" si="5"/>
        <v>426895</v>
      </c>
      <c r="D51" s="41">
        <f t="shared" si="6"/>
        <v>8</v>
      </c>
      <c r="E51" s="42" t="str">
        <f t="shared" si="2"/>
        <v>CASTELLON</v>
      </c>
      <c r="F51" s="42">
        <f t="shared" si="7"/>
        <v>18985</v>
      </c>
      <c r="G51" s="42">
        <f t="shared" si="8"/>
        <v>90</v>
      </c>
    </row>
    <row r="52" spans="1:7" x14ac:dyDescent="0.25">
      <c r="A52" s="42" t="str">
        <f t="shared" si="3"/>
        <v>HUELVA</v>
      </c>
      <c r="B52" s="41">
        <f t="shared" si="4"/>
        <v>375322</v>
      </c>
      <c r="C52" s="41">
        <f t="shared" si="5"/>
        <v>33949</v>
      </c>
      <c r="D52" s="41">
        <f t="shared" si="6"/>
        <v>9</v>
      </c>
      <c r="E52" s="42" t="str">
        <f t="shared" si="2"/>
        <v>MARIN Y RIA DE PONTEVEDRA</v>
      </c>
      <c r="F52" s="42">
        <f t="shared" si="7"/>
        <v>7551</v>
      </c>
      <c r="G52" s="42">
        <f t="shared" si="8"/>
        <v>248</v>
      </c>
    </row>
    <row r="53" spans="1:7" x14ac:dyDescent="0.25">
      <c r="A53" s="42" t="str">
        <f t="shared" si="3"/>
        <v>LAS PALMAS</v>
      </c>
      <c r="B53" s="41">
        <f t="shared" si="4"/>
        <v>7896196</v>
      </c>
      <c r="C53" s="41">
        <f t="shared" si="5"/>
        <v>6629062</v>
      </c>
      <c r="D53" s="41">
        <f t="shared" si="6"/>
        <v>3</v>
      </c>
      <c r="E53" s="42" t="str">
        <f t="shared" si="2"/>
        <v>ALICANTE</v>
      </c>
      <c r="F53" s="42">
        <f t="shared" si="7"/>
        <v>5511</v>
      </c>
      <c r="G53" s="42">
        <f t="shared" si="8"/>
        <v>931</v>
      </c>
    </row>
    <row r="54" spans="1:7" x14ac:dyDescent="0.25">
      <c r="A54" s="42" t="str">
        <f t="shared" si="3"/>
        <v>MALAGA</v>
      </c>
      <c r="B54" s="41">
        <f t="shared" si="4"/>
        <v>704571</v>
      </c>
      <c r="C54" s="41">
        <f t="shared" si="5"/>
        <v>508381</v>
      </c>
      <c r="D54" s="41">
        <f t="shared" si="6"/>
        <v>7</v>
      </c>
      <c r="E54" s="42" t="str">
        <f t="shared" si="2"/>
        <v>CARTAGENA</v>
      </c>
      <c r="F54" s="42">
        <f t="shared" si="7"/>
        <v>5364</v>
      </c>
      <c r="G54" s="42">
        <f t="shared" si="8"/>
        <v>5470</v>
      </c>
    </row>
    <row r="55" spans="1:7" x14ac:dyDescent="0.25">
      <c r="A55" s="42" t="str">
        <f t="shared" si="3"/>
        <v>MARIN Y RIA DE PONTEVEDRA</v>
      </c>
      <c r="B55" s="41">
        <f t="shared" si="4"/>
        <v>7551</v>
      </c>
      <c r="C55" s="41">
        <f t="shared" si="5"/>
        <v>248</v>
      </c>
      <c r="D55" s="41">
        <f t="shared" si="6"/>
        <v>15</v>
      </c>
      <c r="E55" s="42" t="str">
        <f t="shared" si="2"/>
        <v>ALMERIA</v>
      </c>
      <c r="F55" s="42">
        <f t="shared" ref="F55:F65" si="9">LOOKUP(E55,$A$38:$A$65,$B$38:$B$65)</f>
        <v>906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BALEARES</v>
      </c>
      <c r="F56" s="42">
        <f t="shared" si="9"/>
        <v>329</v>
      </c>
      <c r="G56" s="42">
        <f t="shared" si="8"/>
        <v>12320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3668</v>
      </c>
      <c r="D57" s="41">
        <f t="shared" si="6"/>
        <v>21</v>
      </c>
      <c r="E57" s="42" t="str">
        <f t="shared" si="2"/>
        <v>SANTANDER</v>
      </c>
      <c r="F57" s="42">
        <f t="shared" si="9"/>
        <v>58</v>
      </c>
      <c r="G57" s="42">
        <f t="shared" si="8"/>
        <v>2250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46</v>
      </c>
      <c r="G58" s="42">
        <f t="shared" si="8"/>
        <v>3668</v>
      </c>
    </row>
    <row r="59" spans="1:7" x14ac:dyDescent="0.25">
      <c r="A59" s="42" t="str">
        <f t="shared" si="3"/>
        <v>SANTA CRUZ DE TENERIFE</v>
      </c>
      <c r="B59" s="41">
        <f t="shared" si="4"/>
        <v>233247</v>
      </c>
      <c r="C59" s="41">
        <f t="shared" si="5"/>
        <v>253874</v>
      </c>
      <c r="D59" s="41">
        <f t="shared" si="6"/>
        <v>11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58</v>
      </c>
      <c r="C60" s="41">
        <f t="shared" si="5"/>
        <v>2250</v>
      </c>
      <c r="D60" s="41">
        <f t="shared" si="6"/>
        <v>20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5095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5113341</v>
      </c>
      <c r="C62" s="41">
        <f t="shared" si="5"/>
        <v>4580646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26395027</v>
      </c>
      <c r="C63" s="41">
        <f t="shared" si="5"/>
        <v>22564865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189354</v>
      </c>
      <c r="C64" s="41">
        <f t="shared" si="5"/>
        <v>167212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24768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0</v>
      </c>
      <c r="C8" s="30">
        <v>1252</v>
      </c>
      <c r="D8" s="30">
        <v>931</v>
      </c>
      <c r="E8" s="30">
        <v>4791</v>
      </c>
      <c r="F8" s="13">
        <f t="shared" ref="F8:F35" si="0">((E8*100)/D8)-100</f>
        <v>414.60794844253496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3007624</v>
      </c>
      <c r="C11" s="29">
        <v>2583070</v>
      </c>
      <c r="D11" s="29">
        <v>29685717</v>
      </c>
      <c r="E11" s="29">
        <v>28558469</v>
      </c>
      <c r="F11" s="10">
        <f t="shared" si="0"/>
        <v>-3.797273955013452</v>
      </c>
      <c r="G11" s="1"/>
      <c r="H11" s="1"/>
      <c r="I11" s="1"/>
    </row>
    <row r="12" spans="1:12" x14ac:dyDescent="0.25">
      <c r="A12" s="11" t="s">
        <v>49</v>
      </c>
      <c r="B12" s="30">
        <v>153</v>
      </c>
      <c r="C12" s="30">
        <v>0</v>
      </c>
      <c r="D12" s="30">
        <v>11740</v>
      </c>
      <c r="E12" s="30">
        <v>221</v>
      </c>
      <c r="F12" s="13">
        <f t="shared" si="0"/>
        <v>-98.117546848381608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1324</v>
      </c>
      <c r="E13" s="2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30">
        <v>517074</v>
      </c>
      <c r="C14" s="30">
        <v>614370</v>
      </c>
      <c r="D14" s="30">
        <v>5624646</v>
      </c>
      <c r="E14" s="30">
        <v>5729871</v>
      </c>
      <c r="F14" s="13">
        <f t="shared" si="0"/>
        <v>1.8707844013649861</v>
      </c>
      <c r="G14" s="1"/>
      <c r="H14" s="1"/>
      <c r="I14" s="1"/>
    </row>
    <row r="15" spans="1:12" x14ac:dyDescent="0.25">
      <c r="A15" s="8" t="s">
        <v>52</v>
      </c>
      <c r="B15" s="29">
        <v>4345</v>
      </c>
      <c r="C15" s="29">
        <v>9280</v>
      </c>
      <c r="D15" s="29">
        <v>63625</v>
      </c>
      <c r="E15" s="29">
        <v>86526</v>
      </c>
      <c r="F15" s="10">
        <f t="shared" si="0"/>
        <v>35.993713163064825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0</v>
      </c>
      <c r="C17" s="29">
        <v>108</v>
      </c>
      <c r="D17" s="29">
        <v>75</v>
      </c>
      <c r="E17" s="29">
        <v>4927</v>
      </c>
      <c r="F17" s="10">
        <f t="shared" si="0"/>
        <v>6469.333333333333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18</v>
      </c>
      <c r="E18" s="30">
        <v>59</v>
      </c>
      <c r="F18" s="17">
        <f t="shared" si="0"/>
        <v>227.77777777777777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556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642268</v>
      </c>
      <c r="C22" s="30">
        <v>772805</v>
      </c>
      <c r="D22" s="30">
        <v>6408977</v>
      </c>
      <c r="E22" s="30">
        <v>7466508</v>
      </c>
      <c r="F22" s="13">
        <f t="shared" si="0"/>
        <v>16.500776957071309</v>
      </c>
      <c r="G22" s="1"/>
      <c r="H22" s="1"/>
      <c r="I22" s="1"/>
    </row>
    <row r="23" spans="1:9" x14ac:dyDescent="0.25">
      <c r="A23" s="8" t="s">
        <v>60</v>
      </c>
      <c r="B23" s="29">
        <v>77576</v>
      </c>
      <c r="C23" s="29">
        <v>45276</v>
      </c>
      <c r="D23" s="29">
        <v>508381</v>
      </c>
      <c r="E23" s="29">
        <v>704571</v>
      </c>
      <c r="F23" s="10">
        <f t="shared" si="0"/>
        <v>38.59113538861601</v>
      </c>
      <c r="G23" s="1"/>
      <c r="H23" s="1"/>
      <c r="I23" s="1"/>
    </row>
    <row r="24" spans="1:9" x14ac:dyDescent="0.25">
      <c r="A24" s="11" t="s">
        <v>61</v>
      </c>
      <c r="B24" s="30">
        <v>0</v>
      </c>
      <c r="C24" s="30">
        <v>3801</v>
      </c>
      <c r="D24" s="30">
        <v>248</v>
      </c>
      <c r="E24" s="30">
        <v>7551</v>
      </c>
      <c r="F24" s="13">
        <f t="shared" si="0"/>
        <v>2944.7580645161293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46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24753</v>
      </c>
      <c r="C28" s="30">
        <v>27238</v>
      </c>
      <c r="D28" s="30">
        <v>202896</v>
      </c>
      <c r="E28" s="30">
        <v>184593</v>
      </c>
      <c r="F28" s="13">
        <f t="shared" si="0"/>
        <v>-9.0208776910338315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140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46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9">
        <v>179252</v>
      </c>
      <c r="C31" s="29">
        <v>178437</v>
      </c>
      <c r="D31" s="29">
        <v>1376689</v>
      </c>
      <c r="E31" s="29">
        <v>1753290</v>
      </c>
      <c r="F31" s="10">
        <f t="shared" si="0"/>
        <v>27.355561059905327</v>
      </c>
      <c r="G31" s="1"/>
      <c r="H31" s="1"/>
      <c r="I31" s="1"/>
    </row>
    <row r="32" spans="1:9" x14ac:dyDescent="0.25">
      <c r="A32" s="11" t="s">
        <v>69</v>
      </c>
      <c r="B32" s="30">
        <v>2326079</v>
      </c>
      <c r="C32" s="30">
        <v>3174005</v>
      </c>
      <c r="D32" s="30">
        <v>22555035</v>
      </c>
      <c r="E32" s="30">
        <v>26369103</v>
      </c>
      <c r="F32" s="13">
        <f t="shared" si="0"/>
        <v>16.910051347736768</v>
      </c>
      <c r="G32" s="1"/>
      <c r="H32" s="1"/>
      <c r="I32" s="1"/>
    </row>
    <row r="33" spans="1:9" x14ac:dyDescent="0.25">
      <c r="A33" s="8" t="s">
        <v>70</v>
      </c>
      <c r="B33" s="29">
        <v>10761</v>
      </c>
      <c r="C33" s="29">
        <v>11086</v>
      </c>
      <c r="D33" s="29">
        <v>93021</v>
      </c>
      <c r="E33" s="29">
        <v>115736</v>
      </c>
      <c r="F33" s="10">
        <f t="shared" si="0"/>
        <v>24.419217166016281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9709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6789885</v>
      </c>
      <c r="C35" s="15">
        <f t="shared" ref="C35:E35" si="1">SUM(C7:C34)</f>
        <v>7420728</v>
      </c>
      <c r="D35" s="15">
        <f t="shared" si="1"/>
        <v>66543218</v>
      </c>
      <c r="E35" s="15">
        <f t="shared" si="1"/>
        <v>70986818</v>
      </c>
      <c r="F35" s="16">
        <f t="shared" si="0"/>
        <v>6.6777654185585078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28558469</v>
      </c>
      <c r="G38" s="42">
        <f>LOOKUP(E38,$A$38:$A$65,$C$38:$C$65)</f>
        <v>29685717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4791</v>
      </c>
      <c r="C39" s="41">
        <f t="shared" ref="C39:C65" si="5">D8</f>
        <v>931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26369103</v>
      </c>
      <c r="G39" s="42">
        <f t="shared" ref="G39:G65" si="8">LOOKUP(E39,$A$38:$A$65,$C$38:$C$65)</f>
        <v>22555035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7466508</v>
      </c>
      <c r="G40" s="42">
        <f t="shared" si="8"/>
        <v>6408977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5729871</v>
      </c>
      <c r="G41" s="42">
        <f t="shared" si="8"/>
        <v>5624646</v>
      </c>
    </row>
    <row r="42" spans="1:9" x14ac:dyDescent="0.25">
      <c r="A42" s="42" t="str">
        <f t="shared" si="3"/>
        <v>BAHIA DE ALGECIRAS</v>
      </c>
      <c r="B42" s="41">
        <f t="shared" si="4"/>
        <v>28558469</v>
      </c>
      <c r="C42" s="41">
        <f t="shared" si="5"/>
        <v>29685717</v>
      </c>
      <c r="D42" s="41">
        <f t="shared" si="6"/>
        <v>1</v>
      </c>
      <c r="E42" s="42" t="str">
        <f t="shared" si="2"/>
        <v>TARRAGONA</v>
      </c>
      <c r="F42" s="42">
        <f t="shared" si="7"/>
        <v>1753290</v>
      </c>
      <c r="G42" s="42">
        <f t="shared" si="8"/>
        <v>1376689</v>
      </c>
    </row>
    <row r="43" spans="1:9" x14ac:dyDescent="0.25">
      <c r="A43" s="42" t="str">
        <f t="shared" si="3"/>
        <v>BAHIA DE CADIZ</v>
      </c>
      <c r="B43" s="41">
        <f t="shared" si="4"/>
        <v>221</v>
      </c>
      <c r="C43" s="41">
        <f t="shared" si="5"/>
        <v>11740</v>
      </c>
      <c r="D43" s="41">
        <f t="shared" si="6"/>
        <v>14</v>
      </c>
      <c r="E43" s="42" t="str">
        <f t="shared" si="2"/>
        <v>MALAGA</v>
      </c>
      <c r="F43" s="42">
        <f t="shared" si="7"/>
        <v>704571</v>
      </c>
      <c r="G43" s="42">
        <f t="shared" si="8"/>
        <v>508381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1324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184593</v>
      </c>
      <c r="G44" s="42">
        <f t="shared" si="8"/>
        <v>202896</v>
      </c>
    </row>
    <row r="45" spans="1:9" x14ac:dyDescent="0.25">
      <c r="A45" s="42" t="str">
        <f t="shared" si="3"/>
        <v>BARCELONA</v>
      </c>
      <c r="B45" s="41">
        <f t="shared" si="4"/>
        <v>5729871</v>
      </c>
      <c r="C45" s="41">
        <f t="shared" si="5"/>
        <v>5624646</v>
      </c>
      <c r="D45" s="41">
        <f t="shared" si="6"/>
        <v>4</v>
      </c>
      <c r="E45" s="42" t="str">
        <f t="shared" si="2"/>
        <v>VIGO</v>
      </c>
      <c r="F45" s="42">
        <f t="shared" si="7"/>
        <v>115736</v>
      </c>
      <c r="G45" s="42">
        <f t="shared" si="8"/>
        <v>93021</v>
      </c>
    </row>
    <row r="46" spans="1:9" x14ac:dyDescent="0.25">
      <c r="A46" s="42" t="str">
        <f t="shared" si="3"/>
        <v>BILBAO</v>
      </c>
      <c r="B46" s="41">
        <f t="shared" si="4"/>
        <v>86526</v>
      </c>
      <c r="C46" s="41">
        <f t="shared" si="5"/>
        <v>63625</v>
      </c>
      <c r="D46" s="41">
        <f t="shared" si="6"/>
        <v>9</v>
      </c>
      <c r="E46" s="42" t="str">
        <f t="shared" si="2"/>
        <v>BILBAO</v>
      </c>
      <c r="F46" s="42">
        <f t="shared" si="7"/>
        <v>86526</v>
      </c>
      <c r="G46" s="42">
        <f t="shared" si="8"/>
        <v>63625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7551</v>
      </c>
      <c r="G47" s="42">
        <f t="shared" si="8"/>
        <v>248</v>
      </c>
    </row>
    <row r="48" spans="1:9" x14ac:dyDescent="0.25">
      <c r="A48" s="42" t="str">
        <f t="shared" si="3"/>
        <v>CASTELLON</v>
      </c>
      <c r="B48" s="41">
        <f t="shared" si="4"/>
        <v>4927</v>
      </c>
      <c r="C48" s="41">
        <f t="shared" si="5"/>
        <v>75</v>
      </c>
      <c r="D48" s="41">
        <f t="shared" si="6"/>
        <v>11</v>
      </c>
      <c r="E48" s="42" t="str">
        <f t="shared" si="2"/>
        <v>CASTELLON</v>
      </c>
      <c r="F48" s="42">
        <f t="shared" si="7"/>
        <v>4927</v>
      </c>
      <c r="G48" s="42">
        <f t="shared" si="8"/>
        <v>75</v>
      </c>
    </row>
    <row r="49" spans="1:7" x14ac:dyDescent="0.25">
      <c r="A49" s="42" t="str">
        <f t="shared" si="3"/>
        <v>CEUTA</v>
      </c>
      <c r="B49" s="41">
        <f t="shared" si="4"/>
        <v>59</v>
      </c>
      <c r="C49" s="41">
        <f t="shared" si="5"/>
        <v>18</v>
      </c>
      <c r="D49" s="41">
        <f t="shared" si="6"/>
        <v>15</v>
      </c>
      <c r="E49" s="42" t="str">
        <f t="shared" si="2"/>
        <v>ALICANTE</v>
      </c>
      <c r="F49" s="42">
        <f t="shared" si="7"/>
        <v>4791</v>
      </c>
      <c r="G49" s="42">
        <f t="shared" si="8"/>
        <v>931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GIJON</v>
      </c>
      <c r="F50" s="42">
        <f t="shared" si="7"/>
        <v>556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556</v>
      </c>
      <c r="C51" s="41">
        <f t="shared" si="5"/>
        <v>0</v>
      </c>
      <c r="D51" s="41">
        <f t="shared" si="6"/>
        <v>13</v>
      </c>
      <c r="E51" s="42" t="str">
        <f t="shared" si="2"/>
        <v>BAHIA DE CADIZ</v>
      </c>
      <c r="F51" s="42">
        <f t="shared" si="7"/>
        <v>221</v>
      </c>
      <c r="G51" s="42">
        <f t="shared" si="8"/>
        <v>11740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CEUTA</v>
      </c>
      <c r="F52" s="42">
        <f t="shared" si="7"/>
        <v>59</v>
      </c>
      <c r="G52" s="42">
        <f t="shared" si="8"/>
        <v>18</v>
      </c>
    </row>
    <row r="53" spans="1:7" x14ac:dyDescent="0.25">
      <c r="A53" s="42" t="str">
        <f t="shared" si="3"/>
        <v>LAS PALMAS</v>
      </c>
      <c r="B53" s="41">
        <f t="shared" si="4"/>
        <v>7466508</v>
      </c>
      <c r="C53" s="41">
        <f t="shared" si="5"/>
        <v>6408977</v>
      </c>
      <c r="D53" s="41">
        <f t="shared" si="6"/>
        <v>3</v>
      </c>
      <c r="E53" s="42" t="str">
        <f t="shared" si="2"/>
        <v>MOTRIL</v>
      </c>
      <c r="F53" s="42">
        <f t="shared" si="7"/>
        <v>46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704571</v>
      </c>
      <c r="C54" s="41">
        <f t="shared" si="5"/>
        <v>508381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7551</v>
      </c>
      <c r="C55" s="41">
        <f t="shared" si="5"/>
        <v>248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184593</v>
      </c>
      <c r="C59" s="41">
        <f t="shared" si="5"/>
        <v>202896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140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46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1753290</v>
      </c>
      <c r="C62" s="41">
        <f t="shared" si="5"/>
        <v>1376689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26369103</v>
      </c>
      <c r="C63" s="41">
        <f t="shared" si="5"/>
        <v>22555035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115736</v>
      </c>
      <c r="C64" s="41">
        <f t="shared" si="5"/>
        <v>93021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9709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1">
        <v>10954</v>
      </c>
      <c r="C7" s="31">
        <v>7722</v>
      </c>
      <c r="D7" s="31">
        <v>109362</v>
      </c>
      <c r="E7" s="31">
        <v>78246</v>
      </c>
      <c r="F7" s="10">
        <f>((E7*100)/D7)-100</f>
        <v>-28.452296044329842</v>
      </c>
      <c r="G7" s="1"/>
      <c r="H7" s="1"/>
      <c r="I7" s="1"/>
    </row>
    <row r="8" spans="1:12" x14ac:dyDescent="0.25">
      <c r="A8" s="11" t="s">
        <v>45</v>
      </c>
      <c r="B8" s="32">
        <v>100379</v>
      </c>
      <c r="C8" s="32">
        <v>99539</v>
      </c>
      <c r="D8" s="32">
        <v>788634</v>
      </c>
      <c r="E8" s="32">
        <v>947099</v>
      </c>
      <c r="F8" s="13">
        <f t="shared" ref="F8:F35" si="0">((E8*100)/D8)-100</f>
        <v>20.093604891495929</v>
      </c>
      <c r="G8" s="1"/>
      <c r="H8" s="1"/>
      <c r="I8" s="1"/>
    </row>
    <row r="9" spans="1:12" x14ac:dyDescent="0.25">
      <c r="A9" s="8" t="s">
        <v>46</v>
      </c>
      <c r="B9" s="31">
        <v>2536</v>
      </c>
      <c r="C9" s="31">
        <v>2304</v>
      </c>
      <c r="D9" s="31">
        <v>8993</v>
      </c>
      <c r="E9" s="31">
        <v>23975</v>
      </c>
      <c r="F9" s="10">
        <f t="shared" si="0"/>
        <v>166.59624152118312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21647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1">
        <v>3181149</v>
      </c>
      <c r="C11" s="31">
        <v>2788579</v>
      </c>
      <c r="D11" s="31">
        <v>31239798</v>
      </c>
      <c r="E11" s="31">
        <v>30253563</v>
      </c>
      <c r="F11" s="10">
        <f t="shared" si="0"/>
        <v>-3.1569826411809743</v>
      </c>
      <c r="G11" s="1"/>
      <c r="H11" s="1"/>
      <c r="I11" s="1"/>
    </row>
    <row r="12" spans="1:12" x14ac:dyDescent="0.25">
      <c r="A12" s="11" t="s">
        <v>49</v>
      </c>
      <c r="B12" s="32">
        <v>83538</v>
      </c>
      <c r="C12" s="32">
        <v>87033</v>
      </c>
      <c r="D12" s="32">
        <v>854680</v>
      </c>
      <c r="E12" s="32">
        <v>911254</v>
      </c>
      <c r="F12" s="13">
        <f t="shared" si="0"/>
        <v>6.6193195113960712</v>
      </c>
      <c r="G12" s="1"/>
      <c r="H12" s="1"/>
      <c r="I12" s="1"/>
    </row>
    <row r="13" spans="1:12" x14ac:dyDescent="0.25">
      <c r="A13" s="8" t="s">
        <v>50</v>
      </c>
      <c r="B13" s="31">
        <v>49092</v>
      </c>
      <c r="C13" s="31">
        <v>32199</v>
      </c>
      <c r="D13" s="31">
        <v>525063</v>
      </c>
      <c r="E13" s="31">
        <v>445333</v>
      </c>
      <c r="F13" s="10">
        <f t="shared" si="0"/>
        <v>-15.184844485328426</v>
      </c>
      <c r="G13" s="1"/>
      <c r="H13" s="1"/>
      <c r="I13" s="1"/>
    </row>
    <row r="14" spans="1:12" x14ac:dyDescent="0.25">
      <c r="A14" s="11" t="s">
        <v>51</v>
      </c>
      <c r="B14" s="32">
        <v>1528124</v>
      </c>
      <c r="C14" s="32">
        <v>1747463</v>
      </c>
      <c r="D14" s="32">
        <v>14520225</v>
      </c>
      <c r="E14" s="32">
        <v>15704563</v>
      </c>
      <c r="F14" s="13">
        <f t="shared" si="0"/>
        <v>8.156471404540909</v>
      </c>
      <c r="G14" s="1"/>
      <c r="H14" s="1"/>
      <c r="I14" s="1"/>
    </row>
    <row r="15" spans="1:12" x14ac:dyDescent="0.25">
      <c r="A15" s="8" t="s">
        <v>52</v>
      </c>
      <c r="B15" s="31">
        <v>439633</v>
      </c>
      <c r="C15" s="31">
        <v>484760</v>
      </c>
      <c r="D15" s="31">
        <v>3873640</v>
      </c>
      <c r="E15" s="31">
        <v>4547729</v>
      </c>
      <c r="F15" s="10">
        <f t="shared" si="0"/>
        <v>17.401952685329562</v>
      </c>
      <c r="G15" s="1"/>
      <c r="H15" s="1"/>
      <c r="I15" s="1"/>
    </row>
    <row r="16" spans="1:12" x14ac:dyDescent="0.25">
      <c r="A16" s="11" t="s">
        <v>53</v>
      </c>
      <c r="B16" s="32">
        <v>54460</v>
      </c>
      <c r="C16" s="32">
        <v>72341</v>
      </c>
      <c r="D16" s="32">
        <v>483669</v>
      </c>
      <c r="E16" s="32">
        <v>628756</v>
      </c>
      <c r="F16" s="13">
        <f t="shared" si="0"/>
        <v>29.997167484374643</v>
      </c>
      <c r="G16" s="1"/>
      <c r="H16" s="1"/>
      <c r="I16" s="1"/>
    </row>
    <row r="17" spans="1:9" x14ac:dyDescent="0.25">
      <c r="A17" s="8" t="s">
        <v>54</v>
      </c>
      <c r="B17" s="31">
        <v>90661</v>
      </c>
      <c r="C17" s="31">
        <v>147440</v>
      </c>
      <c r="D17" s="31">
        <v>712968</v>
      </c>
      <c r="E17" s="31">
        <v>1119032</v>
      </c>
      <c r="F17" s="10">
        <f t="shared" si="0"/>
        <v>56.954028792316052</v>
      </c>
      <c r="G17" s="1"/>
      <c r="H17" s="1"/>
      <c r="I17" s="1"/>
    </row>
    <row r="18" spans="1:9" x14ac:dyDescent="0.25">
      <c r="A18" s="11" t="s">
        <v>55</v>
      </c>
      <c r="B18" s="32">
        <v>4876</v>
      </c>
      <c r="C18" s="32">
        <v>5237</v>
      </c>
      <c r="D18" s="32">
        <v>50911</v>
      </c>
      <c r="E18" s="32">
        <v>34400</v>
      </c>
      <c r="F18" s="13">
        <f t="shared" si="0"/>
        <v>-32.431105262124092</v>
      </c>
      <c r="G18" s="1"/>
      <c r="H18" s="1"/>
      <c r="I18" s="1"/>
    </row>
    <row r="19" spans="1:9" x14ac:dyDescent="0.25">
      <c r="A19" s="8" t="s">
        <v>56</v>
      </c>
      <c r="B19" s="31">
        <v>368</v>
      </c>
      <c r="C19" s="31">
        <v>224</v>
      </c>
      <c r="D19" s="31">
        <v>3429</v>
      </c>
      <c r="E19" s="31">
        <v>4426</v>
      </c>
      <c r="F19" s="10">
        <f t="shared" si="0"/>
        <v>29.075532225138517</v>
      </c>
      <c r="G19" s="1"/>
      <c r="H19" s="1"/>
      <c r="I19" s="1"/>
    </row>
    <row r="20" spans="1:9" x14ac:dyDescent="0.25">
      <c r="A20" s="11" t="s">
        <v>57</v>
      </c>
      <c r="B20" s="32">
        <v>35379</v>
      </c>
      <c r="C20" s="32">
        <v>43385</v>
      </c>
      <c r="D20" s="32">
        <v>251509</v>
      </c>
      <c r="E20" s="32">
        <v>364295</v>
      </c>
      <c r="F20" s="13">
        <f t="shared" si="0"/>
        <v>44.843723286244227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907329</v>
      </c>
      <c r="C22" s="32">
        <v>1039078</v>
      </c>
      <c r="D22" s="32">
        <v>8989679</v>
      </c>
      <c r="E22" s="32">
        <v>10127223</v>
      </c>
      <c r="F22" s="13">
        <f t="shared" si="0"/>
        <v>12.653888976458447</v>
      </c>
      <c r="G22" s="1"/>
      <c r="H22" s="1"/>
      <c r="I22" s="1"/>
    </row>
    <row r="23" spans="1:9" x14ac:dyDescent="0.25">
      <c r="A23" s="8" t="s">
        <v>60</v>
      </c>
      <c r="B23" s="31">
        <v>88624</v>
      </c>
      <c r="C23" s="31">
        <v>56318</v>
      </c>
      <c r="D23" s="31">
        <v>623543</v>
      </c>
      <c r="E23" s="31">
        <v>825209</v>
      </c>
      <c r="F23" s="10">
        <f t="shared" si="0"/>
        <v>32.341955566817376</v>
      </c>
      <c r="G23" s="1"/>
      <c r="H23" s="1"/>
      <c r="I23" s="1"/>
    </row>
    <row r="24" spans="1:9" x14ac:dyDescent="0.25">
      <c r="A24" s="11" t="s">
        <v>61</v>
      </c>
      <c r="B24" s="32">
        <v>29276</v>
      </c>
      <c r="C24" s="32">
        <v>39466</v>
      </c>
      <c r="D24" s="32">
        <v>214029</v>
      </c>
      <c r="E24" s="32">
        <v>340100</v>
      </c>
      <c r="F24" s="13">
        <f t="shared" si="0"/>
        <v>58.903699965892486</v>
      </c>
      <c r="G24" s="1"/>
      <c r="H24" s="1"/>
      <c r="I24" s="1"/>
    </row>
    <row r="25" spans="1:9" x14ac:dyDescent="0.25">
      <c r="A25" s="8" t="s">
        <v>62</v>
      </c>
      <c r="B25" s="31">
        <v>18853</v>
      </c>
      <c r="C25" s="31">
        <v>12333</v>
      </c>
      <c r="D25" s="31">
        <v>147518</v>
      </c>
      <c r="E25" s="31">
        <v>132414</v>
      </c>
      <c r="F25" s="10">
        <f t="shared" si="0"/>
        <v>-10.23875052535962</v>
      </c>
      <c r="G25" s="1"/>
      <c r="H25" s="1"/>
      <c r="I25" s="1"/>
    </row>
    <row r="26" spans="1:9" x14ac:dyDescent="0.25">
      <c r="A26" s="11" t="s">
        <v>63</v>
      </c>
      <c r="B26" s="32">
        <v>766</v>
      </c>
      <c r="C26" s="32">
        <v>2125</v>
      </c>
      <c r="D26" s="32">
        <v>770</v>
      </c>
      <c r="E26" s="32">
        <v>19331</v>
      </c>
      <c r="F26" s="13">
        <f t="shared" si="0"/>
        <v>2410.5194805194806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14</v>
      </c>
      <c r="D27" s="31">
        <v>0</v>
      </c>
      <c r="E27" s="31">
        <v>281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248758</v>
      </c>
      <c r="C28" s="32">
        <v>246291</v>
      </c>
      <c r="D28" s="32">
        <v>2299937</v>
      </c>
      <c r="E28" s="32">
        <v>2363275</v>
      </c>
      <c r="F28" s="13">
        <f t="shared" si="0"/>
        <v>2.7539015199111958</v>
      </c>
      <c r="G28" s="1"/>
      <c r="H28" s="1"/>
      <c r="I28" s="1"/>
    </row>
    <row r="29" spans="1:9" x14ac:dyDescent="0.25">
      <c r="A29" s="8" t="s">
        <v>66</v>
      </c>
      <c r="B29" s="31">
        <v>2876</v>
      </c>
      <c r="C29" s="31">
        <v>482</v>
      </c>
      <c r="D29" s="31">
        <v>18008</v>
      </c>
      <c r="E29" s="31">
        <v>9741</v>
      </c>
      <c r="F29" s="10">
        <f t="shared" si="0"/>
        <v>-45.907374500222126</v>
      </c>
      <c r="G29" s="1"/>
      <c r="H29" s="1"/>
      <c r="I29" s="1"/>
    </row>
    <row r="30" spans="1:9" x14ac:dyDescent="0.25">
      <c r="A30" s="11" t="s">
        <v>67</v>
      </c>
      <c r="B30" s="32">
        <v>101360</v>
      </c>
      <c r="C30" s="32">
        <v>106312</v>
      </c>
      <c r="D30" s="32">
        <v>812189</v>
      </c>
      <c r="E30" s="32">
        <v>938668</v>
      </c>
      <c r="F30" s="13">
        <f t="shared" si="0"/>
        <v>15.572606868598314</v>
      </c>
      <c r="G30" s="1"/>
      <c r="H30" s="1"/>
      <c r="I30" s="1"/>
    </row>
    <row r="31" spans="1:9" x14ac:dyDescent="0.25">
      <c r="A31" s="8" t="s">
        <v>68</v>
      </c>
      <c r="B31" s="31">
        <v>258278</v>
      </c>
      <c r="C31" s="31">
        <v>253006</v>
      </c>
      <c r="D31" s="31">
        <v>1964776</v>
      </c>
      <c r="E31" s="31">
        <v>2366636</v>
      </c>
      <c r="F31" s="10">
        <f t="shared" si="0"/>
        <v>20.453222148479014</v>
      </c>
      <c r="G31" s="1"/>
      <c r="H31" s="1"/>
      <c r="I31" s="1"/>
    </row>
    <row r="32" spans="1:9" x14ac:dyDescent="0.25">
      <c r="A32" s="11" t="s">
        <v>69</v>
      </c>
      <c r="B32" s="32">
        <v>3673999</v>
      </c>
      <c r="C32" s="32">
        <v>4663425</v>
      </c>
      <c r="D32" s="32">
        <v>35372706</v>
      </c>
      <c r="E32" s="32">
        <v>40284513</v>
      </c>
      <c r="F32" s="13">
        <f t="shared" si="0"/>
        <v>13.88586725595718</v>
      </c>
      <c r="G32" s="1"/>
      <c r="H32" s="1"/>
      <c r="I32" s="1"/>
    </row>
    <row r="33" spans="1:9" x14ac:dyDescent="0.25">
      <c r="A33" s="8" t="s">
        <v>70</v>
      </c>
      <c r="B33" s="31">
        <v>184276</v>
      </c>
      <c r="C33" s="31">
        <v>203995</v>
      </c>
      <c r="D33" s="31">
        <v>1652988</v>
      </c>
      <c r="E33" s="31">
        <v>1830585</v>
      </c>
      <c r="F33" s="10">
        <f t="shared" si="0"/>
        <v>10.743998141547308</v>
      </c>
      <c r="G33" s="1"/>
      <c r="H33" s="1"/>
      <c r="I33" s="1"/>
    </row>
    <row r="34" spans="1:9" x14ac:dyDescent="0.25">
      <c r="A34" s="11" t="s">
        <v>71</v>
      </c>
      <c r="B34" s="32">
        <v>1309</v>
      </c>
      <c r="C34" s="32">
        <v>0</v>
      </c>
      <c r="D34" s="32">
        <v>119424</v>
      </c>
      <c r="E34" s="32">
        <v>3710</v>
      </c>
      <c r="F34" s="13">
        <f t="shared" si="0"/>
        <v>-96.893421757770639</v>
      </c>
      <c r="G34" s="1"/>
      <c r="H34" s="1"/>
      <c r="I34" s="1"/>
    </row>
    <row r="35" spans="1:9" x14ac:dyDescent="0.25">
      <c r="A35" s="14" t="s">
        <v>72</v>
      </c>
      <c r="B35" s="15">
        <f>SUM(B7:B34)</f>
        <v>11096853</v>
      </c>
      <c r="C35" s="15">
        <f t="shared" ref="C35:E35" si="1">SUM(C7:C34)</f>
        <v>12141071</v>
      </c>
      <c r="D35" s="15">
        <f t="shared" si="1"/>
        <v>105660095</v>
      </c>
      <c r="E35" s="15">
        <f t="shared" si="1"/>
        <v>114304357</v>
      </c>
      <c r="F35" s="16">
        <f t="shared" si="0"/>
        <v>8.1811983985060834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78246</v>
      </c>
      <c r="C38" s="41">
        <f>D7</f>
        <v>109362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40284513</v>
      </c>
      <c r="G38" s="42">
        <f>LOOKUP(E38,$A$38:$A$65,$C$38:$C$65)</f>
        <v>35372706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947099</v>
      </c>
      <c r="C39" s="41">
        <f t="shared" ref="C39:C65" si="5">D8</f>
        <v>788634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30253563</v>
      </c>
      <c r="G39" s="42">
        <f t="shared" ref="G39:G65" si="8">LOOKUP(E39,$A$38:$A$65,$C$38:$C$65)</f>
        <v>31239798</v>
      </c>
    </row>
    <row r="40" spans="1:9" x14ac:dyDescent="0.25">
      <c r="A40" s="42" t="str">
        <f t="shared" si="3"/>
        <v>ALMERIA</v>
      </c>
      <c r="B40" s="41">
        <f t="shared" si="4"/>
        <v>23975</v>
      </c>
      <c r="C40" s="41">
        <f t="shared" si="5"/>
        <v>8993</v>
      </c>
      <c r="D40" s="41">
        <f t="shared" si="6"/>
        <v>21</v>
      </c>
      <c r="E40" s="42" t="str">
        <f t="shared" si="2"/>
        <v>BARCELONA</v>
      </c>
      <c r="F40" s="42">
        <f t="shared" si="7"/>
        <v>15704563</v>
      </c>
      <c r="G40" s="42">
        <f t="shared" si="8"/>
        <v>14520225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21647</v>
      </c>
      <c r="D41" s="41">
        <f t="shared" si="6"/>
        <v>28</v>
      </c>
      <c r="E41" s="42" t="str">
        <f t="shared" si="2"/>
        <v>LAS PALMAS</v>
      </c>
      <c r="F41" s="42">
        <f t="shared" si="7"/>
        <v>10127223</v>
      </c>
      <c r="G41" s="42">
        <f t="shared" si="8"/>
        <v>8989679</v>
      </c>
    </row>
    <row r="42" spans="1:9" x14ac:dyDescent="0.25">
      <c r="A42" s="42" t="str">
        <f t="shared" si="3"/>
        <v>BAHIA DE ALGECIRAS</v>
      </c>
      <c r="B42" s="41">
        <f t="shared" si="4"/>
        <v>30253563</v>
      </c>
      <c r="C42" s="41">
        <f t="shared" si="5"/>
        <v>31239798</v>
      </c>
      <c r="D42" s="41">
        <f t="shared" si="6"/>
        <v>2</v>
      </c>
      <c r="E42" s="42" t="str">
        <f t="shared" si="2"/>
        <v>BILBAO</v>
      </c>
      <c r="F42" s="42">
        <f t="shared" si="7"/>
        <v>4547729</v>
      </c>
      <c r="G42" s="42">
        <f t="shared" si="8"/>
        <v>3873640</v>
      </c>
    </row>
    <row r="43" spans="1:9" x14ac:dyDescent="0.25">
      <c r="A43" s="42" t="str">
        <f t="shared" si="3"/>
        <v>BAHIA DE CADIZ</v>
      </c>
      <c r="B43" s="41">
        <f t="shared" si="4"/>
        <v>911254</v>
      </c>
      <c r="C43" s="41">
        <f t="shared" si="5"/>
        <v>854680</v>
      </c>
      <c r="D43" s="41">
        <f t="shared" si="6"/>
        <v>12</v>
      </c>
      <c r="E43" s="42" t="str">
        <f t="shared" si="2"/>
        <v>TARRAGONA</v>
      </c>
      <c r="F43" s="42">
        <f t="shared" si="7"/>
        <v>2366636</v>
      </c>
      <c r="G43" s="42">
        <f t="shared" si="8"/>
        <v>1964776</v>
      </c>
    </row>
    <row r="44" spans="1:9" x14ac:dyDescent="0.25">
      <c r="A44" s="42" t="str">
        <f t="shared" si="3"/>
        <v>BALEARES</v>
      </c>
      <c r="B44" s="41">
        <f t="shared" si="4"/>
        <v>445333</v>
      </c>
      <c r="C44" s="41">
        <f t="shared" si="5"/>
        <v>525063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2363275</v>
      </c>
      <c r="G44" s="42">
        <f t="shared" si="8"/>
        <v>2299937</v>
      </c>
    </row>
    <row r="45" spans="1:9" x14ac:dyDescent="0.25">
      <c r="A45" s="42" t="str">
        <f t="shared" si="3"/>
        <v>BARCELONA</v>
      </c>
      <c r="B45" s="41">
        <f t="shared" si="4"/>
        <v>15704563</v>
      </c>
      <c r="C45" s="41">
        <f t="shared" si="5"/>
        <v>14520225</v>
      </c>
      <c r="D45" s="41">
        <f t="shared" si="6"/>
        <v>3</v>
      </c>
      <c r="E45" s="42" t="str">
        <f t="shared" si="2"/>
        <v>VIGO</v>
      </c>
      <c r="F45" s="42">
        <f t="shared" si="7"/>
        <v>1830585</v>
      </c>
      <c r="G45" s="42">
        <f t="shared" si="8"/>
        <v>1652988</v>
      </c>
    </row>
    <row r="46" spans="1:9" x14ac:dyDescent="0.25">
      <c r="A46" s="42" t="str">
        <f t="shared" si="3"/>
        <v>BILBAO</v>
      </c>
      <c r="B46" s="41">
        <f t="shared" si="4"/>
        <v>4547729</v>
      </c>
      <c r="C46" s="41">
        <f t="shared" si="5"/>
        <v>3873640</v>
      </c>
      <c r="D46" s="41">
        <f t="shared" si="6"/>
        <v>5</v>
      </c>
      <c r="E46" s="42" t="str">
        <f t="shared" si="2"/>
        <v>CASTELLON</v>
      </c>
      <c r="F46" s="42">
        <f t="shared" si="7"/>
        <v>1119032</v>
      </c>
      <c r="G46" s="42">
        <f t="shared" si="8"/>
        <v>712968</v>
      </c>
    </row>
    <row r="47" spans="1:9" x14ac:dyDescent="0.25">
      <c r="A47" s="42" t="str">
        <f t="shared" si="3"/>
        <v>CARTAGENA</v>
      </c>
      <c r="B47" s="41">
        <f t="shared" si="4"/>
        <v>628756</v>
      </c>
      <c r="C47" s="41">
        <f t="shared" si="5"/>
        <v>483669</v>
      </c>
      <c r="D47" s="41">
        <f t="shared" si="6"/>
        <v>14</v>
      </c>
      <c r="E47" s="42" t="str">
        <f t="shared" si="2"/>
        <v>ALICANTE</v>
      </c>
      <c r="F47" s="42">
        <f t="shared" si="7"/>
        <v>947099</v>
      </c>
      <c r="G47" s="42">
        <f t="shared" si="8"/>
        <v>788634</v>
      </c>
    </row>
    <row r="48" spans="1:9" x14ac:dyDescent="0.25">
      <c r="A48" s="42" t="str">
        <f t="shared" si="3"/>
        <v>CASTELLON</v>
      </c>
      <c r="B48" s="41">
        <f t="shared" si="4"/>
        <v>1119032</v>
      </c>
      <c r="C48" s="41">
        <f t="shared" si="5"/>
        <v>712968</v>
      </c>
      <c r="D48" s="41">
        <f t="shared" si="6"/>
        <v>9</v>
      </c>
      <c r="E48" s="42" t="str">
        <f t="shared" si="2"/>
        <v>SEVILLA</v>
      </c>
      <c r="F48" s="42">
        <f t="shared" si="7"/>
        <v>938668</v>
      </c>
      <c r="G48" s="42">
        <f t="shared" si="8"/>
        <v>812189</v>
      </c>
    </row>
    <row r="49" spans="1:7" x14ac:dyDescent="0.25">
      <c r="A49" s="42" t="str">
        <f t="shared" si="3"/>
        <v>CEUTA</v>
      </c>
      <c r="B49" s="41">
        <f t="shared" si="4"/>
        <v>34400</v>
      </c>
      <c r="C49" s="41">
        <f t="shared" si="5"/>
        <v>50911</v>
      </c>
      <c r="D49" s="41">
        <f t="shared" si="6"/>
        <v>20</v>
      </c>
      <c r="E49" s="42" t="str">
        <f t="shared" si="2"/>
        <v>BAHIA DE CADIZ</v>
      </c>
      <c r="F49" s="42">
        <f t="shared" si="7"/>
        <v>911254</v>
      </c>
      <c r="G49" s="42">
        <f t="shared" si="8"/>
        <v>854680</v>
      </c>
    </row>
    <row r="50" spans="1:7" x14ac:dyDescent="0.25">
      <c r="A50" s="42" t="str">
        <f t="shared" si="3"/>
        <v>FERROL-SAN CIBRAO</v>
      </c>
      <c r="B50" s="41">
        <f t="shared" si="4"/>
        <v>4426</v>
      </c>
      <c r="C50" s="41">
        <f t="shared" si="5"/>
        <v>3429</v>
      </c>
      <c r="D50" s="41">
        <f t="shared" si="6"/>
        <v>24</v>
      </c>
      <c r="E50" s="42" t="str">
        <f t="shared" si="2"/>
        <v>MALAGA</v>
      </c>
      <c r="F50" s="42">
        <f t="shared" si="7"/>
        <v>825209</v>
      </c>
      <c r="G50" s="42">
        <f t="shared" si="8"/>
        <v>623543</v>
      </c>
    </row>
    <row r="51" spans="1:7" x14ac:dyDescent="0.25">
      <c r="A51" s="42" t="str">
        <f t="shared" si="3"/>
        <v>GIJON</v>
      </c>
      <c r="B51" s="41">
        <f t="shared" si="4"/>
        <v>364295</v>
      </c>
      <c r="C51" s="41">
        <f t="shared" si="5"/>
        <v>251509</v>
      </c>
      <c r="D51" s="41">
        <f t="shared" si="6"/>
        <v>16</v>
      </c>
      <c r="E51" s="42" t="str">
        <f t="shared" si="2"/>
        <v>CARTAGENA</v>
      </c>
      <c r="F51" s="42">
        <f t="shared" si="7"/>
        <v>628756</v>
      </c>
      <c r="G51" s="42">
        <f t="shared" si="8"/>
        <v>483669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445333</v>
      </c>
      <c r="G52" s="42">
        <f t="shared" si="8"/>
        <v>525063</v>
      </c>
    </row>
    <row r="53" spans="1:7" x14ac:dyDescent="0.25">
      <c r="A53" s="42" t="str">
        <f t="shared" si="3"/>
        <v>LAS PALMAS</v>
      </c>
      <c r="B53" s="41">
        <f t="shared" si="4"/>
        <v>10127223</v>
      </c>
      <c r="C53" s="41">
        <f t="shared" si="5"/>
        <v>8989679</v>
      </c>
      <c r="D53" s="41">
        <f t="shared" si="6"/>
        <v>4</v>
      </c>
      <c r="E53" s="42" t="str">
        <f t="shared" si="2"/>
        <v>GIJON</v>
      </c>
      <c r="F53" s="42">
        <f t="shared" si="7"/>
        <v>364295</v>
      </c>
      <c r="G53" s="42">
        <f t="shared" si="8"/>
        <v>251509</v>
      </c>
    </row>
    <row r="54" spans="1:7" x14ac:dyDescent="0.25">
      <c r="A54" s="42" t="str">
        <f t="shared" si="3"/>
        <v>MALAGA</v>
      </c>
      <c r="B54" s="41">
        <f t="shared" si="4"/>
        <v>825209</v>
      </c>
      <c r="C54" s="41">
        <f t="shared" si="5"/>
        <v>623543</v>
      </c>
      <c r="D54" s="41">
        <f t="shared" si="6"/>
        <v>13</v>
      </c>
      <c r="E54" s="42" t="str">
        <f t="shared" si="2"/>
        <v>MARIN Y RIA DE PONTEVEDRA</v>
      </c>
      <c r="F54" s="42">
        <f t="shared" si="7"/>
        <v>340100</v>
      </c>
      <c r="G54" s="42">
        <f t="shared" si="8"/>
        <v>214029</v>
      </c>
    </row>
    <row r="55" spans="1:7" x14ac:dyDescent="0.25">
      <c r="A55" s="42" t="str">
        <f t="shared" si="3"/>
        <v>MARIN Y RIA DE PONTEVEDRA</v>
      </c>
      <c r="B55" s="41">
        <f t="shared" si="4"/>
        <v>340100</v>
      </c>
      <c r="C55" s="41">
        <f t="shared" si="5"/>
        <v>214029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132414</v>
      </c>
      <c r="G55" s="42">
        <f t="shared" si="8"/>
        <v>147518</v>
      </c>
    </row>
    <row r="56" spans="1:7" x14ac:dyDescent="0.25">
      <c r="A56" s="42" t="str">
        <f t="shared" si="3"/>
        <v>MELILLA</v>
      </c>
      <c r="B56" s="41">
        <f t="shared" si="4"/>
        <v>132414</v>
      </c>
      <c r="C56" s="41">
        <f t="shared" si="5"/>
        <v>147518</v>
      </c>
      <c r="D56" s="41">
        <f t="shared" si="6"/>
        <v>18</v>
      </c>
      <c r="E56" s="42" t="str">
        <f t="shared" si="2"/>
        <v>A CORUÑA</v>
      </c>
      <c r="F56" s="42">
        <f t="shared" si="9"/>
        <v>78246</v>
      </c>
      <c r="G56" s="42">
        <f t="shared" si="8"/>
        <v>109362</v>
      </c>
    </row>
    <row r="57" spans="1:7" x14ac:dyDescent="0.25">
      <c r="A57" s="42" t="str">
        <f t="shared" si="3"/>
        <v>MOTRIL</v>
      </c>
      <c r="B57" s="41">
        <f t="shared" si="4"/>
        <v>19331</v>
      </c>
      <c r="C57" s="41">
        <f t="shared" si="5"/>
        <v>770</v>
      </c>
      <c r="D57" s="41">
        <f t="shared" si="6"/>
        <v>22</v>
      </c>
      <c r="E57" s="42" t="str">
        <f t="shared" si="2"/>
        <v>CEUTA</v>
      </c>
      <c r="F57" s="42">
        <f t="shared" si="9"/>
        <v>34400</v>
      </c>
      <c r="G57" s="42">
        <f t="shared" si="8"/>
        <v>50911</v>
      </c>
    </row>
    <row r="58" spans="1:7" x14ac:dyDescent="0.25">
      <c r="A58" s="42" t="str">
        <f t="shared" si="3"/>
        <v>PASAIA</v>
      </c>
      <c r="B58" s="41">
        <f t="shared" si="4"/>
        <v>281</v>
      </c>
      <c r="C58" s="41">
        <f t="shared" si="5"/>
        <v>0</v>
      </c>
      <c r="D58" s="41">
        <f t="shared" si="6"/>
        <v>26</v>
      </c>
      <c r="E58" s="42" t="str">
        <f t="shared" si="2"/>
        <v>ALMERIA</v>
      </c>
      <c r="F58" s="42">
        <f t="shared" si="9"/>
        <v>23975</v>
      </c>
      <c r="G58" s="42">
        <f t="shared" si="8"/>
        <v>8993</v>
      </c>
    </row>
    <row r="59" spans="1:7" x14ac:dyDescent="0.25">
      <c r="A59" s="42" t="str">
        <f t="shared" si="3"/>
        <v>SANTA CRUZ DE TENERIFE</v>
      </c>
      <c r="B59" s="41">
        <f t="shared" si="4"/>
        <v>2363275</v>
      </c>
      <c r="C59" s="41">
        <f t="shared" si="5"/>
        <v>2299937</v>
      </c>
      <c r="D59" s="41">
        <f t="shared" si="6"/>
        <v>7</v>
      </c>
      <c r="E59" s="42" t="str">
        <f t="shared" si="2"/>
        <v>MOTRIL</v>
      </c>
      <c r="F59" s="42">
        <f t="shared" si="9"/>
        <v>19331</v>
      </c>
      <c r="G59" s="42">
        <f t="shared" si="8"/>
        <v>770</v>
      </c>
    </row>
    <row r="60" spans="1:7" x14ac:dyDescent="0.25">
      <c r="A60" s="42" t="str">
        <f t="shared" si="3"/>
        <v>SANTANDER</v>
      </c>
      <c r="B60" s="41">
        <f t="shared" si="4"/>
        <v>9741</v>
      </c>
      <c r="C60" s="41">
        <f t="shared" si="5"/>
        <v>18008</v>
      </c>
      <c r="D60" s="41">
        <f t="shared" si="6"/>
        <v>23</v>
      </c>
      <c r="E60" s="42" t="str">
        <f t="shared" si="2"/>
        <v>SANTANDER</v>
      </c>
      <c r="F60" s="42">
        <f t="shared" si="9"/>
        <v>9741</v>
      </c>
      <c r="G60" s="42">
        <f t="shared" si="8"/>
        <v>18008</v>
      </c>
    </row>
    <row r="61" spans="1:7" x14ac:dyDescent="0.25">
      <c r="A61" s="42" t="str">
        <f t="shared" si="3"/>
        <v>SEVILLA</v>
      </c>
      <c r="B61" s="41">
        <f t="shared" si="4"/>
        <v>938668</v>
      </c>
      <c r="C61" s="41">
        <f t="shared" si="5"/>
        <v>812189</v>
      </c>
      <c r="D61" s="41">
        <f t="shared" si="6"/>
        <v>11</v>
      </c>
      <c r="E61" s="42" t="str">
        <f t="shared" si="2"/>
        <v>FERROL-SAN CIBRAO</v>
      </c>
      <c r="F61" s="42">
        <f t="shared" si="9"/>
        <v>4426</v>
      </c>
      <c r="G61" s="42">
        <f t="shared" si="8"/>
        <v>3429</v>
      </c>
    </row>
    <row r="62" spans="1:7" x14ac:dyDescent="0.25">
      <c r="A62" s="42" t="str">
        <f t="shared" si="3"/>
        <v>TARRAGONA</v>
      </c>
      <c r="B62" s="41">
        <f t="shared" si="4"/>
        <v>2366636</v>
      </c>
      <c r="C62" s="41">
        <f t="shared" si="5"/>
        <v>1964776</v>
      </c>
      <c r="D62" s="41">
        <f t="shared" si="6"/>
        <v>6</v>
      </c>
      <c r="E62" s="42" t="str">
        <f t="shared" si="2"/>
        <v>VILAGARCIA</v>
      </c>
      <c r="F62" s="42">
        <f t="shared" si="9"/>
        <v>3710</v>
      </c>
      <c r="G62" s="42">
        <f t="shared" si="8"/>
        <v>119424</v>
      </c>
    </row>
    <row r="63" spans="1:7" x14ac:dyDescent="0.25">
      <c r="A63" s="42" t="str">
        <f t="shared" si="3"/>
        <v>VALENCIA</v>
      </c>
      <c r="B63" s="41">
        <f t="shared" si="4"/>
        <v>40284513</v>
      </c>
      <c r="C63" s="41">
        <f t="shared" si="5"/>
        <v>35372706</v>
      </c>
      <c r="D63" s="41">
        <f t="shared" si="6"/>
        <v>1</v>
      </c>
      <c r="E63" s="42" t="str">
        <f t="shared" si="2"/>
        <v>PASAIA</v>
      </c>
      <c r="F63" s="42">
        <f t="shared" si="9"/>
        <v>281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1830585</v>
      </c>
      <c r="C64" s="41">
        <f t="shared" si="5"/>
        <v>1652988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3710</v>
      </c>
      <c r="C65" s="41">
        <f t="shared" si="5"/>
        <v>119424</v>
      </c>
      <c r="D65" s="41">
        <f t="shared" si="6"/>
        <v>25</v>
      </c>
      <c r="E65" s="42" t="str">
        <f t="shared" si="2"/>
        <v>AVILES</v>
      </c>
      <c r="F65" s="42">
        <f t="shared" si="9"/>
        <v>0</v>
      </c>
      <c r="G65" s="42">
        <f t="shared" si="8"/>
        <v>21647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14303</v>
      </c>
      <c r="C8" s="34">
        <v>1689</v>
      </c>
      <c r="D8" s="34">
        <v>149762</v>
      </c>
      <c r="E8" s="34">
        <v>110678</v>
      </c>
      <c r="F8" s="13">
        <f t="shared" ref="F8:F35" si="0">((E8*100)/D8)-100</f>
        <v>-26.097407887180992</v>
      </c>
      <c r="G8" s="1"/>
      <c r="H8" s="1"/>
      <c r="I8" s="1"/>
    </row>
    <row r="9" spans="1:12" x14ac:dyDescent="0.25">
      <c r="A9" s="8" t="s">
        <v>46</v>
      </c>
      <c r="B9" s="33">
        <v>39390</v>
      </c>
      <c r="C9" s="33">
        <v>34608</v>
      </c>
      <c r="D9" s="33">
        <v>345582</v>
      </c>
      <c r="E9" s="33">
        <v>360335</v>
      </c>
      <c r="F9" s="10">
        <f t="shared" si="0"/>
        <v>4.2690302156941016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345033</v>
      </c>
      <c r="C11" s="33">
        <v>332119</v>
      </c>
      <c r="D11" s="33">
        <v>3538667</v>
      </c>
      <c r="E11" s="33">
        <v>3459137</v>
      </c>
      <c r="F11" s="10">
        <f t="shared" si="0"/>
        <v>-2.2474564574739588</v>
      </c>
      <c r="G11" s="1"/>
      <c r="H11" s="1"/>
      <c r="I11" s="1"/>
    </row>
    <row r="12" spans="1:12" x14ac:dyDescent="0.25">
      <c r="A12" s="11" t="s">
        <v>49</v>
      </c>
      <c r="B12" s="34">
        <v>105651</v>
      </c>
      <c r="C12" s="34">
        <v>103612</v>
      </c>
      <c r="D12" s="34">
        <v>996821</v>
      </c>
      <c r="E12" s="34">
        <v>1042807</v>
      </c>
      <c r="F12" s="13">
        <f t="shared" si="0"/>
        <v>4.6132655712510058</v>
      </c>
      <c r="G12" s="1"/>
      <c r="H12" s="1"/>
      <c r="I12" s="1"/>
    </row>
    <row r="13" spans="1:12" x14ac:dyDescent="0.25">
      <c r="A13" s="8" t="s">
        <v>50</v>
      </c>
      <c r="B13" s="33">
        <v>627318</v>
      </c>
      <c r="C13" s="33">
        <v>596517</v>
      </c>
      <c r="D13" s="33">
        <v>6810964</v>
      </c>
      <c r="E13" s="33">
        <v>6722839</v>
      </c>
      <c r="F13" s="10">
        <f t="shared" si="0"/>
        <v>-1.2938697077241983</v>
      </c>
      <c r="G13" s="1"/>
      <c r="H13" s="1"/>
      <c r="I13" s="1"/>
    </row>
    <row r="14" spans="1:12" x14ac:dyDescent="0.25">
      <c r="A14" s="11" t="s">
        <v>51</v>
      </c>
      <c r="B14" s="34">
        <v>725114</v>
      </c>
      <c r="C14" s="34">
        <v>675154</v>
      </c>
      <c r="D14" s="34">
        <v>7007838</v>
      </c>
      <c r="E14" s="34">
        <v>7200559</v>
      </c>
      <c r="F14" s="13">
        <f t="shared" si="0"/>
        <v>2.750077841411283</v>
      </c>
      <c r="G14" s="1"/>
      <c r="H14" s="1"/>
      <c r="I14" s="1"/>
    </row>
    <row r="15" spans="1:12" x14ac:dyDescent="0.25">
      <c r="A15" s="8" t="s">
        <v>52</v>
      </c>
      <c r="B15" s="33">
        <v>102506</v>
      </c>
      <c r="C15" s="33">
        <v>114754</v>
      </c>
      <c r="D15" s="33">
        <v>637150</v>
      </c>
      <c r="E15" s="33">
        <v>1074043</v>
      </c>
      <c r="F15" s="10">
        <f t="shared" si="0"/>
        <v>68.569881503570599</v>
      </c>
      <c r="G15" s="1"/>
      <c r="H15" s="1"/>
      <c r="I15" s="1"/>
    </row>
    <row r="16" spans="1:12" x14ac:dyDescent="0.25">
      <c r="A16" s="11" t="s">
        <v>53</v>
      </c>
      <c r="B16" s="34">
        <v>939</v>
      </c>
      <c r="C16" s="34">
        <v>0</v>
      </c>
      <c r="D16" s="34">
        <v>3439</v>
      </c>
      <c r="E16" s="34">
        <v>10829</v>
      </c>
      <c r="F16" s="17">
        <f t="shared" si="0"/>
        <v>214.8880488514103</v>
      </c>
      <c r="G16" s="1"/>
      <c r="H16" s="1"/>
      <c r="I16" s="1"/>
    </row>
    <row r="17" spans="1:9" x14ac:dyDescent="0.25">
      <c r="A17" s="8" t="s">
        <v>54</v>
      </c>
      <c r="B17" s="33">
        <v>21131</v>
      </c>
      <c r="C17" s="33">
        <v>16424</v>
      </c>
      <c r="D17" s="33">
        <v>224526</v>
      </c>
      <c r="E17" s="33">
        <v>127487</v>
      </c>
      <c r="F17" s="10">
        <f t="shared" si="0"/>
        <v>-43.219493510773809</v>
      </c>
      <c r="G17" s="1"/>
      <c r="H17" s="1"/>
      <c r="I17" s="1"/>
    </row>
    <row r="18" spans="1:9" x14ac:dyDescent="0.25">
      <c r="A18" s="11" t="s">
        <v>55</v>
      </c>
      <c r="B18" s="34">
        <v>86955</v>
      </c>
      <c r="C18" s="34">
        <v>70168</v>
      </c>
      <c r="D18" s="34">
        <v>780468</v>
      </c>
      <c r="E18" s="34">
        <v>730561</v>
      </c>
      <c r="F18" s="13">
        <f t="shared" si="0"/>
        <v>-6.3944966353521266</v>
      </c>
      <c r="G18" s="1"/>
      <c r="H18" s="1"/>
      <c r="I18" s="1"/>
    </row>
    <row r="19" spans="1:9" x14ac:dyDescent="0.25">
      <c r="A19" s="8" t="s">
        <v>56</v>
      </c>
      <c r="B19" s="33">
        <v>12943</v>
      </c>
      <c r="C19" s="33">
        <v>12625</v>
      </c>
      <c r="D19" s="33">
        <v>123570</v>
      </c>
      <c r="E19" s="33">
        <v>104182</v>
      </c>
      <c r="F19" s="10">
        <f t="shared" si="0"/>
        <v>-15.689892368697897</v>
      </c>
      <c r="G19" s="1"/>
      <c r="H19" s="1"/>
      <c r="I19" s="1"/>
    </row>
    <row r="20" spans="1:9" x14ac:dyDescent="0.25">
      <c r="A20" s="11" t="s">
        <v>57</v>
      </c>
      <c r="B20" s="34">
        <v>0</v>
      </c>
      <c r="C20" s="34">
        <v>23425</v>
      </c>
      <c r="D20" s="34">
        <v>0</v>
      </c>
      <c r="E20" s="34">
        <v>32729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204043</v>
      </c>
      <c r="C22" s="34">
        <v>201080</v>
      </c>
      <c r="D22" s="34">
        <v>1877027</v>
      </c>
      <c r="E22" s="34">
        <v>1978990</v>
      </c>
      <c r="F22" s="13">
        <f t="shared" si="0"/>
        <v>5.4321541458913458</v>
      </c>
      <c r="G22" s="1"/>
      <c r="H22" s="1"/>
      <c r="I22" s="1"/>
    </row>
    <row r="23" spans="1:9" x14ac:dyDescent="0.25">
      <c r="A23" s="8" t="s">
        <v>60</v>
      </c>
      <c r="B23" s="33">
        <v>49298</v>
      </c>
      <c r="C23" s="33">
        <v>38732</v>
      </c>
      <c r="D23" s="33">
        <v>454283</v>
      </c>
      <c r="E23" s="33">
        <v>398354</v>
      </c>
      <c r="F23" s="10">
        <f t="shared" si="0"/>
        <v>-12.311488653548565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5153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50415</v>
      </c>
      <c r="C25" s="33">
        <v>49306</v>
      </c>
      <c r="D25" s="33">
        <v>462824</v>
      </c>
      <c r="E25" s="33">
        <v>472851</v>
      </c>
      <c r="F25" s="10">
        <f t="shared" si="0"/>
        <v>2.16648229132457</v>
      </c>
      <c r="G25" s="1"/>
      <c r="H25" s="1"/>
      <c r="I25" s="1"/>
    </row>
    <row r="26" spans="1:9" x14ac:dyDescent="0.25">
      <c r="A26" s="11" t="s">
        <v>63</v>
      </c>
      <c r="B26" s="34">
        <v>2269</v>
      </c>
      <c r="C26" s="34">
        <v>0</v>
      </c>
      <c r="D26" s="34">
        <v>22651</v>
      </c>
      <c r="E26" s="34">
        <v>6924</v>
      </c>
      <c r="F26" s="13">
        <f t="shared" si="0"/>
        <v>-69.431813164981676</v>
      </c>
      <c r="G26" s="1"/>
      <c r="H26" s="1"/>
      <c r="I26" s="1"/>
    </row>
    <row r="27" spans="1:9" x14ac:dyDescent="0.25">
      <c r="A27" s="8" t="s">
        <v>64</v>
      </c>
      <c r="B27" s="33">
        <v>38348</v>
      </c>
      <c r="C27" s="33">
        <v>48637</v>
      </c>
      <c r="D27" s="33">
        <v>334672</v>
      </c>
      <c r="E27" s="33">
        <v>390372</v>
      </c>
      <c r="F27" s="10">
        <f t="shared" si="0"/>
        <v>16.643161065162303</v>
      </c>
      <c r="G27" s="1"/>
      <c r="H27" s="1"/>
      <c r="I27" s="1"/>
    </row>
    <row r="28" spans="1:9" x14ac:dyDescent="0.25">
      <c r="A28" s="11" t="s">
        <v>65</v>
      </c>
      <c r="B28" s="34">
        <v>267173</v>
      </c>
      <c r="C28" s="34">
        <v>268302</v>
      </c>
      <c r="D28" s="34">
        <v>2713128</v>
      </c>
      <c r="E28" s="34">
        <v>2774429</v>
      </c>
      <c r="F28" s="13">
        <f t="shared" si="0"/>
        <v>2.2594215975066447</v>
      </c>
      <c r="G28" s="1"/>
      <c r="H28" s="1"/>
      <c r="I28" s="1"/>
    </row>
    <row r="29" spans="1:9" x14ac:dyDescent="0.25">
      <c r="A29" s="8" t="s">
        <v>66</v>
      </c>
      <c r="B29" s="33">
        <v>84735</v>
      </c>
      <c r="C29" s="33">
        <v>132304</v>
      </c>
      <c r="D29" s="33">
        <v>631697</v>
      </c>
      <c r="E29" s="33">
        <v>1069049</v>
      </c>
      <c r="F29" s="10">
        <f t="shared" si="0"/>
        <v>69.234458925719139</v>
      </c>
      <c r="G29" s="1"/>
      <c r="H29" s="1"/>
      <c r="I29" s="1"/>
    </row>
    <row r="30" spans="1:9" x14ac:dyDescent="0.25">
      <c r="A30" s="11" t="s">
        <v>67</v>
      </c>
      <c r="B30" s="34">
        <v>19221</v>
      </c>
      <c r="C30" s="34">
        <v>23555</v>
      </c>
      <c r="D30" s="34">
        <v>201258</v>
      </c>
      <c r="E30" s="34">
        <v>180907</v>
      </c>
      <c r="F30" s="13">
        <f t="shared" si="0"/>
        <v>-10.111896173071386</v>
      </c>
      <c r="G30" s="1"/>
      <c r="H30" s="1"/>
      <c r="I30" s="1"/>
    </row>
    <row r="31" spans="1:9" x14ac:dyDescent="0.25">
      <c r="A31" s="8" t="s">
        <v>68</v>
      </c>
      <c r="B31" s="33">
        <v>17083</v>
      </c>
      <c r="C31" s="33">
        <v>10367</v>
      </c>
      <c r="D31" s="33">
        <v>114114</v>
      </c>
      <c r="E31" s="33">
        <v>150214</v>
      </c>
      <c r="F31" s="10">
        <f t="shared" si="0"/>
        <v>31.635031635031623</v>
      </c>
      <c r="G31" s="1"/>
      <c r="H31" s="1"/>
      <c r="I31" s="1"/>
    </row>
    <row r="32" spans="1:9" x14ac:dyDescent="0.25">
      <c r="A32" s="11" t="s">
        <v>69</v>
      </c>
      <c r="B32" s="34">
        <v>386785</v>
      </c>
      <c r="C32" s="34">
        <v>380043</v>
      </c>
      <c r="D32" s="34">
        <v>3702373</v>
      </c>
      <c r="E32" s="34">
        <v>3907556</v>
      </c>
      <c r="F32" s="13">
        <f t="shared" si="0"/>
        <v>5.5419321608060557</v>
      </c>
      <c r="G32" s="1"/>
      <c r="H32" s="1"/>
      <c r="I32" s="1"/>
    </row>
    <row r="33" spans="1:9" x14ac:dyDescent="0.25">
      <c r="A33" s="8" t="s">
        <v>70</v>
      </c>
      <c r="B33" s="33">
        <v>92056</v>
      </c>
      <c r="C33" s="33">
        <v>85226</v>
      </c>
      <c r="D33" s="33">
        <v>747691</v>
      </c>
      <c r="E33" s="33">
        <v>806482</v>
      </c>
      <c r="F33" s="10">
        <f t="shared" si="0"/>
        <v>7.8630075793342371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3292709</v>
      </c>
      <c r="C35" s="15">
        <f t="shared" ref="C35:E35" si="1">SUM(C7:C34)</f>
        <v>3218647</v>
      </c>
      <c r="D35" s="15">
        <f t="shared" si="1"/>
        <v>31880505</v>
      </c>
      <c r="E35" s="15">
        <f t="shared" si="1"/>
        <v>33117467</v>
      </c>
      <c r="F35" s="16">
        <f t="shared" si="0"/>
        <v>3.8799950000792052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7200559</v>
      </c>
      <c r="G38" s="42">
        <f>LOOKUP(E38,$A$38:$A$65,$C$38:$C$65)</f>
        <v>7007838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110678</v>
      </c>
      <c r="C39" s="41">
        <f t="shared" ref="C39:C65" si="5">D8</f>
        <v>149762</v>
      </c>
      <c r="D39" s="41">
        <f t="shared" ref="D39:D65" si="6">_xlfn.RANK.EQ(B39,$B$38:$B$65)+COUNTIF($B$38:$B$65,B39)-1</f>
        <v>19</v>
      </c>
      <c r="E39" s="42" t="str">
        <f t="shared" si="2"/>
        <v>BALEARES</v>
      </c>
      <c r="F39" s="42">
        <f t="shared" ref="F39:F54" si="7">LOOKUP(E39,$A$38:$A$65,$B$38:$B$65)</f>
        <v>6722839</v>
      </c>
      <c r="G39" s="42">
        <f t="shared" ref="G39:G65" si="8">LOOKUP(E39,$A$38:$A$65,$C$38:$C$65)</f>
        <v>6810964</v>
      </c>
    </row>
    <row r="40" spans="1:9" x14ac:dyDescent="0.25">
      <c r="A40" s="42" t="str">
        <f t="shared" si="3"/>
        <v>ALMERIA</v>
      </c>
      <c r="B40" s="41">
        <f t="shared" si="4"/>
        <v>360335</v>
      </c>
      <c r="C40" s="41">
        <f t="shared" si="5"/>
        <v>345582</v>
      </c>
      <c r="D40" s="41">
        <f t="shared" si="6"/>
        <v>15</v>
      </c>
      <c r="E40" s="42" t="str">
        <f t="shared" si="2"/>
        <v>VALENCIA</v>
      </c>
      <c r="F40" s="42">
        <f t="shared" si="7"/>
        <v>3907556</v>
      </c>
      <c r="G40" s="42">
        <f t="shared" si="8"/>
        <v>3702373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3459137</v>
      </c>
      <c r="G41" s="42">
        <f t="shared" si="8"/>
        <v>3538667</v>
      </c>
    </row>
    <row r="42" spans="1:9" x14ac:dyDescent="0.25">
      <c r="A42" s="42" t="str">
        <f t="shared" si="3"/>
        <v>BAHIA DE ALGECIRAS</v>
      </c>
      <c r="B42" s="41">
        <f t="shared" si="4"/>
        <v>3459137</v>
      </c>
      <c r="C42" s="41">
        <f t="shared" si="5"/>
        <v>3538667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2774429</v>
      </c>
      <c r="G42" s="42">
        <f t="shared" si="8"/>
        <v>2713128</v>
      </c>
    </row>
    <row r="43" spans="1:9" x14ac:dyDescent="0.25">
      <c r="A43" s="42" t="str">
        <f t="shared" si="3"/>
        <v>BAHIA DE CADIZ</v>
      </c>
      <c r="B43" s="41">
        <f t="shared" si="4"/>
        <v>1042807</v>
      </c>
      <c r="C43" s="41">
        <f t="shared" si="5"/>
        <v>996821</v>
      </c>
      <c r="D43" s="41">
        <f t="shared" si="6"/>
        <v>9</v>
      </c>
      <c r="E43" s="42" t="str">
        <f t="shared" si="2"/>
        <v>LAS PALMAS</v>
      </c>
      <c r="F43" s="42">
        <f t="shared" si="7"/>
        <v>1978990</v>
      </c>
      <c r="G43" s="42">
        <f t="shared" si="8"/>
        <v>1877027</v>
      </c>
    </row>
    <row r="44" spans="1:9" x14ac:dyDescent="0.25">
      <c r="A44" s="42" t="str">
        <f t="shared" si="3"/>
        <v>BALEARES</v>
      </c>
      <c r="B44" s="41">
        <f t="shared" si="4"/>
        <v>6722839</v>
      </c>
      <c r="C44" s="41">
        <f t="shared" si="5"/>
        <v>6810964</v>
      </c>
      <c r="D44" s="41">
        <f t="shared" si="6"/>
        <v>2</v>
      </c>
      <c r="E44" s="42" t="str">
        <f t="shared" si="2"/>
        <v>BILBAO</v>
      </c>
      <c r="F44" s="42">
        <f t="shared" si="7"/>
        <v>1074043</v>
      </c>
      <c r="G44" s="42">
        <f t="shared" si="8"/>
        <v>637150</v>
      </c>
    </row>
    <row r="45" spans="1:9" x14ac:dyDescent="0.25">
      <c r="A45" s="42" t="str">
        <f t="shared" si="3"/>
        <v>BARCELONA</v>
      </c>
      <c r="B45" s="41">
        <f t="shared" si="4"/>
        <v>7200559</v>
      </c>
      <c r="C45" s="41">
        <f t="shared" si="5"/>
        <v>7007838</v>
      </c>
      <c r="D45" s="41">
        <f t="shared" si="6"/>
        <v>1</v>
      </c>
      <c r="E45" s="42" t="str">
        <f t="shared" si="2"/>
        <v>SANTANDER</v>
      </c>
      <c r="F45" s="42">
        <f t="shared" si="7"/>
        <v>1069049</v>
      </c>
      <c r="G45" s="42">
        <f t="shared" si="8"/>
        <v>631697</v>
      </c>
    </row>
    <row r="46" spans="1:9" x14ac:dyDescent="0.25">
      <c r="A46" s="42" t="str">
        <f t="shared" si="3"/>
        <v>BILBAO</v>
      </c>
      <c r="B46" s="41">
        <f t="shared" si="4"/>
        <v>1074043</v>
      </c>
      <c r="C46" s="41">
        <f t="shared" si="5"/>
        <v>637150</v>
      </c>
      <c r="D46" s="41">
        <f t="shared" si="6"/>
        <v>7</v>
      </c>
      <c r="E46" s="42" t="str">
        <f t="shared" si="2"/>
        <v>BAHIA DE CADIZ</v>
      </c>
      <c r="F46" s="42">
        <f t="shared" si="7"/>
        <v>1042807</v>
      </c>
      <c r="G46" s="42">
        <f t="shared" si="8"/>
        <v>996821</v>
      </c>
    </row>
    <row r="47" spans="1:9" x14ac:dyDescent="0.25">
      <c r="A47" s="42" t="str">
        <f t="shared" si="3"/>
        <v>CARTAGENA</v>
      </c>
      <c r="B47" s="41">
        <f t="shared" si="4"/>
        <v>10829</v>
      </c>
      <c r="C47" s="41">
        <f t="shared" si="5"/>
        <v>3439</v>
      </c>
      <c r="D47" s="41">
        <f t="shared" si="6"/>
        <v>22</v>
      </c>
      <c r="E47" s="42" t="str">
        <f t="shared" si="2"/>
        <v>VIGO</v>
      </c>
      <c r="F47" s="42">
        <f t="shared" si="7"/>
        <v>806482</v>
      </c>
      <c r="G47" s="42">
        <f t="shared" si="8"/>
        <v>747691</v>
      </c>
    </row>
    <row r="48" spans="1:9" x14ac:dyDescent="0.25">
      <c r="A48" s="42" t="str">
        <f t="shared" si="3"/>
        <v>CASTELLON</v>
      </c>
      <c r="B48" s="41">
        <f t="shared" si="4"/>
        <v>127487</v>
      </c>
      <c r="C48" s="41">
        <f t="shared" si="5"/>
        <v>224526</v>
      </c>
      <c r="D48" s="41">
        <f t="shared" si="6"/>
        <v>18</v>
      </c>
      <c r="E48" s="42" t="str">
        <f t="shared" si="2"/>
        <v>CEUTA</v>
      </c>
      <c r="F48" s="42">
        <f t="shared" si="7"/>
        <v>730561</v>
      </c>
      <c r="G48" s="42">
        <f t="shared" si="8"/>
        <v>780468</v>
      </c>
    </row>
    <row r="49" spans="1:7" x14ac:dyDescent="0.25">
      <c r="A49" s="42" t="str">
        <f t="shared" si="3"/>
        <v>CEUTA</v>
      </c>
      <c r="B49" s="41">
        <f t="shared" si="4"/>
        <v>730561</v>
      </c>
      <c r="C49" s="41">
        <f t="shared" si="5"/>
        <v>780468</v>
      </c>
      <c r="D49" s="41">
        <f t="shared" si="6"/>
        <v>11</v>
      </c>
      <c r="E49" s="42" t="str">
        <f t="shared" si="2"/>
        <v>MELILLA</v>
      </c>
      <c r="F49" s="42">
        <f t="shared" si="7"/>
        <v>472851</v>
      </c>
      <c r="G49" s="42">
        <f t="shared" si="8"/>
        <v>462824</v>
      </c>
    </row>
    <row r="50" spans="1:7" x14ac:dyDescent="0.25">
      <c r="A50" s="42" t="str">
        <f t="shared" si="3"/>
        <v>FERROL-SAN CIBRAO</v>
      </c>
      <c r="B50" s="41">
        <f t="shared" si="4"/>
        <v>104182</v>
      </c>
      <c r="C50" s="41">
        <f t="shared" si="5"/>
        <v>123570</v>
      </c>
      <c r="D50" s="41">
        <f t="shared" si="6"/>
        <v>20</v>
      </c>
      <c r="E50" s="42" t="str">
        <f t="shared" si="2"/>
        <v>MALAGA</v>
      </c>
      <c r="F50" s="42">
        <f t="shared" si="7"/>
        <v>398354</v>
      </c>
      <c r="G50" s="42">
        <f t="shared" si="8"/>
        <v>454283</v>
      </c>
    </row>
    <row r="51" spans="1:7" x14ac:dyDescent="0.25">
      <c r="A51" s="42" t="str">
        <f t="shared" si="3"/>
        <v>GIJON</v>
      </c>
      <c r="B51" s="41">
        <f t="shared" si="4"/>
        <v>32729</v>
      </c>
      <c r="C51" s="41">
        <f t="shared" si="5"/>
        <v>0</v>
      </c>
      <c r="D51" s="41">
        <f t="shared" si="6"/>
        <v>21</v>
      </c>
      <c r="E51" s="42" t="str">
        <f t="shared" si="2"/>
        <v>PASAIA</v>
      </c>
      <c r="F51" s="42">
        <f t="shared" si="7"/>
        <v>390372</v>
      </c>
      <c r="G51" s="42">
        <f t="shared" si="8"/>
        <v>334672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360335</v>
      </c>
      <c r="G52" s="42">
        <f t="shared" si="8"/>
        <v>345582</v>
      </c>
    </row>
    <row r="53" spans="1:7" x14ac:dyDescent="0.25">
      <c r="A53" s="42" t="str">
        <f t="shared" si="3"/>
        <v>LAS PALMAS</v>
      </c>
      <c r="B53" s="41">
        <f t="shared" si="4"/>
        <v>1978990</v>
      </c>
      <c r="C53" s="41">
        <f t="shared" si="5"/>
        <v>1877027</v>
      </c>
      <c r="D53" s="41">
        <f t="shared" si="6"/>
        <v>6</v>
      </c>
      <c r="E53" s="42" t="str">
        <f t="shared" si="2"/>
        <v>SEVILLA</v>
      </c>
      <c r="F53" s="42">
        <f t="shared" si="7"/>
        <v>180907</v>
      </c>
      <c r="G53" s="42">
        <f t="shared" si="8"/>
        <v>201258</v>
      </c>
    </row>
    <row r="54" spans="1:7" x14ac:dyDescent="0.25">
      <c r="A54" s="42" t="str">
        <f t="shared" si="3"/>
        <v>MALAGA</v>
      </c>
      <c r="B54" s="41">
        <f t="shared" si="4"/>
        <v>398354</v>
      </c>
      <c r="C54" s="41">
        <f t="shared" si="5"/>
        <v>454283</v>
      </c>
      <c r="D54" s="41">
        <f t="shared" si="6"/>
        <v>13</v>
      </c>
      <c r="E54" s="42" t="str">
        <f t="shared" si="2"/>
        <v>TARRAGONA</v>
      </c>
      <c r="F54" s="42">
        <f t="shared" si="7"/>
        <v>150214</v>
      </c>
      <c r="G54" s="42">
        <f t="shared" si="8"/>
        <v>114114</v>
      </c>
    </row>
    <row r="55" spans="1:7" x14ac:dyDescent="0.25">
      <c r="A55" s="42" t="str">
        <f t="shared" si="3"/>
        <v>MARIN Y RIA DE PONTEVEDRA</v>
      </c>
      <c r="B55" s="41">
        <f t="shared" si="4"/>
        <v>5153</v>
      </c>
      <c r="C55" s="41">
        <f t="shared" si="5"/>
        <v>0</v>
      </c>
      <c r="D55" s="41">
        <f t="shared" si="6"/>
        <v>24</v>
      </c>
      <c r="E55" s="42" t="str">
        <f t="shared" si="2"/>
        <v>CASTELLON</v>
      </c>
      <c r="F55" s="42">
        <f t="shared" ref="F55:F65" si="9">LOOKUP(E55,$A$38:$A$65,$B$38:$B$65)</f>
        <v>127487</v>
      </c>
      <c r="G55" s="42">
        <f t="shared" si="8"/>
        <v>224526</v>
      </c>
    </row>
    <row r="56" spans="1:7" x14ac:dyDescent="0.25">
      <c r="A56" s="42" t="str">
        <f t="shared" si="3"/>
        <v>MELILLA</v>
      </c>
      <c r="B56" s="41">
        <f t="shared" si="4"/>
        <v>472851</v>
      </c>
      <c r="C56" s="41">
        <f t="shared" si="5"/>
        <v>462824</v>
      </c>
      <c r="D56" s="41">
        <f t="shared" si="6"/>
        <v>12</v>
      </c>
      <c r="E56" s="42" t="str">
        <f t="shared" si="2"/>
        <v>ALICANTE</v>
      </c>
      <c r="F56" s="42">
        <f t="shared" si="9"/>
        <v>110678</v>
      </c>
      <c r="G56" s="42">
        <f t="shared" si="8"/>
        <v>149762</v>
      </c>
    </row>
    <row r="57" spans="1:7" x14ac:dyDescent="0.25">
      <c r="A57" s="42" t="str">
        <f t="shared" si="3"/>
        <v>MOTRIL</v>
      </c>
      <c r="B57" s="41">
        <f t="shared" si="4"/>
        <v>6924</v>
      </c>
      <c r="C57" s="41">
        <f t="shared" si="5"/>
        <v>22651</v>
      </c>
      <c r="D57" s="41">
        <f t="shared" si="6"/>
        <v>23</v>
      </c>
      <c r="E57" s="42" t="str">
        <f t="shared" si="2"/>
        <v>FERROL-SAN CIBRAO</v>
      </c>
      <c r="F57" s="42">
        <f t="shared" si="9"/>
        <v>104182</v>
      </c>
      <c r="G57" s="42">
        <f t="shared" si="8"/>
        <v>123570</v>
      </c>
    </row>
    <row r="58" spans="1:7" x14ac:dyDescent="0.25">
      <c r="A58" s="42" t="str">
        <f t="shared" si="3"/>
        <v>PASAIA</v>
      </c>
      <c r="B58" s="41">
        <f t="shared" si="4"/>
        <v>390372</v>
      </c>
      <c r="C58" s="41">
        <f t="shared" si="5"/>
        <v>334672</v>
      </c>
      <c r="D58" s="41">
        <f t="shared" si="6"/>
        <v>14</v>
      </c>
      <c r="E58" s="42" t="str">
        <f t="shared" si="2"/>
        <v>GIJON</v>
      </c>
      <c r="F58" s="42">
        <f t="shared" si="9"/>
        <v>32729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2774429</v>
      </c>
      <c r="C59" s="41">
        <f t="shared" si="5"/>
        <v>2713128</v>
      </c>
      <c r="D59" s="41">
        <f t="shared" si="6"/>
        <v>5</v>
      </c>
      <c r="E59" s="42" t="str">
        <f t="shared" si="2"/>
        <v>CARTAGENA</v>
      </c>
      <c r="F59" s="42">
        <f t="shared" si="9"/>
        <v>10829</v>
      </c>
      <c r="G59" s="42">
        <f t="shared" si="8"/>
        <v>3439</v>
      </c>
    </row>
    <row r="60" spans="1:7" x14ac:dyDescent="0.25">
      <c r="A60" s="42" t="str">
        <f t="shared" si="3"/>
        <v>SANTANDER</v>
      </c>
      <c r="B60" s="41">
        <f t="shared" si="4"/>
        <v>1069049</v>
      </c>
      <c r="C60" s="41">
        <f t="shared" si="5"/>
        <v>631697</v>
      </c>
      <c r="D60" s="41">
        <f t="shared" si="6"/>
        <v>8</v>
      </c>
      <c r="E60" s="42" t="str">
        <f t="shared" si="2"/>
        <v>MOTRIL</v>
      </c>
      <c r="F60" s="42">
        <f t="shared" si="9"/>
        <v>6924</v>
      </c>
      <c r="G60" s="42">
        <f t="shared" si="8"/>
        <v>22651</v>
      </c>
    </row>
    <row r="61" spans="1:7" x14ac:dyDescent="0.25">
      <c r="A61" s="42" t="str">
        <f t="shared" si="3"/>
        <v>SEVILLA</v>
      </c>
      <c r="B61" s="41">
        <f t="shared" si="4"/>
        <v>180907</v>
      </c>
      <c r="C61" s="41">
        <f t="shared" si="5"/>
        <v>201258</v>
      </c>
      <c r="D61" s="41">
        <f t="shared" si="6"/>
        <v>16</v>
      </c>
      <c r="E61" s="42" t="str">
        <f t="shared" si="2"/>
        <v>MARIN Y RIA DE PONTEVEDRA</v>
      </c>
      <c r="F61" s="42">
        <f t="shared" si="9"/>
        <v>5153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150214</v>
      </c>
      <c r="C62" s="41">
        <f t="shared" si="5"/>
        <v>114114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3907556</v>
      </c>
      <c r="C63" s="41">
        <f t="shared" si="5"/>
        <v>3702373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806482</v>
      </c>
      <c r="C64" s="41">
        <f t="shared" si="5"/>
        <v>747691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5">
        <v>618</v>
      </c>
      <c r="C7" s="35">
        <v>414</v>
      </c>
      <c r="D7" s="35">
        <v>6773</v>
      </c>
      <c r="E7" s="35">
        <v>4836</v>
      </c>
      <c r="F7" s="10">
        <f>((E7*100)/D7)-100</f>
        <v>-28.59884836852207</v>
      </c>
      <c r="G7" s="1"/>
      <c r="H7" s="1"/>
      <c r="I7" s="1"/>
    </row>
    <row r="8" spans="1:12" x14ac:dyDescent="0.25">
      <c r="A8" s="11" t="s">
        <v>45</v>
      </c>
      <c r="B8" s="36">
        <v>14146</v>
      </c>
      <c r="C8" s="36">
        <v>13264</v>
      </c>
      <c r="D8" s="36">
        <v>108440</v>
      </c>
      <c r="E8" s="36">
        <v>123418</v>
      </c>
      <c r="F8" s="13">
        <f t="shared" ref="F8:F35" si="0">((E8*100)/D8)-100</f>
        <v>13.812246403541124</v>
      </c>
      <c r="G8" s="1"/>
      <c r="H8" s="1"/>
      <c r="I8" s="1"/>
    </row>
    <row r="9" spans="1:12" x14ac:dyDescent="0.25">
      <c r="A9" s="8" t="s">
        <v>46</v>
      </c>
      <c r="B9" s="35">
        <v>224</v>
      </c>
      <c r="C9" s="35">
        <v>206</v>
      </c>
      <c r="D9" s="35">
        <v>906.5</v>
      </c>
      <c r="E9" s="35">
        <v>2200</v>
      </c>
      <c r="F9" s="10">
        <f t="shared" si="0"/>
        <v>142.69167126309983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2575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5">
        <v>255290</v>
      </c>
      <c r="C11" s="35">
        <v>214065</v>
      </c>
      <c r="D11" s="35">
        <v>2505603</v>
      </c>
      <c r="E11" s="35">
        <v>2368012.0099999998</v>
      </c>
      <c r="F11" s="10">
        <f t="shared" si="0"/>
        <v>-5.4913324257673821</v>
      </c>
      <c r="G11" s="1"/>
      <c r="H11" s="1"/>
      <c r="I11" s="1"/>
    </row>
    <row r="12" spans="1:12" x14ac:dyDescent="0.25">
      <c r="A12" s="11" t="s">
        <v>49</v>
      </c>
      <c r="B12" s="36">
        <v>8939</v>
      </c>
      <c r="C12" s="36">
        <v>9295</v>
      </c>
      <c r="D12" s="36">
        <v>87542.5</v>
      </c>
      <c r="E12" s="36">
        <v>92713.5</v>
      </c>
      <c r="F12" s="13">
        <f t="shared" si="0"/>
        <v>5.9068452465945143</v>
      </c>
      <c r="G12" s="1"/>
      <c r="H12" s="1"/>
      <c r="I12" s="1"/>
    </row>
    <row r="13" spans="1:12" x14ac:dyDescent="0.25">
      <c r="A13" s="8" t="s">
        <v>50</v>
      </c>
      <c r="B13" s="35">
        <v>7808</v>
      </c>
      <c r="C13" s="35">
        <v>5634</v>
      </c>
      <c r="D13" s="35">
        <v>115753</v>
      </c>
      <c r="E13" s="35">
        <v>68108</v>
      </c>
      <c r="F13" s="10">
        <f t="shared" si="0"/>
        <v>-41.160920235328675</v>
      </c>
      <c r="G13" s="1"/>
      <c r="H13" s="1"/>
      <c r="I13" s="1"/>
    </row>
    <row r="14" spans="1:12" x14ac:dyDescent="0.25">
      <c r="A14" s="11" t="s">
        <v>51</v>
      </c>
      <c r="B14" s="36">
        <v>162067.5</v>
      </c>
      <c r="C14" s="36">
        <v>184724.5</v>
      </c>
      <c r="D14" s="36">
        <v>1507547.5</v>
      </c>
      <c r="E14" s="36">
        <v>1600553.5</v>
      </c>
      <c r="F14" s="13">
        <f t="shared" si="0"/>
        <v>6.1693578477626687</v>
      </c>
      <c r="G14" s="1"/>
      <c r="H14" s="1"/>
      <c r="I14" s="1"/>
    </row>
    <row r="15" spans="1:12" x14ac:dyDescent="0.25">
      <c r="A15" s="8" t="s">
        <v>52</v>
      </c>
      <c r="B15" s="35">
        <v>41794.75</v>
      </c>
      <c r="C15" s="35">
        <v>46421</v>
      </c>
      <c r="D15" s="35">
        <v>363870.25</v>
      </c>
      <c r="E15" s="35">
        <v>425287.25</v>
      </c>
      <c r="F15" s="10">
        <f t="shared" si="0"/>
        <v>16.878818754762165</v>
      </c>
      <c r="G15" s="1"/>
      <c r="H15" s="1"/>
      <c r="I15" s="1"/>
    </row>
    <row r="16" spans="1:12" x14ac:dyDescent="0.25">
      <c r="A16" s="11" t="s">
        <v>53</v>
      </c>
      <c r="B16" s="36">
        <v>5438</v>
      </c>
      <c r="C16" s="36">
        <v>6576</v>
      </c>
      <c r="D16" s="36">
        <v>49122</v>
      </c>
      <c r="E16" s="36">
        <v>54818</v>
      </c>
      <c r="F16" s="13">
        <f t="shared" si="0"/>
        <v>11.595619070884737</v>
      </c>
      <c r="G16" s="1"/>
      <c r="H16" s="1"/>
      <c r="I16" s="1"/>
    </row>
    <row r="17" spans="1:9" x14ac:dyDescent="0.25">
      <c r="A17" s="8" t="s">
        <v>54</v>
      </c>
      <c r="B17" s="35">
        <v>7261</v>
      </c>
      <c r="C17" s="35">
        <v>11633</v>
      </c>
      <c r="D17" s="35">
        <v>55361</v>
      </c>
      <c r="E17" s="35">
        <v>86149</v>
      </c>
      <c r="F17" s="10">
        <f t="shared" si="0"/>
        <v>55.613157276783284</v>
      </c>
      <c r="G17" s="1"/>
      <c r="H17" s="1"/>
      <c r="I17" s="1"/>
    </row>
    <row r="18" spans="1:9" x14ac:dyDescent="0.25">
      <c r="A18" s="11" t="s">
        <v>55</v>
      </c>
      <c r="B18" s="36">
        <v>1192</v>
      </c>
      <c r="C18" s="36">
        <v>893</v>
      </c>
      <c r="D18" s="36">
        <v>11457</v>
      </c>
      <c r="E18" s="36">
        <v>7891</v>
      </c>
      <c r="F18" s="13">
        <f t="shared" si="0"/>
        <v>-31.125076372523353</v>
      </c>
      <c r="G18" s="1"/>
      <c r="H18" s="1"/>
      <c r="I18" s="1"/>
    </row>
    <row r="19" spans="1:9" x14ac:dyDescent="0.25">
      <c r="A19" s="8" t="s">
        <v>56</v>
      </c>
      <c r="B19" s="35">
        <v>33</v>
      </c>
      <c r="C19" s="35">
        <v>30</v>
      </c>
      <c r="D19" s="35">
        <v>338</v>
      </c>
      <c r="E19" s="35">
        <v>354</v>
      </c>
      <c r="F19" s="10">
        <f t="shared" si="0"/>
        <v>4.7337278106508904</v>
      </c>
      <c r="G19" s="1"/>
      <c r="H19" s="1"/>
      <c r="I19" s="1"/>
    </row>
    <row r="20" spans="1:9" x14ac:dyDescent="0.25">
      <c r="A20" s="11" t="s">
        <v>57</v>
      </c>
      <c r="B20" s="36">
        <v>3147</v>
      </c>
      <c r="C20" s="36">
        <v>3528</v>
      </c>
      <c r="D20" s="36">
        <v>22236</v>
      </c>
      <c r="E20" s="36">
        <v>28774</v>
      </c>
      <c r="F20" s="13">
        <f t="shared" si="0"/>
        <v>29.40277028242491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84596</v>
      </c>
      <c r="C22" s="36">
        <v>95677</v>
      </c>
      <c r="D22" s="36">
        <v>830417</v>
      </c>
      <c r="E22" s="36">
        <v>926902</v>
      </c>
      <c r="F22" s="13">
        <f t="shared" si="0"/>
        <v>11.618861367240797</v>
      </c>
      <c r="G22" s="1"/>
      <c r="H22" s="1"/>
      <c r="I22" s="1"/>
    </row>
    <row r="23" spans="1:9" x14ac:dyDescent="0.25">
      <c r="A23" s="8" t="s">
        <v>60</v>
      </c>
      <c r="B23" s="35">
        <v>39952</v>
      </c>
      <c r="C23" s="35">
        <v>23357</v>
      </c>
      <c r="D23" s="35">
        <v>236354</v>
      </c>
      <c r="E23" s="35">
        <v>255834</v>
      </c>
      <c r="F23" s="10">
        <f t="shared" si="0"/>
        <v>8.2418744764209606</v>
      </c>
      <c r="G23" s="1"/>
      <c r="H23" s="1"/>
      <c r="I23" s="1"/>
    </row>
    <row r="24" spans="1:9" x14ac:dyDescent="0.25">
      <c r="A24" s="11" t="s">
        <v>61</v>
      </c>
      <c r="B24" s="36">
        <v>3492</v>
      </c>
      <c r="C24" s="36">
        <v>4757</v>
      </c>
      <c r="D24" s="36">
        <v>23593</v>
      </c>
      <c r="E24" s="36">
        <v>40671</v>
      </c>
      <c r="F24" s="13">
        <f t="shared" si="0"/>
        <v>72.385877166956305</v>
      </c>
      <c r="G24" s="1"/>
      <c r="H24" s="1"/>
      <c r="I24" s="1"/>
    </row>
    <row r="25" spans="1:9" x14ac:dyDescent="0.25">
      <c r="A25" s="8" t="s">
        <v>62</v>
      </c>
      <c r="B25" s="35">
        <v>2649</v>
      </c>
      <c r="C25" s="35">
        <v>1698</v>
      </c>
      <c r="D25" s="35">
        <v>21300</v>
      </c>
      <c r="E25" s="35">
        <v>19033</v>
      </c>
      <c r="F25" s="10">
        <f t="shared" si="0"/>
        <v>-10.643192488262912</v>
      </c>
      <c r="G25" s="1"/>
      <c r="H25" s="1"/>
      <c r="I25" s="1"/>
    </row>
    <row r="26" spans="1:9" x14ac:dyDescent="0.25">
      <c r="A26" s="11" t="s">
        <v>63</v>
      </c>
      <c r="B26" s="36">
        <v>150</v>
      </c>
      <c r="C26" s="36">
        <v>239</v>
      </c>
      <c r="D26" s="36">
        <v>152</v>
      </c>
      <c r="E26" s="36">
        <v>2183</v>
      </c>
      <c r="F26" s="13">
        <f t="shared" si="0"/>
        <v>1336.1842105263158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31539</v>
      </c>
      <c r="C28" s="36">
        <v>30761</v>
      </c>
      <c r="D28" s="36">
        <v>284666</v>
      </c>
      <c r="E28" s="36">
        <v>295382</v>
      </c>
      <c r="F28" s="13">
        <f t="shared" si="0"/>
        <v>3.7644116262567309</v>
      </c>
      <c r="G28" s="1"/>
      <c r="H28" s="1"/>
      <c r="I28" s="1"/>
    </row>
    <row r="29" spans="1:9" x14ac:dyDescent="0.25">
      <c r="A29" s="8" t="s">
        <v>66</v>
      </c>
      <c r="B29" s="35">
        <v>219</v>
      </c>
      <c r="C29" s="35">
        <v>194</v>
      </c>
      <c r="D29" s="35">
        <v>1616</v>
      </c>
      <c r="E29" s="35">
        <v>1251</v>
      </c>
      <c r="F29" s="10">
        <f t="shared" si="0"/>
        <v>-22.586633663366342</v>
      </c>
      <c r="G29" s="1"/>
      <c r="H29" s="1"/>
      <c r="I29" s="1"/>
    </row>
    <row r="30" spans="1:9" x14ac:dyDescent="0.25">
      <c r="A30" s="11" t="s">
        <v>67</v>
      </c>
      <c r="B30" s="36">
        <v>13675</v>
      </c>
      <c r="C30" s="36">
        <v>14767</v>
      </c>
      <c r="D30" s="36">
        <v>106243</v>
      </c>
      <c r="E30" s="36">
        <v>124724</v>
      </c>
      <c r="F30" s="13">
        <f t="shared" si="0"/>
        <v>17.395028378340214</v>
      </c>
      <c r="G30" s="1"/>
      <c r="H30" s="1"/>
      <c r="I30" s="1"/>
    </row>
    <row r="31" spans="1:9" x14ac:dyDescent="0.25">
      <c r="A31" s="8" t="s">
        <v>68</v>
      </c>
      <c r="B31" s="35">
        <v>22699</v>
      </c>
      <c r="C31" s="35">
        <v>23288</v>
      </c>
      <c r="D31" s="35">
        <v>175899</v>
      </c>
      <c r="E31" s="35">
        <v>210091</v>
      </c>
      <c r="F31" s="10">
        <f t="shared" si="0"/>
        <v>19.438427734097402</v>
      </c>
      <c r="G31" s="1"/>
      <c r="H31" s="1"/>
      <c r="I31" s="1"/>
    </row>
    <row r="32" spans="1:9" x14ac:dyDescent="0.25">
      <c r="A32" s="11" t="s">
        <v>69</v>
      </c>
      <c r="B32" s="36">
        <v>322259</v>
      </c>
      <c r="C32" s="36">
        <v>393927</v>
      </c>
      <c r="D32" s="36">
        <v>3069858</v>
      </c>
      <c r="E32" s="36">
        <v>3493045</v>
      </c>
      <c r="F32" s="13">
        <f t="shared" si="0"/>
        <v>13.785230456913638</v>
      </c>
      <c r="G32" s="1"/>
      <c r="H32" s="1"/>
      <c r="I32" s="1"/>
    </row>
    <row r="33" spans="1:9" x14ac:dyDescent="0.25">
      <c r="A33" s="8" t="s">
        <v>70</v>
      </c>
      <c r="B33" s="35">
        <v>18186</v>
      </c>
      <c r="C33" s="35">
        <v>19018</v>
      </c>
      <c r="D33" s="35">
        <v>162782</v>
      </c>
      <c r="E33" s="35">
        <v>177822.5</v>
      </c>
      <c r="F33" s="10">
        <f t="shared" si="0"/>
        <v>9.2396579474389</v>
      </c>
      <c r="G33" s="1"/>
      <c r="H33" s="1"/>
      <c r="I33" s="1"/>
    </row>
    <row r="34" spans="1:9" x14ac:dyDescent="0.25">
      <c r="A34" s="11" t="s">
        <v>71</v>
      </c>
      <c r="B34" s="36">
        <v>130</v>
      </c>
      <c r="C34" s="36">
        <v>0</v>
      </c>
      <c r="D34" s="36">
        <v>15419</v>
      </c>
      <c r="E34" s="36">
        <v>589</v>
      </c>
      <c r="F34" s="13">
        <f t="shared" si="0"/>
        <v>-96.180037615928399</v>
      </c>
      <c r="G34" s="1"/>
      <c r="H34" s="1"/>
      <c r="I34" s="1"/>
    </row>
    <row r="35" spans="1:9" x14ac:dyDescent="0.25">
      <c r="A35" s="14" t="s">
        <v>72</v>
      </c>
      <c r="B35" s="15">
        <f>SUM(B7:B34)</f>
        <v>1047504.25</v>
      </c>
      <c r="C35" s="15">
        <f t="shared" ref="C35:E35" si="1">SUM(C7:C34)</f>
        <v>1104366.5</v>
      </c>
      <c r="D35" s="15">
        <f t="shared" si="1"/>
        <v>9765823.75</v>
      </c>
      <c r="E35" s="15">
        <f t="shared" si="1"/>
        <v>10410641.76</v>
      </c>
      <c r="F35" s="16">
        <f t="shared" si="0"/>
        <v>6.6028020421728399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4836</v>
      </c>
      <c r="C38" s="41">
        <f>D7</f>
        <v>6773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3493045</v>
      </c>
      <c r="G38" s="42">
        <f>LOOKUP(E38,$A$38:$A$65,$C$38:$C$65)</f>
        <v>3069858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123418</v>
      </c>
      <c r="C39" s="41">
        <f t="shared" ref="C39:C65" si="5">D8</f>
        <v>108440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2368012.0099999998</v>
      </c>
      <c r="G39" s="42">
        <f t="shared" ref="G39:G65" si="8">LOOKUP(E39,$A$38:$A$65,$C$38:$C$65)</f>
        <v>2505603</v>
      </c>
    </row>
    <row r="40" spans="1:9" x14ac:dyDescent="0.25">
      <c r="A40" s="42" t="str">
        <f t="shared" si="3"/>
        <v>ALMERIA</v>
      </c>
      <c r="B40" s="41">
        <f t="shared" si="4"/>
        <v>2200</v>
      </c>
      <c r="C40" s="41">
        <f t="shared" si="5"/>
        <v>906.5</v>
      </c>
      <c r="D40" s="41">
        <f t="shared" si="6"/>
        <v>21</v>
      </c>
      <c r="E40" s="42" t="str">
        <f t="shared" si="2"/>
        <v>BARCELONA</v>
      </c>
      <c r="F40" s="42">
        <f t="shared" si="7"/>
        <v>1600553.5</v>
      </c>
      <c r="G40" s="42">
        <f t="shared" si="8"/>
        <v>1507547.5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2575</v>
      </c>
      <c r="D41" s="41">
        <f t="shared" si="6"/>
        <v>28</v>
      </c>
      <c r="E41" s="42" t="str">
        <f t="shared" si="2"/>
        <v>LAS PALMAS</v>
      </c>
      <c r="F41" s="42">
        <f t="shared" si="7"/>
        <v>926902</v>
      </c>
      <c r="G41" s="42">
        <f t="shared" si="8"/>
        <v>830417</v>
      </c>
    </row>
    <row r="42" spans="1:9" x14ac:dyDescent="0.25">
      <c r="A42" s="42" t="str">
        <f t="shared" si="3"/>
        <v>BAHIA DE ALGECIRAS</v>
      </c>
      <c r="B42" s="41">
        <f t="shared" si="4"/>
        <v>2368012.0099999998</v>
      </c>
      <c r="C42" s="41">
        <f t="shared" si="5"/>
        <v>2505603</v>
      </c>
      <c r="D42" s="41">
        <f t="shared" si="6"/>
        <v>2</v>
      </c>
      <c r="E42" s="42" t="str">
        <f t="shared" si="2"/>
        <v>BILBAO</v>
      </c>
      <c r="F42" s="42">
        <f t="shared" si="7"/>
        <v>425287.25</v>
      </c>
      <c r="G42" s="42">
        <f t="shared" si="8"/>
        <v>363870.25</v>
      </c>
    </row>
    <row r="43" spans="1:9" x14ac:dyDescent="0.25">
      <c r="A43" s="42" t="str">
        <f t="shared" si="3"/>
        <v>BAHIA DE CADIZ</v>
      </c>
      <c r="B43" s="41">
        <f t="shared" si="4"/>
        <v>92713.5</v>
      </c>
      <c r="C43" s="41">
        <f t="shared" si="5"/>
        <v>87542.5</v>
      </c>
      <c r="D43" s="41">
        <f t="shared" si="6"/>
        <v>12</v>
      </c>
      <c r="E43" s="42" t="str">
        <f t="shared" si="2"/>
        <v>SANTA CRUZ DE TENERIFE</v>
      </c>
      <c r="F43" s="42">
        <f t="shared" si="7"/>
        <v>295382</v>
      </c>
      <c r="G43" s="42">
        <f t="shared" si="8"/>
        <v>284666</v>
      </c>
    </row>
    <row r="44" spans="1:9" x14ac:dyDescent="0.25">
      <c r="A44" s="42" t="str">
        <f t="shared" si="3"/>
        <v>BALEARES</v>
      </c>
      <c r="B44" s="41">
        <f t="shared" si="4"/>
        <v>68108</v>
      </c>
      <c r="C44" s="41">
        <f t="shared" si="5"/>
        <v>115753</v>
      </c>
      <c r="D44" s="41">
        <f t="shared" si="6"/>
        <v>14</v>
      </c>
      <c r="E44" s="42" t="str">
        <f t="shared" si="2"/>
        <v>MALAGA</v>
      </c>
      <c r="F44" s="42">
        <f t="shared" si="7"/>
        <v>255834</v>
      </c>
      <c r="G44" s="42">
        <f t="shared" si="8"/>
        <v>236354</v>
      </c>
    </row>
    <row r="45" spans="1:9" x14ac:dyDescent="0.25">
      <c r="A45" s="42" t="str">
        <f t="shared" si="3"/>
        <v>BARCELONA</v>
      </c>
      <c r="B45" s="41">
        <f t="shared" si="4"/>
        <v>1600553.5</v>
      </c>
      <c r="C45" s="41">
        <f t="shared" si="5"/>
        <v>1507547.5</v>
      </c>
      <c r="D45" s="41">
        <f t="shared" si="6"/>
        <v>3</v>
      </c>
      <c r="E45" s="42" t="str">
        <f t="shared" si="2"/>
        <v>TARRAGONA</v>
      </c>
      <c r="F45" s="42">
        <f t="shared" si="7"/>
        <v>210091</v>
      </c>
      <c r="G45" s="42">
        <f t="shared" si="8"/>
        <v>175899</v>
      </c>
    </row>
    <row r="46" spans="1:9" x14ac:dyDescent="0.25">
      <c r="A46" s="42" t="str">
        <f t="shared" si="3"/>
        <v>BILBAO</v>
      </c>
      <c r="B46" s="41">
        <f t="shared" si="4"/>
        <v>425287.25</v>
      </c>
      <c r="C46" s="41">
        <f t="shared" si="5"/>
        <v>363870.25</v>
      </c>
      <c r="D46" s="41">
        <f t="shared" si="6"/>
        <v>5</v>
      </c>
      <c r="E46" s="42" t="str">
        <f t="shared" si="2"/>
        <v>VIGO</v>
      </c>
      <c r="F46" s="42">
        <f t="shared" si="7"/>
        <v>177822.5</v>
      </c>
      <c r="G46" s="42">
        <f t="shared" si="8"/>
        <v>162782</v>
      </c>
    </row>
    <row r="47" spans="1:9" x14ac:dyDescent="0.25">
      <c r="A47" s="42" t="str">
        <f t="shared" si="3"/>
        <v>CARTAGENA</v>
      </c>
      <c r="B47" s="41">
        <f t="shared" si="4"/>
        <v>54818</v>
      </c>
      <c r="C47" s="41">
        <f t="shared" si="5"/>
        <v>49122</v>
      </c>
      <c r="D47" s="41">
        <f t="shared" si="6"/>
        <v>15</v>
      </c>
      <c r="E47" s="42" t="str">
        <f t="shared" si="2"/>
        <v>SEVILLA</v>
      </c>
      <c r="F47" s="42">
        <f t="shared" si="7"/>
        <v>124724</v>
      </c>
      <c r="G47" s="42">
        <f t="shared" si="8"/>
        <v>106243</v>
      </c>
    </row>
    <row r="48" spans="1:9" x14ac:dyDescent="0.25">
      <c r="A48" s="42" t="str">
        <f t="shared" si="3"/>
        <v>CASTELLON</v>
      </c>
      <c r="B48" s="41">
        <f t="shared" si="4"/>
        <v>86149</v>
      </c>
      <c r="C48" s="41">
        <f t="shared" si="5"/>
        <v>55361</v>
      </c>
      <c r="D48" s="41">
        <f t="shared" si="6"/>
        <v>13</v>
      </c>
      <c r="E48" s="42" t="str">
        <f t="shared" si="2"/>
        <v>ALICANTE</v>
      </c>
      <c r="F48" s="42">
        <f t="shared" si="7"/>
        <v>123418</v>
      </c>
      <c r="G48" s="42">
        <f t="shared" si="8"/>
        <v>108440</v>
      </c>
    </row>
    <row r="49" spans="1:7" x14ac:dyDescent="0.25">
      <c r="A49" s="42" t="str">
        <f t="shared" si="3"/>
        <v>CEUTA</v>
      </c>
      <c r="B49" s="41">
        <f t="shared" si="4"/>
        <v>7891</v>
      </c>
      <c r="C49" s="41">
        <f t="shared" si="5"/>
        <v>11457</v>
      </c>
      <c r="D49" s="41">
        <f t="shared" si="6"/>
        <v>19</v>
      </c>
      <c r="E49" s="42" t="str">
        <f t="shared" si="2"/>
        <v>BAHIA DE CADIZ</v>
      </c>
      <c r="F49" s="42">
        <f t="shared" si="7"/>
        <v>92713.5</v>
      </c>
      <c r="G49" s="42">
        <f t="shared" si="8"/>
        <v>87542.5</v>
      </c>
    </row>
    <row r="50" spans="1:7" x14ac:dyDescent="0.25">
      <c r="A50" s="42" t="str">
        <f t="shared" si="3"/>
        <v>FERROL-SAN CIBRAO</v>
      </c>
      <c r="B50" s="41">
        <f t="shared" si="4"/>
        <v>354</v>
      </c>
      <c r="C50" s="41">
        <f t="shared" si="5"/>
        <v>338</v>
      </c>
      <c r="D50" s="41">
        <f t="shared" si="6"/>
        <v>25</v>
      </c>
      <c r="E50" s="42" t="str">
        <f t="shared" si="2"/>
        <v>CASTELLON</v>
      </c>
      <c r="F50" s="42">
        <f t="shared" si="7"/>
        <v>86149</v>
      </c>
      <c r="G50" s="42">
        <f t="shared" si="8"/>
        <v>55361</v>
      </c>
    </row>
    <row r="51" spans="1:7" x14ac:dyDescent="0.25">
      <c r="A51" s="42" t="str">
        <f t="shared" si="3"/>
        <v>GIJON</v>
      </c>
      <c r="B51" s="41">
        <f t="shared" si="4"/>
        <v>28774</v>
      </c>
      <c r="C51" s="41">
        <f t="shared" si="5"/>
        <v>22236</v>
      </c>
      <c r="D51" s="41">
        <f t="shared" si="6"/>
        <v>17</v>
      </c>
      <c r="E51" s="42" t="str">
        <f t="shared" si="2"/>
        <v>BALEARES</v>
      </c>
      <c r="F51" s="42">
        <f t="shared" si="7"/>
        <v>68108</v>
      </c>
      <c r="G51" s="42">
        <f t="shared" si="8"/>
        <v>115753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54818</v>
      </c>
      <c r="G52" s="42">
        <f t="shared" si="8"/>
        <v>49122</v>
      </c>
    </row>
    <row r="53" spans="1:7" x14ac:dyDescent="0.25">
      <c r="A53" s="42" t="str">
        <f t="shared" si="3"/>
        <v>LAS PALMAS</v>
      </c>
      <c r="B53" s="41">
        <f t="shared" si="4"/>
        <v>926902</v>
      </c>
      <c r="C53" s="41">
        <f t="shared" si="5"/>
        <v>830417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40671</v>
      </c>
      <c r="G53" s="42">
        <f t="shared" si="8"/>
        <v>23593</v>
      </c>
    </row>
    <row r="54" spans="1:7" x14ac:dyDescent="0.25">
      <c r="A54" s="42" t="str">
        <f t="shared" si="3"/>
        <v>MALAGA</v>
      </c>
      <c r="B54" s="41">
        <f t="shared" si="4"/>
        <v>255834</v>
      </c>
      <c r="C54" s="41">
        <f t="shared" si="5"/>
        <v>236354</v>
      </c>
      <c r="D54" s="41">
        <f t="shared" si="6"/>
        <v>7</v>
      </c>
      <c r="E54" s="42" t="str">
        <f t="shared" si="2"/>
        <v>GIJON</v>
      </c>
      <c r="F54" s="42">
        <f t="shared" si="7"/>
        <v>28774</v>
      </c>
      <c r="G54" s="42">
        <f t="shared" si="8"/>
        <v>22236</v>
      </c>
    </row>
    <row r="55" spans="1:7" x14ac:dyDescent="0.25">
      <c r="A55" s="42" t="str">
        <f t="shared" si="3"/>
        <v>MARIN Y RIA DE PONTEVEDRA</v>
      </c>
      <c r="B55" s="41">
        <f t="shared" si="4"/>
        <v>40671</v>
      </c>
      <c r="C55" s="41">
        <f t="shared" si="5"/>
        <v>23593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19033</v>
      </c>
      <c r="G55" s="42">
        <f t="shared" si="8"/>
        <v>21300</v>
      </c>
    </row>
    <row r="56" spans="1:7" x14ac:dyDescent="0.25">
      <c r="A56" s="42" t="str">
        <f t="shared" si="3"/>
        <v>MELILLA</v>
      </c>
      <c r="B56" s="41">
        <f t="shared" si="4"/>
        <v>19033</v>
      </c>
      <c r="C56" s="41">
        <f t="shared" si="5"/>
        <v>21300</v>
      </c>
      <c r="D56" s="41">
        <f t="shared" si="6"/>
        <v>18</v>
      </c>
      <c r="E56" s="42" t="str">
        <f t="shared" si="2"/>
        <v>CEUTA</v>
      </c>
      <c r="F56" s="42">
        <f t="shared" si="9"/>
        <v>7891</v>
      </c>
      <c r="G56" s="42">
        <f t="shared" si="8"/>
        <v>11457</v>
      </c>
    </row>
    <row r="57" spans="1:7" x14ac:dyDescent="0.25">
      <c r="A57" s="42" t="str">
        <f t="shared" si="3"/>
        <v>MOTRIL</v>
      </c>
      <c r="B57" s="41">
        <f t="shared" si="4"/>
        <v>2183</v>
      </c>
      <c r="C57" s="41">
        <f t="shared" si="5"/>
        <v>152</v>
      </c>
      <c r="D57" s="41">
        <f t="shared" si="6"/>
        <v>22</v>
      </c>
      <c r="E57" s="42" t="str">
        <f t="shared" si="2"/>
        <v>A CORUÑA</v>
      </c>
      <c r="F57" s="42">
        <f t="shared" si="9"/>
        <v>4836</v>
      </c>
      <c r="G57" s="42">
        <f t="shared" si="8"/>
        <v>6773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2200</v>
      </c>
      <c r="G58" s="42">
        <f t="shared" si="8"/>
        <v>906.5</v>
      </c>
    </row>
    <row r="59" spans="1:7" x14ac:dyDescent="0.25">
      <c r="A59" s="42" t="str">
        <f t="shared" si="3"/>
        <v>SANTA CRUZ DE TENERIFE</v>
      </c>
      <c r="B59" s="41">
        <f t="shared" si="4"/>
        <v>295382</v>
      </c>
      <c r="C59" s="41">
        <f t="shared" si="5"/>
        <v>284666</v>
      </c>
      <c r="D59" s="41">
        <f t="shared" si="6"/>
        <v>6</v>
      </c>
      <c r="E59" s="42" t="str">
        <f t="shared" si="2"/>
        <v>MOTRIL</v>
      </c>
      <c r="F59" s="42">
        <f t="shared" si="9"/>
        <v>2183</v>
      </c>
      <c r="G59" s="42">
        <f t="shared" si="8"/>
        <v>152</v>
      </c>
    </row>
    <row r="60" spans="1:7" x14ac:dyDescent="0.25">
      <c r="A60" s="42" t="str">
        <f t="shared" si="3"/>
        <v>SANTANDER</v>
      </c>
      <c r="B60" s="41">
        <f t="shared" si="4"/>
        <v>1251</v>
      </c>
      <c r="C60" s="41">
        <f t="shared" si="5"/>
        <v>1616</v>
      </c>
      <c r="D60" s="41">
        <f t="shared" si="6"/>
        <v>23</v>
      </c>
      <c r="E60" s="42" t="str">
        <f t="shared" si="2"/>
        <v>SANTANDER</v>
      </c>
      <c r="F60" s="42">
        <f t="shared" si="9"/>
        <v>1251</v>
      </c>
      <c r="G60" s="42">
        <f t="shared" si="8"/>
        <v>1616</v>
      </c>
    </row>
    <row r="61" spans="1:7" x14ac:dyDescent="0.25">
      <c r="A61" s="42" t="str">
        <f t="shared" si="3"/>
        <v>SEVILLA</v>
      </c>
      <c r="B61" s="41">
        <f t="shared" si="4"/>
        <v>124724</v>
      </c>
      <c r="C61" s="41">
        <f t="shared" si="5"/>
        <v>106243</v>
      </c>
      <c r="D61" s="41">
        <f t="shared" si="6"/>
        <v>10</v>
      </c>
      <c r="E61" s="42" t="str">
        <f t="shared" si="2"/>
        <v>VILAGARCIA</v>
      </c>
      <c r="F61" s="42">
        <f t="shared" si="9"/>
        <v>589</v>
      </c>
      <c r="G61" s="42">
        <f t="shared" si="8"/>
        <v>15419</v>
      </c>
    </row>
    <row r="62" spans="1:7" x14ac:dyDescent="0.25">
      <c r="A62" s="42" t="str">
        <f t="shared" si="3"/>
        <v>TARRAGONA</v>
      </c>
      <c r="B62" s="41">
        <f t="shared" si="4"/>
        <v>210091</v>
      </c>
      <c r="C62" s="41">
        <f t="shared" si="5"/>
        <v>175899</v>
      </c>
      <c r="D62" s="41">
        <f t="shared" si="6"/>
        <v>8</v>
      </c>
      <c r="E62" s="42" t="str">
        <f t="shared" si="2"/>
        <v>FERROL-SAN CIBRAO</v>
      </c>
      <c r="F62" s="42">
        <f t="shared" si="9"/>
        <v>354</v>
      </c>
      <c r="G62" s="42">
        <f t="shared" si="8"/>
        <v>338</v>
      </c>
    </row>
    <row r="63" spans="1:7" x14ac:dyDescent="0.25">
      <c r="A63" s="42" t="str">
        <f t="shared" si="3"/>
        <v>VALENCIA</v>
      </c>
      <c r="B63" s="41">
        <f t="shared" si="4"/>
        <v>3493045</v>
      </c>
      <c r="C63" s="41">
        <f t="shared" si="5"/>
        <v>3069858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177822.5</v>
      </c>
      <c r="C64" s="41">
        <f t="shared" si="5"/>
        <v>162782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589</v>
      </c>
      <c r="C65" s="41">
        <f t="shared" si="5"/>
        <v>15419</v>
      </c>
      <c r="D65" s="41">
        <f t="shared" si="6"/>
        <v>24</v>
      </c>
      <c r="E65" s="42" t="str">
        <f t="shared" si="2"/>
        <v>AVILES</v>
      </c>
      <c r="F65" s="42">
        <f t="shared" si="9"/>
        <v>0</v>
      </c>
      <c r="G65" s="42">
        <f t="shared" si="8"/>
        <v>2575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112</v>
      </c>
      <c r="D8" s="38">
        <v>76</v>
      </c>
      <c r="E8" s="38">
        <v>390</v>
      </c>
      <c r="F8" s="13">
        <f t="shared" ref="F8:F35" si="0">((E8*100)/D8)-100</f>
        <v>413.15789473684208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241815</v>
      </c>
      <c r="C11" s="37">
        <v>195852</v>
      </c>
      <c r="D11" s="37">
        <v>2383083</v>
      </c>
      <c r="E11" s="37">
        <v>2220356.5</v>
      </c>
      <c r="F11" s="10">
        <f t="shared" si="0"/>
        <v>-6.8284025357068998</v>
      </c>
      <c r="G11" s="1"/>
      <c r="H11" s="1"/>
      <c r="I11" s="1"/>
    </row>
    <row r="12" spans="1:12" x14ac:dyDescent="0.25">
      <c r="A12" s="11" t="s">
        <v>49</v>
      </c>
      <c r="B12" s="38">
        <v>8</v>
      </c>
      <c r="C12" s="38">
        <v>0</v>
      </c>
      <c r="D12" s="38">
        <v>1013</v>
      </c>
      <c r="E12" s="38">
        <v>13</v>
      </c>
      <c r="F12" s="13">
        <f t="shared" si="0"/>
        <v>-98.716683119447183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335</v>
      </c>
      <c r="E13" s="3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38">
        <v>50108.5</v>
      </c>
      <c r="C14" s="38">
        <v>62492</v>
      </c>
      <c r="D14" s="38">
        <v>500660.5</v>
      </c>
      <c r="E14" s="38">
        <v>516269</v>
      </c>
      <c r="F14" s="13">
        <f t="shared" si="0"/>
        <v>3.1175816746078482</v>
      </c>
      <c r="G14" s="1"/>
      <c r="H14" s="1"/>
      <c r="I14" s="1"/>
    </row>
    <row r="15" spans="1:12" x14ac:dyDescent="0.25">
      <c r="A15" s="8" t="s">
        <v>52</v>
      </c>
      <c r="B15" s="37">
        <v>275.25</v>
      </c>
      <c r="C15" s="37">
        <v>656.5</v>
      </c>
      <c r="D15" s="37">
        <v>3834.5</v>
      </c>
      <c r="E15" s="37">
        <v>5052.5</v>
      </c>
      <c r="F15" s="10">
        <f t="shared" si="0"/>
        <v>31.764245664363017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0</v>
      </c>
      <c r="C17" s="37">
        <v>5</v>
      </c>
      <c r="D17" s="37">
        <v>4</v>
      </c>
      <c r="E17" s="37">
        <v>323</v>
      </c>
      <c r="F17" s="10">
        <f t="shared" si="0"/>
        <v>7975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4</v>
      </c>
      <c r="E18" s="38">
        <v>19</v>
      </c>
      <c r="F18" s="17">
        <f t="shared" si="0"/>
        <v>375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102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47997</v>
      </c>
      <c r="C22" s="38">
        <v>58730</v>
      </c>
      <c r="D22" s="38">
        <v>485845</v>
      </c>
      <c r="E22" s="38">
        <v>565019</v>
      </c>
      <c r="F22" s="13">
        <f t="shared" si="0"/>
        <v>16.296143831880542</v>
      </c>
      <c r="G22" s="1"/>
      <c r="H22" s="1"/>
      <c r="I22" s="1"/>
    </row>
    <row r="23" spans="1:9" x14ac:dyDescent="0.25">
      <c r="A23" s="8" t="s">
        <v>60</v>
      </c>
      <c r="B23" s="37">
        <v>38788</v>
      </c>
      <c r="C23" s="37">
        <v>21778</v>
      </c>
      <c r="D23" s="37">
        <v>222861</v>
      </c>
      <c r="E23" s="37">
        <v>240283</v>
      </c>
      <c r="F23" s="10">
        <f t="shared" si="0"/>
        <v>7.8174288009117845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541</v>
      </c>
      <c r="D24" s="38">
        <v>17</v>
      </c>
      <c r="E24" s="38">
        <v>1163</v>
      </c>
      <c r="F24" s="13">
        <f t="shared" si="0"/>
        <v>6741.1764705882351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1675</v>
      </c>
      <c r="C28" s="38">
        <v>1988</v>
      </c>
      <c r="D28" s="38">
        <v>14250</v>
      </c>
      <c r="E28" s="38">
        <v>13376</v>
      </c>
      <c r="F28" s="13">
        <f t="shared" si="0"/>
        <v>-6.13333333333334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70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4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37">
        <v>15702</v>
      </c>
      <c r="C31" s="37">
        <v>16088</v>
      </c>
      <c r="D31" s="37">
        <v>118891</v>
      </c>
      <c r="E31" s="37">
        <v>154076</v>
      </c>
      <c r="F31" s="10">
        <f t="shared" si="0"/>
        <v>29.594334306213256</v>
      </c>
      <c r="G31" s="1"/>
      <c r="H31" s="1"/>
      <c r="I31" s="1"/>
    </row>
    <row r="32" spans="1:9" x14ac:dyDescent="0.25">
      <c r="A32" s="11" t="s">
        <v>69</v>
      </c>
      <c r="B32" s="38">
        <v>158850</v>
      </c>
      <c r="C32" s="38">
        <v>205122</v>
      </c>
      <c r="D32" s="38">
        <v>1522233</v>
      </c>
      <c r="E32" s="38">
        <v>1762502</v>
      </c>
      <c r="F32" s="13">
        <f t="shared" si="0"/>
        <v>15.783983135301895</v>
      </c>
      <c r="G32" s="1"/>
      <c r="H32" s="1"/>
      <c r="I32" s="1"/>
    </row>
    <row r="33" spans="1:9" x14ac:dyDescent="0.25">
      <c r="A33" s="8" t="s">
        <v>70</v>
      </c>
      <c r="B33" s="37">
        <v>622</v>
      </c>
      <c r="C33" s="37">
        <v>750</v>
      </c>
      <c r="D33" s="37">
        <v>6044</v>
      </c>
      <c r="E33" s="37">
        <v>7922</v>
      </c>
      <c r="F33" s="10">
        <f t="shared" si="0"/>
        <v>31.072137657180662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619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555840.75</v>
      </c>
      <c r="C35" s="15">
        <f t="shared" ref="C35:E35" si="1">SUM(C7:C34)</f>
        <v>564114.5</v>
      </c>
      <c r="D35" s="15">
        <f t="shared" si="1"/>
        <v>5259844</v>
      </c>
      <c r="E35" s="15">
        <f t="shared" si="1"/>
        <v>5486870</v>
      </c>
      <c r="F35" s="16">
        <f t="shared" si="0"/>
        <v>4.3162116595092925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2220356.5</v>
      </c>
      <c r="G38" s="42">
        <f>LOOKUP(E38,$A$38:$A$65,$C$38:$C$65)</f>
        <v>2383083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390</v>
      </c>
      <c r="C39" s="41">
        <f t="shared" ref="C39:C65" si="5">D8</f>
        <v>76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1762502</v>
      </c>
      <c r="G39" s="42">
        <f t="shared" ref="G39:G65" si="8">LOOKUP(E39,$A$38:$A$65,$C$38:$C$65)</f>
        <v>1522233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565019</v>
      </c>
      <c r="G40" s="42">
        <f t="shared" si="8"/>
        <v>485845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516269</v>
      </c>
      <c r="G41" s="42">
        <f t="shared" si="8"/>
        <v>500660.5</v>
      </c>
    </row>
    <row r="42" spans="1:9" x14ac:dyDescent="0.25">
      <c r="A42" s="42" t="str">
        <f t="shared" si="3"/>
        <v>BAHIA DE ALGECIRAS</v>
      </c>
      <c r="B42" s="41">
        <f t="shared" si="4"/>
        <v>2220356.5</v>
      </c>
      <c r="C42" s="41">
        <f t="shared" si="5"/>
        <v>2383083</v>
      </c>
      <c r="D42" s="41">
        <f t="shared" si="6"/>
        <v>1</v>
      </c>
      <c r="E42" s="42" t="str">
        <f t="shared" si="2"/>
        <v>MALAGA</v>
      </c>
      <c r="F42" s="42">
        <f t="shared" si="7"/>
        <v>240283</v>
      </c>
      <c r="G42" s="42">
        <f t="shared" si="8"/>
        <v>222861</v>
      </c>
    </row>
    <row r="43" spans="1:9" x14ac:dyDescent="0.25">
      <c r="A43" s="42" t="str">
        <f t="shared" si="3"/>
        <v>BAHIA DE CADIZ</v>
      </c>
      <c r="B43" s="41">
        <f t="shared" si="4"/>
        <v>13</v>
      </c>
      <c r="C43" s="41">
        <f t="shared" si="5"/>
        <v>1013</v>
      </c>
      <c r="D43" s="41">
        <f t="shared" si="6"/>
        <v>15</v>
      </c>
      <c r="E43" s="42" t="str">
        <f t="shared" si="2"/>
        <v>TARRAGONA</v>
      </c>
      <c r="F43" s="42">
        <f t="shared" si="7"/>
        <v>154076</v>
      </c>
      <c r="G43" s="42">
        <f t="shared" si="8"/>
        <v>118891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335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13376</v>
      </c>
      <c r="G44" s="42">
        <f t="shared" si="8"/>
        <v>14250</v>
      </c>
    </row>
    <row r="45" spans="1:9" x14ac:dyDescent="0.25">
      <c r="A45" s="42" t="str">
        <f t="shared" si="3"/>
        <v>BARCELONA</v>
      </c>
      <c r="B45" s="41">
        <f t="shared" si="4"/>
        <v>516269</v>
      </c>
      <c r="C45" s="41">
        <f t="shared" si="5"/>
        <v>500660.5</v>
      </c>
      <c r="D45" s="41">
        <f t="shared" si="6"/>
        <v>4</v>
      </c>
      <c r="E45" s="42" t="str">
        <f t="shared" si="2"/>
        <v>VIGO</v>
      </c>
      <c r="F45" s="42">
        <f t="shared" si="7"/>
        <v>7922</v>
      </c>
      <c r="G45" s="42">
        <f t="shared" si="8"/>
        <v>6044</v>
      </c>
    </row>
    <row r="46" spans="1:9" x14ac:dyDescent="0.25">
      <c r="A46" s="42" t="str">
        <f t="shared" si="3"/>
        <v>BILBAO</v>
      </c>
      <c r="B46" s="41">
        <f t="shared" si="4"/>
        <v>5052.5</v>
      </c>
      <c r="C46" s="41">
        <f t="shared" si="5"/>
        <v>3834.5</v>
      </c>
      <c r="D46" s="41">
        <f t="shared" si="6"/>
        <v>9</v>
      </c>
      <c r="E46" s="42" t="str">
        <f t="shared" si="2"/>
        <v>BILBAO</v>
      </c>
      <c r="F46" s="42">
        <f t="shared" si="7"/>
        <v>5052.5</v>
      </c>
      <c r="G46" s="42">
        <f t="shared" si="8"/>
        <v>3834.5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1163</v>
      </c>
      <c r="G47" s="42">
        <f t="shared" si="8"/>
        <v>17</v>
      </c>
    </row>
    <row r="48" spans="1:9" x14ac:dyDescent="0.25">
      <c r="A48" s="42" t="str">
        <f t="shared" si="3"/>
        <v>CASTELLON</v>
      </c>
      <c r="B48" s="41">
        <f t="shared" si="4"/>
        <v>323</v>
      </c>
      <c r="C48" s="41">
        <f t="shared" si="5"/>
        <v>4</v>
      </c>
      <c r="D48" s="41">
        <f t="shared" si="6"/>
        <v>12</v>
      </c>
      <c r="E48" s="42" t="str">
        <f t="shared" si="2"/>
        <v>ALICANTE</v>
      </c>
      <c r="F48" s="42">
        <f t="shared" si="7"/>
        <v>390</v>
      </c>
      <c r="G48" s="42">
        <f t="shared" si="8"/>
        <v>76</v>
      </c>
    </row>
    <row r="49" spans="1:7" x14ac:dyDescent="0.25">
      <c r="A49" s="42" t="str">
        <f t="shared" si="3"/>
        <v>CEUTA</v>
      </c>
      <c r="B49" s="41">
        <f t="shared" si="4"/>
        <v>19</v>
      </c>
      <c r="C49" s="41">
        <f t="shared" si="5"/>
        <v>4</v>
      </c>
      <c r="D49" s="41">
        <f t="shared" si="6"/>
        <v>14</v>
      </c>
      <c r="E49" s="42" t="str">
        <f t="shared" si="2"/>
        <v>CASTELLON</v>
      </c>
      <c r="F49" s="42">
        <f t="shared" si="7"/>
        <v>323</v>
      </c>
      <c r="G49" s="42">
        <f t="shared" si="8"/>
        <v>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GIJON</v>
      </c>
      <c r="F50" s="42">
        <f t="shared" si="7"/>
        <v>102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102</v>
      </c>
      <c r="C51" s="41">
        <f t="shared" si="5"/>
        <v>0</v>
      </c>
      <c r="D51" s="41">
        <f t="shared" si="6"/>
        <v>13</v>
      </c>
      <c r="E51" s="42" t="str">
        <f t="shared" si="2"/>
        <v>CEUTA</v>
      </c>
      <c r="F51" s="42">
        <f t="shared" si="7"/>
        <v>19</v>
      </c>
      <c r="G51" s="42">
        <f t="shared" si="8"/>
        <v>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BAHIA DE CADIZ</v>
      </c>
      <c r="F52" s="42">
        <f t="shared" si="7"/>
        <v>13</v>
      </c>
      <c r="G52" s="42">
        <f t="shared" si="8"/>
        <v>1013</v>
      </c>
    </row>
    <row r="53" spans="1:7" x14ac:dyDescent="0.25">
      <c r="A53" s="42" t="str">
        <f t="shared" si="3"/>
        <v>LAS PALMAS</v>
      </c>
      <c r="B53" s="41">
        <f t="shared" si="4"/>
        <v>565019</v>
      </c>
      <c r="C53" s="41">
        <f t="shared" si="5"/>
        <v>485845</v>
      </c>
      <c r="D53" s="41">
        <f t="shared" si="6"/>
        <v>3</v>
      </c>
      <c r="E53" s="42" t="str">
        <f t="shared" si="2"/>
        <v>MOTRIL</v>
      </c>
      <c r="F53" s="42">
        <f t="shared" si="7"/>
        <v>4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240283</v>
      </c>
      <c r="C54" s="41">
        <f t="shared" si="5"/>
        <v>222861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1163</v>
      </c>
      <c r="C55" s="41">
        <f t="shared" si="5"/>
        <v>17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13376</v>
      </c>
      <c r="C59" s="41">
        <f t="shared" si="5"/>
        <v>14250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70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154076</v>
      </c>
      <c r="C62" s="41">
        <f t="shared" si="5"/>
        <v>118891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1762502</v>
      </c>
      <c r="C63" s="41">
        <f t="shared" si="5"/>
        <v>1522233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7922</v>
      </c>
      <c r="C64" s="41">
        <f t="shared" si="5"/>
        <v>6044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619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Octubre</v>
      </c>
      <c r="C5" s="46"/>
      <c r="D5" s="45" t="s">
        <v>40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61</v>
      </c>
      <c r="C7" s="9">
        <v>17</v>
      </c>
      <c r="D7" s="9">
        <v>505</v>
      </c>
      <c r="E7" s="9">
        <v>61</v>
      </c>
      <c r="F7" s="10">
        <f>((E7*100)/D7)-100</f>
        <v>-87.920792079207928</v>
      </c>
      <c r="G7" s="1"/>
      <c r="H7" s="1"/>
      <c r="I7" s="1"/>
    </row>
    <row r="8" spans="1:12" x14ac:dyDescent="0.25">
      <c r="A8" s="11" t="s">
        <v>45</v>
      </c>
      <c r="B8" s="12">
        <v>12975</v>
      </c>
      <c r="C8" s="12">
        <v>11440</v>
      </c>
      <c r="D8" s="12">
        <v>99261</v>
      </c>
      <c r="E8" s="12">
        <v>105014</v>
      </c>
      <c r="F8" s="13">
        <f t="shared" ref="F8:F35" si="0">((E8*100)/D8)-100</f>
        <v>5.7958311925126651</v>
      </c>
      <c r="G8" s="1"/>
      <c r="H8" s="1"/>
      <c r="I8" s="1"/>
    </row>
    <row r="9" spans="1:12" x14ac:dyDescent="0.25">
      <c r="A9" s="8" t="s">
        <v>46</v>
      </c>
      <c r="B9" s="9">
        <v>55</v>
      </c>
      <c r="C9" s="9">
        <v>206</v>
      </c>
      <c r="D9" s="9">
        <v>219</v>
      </c>
      <c r="E9" s="9">
        <v>2037</v>
      </c>
      <c r="F9" s="10">
        <f t="shared" si="0"/>
        <v>830.13698630136992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2384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1007</v>
      </c>
      <c r="C11" s="9">
        <v>935</v>
      </c>
      <c r="D11" s="9">
        <v>8983</v>
      </c>
      <c r="E11" s="9">
        <v>7393.01</v>
      </c>
      <c r="F11" s="10">
        <f t="shared" si="0"/>
        <v>-17.699988867861521</v>
      </c>
      <c r="G11" s="1"/>
      <c r="H11" s="1"/>
      <c r="I11" s="1"/>
    </row>
    <row r="12" spans="1:12" x14ac:dyDescent="0.25">
      <c r="A12" s="11" t="s">
        <v>49</v>
      </c>
      <c r="B12" s="12">
        <v>5946</v>
      </c>
      <c r="C12" s="12">
        <v>4818</v>
      </c>
      <c r="D12" s="12">
        <v>49000.5</v>
      </c>
      <c r="E12" s="12">
        <v>53992.5</v>
      </c>
      <c r="F12" s="13">
        <f t="shared" si="0"/>
        <v>10.187651146416869</v>
      </c>
      <c r="G12" s="1"/>
      <c r="H12" s="1"/>
      <c r="I12" s="1"/>
    </row>
    <row r="13" spans="1:12" x14ac:dyDescent="0.25">
      <c r="A13" s="8" t="s">
        <v>50</v>
      </c>
      <c r="B13" s="9">
        <v>7808</v>
      </c>
      <c r="C13" s="9">
        <v>5634</v>
      </c>
      <c r="D13" s="9">
        <v>115416</v>
      </c>
      <c r="E13" s="9">
        <v>68108</v>
      </c>
      <c r="F13" s="10">
        <f t="shared" si="0"/>
        <v>-40.989117626672211</v>
      </c>
      <c r="G13" s="1"/>
      <c r="H13" s="1"/>
      <c r="I13" s="1"/>
    </row>
    <row r="14" spans="1:12" x14ac:dyDescent="0.25">
      <c r="A14" s="11" t="s">
        <v>51</v>
      </c>
      <c r="B14" s="12">
        <v>19315.5</v>
      </c>
      <c r="C14" s="12">
        <v>19849.5</v>
      </c>
      <c r="D14" s="12">
        <v>191903.5</v>
      </c>
      <c r="E14" s="12">
        <v>166343.5</v>
      </c>
      <c r="F14" s="13">
        <f t="shared" si="0"/>
        <v>-13.319194282543052</v>
      </c>
      <c r="G14" s="1"/>
      <c r="H14" s="1"/>
      <c r="I14" s="1"/>
    </row>
    <row r="15" spans="1:12" x14ac:dyDescent="0.25">
      <c r="A15" s="8" t="s">
        <v>52</v>
      </c>
      <c r="B15" s="9">
        <v>4363.75</v>
      </c>
      <c r="C15" s="9">
        <v>4732.5</v>
      </c>
      <c r="D15" s="9">
        <v>46454.25</v>
      </c>
      <c r="E15" s="9">
        <v>42347.75</v>
      </c>
      <c r="F15" s="10">
        <f t="shared" si="0"/>
        <v>-8.8398800970847731</v>
      </c>
      <c r="G15" s="1"/>
      <c r="H15" s="1"/>
      <c r="I15" s="1"/>
    </row>
    <row r="16" spans="1:12" x14ac:dyDescent="0.25">
      <c r="A16" s="11" t="s">
        <v>53</v>
      </c>
      <c r="B16" s="12">
        <v>3437</v>
      </c>
      <c r="C16" s="12">
        <v>4424</v>
      </c>
      <c r="D16" s="12">
        <v>24286</v>
      </c>
      <c r="E16" s="12">
        <v>37115</v>
      </c>
      <c r="F16" s="13">
        <f t="shared" si="0"/>
        <v>52.824672650910003</v>
      </c>
      <c r="G16" s="1"/>
      <c r="H16" s="1"/>
      <c r="I16" s="1"/>
    </row>
    <row r="17" spans="1:9" x14ac:dyDescent="0.25">
      <c r="A17" s="8" t="s">
        <v>54</v>
      </c>
      <c r="B17" s="9">
        <v>131</v>
      </c>
      <c r="C17" s="9">
        <v>190</v>
      </c>
      <c r="D17" s="9">
        <v>469</v>
      </c>
      <c r="E17" s="9">
        <v>2581</v>
      </c>
      <c r="F17" s="10">
        <f t="shared" si="0"/>
        <v>450.31982942430704</v>
      </c>
      <c r="G17" s="1"/>
      <c r="H17" s="1"/>
      <c r="I17" s="1"/>
    </row>
    <row r="18" spans="1:9" x14ac:dyDescent="0.25">
      <c r="A18" s="11" t="s">
        <v>55</v>
      </c>
      <c r="B18" s="12">
        <v>1148</v>
      </c>
      <c r="C18" s="12">
        <v>841</v>
      </c>
      <c r="D18" s="12">
        <v>10781</v>
      </c>
      <c r="E18" s="12">
        <v>7210</v>
      </c>
      <c r="F18" s="13">
        <f t="shared" si="0"/>
        <v>-33.123086912160275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994</v>
      </c>
      <c r="C20" s="12">
        <v>1228</v>
      </c>
      <c r="D20" s="12">
        <v>8736</v>
      </c>
      <c r="E20" s="12">
        <v>8593</v>
      </c>
      <c r="F20" s="13">
        <f t="shared" si="0"/>
        <v>-1.6369047619047592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29373</v>
      </c>
      <c r="C22" s="12">
        <v>29169</v>
      </c>
      <c r="D22" s="12">
        <v>272045</v>
      </c>
      <c r="E22" s="12">
        <v>286200</v>
      </c>
      <c r="F22" s="13">
        <f t="shared" si="0"/>
        <v>5.2031832968810363</v>
      </c>
      <c r="G22" s="1"/>
      <c r="H22" s="1"/>
      <c r="I22" s="1"/>
    </row>
    <row r="23" spans="1:9" x14ac:dyDescent="0.25">
      <c r="A23" s="8" t="s">
        <v>60</v>
      </c>
      <c r="B23" s="9">
        <v>782</v>
      </c>
      <c r="C23" s="9">
        <v>1098</v>
      </c>
      <c r="D23" s="9">
        <v>10055</v>
      </c>
      <c r="E23" s="9">
        <v>10161</v>
      </c>
      <c r="F23" s="10">
        <f t="shared" si="0"/>
        <v>1.0542018896071568</v>
      </c>
      <c r="G23" s="1"/>
      <c r="H23" s="1"/>
      <c r="I23" s="1"/>
    </row>
    <row r="24" spans="1:9" x14ac:dyDescent="0.25">
      <c r="A24" s="11" t="s">
        <v>61</v>
      </c>
      <c r="B24" s="12">
        <v>2269</v>
      </c>
      <c r="C24" s="12">
        <v>2808</v>
      </c>
      <c r="D24" s="12">
        <v>11467</v>
      </c>
      <c r="E24" s="12">
        <v>23843</v>
      </c>
      <c r="F24" s="13">
        <f t="shared" si="0"/>
        <v>107.92709514258306</v>
      </c>
      <c r="G24" s="1"/>
      <c r="H24" s="1"/>
      <c r="I24" s="1"/>
    </row>
    <row r="25" spans="1:9" x14ac:dyDescent="0.25">
      <c r="A25" s="8" t="s">
        <v>62</v>
      </c>
      <c r="B25" s="9">
        <v>1485</v>
      </c>
      <c r="C25" s="9">
        <v>1079</v>
      </c>
      <c r="D25" s="9">
        <v>10592</v>
      </c>
      <c r="E25" s="9">
        <v>11472</v>
      </c>
      <c r="F25" s="10">
        <f t="shared" si="0"/>
        <v>8.3081570996978797</v>
      </c>
      <c r="G25" s="1"/>
      <c r="H25" s="1"/>
      <c r="I25" s="1"/>
    </row>
    <row r="26" spans="1:9" x14ac:dyDescent="0.25">
      <c r="A26" s="11" t="s">
        <v>63</v>
      </c>
      <c r="B26" s="12">
        <v>108</v>
      </c>
      <c r="C26" s="12">
        <v>87</v>
      </c>
      <c r="D26" s="12">
        <v>108</v>
      </c>
      <c r="E26" s="12">
        <v>742</v>
      </c>
      <c r="F26" s="13">
        <f t="shared" si="0"/>
        <v>587.03703703703707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25631</v>
      </c>
      <c r="C28" s="12">
        <v>25402</v>
      </c>
      <c r="D28" s="12">
        <v>236943</v>
      </c>
      <c r="E28" s="12">
        <v>245322</v>
      </c>
      <c r="F28" s="13">
        <f t="shared" si="0"/>
        <v>3.5362935389524068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11077</v>
      </c>
      <c r="C30" s="12">
        <v>13182</v>
      </c>
      <c r="D30" s="12">
        <v>90435</v>
      </c>
      <c r="E30" s="12">
        <v>105757</v>
      </c>
      <c r="F30" s="13">
        <f t="shared" si="0"/>
        <v>16.942555426549461</v>
      </c>
      <c r="G30" s="1"/>
      <c r="H30" s="1"/>
      <c r="I30" s="1"/>
    </row>
    <row r="31" spans="1:9" x14ac:dyDescent="0.25">
      <c r="A31" s="8" t="s">
        <v>68</v>
      </c>
      <c r="B31" s="9">
        <v>1275</v>
      </c>
      <c r="C31" s="9">
        <v>2811</v>
      </c>
      <c r="D31" s="9">
        <v>12771</v>
      </c>
      <c r="E31" s="9">
        <v>10199</v>
      </c>
      <c r="F31" s="10">
        <f t="shared" si="0"/>
        <v>-20.139378278913156</v>
      </c>
      <c r="G31" s="1"/>
      <c r="H31" s="1"/>
      <c r="I31" s="1"/>
    </row>
    <row r="32" spans="1:9" x14ac:dyDescent="0.25">
      <c r="A32" s="11" t="s">
        <v>69</v>
      </c>
      <c r="B32" s="12">
        <v>11486</v>
      </c>
      <c r="C32" s="12">
        <v>12452</v>
      </c>
      <c r="D32" s="12">
        <v>131683</v>
      </c>
      <c r="E32" s="12">
        <v>111902</v>
      </c>
      <c r="F32" s="13">
        <f t="shared" si="0"/>
        <v>-15.021680854780044</v>
      </c>
      <c r="G32" s="1"/>
      <c r="H32" s="1"/>
      <c r="I32" s="1"/>
    </row>
    <row r="33" spans="1:9" x14ac:dyDescent="0.25">
      <c r="A33" s="8" t="s">
        <v>70</v>
      </c>
      <c r="B33" s="9">
        <v>3725</v>
      </c>
      <c r="C33" s="9">
        <v>3401</v>
      </c>
      <c r="D33" s="9">
        <v>39638</v>
      </c>
      <c r="E33" s="9">
        <v>33622</v>
      </c>
      <c r="F33" s="10">
        <f t="shared" si="0"/>
        <v>-15.177355063323077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10331</v>
      </c>
      <c r="E34" s="12">
        <v>34</v>
      </c>
      <c r="F34" s="13">
        <f t="shared" si="0"/>
        <v>-99.670893427548151</v>
      </c>
      <c r="G34" s="1"/>
      <c r="H34" s="1"/>
      <c r="I34" s="1"/>
    </row>
    <row r="35" spans="1:9" x14ac:dyDescent="0.25">
      <c r="A35" s="14" t="s">
        <v>72</v>
      </c>
      <c r="B35" s="15">
        <f>SUM(B7:B34)</f>
        <v>144452.25</v>
      </c>
      <c r="C35" s="15">
        <f t="shared" ref="C35:E35" si="1">SUM(C7:C34)</f>
        <v>145804</v>
      </c>
      <c r="D35" s="15">
        <f t="shared" si="1"/>
        <v>1384466.25</v>
      </c>
      <c r="E35" s="15">
        <f t="shared" si="1"/>
        <v>1340049.76</v>
      </c>
      <c r="F35" s="16">
        <f t="shared" si="0"/>
        <v>-3.2082031613266082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61</v>
      </c>
      <c r="C38" s="41">
        <f>D7</f>
        <v>505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LAS PALMAS</v>
      </c>
      <c r="F38" s="42">
        <f>LOOKUP(E38,$A$38:$A$65,$B$38:$B$65)</f>
        <v>286200</v>
      </c>
      <c r="G38" s="42">
        <f>LOOKUP(E38,$A$38:$A$65,$C$38:$C$65)</f>
        <v>272045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105014</v>
      </c>
      <c r="C39" s="41">
        <f t="shared" ref="C39:C65" si="5">D8</f>
        <v>99261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245322</v>
      </c>
      <c r="G39" s="42">
        <f t="shared" ref="G39:G65" si="8">LOOKUP(E39,$A$38:$A$65,$C$38:$C$65)</f>
        <v>236943</v>
      </c>
    </row>
    <row r="40" spans="1:9" x14ac:dyDescent="0.25">
      <c r="A40" s="42" t="str">
        <f t="shared" si="3"/>
        <v>ALMERIA</v>
      </c>
      <c r="B40" s="41">
        <f t="shared" si="4"/>
        <v>2037</v>
      </c>
      <c r="C40" s="41">
        <f t="shared" si="5"/>
        <v>219</v>
      </c>
      <c r="D40" s="41">
        <f t="shared" si="6"/>
        <v>20</v>
      </c>
      <c r="E40" s="42" t="str">
        <f t="shared" si="2"/>
        <v>BARCELONA</v>
      </c>
      <c r="F40" s="42">
        <f t="shared" si="7"/>
        <v>166343.5</v>
      </c>
      <c r="G40" s="42">
        <f t="shared" si="8"/>
        <v>191903.5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2384</v>
      </c>
      <c r="D41" s="41">
        <f t="shared" si="6"/>
        <v>28</v>
      </c>
      <c r="E41" s="42" t="str">
        <f t="shared" si="2"/>
        <v>VALENCIA</v>
      </c>
      <c r="F41" s="42">
        <f t="shared" si="7"/>
        <v>111902</v>
      </c>
      <c r="G41" s="42">
        <f t="shared" si="8"/>
        <v>131683</v>
      </c>
    </row>
    <row r="42" spans="1:9" x14ac:dyDescent="0.25">
      <c r="A42" s="42" t="str">
        <f t="shared" si="3"/>
        <v>BAHIA DE ALGECIRAS</v>
      </c>
      <c r="B42" s="41">
        <f t="shared" si="4"/>
        <v>7393.01</v>
      </c>
      <c r="C42" s="41">
        <f t="shared" si="5"/>
        <v>8983</v>
      </c>
      <c r="D42" s="41">
        <f t="shared" si="6"/>
        <v>17</v>
      </c>
      <c r="E42" s="42" t="str">
        <f t="shared" si="2"/>
        <v>SEVILLA</v>
      </c>
      <c r="F42" s="42">
        <f t="shared" si="7"/>
        <v>105757</v>
      </c>
      <c r="G42" s="42">
        <f t="shared" si="8"/>
        <v>90435</v>
      </c>
    </row>
    <row r="43" spans="1:9" x14ac:dyDescent="0.25">
      <c r="A43" s="42" t="str">
        <f t="shared" si="3"/>
        <v>BAHIA DE CADIZ</v>
      </c>
      <c r="B43" s="41">
        <f t="shared" si="4"/>
        <v>53992.5</v>
      </c>
      <c r="C43" s="41">
        <f t="shared" si="5"/>
        <v>49000.5</v>
      </c>
      <c r="D43" s="41">
        <f t="shared" si="6"/>
        <v>8</v>
      </c>
      <c r="E43" s="42" t="str">
        <f t="shared" si="2"/>
        <v>ALICANTE</v>
      </c>
      <c r="F43" s="42">
        <f t="shared" si="7"/>
        <v>105014</v>
      </c>
      <c r="G43" s="42">
        <f t="shared" si="8"/>
        <v>99261</v>
      </c>
    </row>
    <row r="44" spans="1:9" x14ac:dyDescent="0.25">
      <c r="A44" s="42" t="str">
        <f t="shared" si="3"/>
        <v>BALEARES</v>
      </c>
      <c r="B44" s="41">
        <f t="shared" si="4"/>
        <v>68108</v>
      </c>
      <c r="C44" s="41">
        <f t="shared" si="5"/>
        <v>115416</v>
      </c>
      <c r="D44" s="41">
        <f t="shared" si="6"/>
        <v>7</v>
      </c>
      <c r="E44" s="42" t="str">
        <f t="shared" si="2"/>
        <v>BALEARES</v>
      </c>
      <c r="F44" s="42">
        <f t="shared" si="7"/>
        <v>68108</v>
      </c>
      <c r="G44" s="42">
        <f t="shared" si="8"/>
        <v>115416</v>
      </c>
    </row>
    <row r="45" spans="1:9" x14ac:dyDescent="0.25">
      <c r="A45" s="42" t="str">
        <f t="shared" si="3"/>
        <v>BARCELONA</v>
      </c>
      <c r="B45" s="41">
        <f t="shared" si="4"/>
        <v>166343.5</v>
      </c>
      <c r="C45" s="41">
        <f t="shared" si="5"/>
        <v>191903.5</v>
      </c>
      <c r="D45" s="41">
        <f t="shared" si="6"/>
        <v>3</v>
      </c>
      <c r="E45" s="42" t="str">
        <f t="shared" si="2"/>
        <v>BAHIA DE CADIZ</v>
      </c>
      <c r="F45" s="42">
        <f t="shared" si="7"/>
        <v>53992.5</v>
      </c>
      <c r="G45" s="42">
        <f t="shared" si="8"/>
        <v>49000.5</v>
      </c>
    </row>
    <row r="46" spans="1:9" x14ac:dyDescent="0.25">
      <c r="A46" s="42" t="str">
        <f t="shared" si="3"/>
        <v>BILBAO</v>
      </c>
      <c r="B46" s="41">
        <f t="shared" si="4"/>
        <v>42347.75</v>
      </c>
      <c r="C46" s="41">
        <f t="shared" si="5"/>
        <v>46454.25</v>
      </c>
      <c r="D46" s="41">
        <f t="shared" si="6"/>
        <v>9</v>
      </c>
      <c r="E46" s="42" t="str">
        <f t="shared" si="2"/>
        <v>BILBAO</v>
      </c>
      <c r="F46" s="42">
        <f t="shared" si="7"/>
        <v>42347.75</v>
      </c>
      <c r="G46" s="42">
        <f t="shared" si="8"/>
        <v>46454.25</v>
      </c>
    </row>
    <row r="47" spans="1:9" x14ac:dyDescent="0.25">
      <c r="A47" s="42" t="str">
        <f t="shared" si="3"/>
        <v>CARTAGENA</v>
      </c>
      <c r="B47" s="41">
        <f t="shared" si="4"/>
        <v>37115</v>
      </c>
      <c r="C47" s="41">
        <f t="shared" si="5"/>
        <v>24286</v>
      </c>
      <c r="D47" s="41">
        <f t="shared" si="6"/>
        <v>10</v>
      </c>
      <c r="E47" s="42" t="str">
        <f t="shared" si="2"/>
        <v>CARTAGENA</v>
      </c>
      <c r="F47" s="42">
        <f t="shared" si="7"/>
        <v>37115</v>
      </c>
      <c r="G47" s="42">
        <f t="shared" si="8"/>
        <v>24286</v>
      </c>
    </row>
    <row r="48" spans="1:9" x14ac:dyDescent="0.25">
      <c r="A48" s="42" t="str">
        <f t="shared" si="3"/>
        <v>CASTELLON</v>
      </c>
      <c r="B48" s="41">
        <f t="shared" si="4"/>
        <v>2581</v>
      </c>
      <c r="C48" s="41">
        <f t="shared" si="5"/>
        <v>469</v>
      </c>
      <c r="D48" s="41">
        <f t="shared" si="6"/>
        <v>19</v>
      </c>
      <c r="E48" s="42" t="str">
        <f t="shared" si="2"/>
        <v>VIGO</v>
      </c>
      <c r="F48" s="42">
        <f t="shared" si="7"/>
        <v>33622</v>
      </c>
      <c r="G48" s="42">
        <f t="shared" si="8"/>
        <v>39638</v>
      </c>
    </row>
    <row r="49" spans="1:7" x14ac:dyDescent="0.25">
      <c r="A49" s="42" t="str">
        <f t="shared" si="3"/>
        <v>CEUTA</v>
      </c>
      <c r="B49" s="41">
        <f t="shared" si="4"/>
        <v>7210</v>
      </c>
      <c r="C49" s="41">
        <f t="shared" si="5"/>
        <v>10781</v>
      </c>
      <c r="D49" s="41">
        <f t="shared" si="6"/>
        <v>18</v>
      </c>
      <c r="E49" s="42" t="str">
        <f t="shared" si="2"/>
        <v>MARIN Y RIA DE PONTEVEDRA</v>
      </c>
      <c r="F49" s="42">
        <f t="shared" si="7"/>
        <v>23843</v>
      </c>
      <c r="G49" s="42">
        <f t="shared" si="8"/>
        <v>11467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MELILLA</v>
      </c>
      <c r="F50" s="42">
        <f t="shared" si="7"/>
        <v>11472</v>
      </c>
      <c r="G50" s="42">
        <f t="shared" si="8"/>
        <v>10592</v>
      </c>
    </row>
    <row r="51" spans="1:7" x14ac:dyDescent="0.25">
      <c r="A51" s="42" t="str">
        <f t="shared" si="3"/>
        <v>GIJON</v>
      </c>
      <c r="B51" s="41">
        <f t="shared" si="4"/>
        <v>8593</v>
      </c>
      <c r="C51" s="41">
        <f t="shared" si="5"/>
        <v>8736</v>
      </c>
      <c r="D51" s="41">
        <f t="shared" si="6"/>
        <v>16</v>
      </c>
      <c r="E51" s="42" t="str">
        <f t="shared" si="2"/>
        <v>TARRAGONA</v>
      </c>
      <c r="F51" s="42">
        <f t="shared" si="7"/>
        <v>10199</v>
      </c>
      <c r="G51" s="42">
        <f t="shared" si="8"/>
        <v>12771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10161</v>
      </c>
      <c r="G52" s="42">
        <f t="shared" si="8"/>
        <v>10055</v>
      </c>
    </row>
    <row r="53" spans="1:7" x14ac:dyDescent="0.25">
      <c r="A53" s="42" t="str">
        <f t="shared" si="3"/>
        <v>LAS PALMAS</v>
      </c>
      <c r="B53" s="41">
        <f t="shared" si="4"/>
        <v>286200</v>
      </c>
      <c r="C53" s="41">
        <f t="shared" si="5"/>
        <v>272045</v>
      </c>
      <c r="D53" s="41">
        <f t="shared" si="6"/>
        <v>1</v>
      </c>
      <c r="E53" s="42" t="str">
        <f t="shared" si="2"/>
        <v>GIJON</v>
      </c>
      <c r="F53" s="42">
        <f t="shared" si="7"/>
        <v>8593</v>
      </c>
      <c r="G53" s="42">
        <f t="shared" si="8"/>
        <v>8736</v>
      </c>
    </row>
    <row r="54" spans="1:7" x14ac:dyDescent="0.25">
      <c r="A54" s="42" t="str">
        <f t="shared" si="3"/>
        <v>MALAGA</v>
      </c>
      <c r="B54" s="41">
        <f t="shared" si="4"/>
        <v>10161</v>
      </c>
      <c r="C54" s="41">
        <f t="shared" si="5"/>
        <v>10055</v>
      </c>
      <c r="D54" s="41">
        <f t="shared" si="6"/>
        <v>15</v>
      </c>
      <c r="E54" s="42" t="str">
        <f t="shared" si="2"/>
        <v>BAHIA DE ALGECIRAS</v>
      </c>
      <c r="F54" s="42">
        <f t="shared" si="7"/>
        <v>7393.01</v>
      </c>
      <c r="G54" s="42">
        <f t="shared" si="8"/>
        <v>8983</v>
      </c>
    </row>
    <row r="55" spans="1:7" x14ac:dyDescent="0.25">
      <c r="A55" s="42" t="str">
        <f t="shared" si="3"/>
        <v>MARIN Y RIA DE PONTEVEDRA</v>
      </c>
      <c r="B55" s="41">
        <f t="shared" si="4"/>
        <v>23843</v>
      </c>
      <c r="C55" s="41">
        <f t="shared" si="5"/>
        <v>11467</v>
      </c>
      <c r="D55" s="41">
        <f t="shared" si="6"/>
        <v>12</v>
      </c>
      <c r="E55" s="42" t="str">
        <f t="shared" si="2"/>
        <v>CEUTA</v>
      </c>
      <c r="F55" s="42">
        <f t="shared" si="7"/>
        <v>7210</v>
      </c>
      <c r="G55" s="42">
        <f t="shared" si="8"/>
        <v>10781</v>
      </c>
    </row>
    <row r="56" spans="1:7" x14ac:dyDescent="0.25">
      <c r="A56" s="42" t="str">
        <f t="shared" si="3"/>
        <v>MELILLA</v>
      </c>
      <c r="B56" s="41">
        <f t="shared" si="4"/>
        <v>11472</v>
      </c>
      <c r="C56" s="41">
        <f t="shared" si="5"/>
        <v>10592</v>
      </c>
      <c r="D56" s="41">
        <f t="shared" si="6"/>
        <v>13</v>
      </c>
      <c r="E56" s="42" t="str">
        <f t="shared" si="2"/>
        <v>CASTELLON</v>
      </c>
      <c r="F56" s="42">
        <f t="shared" si="7"/>
        <v>2581</v>
      </c>
      <c r="G56" s="42">
        <f t="shared" si="8"/>
        <v>469</v>
      </c>
    </row>
    <row r="57" spans="1:7" x14ac:dyDescent="0.25">
      <c r="A57" s="42" t="str">
        <f t="shared" si="3"/>
        <v>MOTRIL</v>
      </c>
      <c r="B57" s="41">
        <f t="shared" si="4"/>
        <v>742</v>
      </c>
      <c r="C57" s="41">
        <f t="shared" si="5"/>
        <v>108</v>
      </c>
      <c r="D57" s="41">
        <f t="shared" si="6"/>
        <v>21</v>
      </c>
      <c r="E57" s="42" t="str">
        <f t="shared" si="2"/>
        <v>ALMERIA</v>
      </c>
      <c r="F57" s="42">
        <f t="shared" si="7"/>
        <v>2037</v>
      </c>
      <c r="G57" s="42">
        <f t="shared" si="8"/>
        <v>219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742</v>
      </c>
      <c r="G58" s="42">
        <f t="shared" si="8"/>
        <v>108</v>
      </c>
    </row>
    <row r="59" spans="1:7" x14ac:dyDescent="0.25">
      <c r="A59" s="42" t="str">
        <f t="shared" si="3"/>
        <v>SANTA CRUZ DE TENERIFE</v>
      </c>
      <c r="B59" s="41">
        <f t="shared" si="4"/>
        <v>245322</v>
      </c>
      <c r="C59" s="41">
        <f t="shared" si="5"/>
        <v>236943</v>
      </c>
      <c r="D59" s="41">
        <f t="shared" si="6"/>
        <v>2</v>
      </c>
      <c r="E59" s="42" t="str">
        <f t="shared" si="2"/>
        <v>A CORUÑA</v>
      </c>
      <c r="F59" s="42">
        <f t="shared" si="7"/>
        <v>61</v>
      </c>
      <c r="G59" s="42">
        <f t="shared" si="8"/>
        <v>505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VILAGARCIA</v>
      </c>
      <c r="F60" s="42">
        <f t="shared" si="7"/>
        <v>34</v>
      </c>
      <c r="G60" s="42">
        <f t="shared" si="8"/>
        <v>10331</v>
      </c>
    </row>
    <row r="61" spans="1:7" x14ac:dyDescent="0.25">
      <c r="A61" s="42" t="str">
        <f t="shared" si="3"/>
        <v>SEVILLA</v>
      </c>
      <c r="B61" s="41">
        <f t="shared" si="4"/>
        <v>105757</v>
      </c>
      <c r="C61" s="41">
        <f t="shared" si="5"/>
        <v>90435</v>
      </c>
      <c r="D61" s="41">
        <f t="shared" si="6"/>
        <v>5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10199</v>
      </c>
      <c r="C62" s="41">
        <f t="shared" si="5"/>
        <v>12771</v>
      </c>
      <c r="D62" s="41">
        <f t="shared" si="6"/>
        <v>14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111902</v>
      </c>
      <c r="C63" s="41">
        <f t="shared" si="5"/>
        <v>131683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33622</v>
      </c>
      <c r="C64" s="41">
        <f t="shared" si="5"/>
        <v>39638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34</v>
      </c>
      <c r="C65" s="41">
        <f t="shared" si="5"/>
        <v>10331</v>
      </c>
      <c r="D65" s="41">
        <f t="shared" si="6"/>
        <v>23</v>
      </c>
      <c r="E65" s="42" t="str">
        <f t="shared" si="2"/>
        <v>AVILES</v>
      </c>
      <c r="F65" s="42">
        <f t="shared" si="7"/>
        <v>0</v>
      </c>
      <c r="G65" s="42">
        <f t="shared" si="8"/>
        <v>2384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Octubre</v>
      </c>
      <c r="C5" s="46"/>
      <c r="D5" s="45" t="s">
        <v>40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557</v>
      </c>
      <c r="C7" s="9">
        <v>397</v>
      </c>
      <c r="D7" s="9">
        <v>6268</v>
      </c>
      <c r="E7" s="9">
        <v>4775</v>
      </c>
      <c r="F7" s="10">
        <f>((E7*100)/D7)-100</f>
        <v>-23.81940012763242</v>
      </c>
      <c r="G7" s="1"/>
      <c r="H7" s="1"/>
      <c r="I7" s="1"/>
    </row>
    <row r="8" spans="1:12" x14ac:dyDescent="0.25">
      <c r="A8" s="11" t="s">
        <v>45</v>
      </c>
      <c r="B8" s="12">
        <v>1171</v>
      </c>
      <c r="C8" s="12">
        <v>1712</v>
      </c>
      <c r="D8" s="12">
        <v>9103</v>
      </c>
      <c r="E8" s="12">
        <v>18014</v>
      </c>
      <c r="F8" s="13">
        <f t="shared" ref="F8:F35" si="0">((E8*100)/D8)-100</f>
        <v>97.890805229045384</v>
      </c>
      <c r="G8" s="1"/>
      <c r="H8" s="1"/>
      <c r="I8" s="1"/>
    </row>
    <row r="9" spans="1:12" x14ac:dyDescent="0.25">
      <c r="A9" s="8" t="s">
        <v>46</v>
      </c>
      <c r="B9" s="9">
        <v>169</v>
      </c>
      <c r="C9" s="9">
        <v>0</v>
      </c>
      <c r="D9" s="9">
        <v>687.5</v>
      </c>
      <c r="E9" s="9">
        <v>163</v>
      </c>
      <c r="F9" s="10">
        <f t="shared" si="0"/>
        <v>-76.290909090909082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191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12468</v>
      </c>
      <c r="C11" s="9">
        <v>17278</v>
      </c>
      <c r="D11" s="9">
        <v>113531</v>
      </c>
      <c r="E11" s="9">
        <v>140258.5</v>
      </c>
      <c r="F11" s="10">
        <f t="shared" si="0"/>
        <v>23.542028168517845</v>
      </c>
      <c r="G11" s="1"/>
      <c r="H11" s="1"/>
      <c r="I11" s="1"/>
    </row>
    <row r="12" spans="1:12" x14ac:dyDescent="0.25">
      <c r="A12" s="11" t="s">
        <v>49</v>
      </c>
      <c r="B12" s="12">
        <v>2985</v>
      </c>
      <c r="C12" s="12">
        <v>4477</v>
      </c>
      <c r="D12" s="12">
        <v>37529</v>
      </c>
      <c r="E12" s="12">
        <v>38708</v>
      </c>
      <c r="F12" s="13">
        <f t="shared" si="0"/>
        <v>3.141570518798801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2</v>
      </c>
      <c r="E13" s="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12">
        <v>92643.5</v>
      </c>
      <c r="C14" s="12">
        <v>102383</v>
      </c>
      <c r="D14" s="12">
        <v>814983.5</v>
      </c>
      <c r="E14" s="12">
        <v>917941</v>
      </c>
      <c r="F14" s="13">
        <f t="shared" si="0"/>
        <v>12.633077847588325</v>
      </c>
      <c r="G14" s="1"/>
      <c r="H14" s="1"/>
      <c r="I14" s="1"/>
    </row>
    <row r="15" spans="1:12" x14ac:dyDescent="0.25">
      <c r="A15" s="8" t="s">
        <v>52</v>
      </c>
      <c r="B15" s="9">
        <v>37155.75</v>
      </c>
      <c r="C15" s="9">
        <v>41032</v>
      </c>
      <c r="D15" s="9">
        <v>313581.5</v>
      </c>
      <c r="E15" s="9">
        <v>377887</v>
      </c>
      <c r="F15" s="10">
        <f t="shared" si="0"/>
        <v>20.506790100819089</v>
      </c>
      <c r="G15" s="1"/>
      <c r="H15" s="1"/>
      <c r="I15" s="1"/>
    </row>
    <row r="16" spans="1:12" x14ac:dyDescent="0.25">
      <c r="A16" s="11" t="s">
        <v>53</v>
      </c>
      <c r="B16" s="12">
        <v>2001</v>
      </c>
      <c r="C16" s="12">
        <v>2152</v>
      </c>
      <c r="D16" s="12">
        <v>24836</v>
      </c>
      <c r="E16" s="12">
        <v>17703</v>
      </c>
      <c r="F16" s="13">
        <f t="shared" si="0"/>
        <v>-28.720405862457724</v>
      </c>
      <c r="G16" s="1"/>
      <c r="H16" s="1"/>
      <c r="I16" s="1"/>
    </row>
    <row r="17" spans="1:9" x14ac:dyDescent="0.25">
      <c r="A17" s="8" t="s">
        <v>54</v>
      </c>
      <c r="B17" s="9">
        <v>7130</v>
      </c>
      <c r="C17" s="9">
        <v>11438</v>
      </c>
      <c r="D17" s="9">
        <v>54888</v>
      </c>
      <c r="E17" s="9">
        <v>83245</v>
      </c>
      <c r="F17" s="10">
        <f t="shared" si="0"/>
        <v>51.663387261332161</v>
      </c>
      <c r="G17" s="1"/>
      <c r="H17" s="1"/>
      <c r="I17" s="1"/>
    </row>
    <row r="18" spans="1:9" x14ac:dyDescent="0.25">
      <c r="A18" s="11" t="s">
        <v>55</v>
      </c>
      <c r="B18" s="12">
        <v>44</v>
      </c>
      <c r="C18" s="12">
        <v>52</v>
      </c>
      <c r="D18" s="12">
        <v>672</v>
      </c>
      <c r="E18" s="12">
        <v>662</v>
      </c>
      <c r="F18" s="13">
        <f t="shared" si="0"/>
        <v>-1.4880952380952408</v>
      </c>
      <c r="G18" s="1"/>
      <c r="H18" s="1"/>
      <c r="I18" s="1"/>
    </row>
    <row r="19" spans="1:9" x14ac:dyDescent="0.25">
      <c r="A19" s="8" t="s">
        <v>56</v>
      </c>
      <c r="B19" s="9">
        <v>33</v>
      </c>
      <c r="C19" s="9">
        <v>30</v>
      </c>
      <c r="D19" s="9">
        <v>338</v>
      </c>
      <c r="E19" s="9">
        <v>354</v>
      </c>
      <c r="F19" s="10">
        <f t="shared" si="0"/>
        <v>4.7337278106508904</v>
      </c>
      <c r="G19" s="1"/>
      <c r="H19" s="1"/>
      <c r="I19" s="1"/>
    </row>
    <row r="20" spans="1:9" x14ac:dyDescent="0.25">
      <c r="A20" s="11" t="s">
        <v>57</v>
      </c>
      <c r="B20" s="12">
        <v>2153</v>
      </c>
      <c r="C20" s="12">
        <v>2300</v>
      </c>
      <c r="D20" s="12">
        <v>13500</v>
      </c>
      <c r="E20" s="12">
        <v>20079</v>
      </c>
      <c r="F20" s="13">
        <f t="shared" si="0"/>
        <v>48.73333333333332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7225</v>
      </c>
      <c r="C22" s="12">
        <v>7778</v>
      </c>
      <c r="D22" s="12">
        <v>72525</v>
      </c>
      <c r="E22" s="12">
        <v>75665</v>
      </c>
      <c r="F22" s="13">
        <f t="shared" si="0"/>
        <v>4.3295415374008996</v>
      </c>
      <c r="G22" s="1"/>
      <c r="H22" s="1"/>
      <c r="I22" s="1"/>
    </row>
    <row r="23" spans="1:9" x14ac:dyDescent="0.25">
      <c r="A23" s="8" t="s">
        <v>60</v>
      </c>
      <c r="B23" s="9">
        <v>382</v>
      </c>
      <c r="C23" s="9">
        <v>481</v>
      </c>
      <c r="D23" s="9">
        <v>3438</v>
      </c>
      <c r="E23" s="9">
        <v>5390</v>
      </c>
      <c r="F23" s="10">
        <f t="shared" si="0"/>
        <v>56.777196044211763</v>
      </c>
      <c r="G23" s="1"/>
      <c r="H23" s="1"/>
      <c r="I23" s="1"/>
    </row>
    <row r="24" spans="1:9" x14ac:dyDescent="0.25">
      <c r="A24" s="11" t="s">
        <v>61</v>
      </c>
      <c r="B24" s="12">
        <v>1223</v>
      </c>
      <c r="C24" s="12">
        <v>1408</v>
      </c>
      <c r="D24" s="12">
        <v>12109</v>
      </c>
      <c r="E24" s="12">
        <v>15659</v>
      </c>
      <c r="F24" s="13">
        <f t="shared" si="0"/>
        <v>29.317036914691556</v>
      </c>
      <c r="G24" s="1"/>
      <c r="H24" s="1"/>
      <c r="I24" s="1"/>
    </row>
    <row r="25" spans="1:9" x14ac:dyDescent="0.25">
      <c r="A25" s="8" t="s">
        <v>62</v>
      </c>
      <c r="B25" s="9">
        <v>1164</v>
      </c>
      <c r="C25" s="9">
        <v>619</v>
      </c>
      <c r="D25" s="9">
        <v>10708</v>
      </c>
      <c r="E25" s="9">
        <v>7561</v>
      </c>
      <c r="F25" s="10">
        <f t="shared" si="0"/>
        <v>-29.389241688457233</v>
      </c>
      <c r="G25" s="1"/>
      <c r="H25" s="1"/>
      <c r="I25" s="1"/>
    </row>
    <row r="26" spans="1:9" x14ac:dyDescent="0.25">
      <c r="A26" s="11" t="s">
        <v>63</v>
      </c>
      <c r="B26" s="12">
        <v>42</v>
      </c>
      <c r="C26" s="12">
        <v>152</v>
      </c>
      <c r="D26" s="12">
        <v>44</v>
      </c>
      <c r="E26" s="12">
        <v>1437</v>
      </c>
      <c r="F26" s="13">
        <f t="shared" si="0"/>
        <v>3165.909090909091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4233</v>
      </c>
      <c r="C28" s="12">
        <v>3371</v>
      </c>
      <c r="D28" s="12">
        <v>33473</v>
      </c>
      <c r="E28" s="12">
        <v>36684</v>
      </c>
      <c r="F28" s="13">
        <f t="shared" si="0"/>
        <v>9.5928061422639104</v>
      </c>
      <c r="G28" s="1"/>
      <c r="H28" s="1"/>
      <c r="I28" s="1"/>
    </row>
    <row r="29" spans="1:9" x14ac:dyDescent="0.25">
      <c r="A29" s="8" t="s">
        <v>66</v>
      </c>
      <c r="B29" s="9">
        <v>219</v>
      </c>
      <c r="C29" s="9">
        <v>194</v>
      </c>
      <c r="D29" s="9">
        <v>1546</v>
      </c>
      <c r="E29" s="9">
        <v>1251</v>
      </c>
      <c r="F29" s="10">
        <f t="shared" si="0"/>
        <v>-19.081500646830534</v>
      </c>
      <c r="G29" s="1"/>
      <c r="H29" s="1"/>
      <c r="I29" s="1"/>
    </row>
    <row r="30" spans="1:9" x14ac:dyDescent="0.25">
      <c r="A30" s="11" t="s">
        <v>67</v>
      </c>
      <c r="B30" s="12">
        <v>2598</v>
      </c>
      <c r="C30" s="12">
        <v>1585</v>
      </c>
      <c r="D30" s="12">
        <v>15804</v>
      </c>
      <c r="E30" s="12">
        <v>18967</v>
      </c>
      <c r="F30" s="13">
        <f t="shared" si="0"/>
        <v>20.013920526448999</v>
      </c>
      <c r="G30" s="1"/>
      <c r="H30" s="1"/>
      <c r="I30" s="1"/>
    </row>
    <row r="31" spans="1:9" x14ac:dyDescent="0.25">
      <c r="A31" s="8" t="s">
        <v>68</v>
      </c>
      <c r="B31" s="9">
        <v>5722</v>
      </c>
      <c r="C31" s="9">
        <v>4389</v>
      </c>
      <c r="D31" s="9">
        <v>44237</v>
      </c>
      <c r="E31" s="9">
        <v>45816</v>
      </c>
      <c r="F31" s="10">
        <f t="shared" si="0"/>
        <v>3.56941022221217</v>
      </c>
      <c r="G31" s="1"/>
      <c r="H31" s="1"/>
      <c r="I31" s="1"/>
    </row>
    <row r="32" spans="1:9" x14ac:dyDescent="0.25">
      <c r="A32" s="11" t="s">
        <v>69</v>
      </c>
      <c r="B32" s="12">
        <v>151923</v>
      </c>
      <c r="C32" s="12">
        <v>176353</v>
      </c>
      <c r="D32" s="12">
        <v>1415942</v>
      </c>
      <c r="E32" s="12">
        <v>1618641</v>
      </c>
      <c r="F32" s="13">
        <f t="shared" si="0"/>
        <v>14.315487498781735</v>
      </c>
      <c r="G32" s="1"/>
      <c r="H32" s="1"/>
      <c r="I32" s="1"/>
    </row>
    <row r="33" spans="1:9" x14ac:dyDescent="0.25">
      <c r="A33" s="8" t="s">
        <v>70</v>
      </c>
      <c r="B33" s="9">
        <v>13839</v>
      </c>
      <c r="C33" s="9">
        <v>14867</v>
      </c>
      <c r="D33" s="9">
        <v>117100</v>
      </c>
      <c r="E33" s="9">
        <v>136278.5</v>
      </c>
      <c r="F33" s="10">
        <f t="shared" si="0"/>
        <v>16.377882152006833</v>
      </c>
      <c r="G33" s="1"/>
      <c r="H33" s="1"/>
      <c r="I33" s="1"/>
    </row>
    <row r="34" spans="1:9" x14ac:dyDescent="0.25">
      <c r="A34" s="11" t="s">
        <v>71</v>
      </c>
      <c r="B34" s="12">
        <v>130</v>
      </c>
      <c r="C34" s="12">
        <v>0</v>
      </c>
      <c r="D34" s="12">
        <v>4469</v>
      </c>
      <c r="E34" s="12">
        <v>555</v>
      </c>
      <c r="F34" s="13">
        <f t="shared" si="0"/>
        <v>-87.581114343253518</v>
      </c>
      <c r="G34" s="1"/>
      <c r="H34" s="1"/>
      <c r="I34" s="1"/>
    </row>
    <row r="35" spans="1:9" x14ac:dyDescent="0.25">
      <c r="A35" s="14" t="s">
        <v>72</v>
      </c>
      <c r="B35" s="15">
        <f>SUM(B7:B34)</f>
        <v>347210.25</v>
      </c>
      <c r="C35" s="15">
        <f t="shared" ref="C35:E35" si="1">SUM(C7:C34)</f>
        <v>394448</v>
      </c>
      <c r="D35" s="15">
        <f t="shared" si="1"/>
        <v>3121505.5</v>
      </c>
      <c r="E35" s="15">
        <f t="shared" si="1"/>
        <v>3583694</v>
      </c>
      <c r="F35" s="16">
        <f t="shared" si="0"/>
        <v>14.806589320441688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4775</v>
      </c>
      <c r="C38" s="41">
        <f>D7</f>
        <v>6268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1618641</v>
      </c>
      <c r="G38" s="42">
        <f>LOOKUP(E38,$A$38:$A$65,$C$38:$C$65)</f>
        <v>1415942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18014</v>
      </c>
      <c r="C39" s="41">
        <f t="shared" ref="C39:C65" si="5">D8</f>
        <v>9103</v>
      </c>
      <c r="D39" s="41">
        <f t="shared" ref="D39:D65" si="6">_xlfn.RANK.EQ(B39,$B$38:$B$65)+COUNTIF($B$38:$B$65,B39)-1</f>
        <v>13</v>
      </c>
      <c r="E39" s="42" t="str">
        <f t="shared" si="2"/>
        <v>BARCELONA</v>
      </c>
      <c r="F39" s="42">
        <f t="shared" ref="F39:F65" si="7">LOOKUP(E39,$A$38:$A$65,$B$38:$B$65)</f>
        <v>917941</v>
      </c>
      <c r="G39" s="42">
        <f t="shared" ref="G39:G65" si="8">LOOKUP(E39,$A$38:$A$65,$C$38:$C$65)</f>
        <v>814983.5</v>
      </c>
    </row>
    <row r="40" spans="1:9" x14ac:dyDescent="0.25">
      <c r="A40" s="42" t="str">
        <f t="shared" si="3"/>
        <v>ALMERIA</v>
      </c>
      <c r="B40" s="41">
        <f t="shared" si="4"/>
        <v>163</v>
      </c>
      <c r="C40" s="41">
        <f t="shared" si="5"/>
        <v>687.5</v>
      </c>
      <c r="D40" s="41">
        <f t="shared" si="6"/>
        <v>24</v>
      </c>
      <c r="E40" s="42" t="str">
        <f t="shared" si="2"/>
        <v>BILBAO</v>
      </c>
      <c r="F40" s="42">
        <f t="shared" si="7"/>
        <v>377887</v>
      </c>
      <c r="G40" s="42">
        <f t="shared" si="8"/>
        <v>313581.5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191</v>
      </c>
      <c r="D41" s="41">
        <f t="shared" si="6"/>
        <v>28</v>
      </c>
      <c r="E41" s="42" t="str">
        <f t="shared" si="2"/>
        <v>BAHIA DE ALGECIRAS</v>
      </c>
      <c r="F41" s="42">
        <f t="shared" si="7"/>
        <v>140258.5</v>
      </c>
      <c r="G41" s="42">
        <f t="shared" si="8"/>
        <v>113531</v>
      </c>
    </row>
    <row r="42" spans="1:9" x14ac:dyDescent="0.25">
      <c r="A42" s="42" t="str">
        <f t="shared" si="3"/>
        <v>BAHIA DE ALGECIRAS</v>
      </c>
      <c r="B42" s="41">
        <f t="shared" si="4"/>
        <v>140258.5</v>
      </c>
      <c r="C42" s="41">
        <f t="shared" si="5"/>
        <v>113531</v>
      </c>
      <c r="D42" s="41">
        <f t="shared" si="6"/>
        <v>4</v>
      </c>
      <c r="E42" s="42" t="str">
        <f t="shared" si="2"/>
        <v>VIGO</v>
      </c>
      <c r="F42" s="42">
        <f t="shared" si="7"/>
        <v>136278.5</v>
      </c>
      <c r="G42" s="42">
        <f t="shared" si="8"/>
        <v>117100</v>
      </c>
    </row>
    <row r="43" spans="1:9" x14ac:dyDescent="0.25">
      <c r="A43" s="42" t="str">
        <f t="shared" si="3"/>
        <v>BAHIA DE CADIZ</v>
      </c>
      <c r="B43" s="41">
        <f t="shared" si="4"/>
        <v>38708</v>
      </c>
      <c r="C43" s="41">
        <f t="shared" si="5"/>
        <v>37529</v>
      </c>
      <c r="D43" s="41">
        <f t="shared" si="6"/>
        <v>9</v>
      </c>
      <c r="E43" s="42" t="str">
        <f t="shared" si="2"/>
        <v>CASTELLON</v>
      </c>
      <c r="F43" s="42">
        <f t="shared" si="7"/>
        <v>83245</v>
      </c>
      <c r="G43" s="42">
        <f t="shared" si="8"/>
        <v>54888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2</v>
      </c>
      <c r="D44" s="41">
        <f t="shared" si="6"/>
        <v>28</v>
      </c>
      <c r="E44" s="42" t="str">
        <f t="shared" si="2"/>
        <v>LAS PALMAS</v>
      </c>
      <c r="F44" s="42">
        <f t="shared" si="7"/>
        <v>75665</v>
      </c>
      <c r="G44" s="42">
        <f t="shared" si="8"/>
        <v>72525</v>
      </c>
    </row>
    <row r="45" spans="1:9" x14ac:dyDescent="0.25">
      <c r="A45" s="42" t="str">
        <f t="shared" si="3"/>
        <v>BARCELONA</v>
      </c>
      <c r="B45" s="41">
        <f t="shared" si="4"/>
        <v>917941</v>
      </c>
      <c r="C45" s="41">
        <f t="shared" si="5"/>
        <v>814983.5</v>
      </c>
      <c r="D45" s="41">
        <f t="shared" si="6"/>
        <v>2</v>
      </c>
      <c r="E45" s="42" t="str">
        <f t="shared" si="2"/>
        <v>TARRAGONA</v>
      </c>
      <c r="F45" s="42">
        <f t="shared" si="7"/>
        <v>45816</v>
      </c>
      <c r="G45" s="42">
        <f t="shared" si="8"/>
        <v>44237</v>
      </c>
    </row>
    <row r="46" spans="1:9" x14ac:dyDescent="0.25">
      <c r="A46" s="42" t="str">
        <f t="shared" si="3"/>
        <v>BILBAO</v>
      </c>
      <c r="B46" s="41">
        <f t="shared" si="4"/>
        <v>377887</v>
      </c>
      <c r="C46" s="41">
        <f t="shared" si="5"/>
        <v>313581.5</v>
      </c>
      <c r="D46" s="41">
        <f t="shared" si="6"/>
        <v>3</v>
      </c>
      <c r="E46" s="42" t="str">
        <f t="shared" si="2"/>
        <v>BAHIA DE CADIZ</v>
      </c>
      <c r="F46" s="42">
        <f t="shared" si="7"/>
        <v>38708</v>
      </c>
      <c r="G46" s="42">
        <f t="shared" si="8"/>
        <v>37529</v>
      </c>
    </row>
    <row r="47" spans="1:9" x14ac:dyDescent="0.25">
      <c r="A47" s="42" t="str">
        <f t="shared" si="3"/>
        <v>CARTAGENA</v>
      </c>
      <c r="B47" s="41">
        <f t="shared" si="4"/>
        <v>17703</v>
      </c>
      <c r="C47" s="41">
        <f t="shared" si="5"/>
        <v>24836</v>
      </c>
      <c r="D47" s="41">
        <f t="shared" si="6"/>
        <v>14</v>
      </c>
      <c r="E47" s="42" t="str">
        <f t="shared" si="2"/>
        <v>SANTA CRUZ DE TENERIFE</v>
      </c>
      <c r="F47" s="42">
        <f t="shared" si="7"/>
        <v>36684</v>
      </c>
      <c r="G47" s="42">
        <f t="shared" si="8"/>
        <v>33473</v>
      </c>
    </row>
    <row r="48" spans="1:9" x14ac:dyDescent="0.25">
      <c r="A48" s="42" t="str">
        <f t="shared" si="3"/>
        <v>CASTELLON</v>
      </c>
      <c r="B48" s="41">
        <f t="shared" si="4"/>
        <v>83245</v>
      </c>
      <c r="C48" s="41">
        <f t="shared" si="5"/>
        <v>54888</v>
      </c>
      <c r="D48" s="41">
        <f t="shared" si="6"/>
        <v>6</v>
      </c>
      <c r="E48" s="42" t="str">
        <f t="shared" si="2"/>
        <v>GIJON</v>
      </c>
      <c r="F48" s="42">
        <f t="shared" si="7"/>
        <v>20079</v>
      </c>
      <c r="G48" s="42">
        <f t="shared" si="8"/>
        <v>13500</v>
      </c>
    </row>
    <row r="49" spans="1:7" x14ac:dyDescent="0.25">
      <c r="A49" s="42" t="str">
        <f t="shared" si="3"/>
        <v>CEUTA</v>
      </c>
      <c r="B49" s="41">
        <f t="shared" si="4"/>
        <v>662</v>
      </c>
      <c r="C49" s="41">
        <f t="shared" si="5"/>
        <v>672</v>
      </c>
      <c r="D49" s="41">
        <f t="shared" si="6"/>
        <v>21</v>
      </c>
      <c r="E49" s="42" t="str">
        <f t="shared" si="2"/>
        <v>SEVILLA</v>
      </c>
      <c r="F49" s="42">
        <f t="shared" si="7"/>
        <v>18967</v>
      </c>
      <c r="G49" s="42">
        <f t="shared" si="8"/>
        <v>15804</v>
      </c>
    </row>
    <row r="50" spans="1:7" x14ac:dyDescent="0.25">
      <c r="A50" s="42" t="str">
        <f t="shared" si="3"/>
        <v>FERROL-SAN CIBRAO</v>
      </c>
      <c r="B50" s="41">
        <f t="shared" si="4"/>
        <v>354</v>
      </c>
      <c r="C50" s="41">
        <f t="shared" si="5"/>
        <v>338</v>
      </c>
      <c r="D50" s="41">
        <f t="shared" si="6"/>
        <v>23</v>
      </c>
      <c r="E50" s="42" t="str">
        <f t="shared" si="2"/>
        <v>ALICANTE</v>
      </c>
      <c r="F50" s="42">
        <f t="shared" si="7"/>
        <v>18014</v>
      </c>
      <c r="G50" s="42">
        <f t="shared" si="8"/>
        <v>9103</v>
      </c>
    </row>
    <row r="51" spans="1:7" x14ac:dyDescent="0.25">
      <c r="A51" s="42" t="str">
        <f t="shared" si="3"/>
        <v>GIJON</v>
      </c>
      <c r="B51" s="41">
        <f t="shared" si="4"/>
        <v>20079</v>
      </c>
      <c r="C51" s="41">
        <f t="shared" si="5"/>
        <v>13500</v>
      </c>
      <c r="D51" s="41">
        <f t="shared" si="6"/>
        <v>11</v>
      </c>
      <c r="E51" s="42" t="str">
        <f t="shared" si="2"/>
        <v>CARTAGENA</v>
      </c>
      <c r="F51" s="42">
        <f t="shared" si="7"/>
        <v>17703</v>
      </c>
      <c r="G51" s="42">
        <f t="shared" si="8"/>
        <v>24836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15659</v>
      </c>
      <c r="G52" s="42">
        <f t="shared" si="8"/>
        <v>12109</v>
      </c>
    </row>
    <row r="53" spans="1:7" x14ac:dyDescent="0.25">
      <c r="A53" s="42" t="str">
        <f t="shared" si="3"/>
        <v>LAS PALMAS</v>
      </c>
      <c r="B53" s="41">
        <f t="shared" si="4"/>
        <v>75665</v>
      </c>
      <c r="C53" s="41">
        <f t="shared" si="5"/>
        <v>72525</v>
      </c>
      <c r="D53" s="41">
        <f t="shared" si="6"/>
        <v>7</v>
      </c>
      <c r="E53" s="42" t="str">
        <f t="shared" si="2"/>
        <v>MELILLA</v>
      </c>
      <c r="F53" s="42">
        <f t="shared" si="7"/>
        <v>7561</v>
      </c>
      <c r="G53" s="42">
        <f t="shared" si="8"/>
        <v>10708</v>
      </c>
    </row>
    <row r="54" spans="1:7" x14ac:dyDescent="0.25">
      <c r="A54" s="42" t="str">
        <f t="shared" si="3"/>
        <v>MALAGA</v>
      </c>
      <c r="B54" s="41">
        <f t="shared" si="4"/>
        <v>5390</v>
      </c>
      <c r="C54" s="41">
        <f t="shared" si="5"/>
        <v>3438</v>
      </c>
      <c r="D54" s="41">
        <f t="shared" si="6"/>
        <v>17</v>
      </c>
      <c r="E54" s="42" t="str">
        <f t="shared" si="2"/>
        <v>MALAGA</v>
      </c>
      <c r="F54" s="42">
        <f t="shared" si="7"/>
        <v>5390</v>
      </c>
      <c r="G54" s="42">
        <f t="shared" si="8"/>
        <v>3438</v>
      </c>
    </row>
    <row r="55" spans="1:7" x14ac:dyDescent="0.25">
      <c r="A55" s="42" t="str">
        <f t="shared" si="3"/>
        <v>MARIN Y RIA DE PONTEVEDRA</v>
      </c>
      <c r="B55" s="41">
        <f t="shared" si="4"/>
        <v>15659</v>
      </c>
      <c r="C55" s="41">
        <f t="shared" si="5"/>
        <v>12109</v>
      </c>
      <c r="D55" s="41">
        <f t="shared" si="6"/>
        <v>15</v>
      </c>
      <c r="E55" s="42" t="str">
        <f t="shared" si="2"/>
        <v>A CORUÑA</v>
      </c>
      <c r="F55" s="42">
        <f t="shared" si="7"/>
        <v>4775</v>
      </c>
      <c r="G55" s="42">
        <f t="shared" si="8"/>
        <v>6268</v>
      </c>
    </row>
    <row r="56" spans="1:7" x14ac:dyDescent="0.25">
      <c r="A56" s="42" t="str">
        <f t="shared" si="3"/>
        <v>MELILLA</v>
      </c>
      <c r="B56" s="41">
        <f t="shared" si="4"/>
        <v>7561</v>
      </c>
      <c r="C56" s="41">
        <f t="shared" si="5"/>
        <v>10708</v>
      </c>
      <c r="D56" s="41">
        <f t="shared" si="6"/>
        <v>16</v>
      </c>
      <c r="E56" s="42" t="str">
        <f t="shared" si="2"/>
        <v>MOTRIL</v>
      </c>
      <c r="F56" s="42">
        <f t="shared" si="7"/>
        <v>1437</v>
      </c>
      <c r="G56" s="42">
        <f t="shared" si="8"/>
        <v>44</v>
      </c>
    </row>
    <row r="57" spans="1:7" x14ac:dyDescent="0.25">
      <c r="A57" s="42" t="str">
        <f t="shared" si="3"/>
        <v>MOTRIL</v>
      </c>
      <c r="B57" s="41">
        <f t="shared" si="4"/>
        <v>1437</v>
      </c>
      <c r="C57" s="41">
        <f t="shared" si="5"/>
        <v>44</v>
      </c>
      <c r="D57" s="41">
        <f t="shared" si="6"/>
        <v>19</v>
      </c>
      <c r="E57" s="42" t="str">
        <f t="shared" si="2"/>
        <v>SANTANDER</v>
      </c>
      <c r="F57" s="42">
        <f t="shared" si="7"/>
        <v>1251</v>
      </c>
      <c r="G57" s="42">
        <f t="shared" si="8"/>
        <v>1546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7"/>
        <v>662</v>
      </c>
      <c r="G58" s="42">
        <f t="shared" si="8"/>
        <v>672</v>
      </c>
    </row>
    <row r="59" spans="1:7" x14ac:dyDescent="0.25">
      <c r="A59" s="42" t="str">
        <f t="shared" si="3"/>
        <v>SANTA CRUZ DE TENERIFE</v>
      </c>
      <c r="B59" s="41">
        <f t="shared" si="4"/>
        <v>36684</v>
      </c>
      <c r="C59" s="41">
        <f t="shared" si="5"/>
        <v>33473</v>
      </c>
      <c r="D59" s="41">
        <f t="shared" si="6"/>
        <v>10</v>
      </c>
      <c r="E59" s="42" t="str">
        <f t="shared" si="2"/>
        <v>VILAGARCIA</v>
      </c>
      <c r="F59" s="42">
        <f t="shared" si="7"/>
        <v>555</v>
      </c>
      <c r="G59" s="42">
        <f t="shared" si="8"/>
        <v>4469</v>
      </c>
    </row>
    <row r="60" spans="1:7" x14ac:dyDescent="0.25">
      <c r="A60" s="42" t="str">
        <f t="shared" si="3"/>
        <v>SANTANDER</v>
      </c>
      <c r="B60" s="41">
        <f t="shared" si="4"/>
        <v>1251</v>
      </c>
      <c r="C60" s="41">
        <f t="shared" si="5"/>
        <v>1546</v>
      </c>
      <c r="D60" s="41">
        <f t="shared" si="6"/>
        <v>20</v>
      </c>
      <c r="E60" s="42" t="str">
        <f t="shared" si="2"/>
        <v>FERROL-SAN CIBRAO</v>
      </c>
      <c r="F60" s="42">
        <f t="shared" si="7"/>
        <v>354</v>
      </c>
      <c r="G60" s="42">
        <f t="shared" si="8"/>
        <v>338</v>
      </c>
    </row>
    <row r="61" spans="1:7" x14ac:dyDescent="0.25">
      <c r="A61" s="42" t="str">
        <f t="shared" si="3"/>
        <v>SEVILLA</v>
      </c>
      <c r="B61" s="41">
        <f t="shared" si="4"/>
        <v>18967</v>
      </c>
      <c r="C61" s="41">
        <f t="shared" si="5"/>
        <v>15804</v>
      </c>
      <c r="D61" s="41">
        <f t="shared" si="6"/>
        <v>12</v>
      </c>
      <c r="E61" s="42" t="str">
        <f t="shared" si="2"/>
        <v>ALMERIA</v>
      </c>
      <c r="F61" s="42">
        <f t="shared" si="7"/>
        <v>163</v>
      </c>
      <c r="G61" s="42">
        <f t="shared" si="8"/>
        <v>687.5</v>
      </c>
    </row>
    <row r="62" spans="1:7" x14ac:dyDescent="0.25">
      <c r="A62" s="42" t="str">
        <f t="shared" si="3"/>
        <v>TARRAGONA</v>
      </c>
      <c r="B62" s="41">
        <f t="shared" si="4"/>
        <v>45816</v>
      </c>
      <c r="C62" s="41">
        <f t="shared" si="5"/>
        <v>44237</v>
      </c>
      <c r="D62" s="41">
        <f t="shared" si="6"/>
        <v>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1618641</v>
      </c>
      <c r="C63" s="41">
        <f t="shared" si="5"/>
        <v>1415942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136278.5</v>
      </c>
      <c r="C64" s="41">
        <f t="shared" si="5"/>
        <v>117100</v>
      </c>
      <c r="D64" s="41">
        <f t="shared" si="6"/>
        <v>5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555</v>
      </c>
      <c r="C65" s="41">
        <f t="shared" si="5"/>
        <v>4469</v>
      </c>
      <c r="D65" s="41">
        <f t="shared" si="6"/>
        <v>22</v>
      </c>
      <c r="E65" s="42" t="str">
        <f t="shared" si="2"/>
        <v>AVILES</v>
      </c>
      <c r="F65" s="42">
        <f t="shared" si="7"/>
        <v>0</v>
      </c>
      <c r="G65" s="42">
        <f t="shared" si="8"/>
        <v>191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Octubre</v>
      </c>
      <c r="C5" s="46"/>
      <c r="D5" s="45" t="s">
        <v>40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618</v>
      </c>
      <c r="C7" s="9">
        <v>414</v>
      </c>
      <c r="D7" s="9">
        <v>6773</v>
      </c>
      <c r="E7" s="9">
        <v>4836</v>
      </c>
      <c r="F7" s="10">
        <f>((E7*100)/D7)-100</f>
        <v>-28.59884836852207</v>
      </c>
      <c r="G7" s="1"/>
      <c r="H7" s="1"/>
      <c r="I7" s="1"/>
    </row>
    <row r="8" spans="1:12" x14ac:dyDescent="0.25">
      <c r="A8" s="11" t="s">
        <v>45</v>
      </c>
      <c r="B8" s="12">
        <v>14146</v>
      </c>
      <c r="C8" s="12">
        <v>13152</v>
      </c>
      <c r="D8" s="12">
        <v>108364</v>
      </c>
      <c r="E8" s="12">
        <v>123028</v>
      </c>
      <c r="F8" s="13">
        <f t="shared" ref="F8:F35" si="0">((E8*100)/D8)-100</f>
        <v>13.532169355136389</v>
      </c>
      <c r="G8" s="1"/>
      <c r="H8" s="1"/>
      <c r="I8" s="1"/>
    </row>
    <row r="9" spans="1:12" x14ac:dyDescent="0.25">
      <c r="A9" s="8" t="s">
        <v>46</v>
      </c>
      <c r="B9" s="9">
        <v>224</v>
      </c>
      <c r="C9" s="9">
        <v>206</v>
      </c>
      <c r="D9" s="9">
        <v>906.5</v>
      </c>
      <c r="E9" s="9">
        <v>2200</v>
      </c>
      <c r="F9" s="10">
        <f t="shared" si="0"/>
        <v>142.69167126309983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2575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13475</v>
      </c>
      <c r="C11" s="9">
        <v>18213</v>
      </c>
      <c r="D11" s="9">
        <v>122520</v>
      </c>
      <c r="E11" s="9">
        <v>147655.51</v>
      </c>
      <c r="F11" s="10">
        <f t="shared" si="0"/>
        <v>20.515434214822065</v>
      </c>
      <c r="G11" s="1"/>
      <c r="H11" s="1"/>
      <c r="I11" s="1"/>
    </row>
    <row r="12" spans="1:12" x14ac:dyDescent="0.25">
      <c r="A12" s="11" t="s">
        <v>49</v>
      </c>
      <c r="B12" s="12">
        <v>8931</v>
      </c>
      <c r="C12" s="12">
        <v>9295</v>
      </c>
      <c r="D12" s="12">
        <v>86529.5</v>
      </c>
      <c r="E12" s="12">
        <v>92700.5</v>
      </c>
      <c r="F12" s="13">
        <f t="shared" si="0"/>
        <v>7.1316718575745881</v>
      </c>
      <c r="G12" s="1"/>
      <c r="H12" s="1"/>
      <c r="I12" s="1"/>
    </row>
    <row r="13" spans="1:12" x14ac:dyDescent="0.25">
      <c r="A13" s="8" t="s">
        <v>50</v>
      </c>
      <c r="B13" s="9">
        <v>7808</v>
      </c>
      <c r="C13" s="9">
        <v>5634</v>
      </c>
      <c r="D13" s="9">
        <v>115418</v>
      </c>
      <c r="E13" s="9">
        <v>68108</v>
      </c>
      <c r="F13" s="10">
        <f t="shared" si="0"/>
        <v>-40.990140186106153</v>
      </c>
      <c r="G13" s="1"/>
      <c r="H13" s="1"/>
      <c r="I13" s="1"/>
    </row>
    <row r="14" spans="1:12" x14ac:dyDescent="0.25">
      <c r="A14" s="11" t="s">
        <v>51</v>
      </c>
      <c r="B14" s="12">
        <v>111959</v>
      </c>
      <c r="C14" s="12">
        <v>122232.5</v>
      </c>
      <c r="D14" s="12">
        <v>1006887</v>
      </c>
      <c r="E14" s="12">
        <v>1084284.5</v>
      </c>
      <c r="F14" s="13">
        <f t="shared" si="0"/>
        <v>7.6868109331037147</v>
      </c>
      <c r="G14" s="1"/>
      <c r="H14" s="1"/>
      <c r="I14" s="1"/>
    </row>
    <row r="15" spans="1:12" x14ac:dyDescent="0.25">
      <c r="A15" s="8" t="s">
        <v>52</v>
      </c>
      <c r="B15" s="9">
        <v>41519.5</v>
      </c>
      <c r="C15" s="9">
        <v>45764.5</v>
      </c>
      <c r="D15" s="9">
        <v>360035.75</v>
      </c>
      <c r="E15" s="9">
        <v>420234.75</v>
      </c>
      <c r="F15" s="10">
        <f t="shared" si="0"/>
        <v>16.720284027350061</v>
      </c>
      <c r="G15" s="1"/>
      <c r="H15" s="1"/>
      <c r="I15" s="1"/>
    </row>
    <row r="16" spans="1:12" x14ac:dyDescent="0.25">
      <c r="A16" s="11" t="s">
        <v>53</v>
      </c>
      <c r="B16" s="12">
        <v>5438</v>
      </c>
      <c r="C16" s="12">
        <v>6576</v>
      </c>
      <c r="D16" s="12">
        <v>49122</v>
      </c>
      <c r="E16" s="12">
        <v>54818</v>
      </c>
      <c r="F16" s="13">
        <f t="shared" si="0"/>
        <v>11.595619070884737</v>
      </c>
      <c r="G16" s="1"/>
      <c r="H16" s="1"/>
      <c r="I16" s="1"/>
    </row>
    <row r="17" spans="1:9" x14ac:dyDescent="0.25">
      <c r="A17" s="8" t="s">
        <v>54</v>
      </c>
      <c r="B17" s="9">
        <v>7261</v>
      </c>
      <c r="C17" s="9">
        <v>11628</v>
      </c>
      <c r="D17" s="9">
        <v>55357</v>
      </c>
      <c r="E17" s="9">
        <v>85826</v>
      </c>
      <c r="F17" s="10">
        <f t="shared" si="0"/>
        <v>55.040916234622529</v>
      </c>
      <c r="G17" s="1"/>
      <c r="H17" s="1"/>
      <c r="I17" s="1"/>
    </row>
    <row r="18" spans="1:9" x14ac:dyDescent="0.25">
      <c r="A18" s="11" t="s">
        <v>55</v>
      </c>
      <c r="B18" s="12">
        <v>1192</v>
      </c>
      <c r="C18" s="12">
        <v>893</v>
      </c>
      <c r="D18" s="12">
        <v>11453</v>
      </c>
      <c r="E18" s="12">
        <v>7872</v>
      </c>
      <c r="F18" s="13">
        <f t="shared" si="0"/>
        <v>-31.266916964987345</v>
      </c>
      <c r="G18" s="1"/>
      <c r="H18" s="1"/>
      <c r="I18" s="1"/>
    </row>
    <row r="19" spans="1:9" x14ac:dyDescent="0.25">
      <c r="A19" s="8" t="s">
        <v>56</v>
      </c>
      <c r="B19" s="9">
        <v>33</v>
      </c>
      <c r="C19" s="9">
        <v>30</v>
      </c>
      <c r="D19" s="9">
        <v>338</v>
      </c>
      <c r="E19" s="9">
        <v>354</v>
      </c>
      <c r="F19" s="10">
        <f t="shared" si="0"/>
        <v>4.7337278106508904</v>
      </c>
      <c r="G19" s="1"/>
      <c r="H19" s="1"/>
      <c r="I19" s="1"/>
    </row>
    <row r="20" spans="1:9" x14ac:dyDescent="0.25">
      <c r="A20" s="11" t="s">
        <v>57</v>
      </c>
      <c r="B20" s="12">
        <v>3147</v>
      </c>
      <c r="C20" s="12">
        <v>3528</v>
      </c>
      <c r="D20" s="12">
        <v>22236</v>
      </c>
      <c r="E20" s="12">
        <v>28672</v>
      </c>
      <c r="F20" s="13">
        <f t="shared" si="0"/>
        <v>28.944054686094631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36599</v>
      </c>
      <c r="C22" s="12">
        <v>36947</v>
      </c>
      <c r="D22" s="12">
        <v>344572</v>
      </c>
      <c r="E22" s="12">
        <v>361883</v>
      </c>
      <c r="F22" s="13">
        <f t="shared" si="0"/>
        <v>5.0239137248528607</v>
      </c>
      <c r="G22" s="1"/>
      <c r="H22" s="1"/>
      <c r="I22" s="1"/>
    </row>
    <row r="23" spans="1:9" x14ac:dyDescent="0.25">
      <c r="A23" s="8" t="s">
        <v>60</v>
      </c>
      <c r="B23" s="9">
        <v>1164</v>
      </c>
      <c r="C23" s="9">
        <v>1579</v>
      </c>
      <c r="D23" s="9">
        <v>13493</v>
      </c>
      <c r="E23" s="9">
        <v>15551</v>
      </c>
      <c r="F23" s="10">
        <f t="shared" si="0"/>
        <v>15.252353071963242</v>
      </c>
      <c r="G23" s="1"/>
      <c r="H23" s="1"/>
      <c r="I23" s="1"/>
    </row>
    <row r="24" spans="1:9" x14ac:dyDescent="0.25">
      <c r="A24" s="11" t="s">
        <v>61</v>
      </c>
      <c r="B24" s="12">
        <v>3492</v>
      </c>
      <c r="C24" s="12">
        <v>4216</v>
      </c>
      <c r="D24" s="12">
        <v>23576</v>
      </c>
      <c r="E24" s="12">
        <v>39508</v>
      </c>
      <c r="F24" s="13">
        <f t="shared" si="0"/>
        <v>67.577197149643695</v>
      </c>
      <c r="G24" s="1"/>
      <c r="H24" s="1"/>
      <c r="I24" s="1"/>
    </row>
    <row r="25" spans="1:9" x14ac:dyDescent="0.25">
      <c r="A25" s="8" t="s">
        <v>62</v>
      </c>
      <c r="B25" s="9">
        <v>2649</v>
      </c>
      <c r="C25" s="9">
        <v>1698</v>
      </c>
      <c r="D25" s="9">
        <v>21300</v>
      </c>
      <c r="E25" s="9">
        <v>19033</v>
      </c>
      <c r="F25" s="10">
        <f t="shared" si="0"/>
        <v>-10.643192488262912</v>
      </c>
      <c r="G25" s="1"/>
      <c r="H25" s="1"/>
      <c r="I25" s="1"/>
    </row>
    <row r="26" spans="1:9" x14ac:dyDescent="0.25">
      <c r="A26" s="11" t="s">
        <v>63</v>
      </c>
      <c r="B26" s="12">
        <v>150</v>
      </c>
      <c r="C26" s="12">
        <v>239</v>
      </c>
      <c r="D26" s="12">
        <v>152</v>
      </c>
      <c r="E26" s="12">
        <v>2179</v>
      </c>
      <c r="F26" s="13">
        <f t="shared" si="0"/>
        <v>1333.5526315789473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29864</v>
      </c>
      <c r="C28" s="12">
        <v>28773</v>
      </c>
      <c r="D28" s="12">
        <v>270416</v>
      </c>
      <c r="E28" s="12">
        <v>282006</v>
      </c>
      <c r="F28" s="13">
        <f t="shared" si="0"/>
        <v>4.2859889947340406</v>
      </c>
      <c r="G28" s="1"/>
      <c r="H28" s="1"/>
      <c r="I28" s="1"/>
    </row>
    <row r="29" spans="1:9" x14ac:dyDescent="0.25">
      <c r="A29" s="8" t="s">
        <v>66</v>
      </c>
      <c r="B29" s="9">
        <v>219</v>
      </c>
      <c r="C29" s="9">
        <v>194</v>
      </c>
      <c r="D29" s="9">
        <v>1546</v>
      </c>
      <c r="E29" s="9">
        <v>1251</v>
      </c>
      <c r="F29" s="10">
        <f t="shared" si="0"/>
        <v>-19.081500646830534</v>
      </c>
      <c r="G29" s="1"/>
      <c r="H29" s="1"/>
      <c r="I29" s="1"/>
    </row>
    <row r="30" spans="1:9" x14ac:dyDescent="0.25">
      <c r="A30" s="11" t="s">
        <v>67</v>
      </c>
      <c r="B30" s="12">
        <v>13675</v>
      </c>
      <c r="C30" s="12">
        <v>14767</v>
      </c>
      <c r="D30" s="12">
        <v>106239</v>
      </c>
      <c r="E30" s="12">
        <v>124724</v>
      </c>
      <c r="F30" s="13">
        <f t="shared" si="0"/>
        <v>17.399448413482801</v>
      </c>
      <c r="G30" s="1"/>
      <c r="H30" s="1"/>
      <c r="I30" s="1"/>
    </row>
    <row r="31" spans="1:9" x14ac:dyDescent="0.25">
      <c r="A31" s="8" t="s">
        <v>68</v>
      </c>
      <c r="B31" s="9">
        <v>6997</v>
      </c>
      <c r="C31" s="9">
        <v>7200</v>
      </c>
      <c r="D31" s="9">
        <v>57008</v>
      </c>
      <c r="E31" s="9">
        <v>56015</v>
      </c>
      <c r="F31" s="10">
        <f t="shared" si="0"/>
        <v>-1.7418607914678574</v>
      </c>
      <c r="G31" s="1"/>
      <c r="H31" s="1"/>
      <c r="I31" s="1"/>
    </row>
    <row r="32" spans="1:9" x14ac:dyDescent="0.25">
      <c r="A32" s="11" t="s">
        <v>69</v>
      </c>
      <c r="B32" s="12">
        <v>163409</v>
      </c>
      <c r="C32" s="12">
        <v>188805</v>
      </c>
      <c r="D32" s="12">
        <v>1547625</v>
      </c>
      <c r="E32" s="12">
        <v>1730543</v>
      </c>
      <c r="F32" s="13">
        <f t="shared" si="0"/>
        <v>11.819271464340517</v>
      </c>
      <c r="G32" s="1"/>
      <c r="H32" s="1"/>
      <c r="I32" s="1"/>
    </row>
    <row r="33" spans="1:9" x14ac:dyDescent="0.25">
      <c r="A33" s="8" t="s">
        <v>70</v>
      </c>
      <c r="B33" s="9">
        <v>17564</v>
      </c>
      <c r="C33" s="9">
        <v>18268</v>
      </c>
      <c r="D33" s="9">
        <v>156738</v>
      </c>
      <c r="E33" s="9">
        <v>169900.5</v>
      </c>
      <c r="F33" s="10">
        <f t="shared" si="0"/>
        <v>8.3977720782452252</v>
      </c>
      <c r="G33" s="1"/>
      <c r="H33" s="1"/>
      <c r="I33" s="1"/>
    </row>
    <row r="34" spans="1:9" x14ac:dyDescent="0.25">
      <c r="A34" s="11" t="s">
        <v>71</v>
      </c>
      <c r="B34" s="12">
        <v>130</v>
      </c>
      <c r="C34" s="12">
        <v>0</v>
      </c>
      <c r="D34" s="12">
        <v>14800</v>
      </c>
      <c r="E34" s="12">
        <v>589</v>
      </c>
      <c r="F34" s="13">
        <f t="shared" si="0"/>
        <v>-96.020270270270274</v>
      </c>
      <c r="G34" s="1"/>
      <c r="H34" s="1"/>
      <c r="I34" s="1"/>
    </row>
    <row r="35" spans="1:9" x14ac:dyDescent="0.25">
      <c r="A35" s="14" t="s">
        <v>72</v>
      </c>
      <c r="B35" s="15">
        <f>SUM(B7:B34)</f>
        <v>491663.5</v>
      </c>
      <c r="C35" s="15">
        <f t="shared" ref="C35:E35" si="1">SUM(C7:C34)</f>
        <v>540252</v>
      </c>
      <c r="D35" s="15">
        <f t="shared" si="1"/>
        <v>4505979.75</v>
      </c>
      <c r="E35" s="15">
        <f t="shared" si="1"/>
        <v>4923771.76</v>
      </c>
      <c r="F35" s="16">
        <f t="shared" si="0"/>
        <v>9.2719460179553579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4836</v>
      </c>
      <c r="C38" s="41">
        <f>D7</f>
        <v>6773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1730543</v>
      </c>
      <c r="G38" s="42">
        <f>LOOKUP(E38,$A$38:$A$65,$C$38:$C$65)</f>
        <v>1547625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123028</v>
      </c>
      <c r="C39" s="41">
        <f t="shared" ref="C39:C65" si="5">D8</f>
        <v>108364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1084284.5</v>
      </c>
      <c r="G39" s="42">
        <f t="shared" ref="G39:G65" si="8">LOOKUP(E39,$A$38:$A$65,$C$38:$C$65)</f>
        <v>1006887</v>
      </c>
    </row>
    <row r="40" spans="1:9" x14ac:dyDescent="0.25">
      <c r="A40" s="42" t="str">
        <f t="shared" si="3"/>
        <v>ALMERIA</v>
      </c>
      <c r="B40" s="41">
        <f t="shared" si="4"/>
        <v>2200</v>
      </c>
      <c r="C40" s="41">
        <f t="shared" si="5"/>
        <v>906.5</v>
      </c>
      <c r="D40" s="41">
        <f t="shared" si="6"/>
        <v>21</v>
      </c>
      <c r="E40" s="42" t="str">
        <f t="shared" si="2"/>
        <v>BILBAO</v>
      </c>
      <c r="F40" s="42">
        <f t="shared" si="7"/>
        <v>420234.75</v>
      </c>
      <c r="G40" s="42">
        <f t="shared" si="8"/>
        <v>360035.75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2575</v>
      </c>
      <c r="D41" s="41">
        <f t="shared" si="6"/>
        <v>28</v>
      </c>
      <c r="E41" s="42" t="str">
        <f t="shared" si="2"/>
        <v>LAS PALMAS</v>
      </c>
      <c r="F41" s="42">
        <f t="shared" si="7"/>
        <v>361883</v>
      </c>
      <c r="G41" s="42">
        <f t="shared" si="8"/>
        <v>344572</v>
      </c>
    </row>
    <row r="42" spans="1:9" x14ac:dyDescent="0.25">
      <c r="A42" s="42" t="str">
        <f t="shared" si="3"/>
        <v>BAHIA DE ALGECIRAS</v>
      </c>
      <c r="B42" s="41">
        <f t="shared" si="4"/>
        <v>147655.51</v>
      </c>
      <c r="C42" s="41">
        <f t="shared" si="5"/>
        <v>122520</v>
      </c>
      <c r="D42" s="41">
        <f t="shared" si="6"/>
        <v>7</v>
      </c>
      <c r="E42" s="42" t="str">
        <f t="shared" si="2"/>
        <v>SANTA CRUZ DE TENERIFE</v>
      </c>
      <c r="F42" s="42">
        <f t="shared" si="7"/>
        <v>282006</v>
      </c>
      <c r="G42" s="42">
        <f t="shared" si="8"/>
        <v>270416</v>
      </c>
    </row>
    <row r="43" spans="1:9" x14ac:dyDescent="0.25">
      <c r="A43" s="42" t="str">
        <f t="shared" si="3"/>
        <v>BAHIA DE CADIZ</v>
      </c>
      <c r="B43" s="41">
        <f t="shared" si="4"/>
        <v>92700.5</v>
      </c>
      <c r="C43" s="41">
        <f t="shared" si="5"/>
        <v>86529.5</v>
      </c>
      <c r="D43" s="41">
        <f t="shared" si="6"/>
        <v>10</v>
      </c>
      <c r="E43" s="42" t="str">
        <f t="shared" si="2"/>
        <v>VIGO</v>
      </c>
      <c r="F43" s="42">
        <f t="shared" si="7"/>
        <v>169900.5</v>
      </c>
      <c r="G43" s="42">
        <f t="shared" si="8"/>
        <v>156738</v>
      </c>
    </row>
    <row r="44" spans="1:9" x14ac:dyDescent="0.25">
      <c r="A44" s="42" t="str">
        <f t="shared" si="3"/>
        <v>BALEARES</v>
      </c>
      <c r="B44" s="41">
        <f t="shared" si="4"/>
        <v>68108</v>
      </c>
      <c r="C44" s="41">
        <f t="shared" si="5"/>
        <v>115418</v>
      </c>
      <c r="D44" s="41">
        <f t="shared" si="6"/>
        <v>12</v>
      </c>
      <c r="E44" s="42" t="str">
        <f t="shared" si="2"/>
        <v>BAHIA DE ALGECIRAS</v>
      </c>
      <c r="F44" s="42">
        <f t="shared" si="7"/>
        <v>147655.51</v>
      </c>
      <c r="G44" s="42">
        <f t="shared" si="8"/>
        <v>122520</v>
      </c>
    </row>
    <row r="45" spans="1:9" x14ac:dyDescent="0.25">
      <c r="A45" s="42" t="str">
        <f t="shared" si="3"/>
        <v>BARCELONA</v>
      </c>
      <c r="B45" s="41">
        <f t="shared" si="4"/>
        <v>1084284.5</v>
      </c>
      <c r="C45" s="41">
        <f t="shared" si="5"/>
        <v>1006887</v>
      </c>
      <c r="D45" s="41">
        <f t="shared" si="6"/>
        <v>2</v>
      </c>
      <c r="E45" s="42" t="str">
        <f t="shared" si="2"/>
        <v>SEVILLA</v>
      </c>
      <c r="F45" s="42">
        <f t="shared" si="7"/>
        <v>124724</v>
      </c>
      <c r="G45" s="42">
        <f t="shared" si="8"/>
        <v>106239</v>
      </c>
    </row>
    <row r="46" spans="1:9" x14ac:dyDescent="0.25">
      <c r="A46" s="42" t="str">
        <f t="shared" si="3"/>
        <v>BILBAO</v>
      </c>
      <c r="B46" s="41">
        <f t="shared" si="4"/>
        <v>420234.75</v>
      </c>
      <c r="C46" s="41">
        <f t="shared" si="5"/>
        <v>360035.75</v>
      </c>
      <c r="D46" s="41">
        <f t="shared" si="6"/>
        <v>3</v>
      </c>
      <c r="E46" s="42" t="str">
        <f t="shared" si="2"/>
        <v>ALICANTE</v>
      </c>
      <c r="F46" s="42">
        <f t="shared" si="7"/>
        <v>123028</v>
      </c>
      <c r="G46" s="42">
        <f t="shared" si="8"/>
        <v>108364</v>
      </c>
    </row>
    <row r="47" spans="1:9" x14ac:dyDescent="0.25">
      <c r="A47" s="42" t="str">
        <f t="shared" si="3"/>
        <v>CARTAGENA</v>
      </c>
      <c r="B47" s="41">
        <f t="shared" si="4"/>
        <v>54818</v>
      </c>
      <c r="C47" s="41">
        <f t="shared" si="5"/>
        <v>49122</v>
      </c>
      <c r="D47" s="41">
        <f t="shared" si="6"/>
        <v>14</v>
      </c>
      <c r="E47" s="42" t="str">
        <f t="shared" si="2"/>
        <v>BAHIA DE CADIZ</v>
      </c>
      <c r="F47" s="42">
        <f t="shared" si="7"/>
        <v>92700.5</v>
      </c>
      <c r="G47" s="42">
        <f t="shared" si="8"/>
        <v>86529.5</v>
      </c>
    </row>
    <row r="48" spans="1:9" x14ac:dyDescent="0.25">
      <c r="A48" s="42" t="str">
        <f t="shared" si="3"/>
        <v>CASTELLON</v>
      </c>
      <c r="B48" s="41">
        <f t="shared" si="4"/>
        <v>85826</v>
      </c>
      <c r="C48" s="41">
        <f t="shared" si="5"/>
        <v>55357</v>
      </c>
      <c r="D48" s="41">
        <f t="shared" si="6"/>
        <v>11</v>
      </c>
      <c r="E48" s="42" t="str">
        <f t="shared" si="2"/>
        <v>CASTELLON</v>
      </c>
      <c r="F48" s="42">
        <f t="shared" si="7"/>
        <v>85826</v>
      </c>
      <c r="G48" s="42">
        <f t="shared" si="8"/>
        <v>55357</v>
      </c>
    </row>
    <row r="49" spans="1:7" x14ac:dyDescent="0.25">
      <c r="A49" s="42" t="str">
        <f t="shared" si="3"/>
        <v>CEUTA</v>
      </c>
      <c r="B49" s="41">
        <f t="shared" si="4"/>
        <v>7872</v>
      </c>
      <c r="C49" s="41">
        <f t="shared" si="5"/>
        <v>11453</v>
      </c>
      <c r="D49" s="41">
        <f t="shared" si="6"/>
        <v>19</v>
      </c>
      <c r="E49" s="42" t="str">
        <f t="shared" si="2"/>
        <v>BALEARES</v>
      </c>
      <c r="F49" s="42">
        <f t="shared" si="7"/>
        <v>68108</v>
      </c>
      <c r="G49" s="42">
        <f t="shared" si="8"/>
        <v>115418</v>
      </c>
    </row>
    <row r="50" spans="1:7" x14ac:dyDescent="0.25">
      <c r="A50" s="42" t="str">
        <f t="shared" si="3"/>
        <v>FERROL-SAN CIBRAO</v>
      </c>
      <c r="B50" s="41">
        <f t="shared" si="4"/>
        <v>354</v>
      </c>
      <c r="C50" s="41">
        <f t="shared" si="5"/>
        <v>338</v>
      </c>
      <c r="D50" s="41">
        <f t="shared" si="6"/>
        <v>25</v>
      </c>
      <c r="E50" s="42" t="str">
        <f t="shared" si="2"/>
        <v>TARRAGONA</v>
      </c>
      <c r="F50" s="42">
        <f t="shared" si="7"/>
        <v>56015</v>
      </c>
      <c r="G50" s="42">
        <f t="shared" si="8"/>
        <v>57008</v>
      </c>
    </row>
    <row r="51" spans="1:7" x14ac:dyDescent="0.25">
      <c r="A51" s="42" t="str">
        <f t="shared" si="3"/>
        <v>GIJON</v>
      </c>
      <c r="B51" s="41">
        <f t="shared" si="4"/>
        <v>28672</v>
      </c>
      <c r="C51" s="41">
        <f t="shared" si="5"/>
        <v>22236</v>
      </c>
      <c r="D51" s="41">
        <f t="shared" si="6"/>
        <v>16</v>
      </c>
      <c r="E51" s="42" t="str">
        <f t="shared" si="2"/>
        <v>CARTAGENA</v>
      </c>
      <c r="F51" s="42">
        <f t="shared" si="7"/>
        <v>54818</v>
      </c>
      <c r="G51" s="42">
        <f t="shared" si="8"/>
        <v>49122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39508</v>
      </c>
      <c r="G52" s="42">
        <f t="shared" si="8"/>
        <v>23576</v>
      </c>
    </row>
    <row r="53" spans="1:7" x14ac:dyDescent="0.25">
      <c r="A53" s="42" t="str">
        <f t="shared" si="3"/>
        <v>LAS PALMAS</v>
      </c>
      <c r="B53" s="41">
        <f t="shared" si="4"/>
        <v>361883</v>
      </c>
      <c r="C53" s="41">
        <f t="shared" si="5"/>
        <v>344572</v>
      </c>
      <c r="D53" s="41">
        <f t="shared" si="6"/>
        <v>4</v>
      </c>
      <c r="E53" s="42" t="str">
        <f t="shared" si="2"/>
        <v>GIJON</v>
      </c>
      <c r="F53" s="42">
        <f t="shared" si="7"/>
        <v>28672</v>
      </c>
      <c r="G53" s="42">
        <f t="shared" si="8"/>
        <v>22236</v>
      </c>
    </row>
    <row r="54" spans="1:7" x14ac:dyDescent="0.25">
      <c r="A54" s="42" t="str">
        <f t="shared" si="3"/>
        <v>MALAGA</v>
      </c>
      <c r="B54" s="41">
        <f t="shared" si="4"/>
        <v>15551</v>
      </c>
      <c r="C54" s="41">
        <f t="shared" si="5"/>
        <v>13493</v>
      </c>
      <c r="D54" s="41">
        <f t="shared" si="6"/>
        <v>18</v>
      </c>
      <c r="E54" s="42" t="str">
        <f t="shared" si="2"/>
        <v>MELILLA</v>
      </c>
      <c r="F54" s="42">
        <f t="shared" si="7"/>
        <v>19033</v>
      </c>
      <c r="G54" s="42">
        <f t="shared" si="8"/>
        <v>21300</v>
      </c>
    </row>
    <row r="55" spans="1:7" x14ac:dyDescent="0.25">
      <c r="A55" s="42" t="str">
        <f t="shared" si="3"/>
        <v>MARIN Y RIA DE PONTEVEDRA</v>
      </c>
      <c r="B55" s="41">
        <f t="shared" si="4"/>
        <v>39508</v>
      </c>
      <c r="C55" s="41">
        <f t="shared" si="5"/>
        <v>23576</v>
      </c>
      <c r="D55" s="41">
        <f t="shared" si="6"/>
        <v>15</v>
      </c>
      <c r="E55" s="42" t="str">
        <f t="shared" si="2"/>
        <v>MALAGA</v>
      </c>
      <c r="F55" s="42">
        <f t="shared" si="7"/>
        <v>15551</v>
      </c>
      <c r="G55" s="42">
        <f t="shared" si="8"/>
        <v>13493</v>
      </c>
    </row>
    <row r="56" spans="1:7" x14ac:dyDescent="0.25">
      <c r="A56" s="42" t="str">
        <f t="shared" si="3"/>
        <v>MELILLA</v>
      </c>
      <c r="B56" s="41">
        <f t="shared" si="4"/>
        <v>19033</v>
      </c>
      <c r="C56" s="41">
        <f t="shared" si="5"/>
        <v>21300</v>
      </c>
      <c r="D56" s="41">
        <f t="shared" si="6"/>
        <v>17</v>
      </c>
      <c r="E56" s="42" t="str">
        <f t="shared" si="2"/>
        <v>CEUTA</v>
      </c>
      <c r="F56" s="42">
        <f t="shared" si="7"/>
        <v>7872</v>
      </c>
      <c r="G56" s="42">
        <f t="shared" si="8"/>
        <v>11453</v>
      </c>
    </row>
    <row r="57" spans="1:7" x14ac:dyDescent="0.25">
      <c r="A57" s="42" t="str">
        <f t="shared" si="3"/>
        <v>MOTRIL</v>
      </c>
      <c r="B57" s="41">
        <f t="shared" si="4"/>
        <v>2179</v>
      </c>
      <c r="C57" s="41">
        <f t="shared" si="5"/>
        <v>152</v>
      </c>
      <c r="D57" s="41">
        <f t="shared" si="6"/>
        <v>22</v>
      </c>
      <c r="E57" s="42" t="str">
        <f t="shared" si="2"/>
        <v>A CORUÑA</v>
      </c>
      <c r="F57" s="42">
        <f t="shared" si="7"/>
        <v>4836</v>
      </c>
      <c r="G57" s="42">
        <f t="shared" si="8"/>
        <v>6773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2200</v>
      </c>
      <c r="G58" s="42">
        <f t="shared" si="8"/>
        <v>906.5</v>
      </c>
    </row>
    <row r="59" spans="1:7" x14ac:dyDescent="0.25">
      <c r="A59" s="42" t="str">
        <f t="shared" si="3"/>
        <v>SANTA CRUZ DE TENERIFE</v>
      </c>
      <c r="B59" s="41">
        <f t="shared" si="4"/>
        <v>282006</v>
      </c>
      <c r="C59" s="41">
        <f t="shared" si="5"/>
        <v>270416</v>
      </c>
      <c r="D59" s="41">
        <f t="shared" si="6"/>
        <v>5</v>
      </c>
      <c r="E59" s="42" t="str">
        <f t="shared" si="2"/>
        <v>MOTRIL</v>
      </c>
      <c r="F59" s="42">
        <f t="shared" si="7"/>
        <v>2179</v>
      </c>
      <c r="G59" s="42">
        <f t="shared" si="8"/>
        <v>152</v>
      </c>
    </row>
    <row r="60" spans="1:7" x14ac:dyDescent="0.25">
      <c r="A60" s="42" t="str">
        <f t="shared" si="3"/>
        <v>SANTANDER</v>
      </c>
      <c r="B60" s="41">
        <f t="shared" si="4"/>
        <v>1251</v>
      </c>
      <c r="C60" s="41">
        <f t="shared" si="5"/>
        <v>1546</v>
      </c>
      <c r="D60" s="41">
        <f t="shared" si="6"/>
        <v>23</v>
      </c>
      <c r="E60" s="42" t="str">
        <f t="shared" si="2"/>
        <v>SANTANDER</v>
      </c>
      <c r="F60" s="42">
        <f t="shared" si="7"/>
        <v>1251</v>
      </c>
      <c r="G60" s="42">
        <f t="shared" si="8"/>
        <v>1546</v>
      </c>
    </row>
    <row r="61" spans="1:7" x14ac:dyDescent="0.25">
      <c r="A61" s="42" t="str">
        <f t="shared" si="3"/>
        <v>SEVILLA</v>
      </c>
      <c r="B61" s="41">
        <f t="shared" si="4"/>
        <v>124724</v>
      </c>
      <c r="C61" s="41">
        <f t="shared" si="5"/>
        <v>106239</v>
      </c>
      <c r="D61" s="41">
        <f t="shared" si="6"/>
        <v>8</v>
      </c>
      <c r="E61" s="42" t="str">
        <f t="shared" si="2"/>
        <v>VILAGARCIA</v>
      </c>
      <c r="F61" s="42">
        <f t="shared" si="7"/>
        <v>589</v>
      </c>
      <c r="G61" s="42">
        <f t="shared" si="8"/>
        <v>14800</v>
      </c>
    </row>
    <row r="62" spans="1:7" x14ac:dyDescent="0.25">
      <c r="A62" s="42" t="str">
        <f t="shared" si="3"/>
        <v>TARRAGONA</v>
      </c>
      <c r="B62" s="41">
        <f t="shared" si="4"/>
        <v>56015</v>
      </c>
      <c r="C62" s="41">
        <f t="shared" si="5"/>
        <v>57008</v>
      </c>
      <c r="D62" s="41">
        <f t="shared" si="6"/>
        <v>13</v>
      </c>
      <c r="E62" s="42" t="str">
        <f t="shared" si="2"/>
        <v>FERROL-SAN CIBRAO</v>
      </c>
      <c r="F62" s="42">
        <f t="shared" si="7"/>
        <v>354</v>
      </c>
      <c r="G62" s="42">
        <f t="shared" si="8"/>
        <v>338</v>
      </c>
    </row>
    <row r="63" spans="1:7" x14ac:dyDescent="0.25">
      <c r="A63" s="42" t="str">
        <f t="shared" si="3"/>
        <v>VALENCIA</v>
      </c>
      <c r="B63" s="41">
        <f t="shared" si="4"/>
        <v>1730543</v>
      </c>
      <c r="C63" s="41">
        <f t="shared" si="5"/>
        <v>1547625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169900.5</v>
      </c>
      <c r="C64" s="41">
        <f t="shared" si="5"/>
        <v>156738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589</v>
      </c>
      <c r="C65" s="41">
        <f t="shared" si="5"/>
        <v>14800</v>
      </c>
      <c r="D65" s="41">
        <f t="shared" si="6"/>
        <v>24</v>
      </c>
      <c r="E65" s="42" t="str">
        <f t="shared" si="2"/>
        <v>AVILES</v>
      </c>
      <c r="F65" s="42">
        <f t="shared" si="7"/>
        <v>0</v>
      </c>
      <c r="G65" s="42">
        <f t="shared" si="8"/>
        <v>2575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2901</v>
      </c>
      <c r="C7" s="9">
        <v>3440</v>
      </c>
      <c r="D7" s="9">
        <v>47018</v>
      </c>
      <c r="E7" s="9">
        <v>56035</v>
      </c>
      <c r="F7" s="10">
        <f>((E7*100)/D7)-100</f>
        <v>19.177761708281935</v>
      </c>
      <c r="G7" s="1"/>
      <c r="H7" s="1"/>
      <c r="I7" s="1"/>
    </row>
    <row r="8" spans="1:12" x14ac:dyDescent="0.25">
      <c r="A8" s="11" t="s">
        <v>45</v>
      </c>
      <c r="B8" s="12">
        <v>46741</v>
      </c>
      <c r="C8" s="12">
        <v>26187</v>
      </c>
      <c r="D8" s="12">
        <v>281971</v>
      </c>
      <c r="E8" s="12">
        <v>262600</v>
      </c>
      <c r="F8" s="13">
        <f t="shared" ref="F8:F35" si="0">((E8*100)/D8)-100</f>
        <v>-6.8698554106627938</v>
      </c>
      <c r="G8" s="1"/>
      <c r="H8" s="1"/>
      <c r="I8" s="1"/>
    </row>
    <row r="9" spans="1:12" x14ac:dyDescent="0.25">
      <c r="A9" s="8" t="s">
        <v>46</v>
      </c>
      <c r="B9" s="9">
        <v>60414</v>
      </c>
      <c r="C9" s="9">
        <v>53731</v>
      </c>
      <c r="D9" s="9">
        <v>1069496</v>
      </c>
      <c r="E9" s="9">
        <v>894850</v>
      </c>
      <c r="F9" s="10">
        <f t="shared" si="0"/>
        <v>-16.329747843844203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348640</v>
      </c>
      <c r="C11" s="9">
        <v>338680</v>
      </c>
      <c r="D11" s="9">
        <v>4148218</v>
      </c>
      <c r="E11" s="9">
        <v>4051000</v>
      </c>
      <c r="F11" s="10">
        <f t="shared" si="0"/>
        <v>-2.3436087495883839</v>
      </c>
      <c r="G11" s="1"/>
      <c r="H11" s="1"/>
      <c r="I11" s="1"/>
    </row>
    <row r="12" spans="1:12" x14ac:dyDescent="0.25">
      <c r="A12" s="11" t="s">
        <v>49</v>
      </c>
      <c r="B12" s="12">
        <v>37644</v>
      </c>
      <c r="C12" s="12">
        <v>60795</v>
      </c>
      <c r="D12" s="12">
        <v>226202</v>
      </c>
      <c r="E12" s="12">
        <v>305797</v>
      </c>
      <c r="F12" s="13">
        <f t="shared" si="0"/>
        <v>35.187575706669264</v>
      </c>
      <c r="G12" s="1"/>
      <c r="H12" s="1"/>
      <c r="I12" s="1"/>
    </row>
    <row r="13" spans="1:12" x14ac:dyDescent="0.25">
      <c r="A13" s="8" t="s">
        <v>50</v>
      </c>
      <c r="B13" s="9">
        <v>426839</v>
      </c>
      <c r="C13" s="9">
        <v>428700</v>
      </c>
      <c r="D13" s="9">
        <v>5063059</v>
      </c>
      <c r="E13" s="9">
        <v>5109838</v>
      </c>
      <c r="F13" s="10">
        <f t="shared" si="0"/>
        <v>0.92392760977108424</v>
      </c>
      <c r="G13" s="1"/>
      <c r="H13" s="1"/>
      <c r="I13" s="1"/>
    </row>
    <row r="14" spans="1:12" x14ac:dyDescent="0.25">
      <c r="A14" s="11" t="s">
        <v>51</v>
      </c>
      <c r="B14" s="12">
        <v>287602</v>
      </c>
      <c r="C14" s="12">
        <v>355248</v>
      </c>
      <c r="D14" s="12">
        <v>2864201</v>
      </c>
      <c r="E14" s="12">
        <v>3128972</v>
      </c>
      <c r="F14" s="13">
        <f t="shared" si="0"/>
        <v>9.2441487172164187</v>
      </c>
      <c r="G14" s="1"/>
      <c r="H14" s="1"/>
      <c r="I14" s="1"/>
    </row>
    <row r="15" spans="1:12" x14ac:dyDescent="0.25">
      <c r="A15" s="8" t="s">
        <v>52</v>
      </c>
      <c r="B15" s="9">
        <v>16748</v>
      </c>
      <c r="C15" s="9">
        <v>620</v>
      </c>
      <c r="D15" s="9">
        <v>149188</v>
      </c>
      <c r="E15" s="9">
        <v>164738</v>
      </c>
      <c r="F15" s="10">
        <f t="shared" si="0"/>
        <v>10.423090328980877</v>
      </c>
      <c r="G15" s="1"/>
      <c r="H15" s="1"/>
      <c r="I15" s="1"/>
    </row>
    <row r="16" spans="1:12" x14ac:dyDescent="0.25">
      <c r="A16" s="11" t="s">
        <v>53</v>
      </c>
      <c r="B16" s="12">
        <v>7516</v>
      </c>
      <c r="C16" s="12">
        <v>17182</v>
      </c>
      <c r="D16" s="12">
        <v>53134</v>
      </c>
      <c r="E16" s="12">
        <v>82642</v>
      </c>
      <c r="F16" s="13">
        <f t="shared" si="0"/>
        <v>55.5350622953288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725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156188</v>
      </c>
      <c r="C18" s="12">
        <v>150106</v>
      </c>
      <c r="D18" s="12">
        <v>1828520</v>
      </c>
      <c r="E18" s="12">
        <v>1593240</v>
      </c>
      <c r="F18" s="13">
        <f t="shared" si="0"/>
        <v>-12.867236891037564</v>
      </c>
      <c r="G18" s="1"/>
      <c r="H18" s="1"/>
      <c r="I18" s="1"/>
    </row>
    <row r="19" spans="1:9" x14ac:dyDescent="0.25">
      <c r="A19" s="8" t="s">
        <v>56</v>
      </c>
      <c r="B19" s="9">
        <v>824</v>
      </c>
      <c r="C19" s="9">
        <v>0</v>
      </c>
      <c r="D19" s="9">
        <v>2445</v>
      </c>
      <c r="E19" s="9">
        <v>643</v>
      </c>
      <c r="F19" s="10">
        <f t="shared" si="0"/>
        <v>-73.701431492842531</v>
      </c>
      <c r="G19" s="1"/>
      <c r="H19" s="1"/>
      <c r="I19" s="1"/>
    </row>
    <row r="20" spans="1:9" x14ac:dyDescent="0.25">
      <c r="A20" s="11" t="s">
        <v>57</v>
      </c>
      <c r="B20" s="12">
        <v>1112</v>
      </c>
      <c r="C20" s="12">
        <v>1966</v>
      </c>
      <c r="D20" s="12">
        <v>4537</v>
      </c>
      <c r="E20" s="12">
        <v>8129</v>
      </c>
      <c r="F20" s="13">
        <f t="shared" si="0"/>
        <v>79.171258540886043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525</v>
      </c>
      <c r="E21" s="9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143759</v>
      </c>
      <c r="C22" s="12">
        <v>144118</v>
      </c>
      <c r="D22" s="12">
        <v>1107718</v>
      </c>
      <c r="E22" s="12">
        <v>1184431</v>
      </c>
      <c r="F22" s="13">
        <f t="shared" si="0"/>
        <v>6.9253185377505844</v>
      </c>
      <c r="G22" s="1"/>
      <c r="H22" s="1"/>
      <c r="I22" s="1"/>
    </row>
    <row r="23" spans="1:9" x14ac:dyDescent="0.25">
      <c r="A23" s="8" t="s">
        <v>60</v>
      </c>
      <c r="B23" s="9">
        <v>119734</v>
      </c>
      <c r="C23" s="9">
        <v>149360</v>
      </c>
      <c r="D23" s="9">
        <v>650292</v>
      </c>
      <c r="E23" s="9">
        <v>826260</v>
      </c>
      <c r="F23" s="10">
        <f t="shared" si="0"/>
        <v>27.059843885516045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46565</v>
      </c>
      <c r="C25" s="9">
        <v>45667</v>
      </c>
      <c r="D25" s="9">
        <v>503671</v>
      </c>
      <c r="E25" s="9">
        <v>541182</v>
      </c>
      <c r="F25" s="10">
        <f t="shared" si="0"/>
        <v>7.447520305913983</v>
      </c>
      <c r="G25" s="1"/>
      <c r="H25" s="1"/>
      <c r="I25" s="1"/>
    </row>
    <row r="26" spans="1:9" x14ac:dyDescent="0.25">
      <c r="A26" s="11" t="s">
        <v>63</v>
      </c>
      <c r="B26" s="12">
        <v>277</v>
      </c>
      <c r="C26" s="12">
        <v>323</v>
      </c>
      <c r="D26" s="12">
        <v>3344</v>
      </c>
      <c r="E26" s="12">
        <v>1850</v>
      </c>
      <c r="F26" s="13">
        <f t="shared" si="0"/>
        <v>-44.677033492822964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394969</v>
      </c>
      <c r="C28" s="12">
        <v>407124</v>
      </c>
      <c r="D28" s="12">
        <v>3527238</v>
      </c>
      <c r="E28" s="12">
        <v>3800904</v>
      </c>
      <c r="F28" s="13">
        <f t="shared" si="0"/>
        <v>7.7586485516429633</v>
      </c>
      <c r="G28" s="1"/>
      <c r="H28" s="1"/>
      <c r="I28" s="1"/>
    </row>
    <row r="29" spans="1:9" x14ac:dyDescent="0.25">
      <c r="A29" s="8" t="s">
        <v>66</v>
      </c>
      <c r="B29" s="9">
        <v>20750</v>
      </c>
      <c r="C29" s="9">
        <v>27291</v>
      </c>
      <c r="D29" s="9">
        <v>152981</v>
      </c>
      <c r="E29" s="9">
        <v>216657</v>
      </c>
      <c r="F29" s="10">
        <f t="shared" si="0"/>
        <v>41.623469581189823</v>
      </c>
      <c r="G29" s="1"/>
      <c r="H29" s="1"/>
      <c r="I29" s="1"/>
    </row>
    <row r="30" spans="1:9" x14ac:dyDescent="0.25">
      <c r="A30" s="11" t="s">
        <v>67</v>
      </c>
      <c r="B30" s="12">
        <v>2353</v>
      </c>
      <c r="C30" s="12">
        <v>1455</v>
      </c>
      <c r="D30" s="12">
        <v>85177</v>
      </c>
      <c r="E30" s="12">
        <v>9678</v>
      </c>
      <c r="F30" s="13">
        <f t="shared" si="0"/>
        <v>-88.637777803867237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1931</v>
      </c>
      <c r="E31" s="9">
        <v>3148</v>
      </c>
      <c r="F31" s="10">
        <f t="shared" si="0"/>
        <v>63.024339720352145</v>
      </c>
      <c r="G31" s="1"/>
      <c r="H31" s="1"/>
      <c r="I31" s="1"/>
    </row>
    <row r="32" spans="1:9" x14ac:dyDescent="0.25">
      <c r="A32" s="11" t="s">
        <v>69</v>
      </c>
      <c r="B32" s="12">
        <v>36776</v>
      </c>
      <c r="C32" s="12">
        <v>55766</v>
      </c>
      <c r="D32" s="12">
        <v>393640</v>
      </c>
      <c r="E32" s="12">
        <v>457969</v>
      </c>
      <c r="F32" s="13">
        <f t="shared" si="0"/>
        <v>16.342089218575353</v>
      </c>
      <c r="G32" s="1"/>
      <c r="H32" s="1"/>
      <c r="I32" s="1"/>
    </row>
    <row r="33" spans="1:9" x14ac:dyDescent="0.25">
      <c r="A33" s="8" t="s">
        <v>70</v>
      </c>
      <c r="B33" s="9">
        <v>73863</v>
      </c>
      <c r="C33" s="9">
        <v>77955</v>
      </c>
      <c r="D33" s="9">
        <v>1036596</v>
      </c>
      <c r="E33" s="9">
        <v>962294</v>
      </c>
      <c r="F33" s="10">
        <f t="shared" si="0"/>
        <v>-7.1678841130006248</v>
      </c>
      <c r="G33" s="1"/>
      <c r="H33" s="1"/>
      <c r="I33" s="1"/>
    </row>
    <row r="34" spans="1:9" x14ac:dyDescent="0.25">
      <c r="A34" s="11" t="s">
        <v>71</v>
      </c>
      <c r="B34" s="12">
        <v>346</v>
      </c>
      <c r="C34" s="12">
        <v>393</v>
      </c>
      <c r="D34" s="12">
        <v>3549</v>
      </c>
      <c r="E34" s="12">
        <v>3978</v>
      </c>
      <c r="F34" s="13">
        <f t="shared" si="0"/>
        <v>12.087912087912088</v>
      </c>
      <c r="G34" s="1"/>
      <c r="H34" s="1"/>
      <c r="I34" s="1"/>
    </row>
    <row r="35" spans="1:9" x14ac:dyDescent="0.25">
      <c r="A35" s="14" t="s">
        <v>72</v>
      </c>
      <c r="B35" s="15">
        <f>SUM(B7:B34)</f>
        <v>2232561</v>
      </c>
      <c r="C35" s="15">
        <f t="shared" ref="C35:E35" si="1">SUM(C7:C34)</f>
        <v>2346107</v>
      </c>
      <c r="D35" s="15">
        <f t="shared" si="1"/>
        <v>23204651</v>
      </c>
      <c r="E35" s="15">
        <f t="shared" si="1"/>
        <v>23667560</v>
      </c>
      <c r="F35" s="16">
        <f t="shared" si="0"/>
        <v>1.994897488438852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56035</v>
      </c>
      <c r="C38" s="41">
        <f>D7</f>
        <v>47018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BALEARES</v>
      </c>
      <c r="F38" s="42">
        <f>LOOKUP(E38,$A$38:$A$65,$B$38:$B$65)</f>
        <v>5109838</v>
      </c>
      <c r="G38" s="42">
        <f>LOOKUP(E38,$A$38:$A$65,$C$38:$C$65)</f>
        <v>5063059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262600</v>
      </c>
      <c r="C39" s="41">
        <f t="shared" ref="C39:C65" si="5">D8</f>
        <v>281971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4051000</v>
      </c>
      <c r="G39" s="42">
        <f t="shared" ref="G39:G65" si="8">LOOKUP(E39,$A$38:$A$65,$C$38:$C$65)</f>
        <v>4148218</v>
      </c>
    </row>
    <row r="40" spans="1:9" x14ac:dyDescent="0.25">
      <c r="A40" s="42" t="str">
        <f t="shared" si="3"/>
        <v>ALMERIA</v>
      </c>
      <c r="B40" s="41">
        <f t="shared" si="4"/>
        <v>894850</v>
      </c>
      <c r="C40" s="41">
        <f t="shared" si="5"/>
        <v>1069496</v>
      </c>
      <c r="D40" s="41">
        <f t="shared" si="6"/>
        <v>8</v>
      </c>
      <c r="E40" s="42" t="str">
        <f t="shared" si="2"/>
        <v>SANTA CRUZ DE TENERIFE</v>
      </c>
      <c r="F40" s="42">
        <f t="shared" si="7"/>
        <v>3800904</v>
      </c>
      <c r="G40" s="42">
        <f t="shared" si="8"/>
        <v>3527238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3128972</v>
      </c>
      <c r="G41" s="42">
        <f t="shared" si="8"/>
        <v>2864201</v>
      </c>
    </row>
    <row r="42" spans="1:9" x14ac:dyDescent="0.25">
      <c r="A42" s="42" t="str">
        <f t="shared" si="3"/>
        <v>BAHIA DE ALGECIRAS</v>
      </c>
      <c r="B42" s="41">
        <f t="shared" si="4"/>
        <v>4051000</v>
      </c>
      <c r="C42" s="41">
        <f t="shared" si="5"/>
        <v>4148218</v>
      </c>
      <c r="D42" s="41">
        <f t="shared" si="6"/>
        <v>2</v>
      </c>
      <c r="E42" s="42" t="str">
        <f t="shared" si="2"/>
        <v>CEUTA</v>
      </c>
      <c r="F42" s="42">
        <f t="shared" si="7"/>
        <v>1593240</v>
      </c>
      <c r="G42" s="42">
        <f t="shared" si="8"/>
        <v>1828520</v>
      </c>
    </row>
    <row r="43" spans="1:9" x14ac:dyDescent="0.25">
      <c r="A43" s="42" t="str">
        <f t="shared" si="3"/>
        <v>BAHIA DE CADIZ</v>
      </c>
      <c r="B43" s="41">
        <f t="shared" si="4"/>
        <v>305797</v>
      </c>
      <c r="C43" s="41">
        <f t="shared" si="5"/>
        <v>226202</v>
      </c>
      <c r="D43" s="41">
        <f t="shared" si="6"/>
        <v>12</v>
      </c>
      <c r="E43" s="42" t="str">
        <f t="shared" si="2"/>
        <v>LAS PALMAS</v>
      </c>
      <c r="F43" s="42">
        <f t="shared" si="7"/>
        <v>1184431</v>
      </c>
      <c r="G43" s="42">
        <f t="shared" si="8"/>
        <v>1107718</v>
      </c>
    </row>
    <row r="44" spans="1:9" x14ac:dyDescent="0.25">
      <c r="A44" s="42" t="str">
        <f t="shared" si="3"/>
        <v>BALEARES</v>
      </c>
      <c r="B44" s="41">
        <f t="shared" si="4"/>
        <v>5109838</v>
      </c>
      <c r="C44" s="41">
        <f t="shared" si="5"/>
        <v>5063059</v>
      </c>
      <c r="D44" s="41">
        <f t="shared" si="6"/>
        <v>1</v>
      </c>
      <c r="E44" s="42" t="str">
        <f t="shared" si="2"/>
        <v>VIGO</v>
      </c>
      <c r="F44" s="42">
        <f t="shared" si="7"/>
        <v>962294</v>
      </c>
      <c r="G44" s="42">
        <f t="shared" si="8"/>
        <v>1036596</v>
      </c>
    </row>
    <row r="45" spans="1:9" x14ac:dyDescent="0.25">
      <c r="A45" s="42" t="str">
        <f t="shared" si="3"/>
        <v>BARCELONA</v>
      </c>
      <c r="B45" s="41">
        <f t="shared" si="4"/>
        <v>3128972</v>
      </c>
      <c r="C45" s="41">
        <f t="shared" si="5"/>
        <v>2864201</v>
      </c>
      <c r="D45" s="41">
        <f t="shared" si="6"/>
        <v>4</v>
      </c>
      <c r="E45" s="42" t="str">
        <f t="shared" si="2"/>
        <v>ALMERIA</v>
      </c>
      <c r="F45" s="42">
        <f t="shared" si="7"/>
        <v>894850</v>
      </c>
      <c r="G45" s="42">
        <f t="shared" si="8"/>
        <v>1069496</v>
      </c>
    </row>
    <row r="46" spans="1:9" x14ac:dyDescent="0.25">
      <c r="A46" s="42" t="str">
        <f t="shared" si="3"/>
        <v>BILBAO</v>
      </c>
      <c r="B46" s="41">
        <f t="shared" si="4"/>
        <v>164738</v>
      </c>
      <c r="C46" s="41">
        <f t="shared" si="5"/>
        <v>149188</v>
      </c>
      <c r="D46" s="41">
        <f t="shared" si="6"/>
        <v>15</v>
      </c>
      <c r="E46" s="42" t="str">
        <f t="shared" si="2"/>
        <v>MALAGA</v>
      </c>
      <c r="F46" s="42">
        <f t="shared" si="7"/>
        <v>826260</v>
      </c>
      <c r="G46" s="42">
        <f t="shared" si="8"/>
        <v>650292</v>
      </c>
    </row>
    <row r="47" spans="1:9" x14ac:dyDescent="0.25">
      <c r="A47" s="42" t="str">
        <f t="shared" si="3"/>
        <v>CARTAGENA</v>
      </c>
      <c r="B47" s="41">
        <f t="shared" si="4"/>
        <v>82642</v>
      </c>
      <c r="C47" s="41">
        <f t="shared" si="5"/>
        <v>53134</v>
      </c>
      <c r="D47" s="41">
        <f t="shared" si="6"/>
        <v>16</v>
      </c>
      <c r="E47" s="42" t="str">
        <f t="shared" si="2"/>
        <v>MELILLA</v>
      </c>
      <c r="F47" s="42">
        <f t="shared" si="7"/>
        <v>541182</v>
      </c>
      <c r="G47" s="42">
        <f t="shared" si="8"/>
        <v>503671</v>
      </c>
    </row>
    <row r="48" spans="1:9" x14ac:dyDescent="0.25">
      <c r="A48" s="42" t="str">
        <f t="shared" si="3"/>
        <v>CASTELLON</v>
      </c>
      <c r="B48" s="41">
        <f t="shared" si="4"/>
        <v>725</v>
      </c>
      <c r="C48" s="41">
        <f t="shared" si="5"/>
        <v>0</v>
      </c>
      <c r="D48" s="41">
        <f t="shared" si="6"/>
        <v>23</v>
      </c>
      <c r="E48" s="42" t="str">
        <f t="shared" si="2"/>
        <v>VALENCIA</v>
      </c>
      <c r="F48" s="42">
        <f t="shared" si="7"/>
        <v>457969</v>
      </c>
      <c r="G48" s="42">
        <f t="shared" si="8"/>
        <v>393640</v>
      </c>
    </row>
    <row r="49" spans="1:7" x14ac:dyDescent="0.25">
      <c r="A49" s="42" t="str">
        <f t="shared" si="3"/>
        <v>CEUTA</v>
      </c>
      <c r="B49" s="41">
        <f t="shared" si="4"/>
        <v>1593240</v>
      </c>
      <c r="C49" s="41">
        <f t="shared" si="5"/>
        <v>1828520</v>
      </c>
      <c r="D49" s="41">
        <f t="shared" si="6"/>
        <v>5</v>
      </c>
      <c r="E49" s="42" t="str">
        <f t="shared" si="2"/>
        <v>BAHIA DE CADIZ</v>
      </c>
      <c r="F49" s="42">
        <f t="shared" si="7"/>
        <v>305797</v>
      </c>
      <c r="G49" s="42">
        <f t="shared" si="8"/>
        <v>226202</v>
      </c>
    </row>
    <row r="50" spans="1:7" x14ac:dyDescent="0.25">
      <c r="A50" s="42" t="str">
        <f t="shared" si="3"/>
        <v>FERROL-SAN CIBRAO</v>
      </c>
      <c r="B50" s="41">
        <f t="shared" si="4"/>
        <v>643</v>
      </c>
      <c r="C50" s="41">
        <f t="shared" si="5"/>
        <v>2445</v>
      </c>
      <c r="D50" s="41">
        <f t="shared" si="6"/>
        <v>24</v>
      </c>
      <c r="E50" s="42" t="str">
        <f t="shared" si="2"/>
        <v>ALICANTE</v>
      </c>
      <c r="F50" s="42">
        <f t="shared" si="7"/>
        <v>262600</v>
      </c>
      <c r="G50" s="42">
        <f t="shared" si="8"/>
        <v>281971</v>
      </c>
    </row>
    <row r="51" spans="1:7" x14ac:dyDescent="0.25">
      <c r="A51" s="42" t="str">
        <f t="shared" si="3"/>
        <v>GIJON</v>
      </c>
      <c r="B51" s="41">
        <f t="shared" si="4"/>
        <v>8129</v>
      </c>
      <c r="C51" s="41">
        <f t="shared" si="5"/>
        <v>4537</v>
      </c>
      <c r="D51" s="41">
        <f t="shared" si="6"/>
        <v>19</v>
      </c>
      <c r="E51" s="42" t="str">
        <f t="shared" si="2"/>
        <v>SANTANDER</v>
      </c>
      <c r="F51" s="42">
        <f t="shared" si="7"/>
        <v>216657</v>
      </c>
      <c r="G51" s="42">
        <f t="shared" si="8"/>
        <v>152981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525</v>
      </c>
      <c r="D52" s="41">
        <f t="shared" si="6"/>
        <v>28</v>
      </c>
      <c r="E52" s="42" t="str">
        <f t="shared" si="2"/>
        <v>BILBAO</v>
      </c>
      <c r="F52" s="42">
        <f t="shared" si="7"/>
        <v>164738</v>
      </c>
      <c r="G52" s="42">
        <f t="shared" si="8"/>
        <v>149188</v>
      </c>
    </row>
    <row r="53" spans="1:7" x14ac:dyDescent="0.25">
      <c r="A53" s="42" t="str">
        <f t="shared" si="3"/>
        <v>LAS PALMAS</v>
      </c>
      <c r="B53" s="41">
        <f t="shared" si="4"/>
        <v>1184431</v>
      </c>
      <c r="C53" s="41">
        <f t="shared" si="5"/>
        <v>1107718</v>
      </c>
      <c r="D53" s="41">
        <f t="shared" si="6"/>
        <v>6</v>
      </c>
      <c r="E53" s="42" t="str">
        <f t="shared" si="2"/>
        <v>CARTAGENA</v>
      </c>
      <c r="F53" s="42">
        <f t="shared" si="7"/>
        <v>82642</v>
      </c>
      <c r="G53" s="42">
        <f t="shared" si="8"/>
        <v>53134</v>
      </c>
    </row>
    <row r="54" spans="1:7" x14ac:dyDescent="0.25">
      <c r="A54" s="42" t="str">
        <f t="shared" si="3"/>
        <v>MALAGA</v>
      </c>
      <c r="B54" s="41">
        <f t="shared" si="4"/>
        <v>826260</v>
      </c>
      <c r="C54" s="41">
        <f t="shared" si="5"/>
        <v>650292</v>
      </c>
      <c r="D54" s="41">
        <f t="shared" si="6"/>
        <v>9</v>
      </c>
      <c r="E54" s="42" t="str">
        <f t="shared" si="2"/>
        <v>A CORUÑA</v>
      </c>
      <c r="F54" s="42">
        <f t="shared" si="7"/>
        <v>56035</v>
      </c>
      <c r="G54" s="42">
        <f t="shared" si="8"/>
        <v>47018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9678</v>
      </c>
      <c r="G55" s="42">
        <f t="shared" si="8"/>
        <v>85177</v>
      </c>
    </row>
    <row r="56" spans="1:7" x14ac:dyDescent="0.25">
      <c r="A56" s="42" t="str">
        <f t="shared" si="3"/>
        <v>MELILLA</v>
      </c>
      <c r="B56" s="41">
        <f t="shared" si="4"/>
        <v>541182</v>
      </c>
      <c r="C56" s="41">
        <f t="shared" si="5"/>
        <v>503671</v>
      </c>
      <c r="D56" s="41">
        <f t="shared" si="6"/>
        <v>10</v>
      </c>
      <c r="E56" s="42" t="str">
        <f t="shared" si="2"/>
        <v>GIJON</v>
      </c>
      <c r="F56" s="42">
        <f t="shared" si="9"/>
        <v>8129</v>
      </c>
      <c r="G56" s="42">
        <f t="shared" si="8"/>
        <v>4537</v>
      </c>
    </row>
    <row r="57" spans="1:7" x14ac:dyDescent="0.25">
      <c r="A57" s="42" t="str">
        <f t="shared" si="3"/>
        <v>MOTRIL</v>
      </c>
      <c r="B57" s="41">
        <f t="shared" si="4"/>
        <v>1850</v>
      </c>
      <c r="C57" s="41">
        <f t="shared" si="5"/>
        <v>3344</v>
      </c>
      <c r="D57" s="41">
        <f t="shared" si="6"/>
        <v>22</v>
      </c>
      <c r="E57" s="42" t="str">
        <f t="shared" si="2"/>
        <v>VILAGARCIA</v>
      </c>
      <c r="F57" s="42">
        <f t="shared" si="9"/>
        <v>3978</v>
      </c>
      <c r="G57" s="42">
        <f t="shared" si="8"/>
        <v>3549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3148</v>
      </c>
      <c r="G58" s="42">
        <f t="shared" si="8"/>
        <v>1931</v>
      </c>
    </row>
    <row r="59" spans="1:7" x14ac:dyDescent="0.25">
      <c r="A59" s="42" t="str">
        <f t="shared" si="3"/>
        <v>SANTA CRUZ DE TENERIFE</v>
      </c>
      <c r="B59" s="41">
        <f t="shared" si="4"/>
        <v>3800904</v>
      </c>
      <c r="C59" s="41">
        <f t="shared" si="5"/>
        <v>3527238</v>
      </c>
      <c r="D59" s="41">
        <f t="shared" si="6"/>
        <v>3</v>
      </c>
      <c r="E59" s="42" t="str">
        <f t="shared" si="2"/>
        <v>MOTRIL</v>
      </c>
      <c r="F59" s="42">
        <f t="shared" si="9"/>
        <v>1850</v>
      </c>
      <c r="G59" s="42">
        <f t="shared" si="8"/>
        <v>3344</v>
      </c>
    </row>
    <row r="60" spans="1:7" x14ac:dyDescent="0.25">
      <c r="A60" s="42" t="str">
        <f t="shared" si="3"/>
        <v>SANTANDER</v>
      </c>
      <c r="B60" s="41">
        <f t="shared" si="4"/>
        <v>216657</v>
      </c>
      <c r="C60" s="41">
        <f t="shared" si="5"/>
        <v>152981</v>
      </c>
      <c r="D60" s="41">
        <f t="shared" si="6"/>
        <v>14</v>
      </c>
      <c r="E60" s="42" t="str">
        <f t="shared" si="2"/>
        <v>CASTELLON</v>
      </c>
      <c r="F60" s="42">
        <f t="shared" si="9"/>
        <v>725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9678</v>
      </c>
      <c r="C61" s="41">
        <f t="shared" si="5"/>
        <v>85177</v>
      </c>
      <c r="D61" s="41">
        <f t="shared" si="6"/>
        <v>18</v>
      </c>
      <c r="E61" s="42" t="str">
        <f t="shared" si="2"/>
        <v>FERROL-SAN CIBRAO</v>
      </c>
      <c r="F61" s="42">
        <f t="shared" si="9"/>
        <v>643</v>
      </c>
      <c r="G61" s="42">
        <f t="shared" si="8"/>
        <v>2445</v>
      </c>
    </row>
    <row r="62" spans="1:7" x14ac:dyDescent="0.25">
      <c r="A62" s="42" t="str">
        <f t="shared" si="3"/>
        <v>TARRAGONA</v>
      </c>
      <c r="B62" s="41">
        <f t="shared" si="4"/>
        <v>3148</v>
      </c>
      <c r="C62" s="41">
        <f t="shared" si="5"/>
        <v>1931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457969</v>
      </c>
      <c r="C63" s="41">
        <f t="shared" si="5"/>
        <v>393640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962294</v>
      </c>
      <c r="C64" s="41">
        <f t="shared" si="5"/>
        <v>1036596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3978</v>
      </c>
      <c r="C65" s="41">
        <f t="shared" si="5"/>
        <v>3549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2901</v>
      </c>
      <c r="C7" s="9">
        <v>3440</v>
      </c>
      <c r="D7" s="9">
        <v>47018</v>
      </c>
      <c r="E7" s="9">
        <v>56035</v>
      </c>
      <c r="F7" s="10">
        <f>((E7*100)/D7)-100</f>
        <v>19.177761708281935</v>
      </c>
      <c r="G7" s="1"/>
      <c r="H7" s="1"/>
      <c r="I7" s="1"/>
    </row>
    <row r="8" spans="1:12" x14ac:dyDescent="0.25">
      <c r="A8" s="11" t="s">
        <v>45</v>
      </c>
      <c r="B8" s="12">
        <v>32061</v>
      </c>
      <c r="C8" s="12">
        <v>12434</v>
      </c>
      <c r="D8" s="12">
        <v>81053</v>
      </c>
      <c r="E8" s="12">
        <v>56318</v>
      </c>
      <c r="F8" s="13">
        <f t="shared" ref="F8:F35" si="0">((E8*100)/D8)-100</f>
        <v>-30.517069078257435</v>
      </c>
      <c r="G8" s="1"/>
      <c r="H8" s="1"/>
      <c r="I8" s="1"/>
    </row>
    <row r="9" spans="1:12" x14ac:dyDescent="0.25">
      <c r="A9" s="8" t="s">
        <v>46</v>
      </c>
      <c r="B9" s="9">
        <v>2623</v>
      </c>
      <c r="C9" s="9">
        <v>7675</v>
      </c>
      <c r="D9" s="9">
        <v>30773</v>
      </c>
      <c r="E9" s="9">
        <v>54366</v>
      </c>
      <c r="F9" s="10">
        <f t="shared" si="0"/>
        <v>76.667858187372047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37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35761</v>
      </c>
      <c r="C12" s="12">
        <v>59326</v>
      </c>
      <c r="D12" s="12">
        <v>207621</v>
      </c>
      <c r="E12" s="12">
        <v>288706</v>
      </c>
      <c r="F12" s="13">
        <f t="shared" si="0"/>
        <v>39.054334580798667</v>
      </c>
      <c r="G12" s="1"/>
      <c r="H12" s="1"/>
      <c r="I12" s="1"/>
    </row>
    <row r="13" spans="1:12" x14ac:dyDescent="0.25">
      <c r="A13" s="8" t="s">
        <v>50</v>
      </c>
      <c r="B13" s="9">
        <v>188633</v>
      </c>
      <c r="C13" s="9">
        <v>190403</v>
      </c>
      <c r="D13" s="9">
        <v>1170163</v>
      </c>
      <c r="E13" s="9">
        <v>1435411</v>
      </c>
      <c r="F13" s="10">
        <f t="shared" si="0"/>
        <v>22.667611264413594</v>
      </c>
      <c r="G13" s="1"/>
      <c r="H13" s="1"/>
      <c r="I13" s="1"/>
    </row>
    <row r="14" spans="1:12" x14ac:dyDescent="0.25">
      <c r="A14" s="11" t="s">
        <v>51</v>
      </c>
      <c r="B14" s="12">
        <v>275471</v>
      </c>
      <c r="C14" s="12">
        <v>299365</v>
      </c>
      <c r="D14" s="12">
        <v>1889420</v>
      </c>
      <c r="E14" s="12">
        <v>2118279</v>
      </c>
      <c r="F14" s="13">
        <f t="shared" si="0"/>
        <v>12.112658911200256</v>
      </c>
      <c r="G14" s="1"/>
      <c r="H14" s="1"/>
      <c r="I14" s="1"/>
    </row>
    <row r="15" spans="1:12" x14ac:dyDescent="0.25">
      <c r="A15" s="8" t="s">
        <v>52</v>
      </c>
      <c r="B15" s="9">
        <v>2189</v>
      </c>
      <c r="C15" s="9">
        <v>149</v>
      </c>
      <c r="D15" s="9">
        <v>27683</v>
      </c>
      <c r="E15" s="9">
        <v>43394</v>
      </c>
      <c r="F15" s="10">
        <f t="shared" si="0"/>
        <v>56.753242061915245</v>
      </c>
      <c r="G15" s="1"/>
      <c r="H15" s="1"/>
      <c r="I15" s="1"/>
    </row>
    <row r="16" spans="1:12" x14ac:dyDescent="0.25">
      <c r="A16" s="11" t="s">
        <v>53</v>
      </c>
      <c r="B16" s="12">
        <v>7516</v>
      </c>
      <c r="C16" s="12">
        <v>17182</v>
      </c>
      <c r="D16" s="12">
        <v>53134</v>
      </c>
      <c r="E16" s="12">
        <v>82642</v>
      </c>
      <c r="F16" s="13">
        <f t="shared" si="0"/>
        <v>55.5350622953288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725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2184</v>
      </c>
      <c r="C18" s="12">
        <v>0</v>
      </c>
      <c r="D18" s="12">
        <v>8206</v>
      </c>
      <c r="E18" s="12">
        <v>3502</v>
      </c>
      <c r="F18" s="13">
        <f t="shared" si="0"/>
        <v>-57.323909334633193</v>
      </c>
      <c r="G18" s="1"/>
      <c r="H18" s="1"/>
      <c r="I18" s="1"/>
    </row>
    <row r="19" spans="1:9" x14ac:dyDescent="0.25">
      <c r="A19" s="8" t="s">
        <v>56</v>
      </c>
      <c r="B19" s="9">
        <v>824</v>
      </c>
      <c r="C19" s="9">
        <v>0</v>
      </c>
      <c r="D19" s="9">
        <v>2445</v>
      </c>
      <c r="E19" s="9">
        <v>640</v>
      </c>
      <c r="F19" s="10">
        <f t="shared" si="0"/>
        <v>-73.824130879345603</v>
      </c>
      <c r="G19" s="1"/>
      <c r="H19" s="1"/>
      <c r="I19" s="1"/>
    </row>
    <row r="20" spans="1:9" x14ac:dyDescent="0.25">
      <c r="A20" s="11" t="s">
        <v>57</v>
      </c>
      <c r="B20" s="12">
        <v>1112</v>
      </c>
      <c r="C20" s="12">
        <v>1966</v>
      </c>
      <c r="D20" s="12">
        <v>4537</v>
      </c>
      <c r="E20" s="12">
        <v>8129</v>
      </c>
      <c r="F20" s="13">
        <f t="shared" si="0"/>
        <v>79.171258540886043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525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75739</v>
      </c>
      <c r="C22" s="12">
        <v>72094</v>
      </c>
      <c r="D22" s="12">
        <v>437501</v>
      </c>
      <c r="E22" s="12">
        <v>406472</v>
      </c>
      <c r="F22" s="13">
        <f t="shared" si="0"/>
        <v>-7.0923266461105214</v>
      </c>
      <c r="G22" s="1"/>
      <c r="H22" s="1"/>
      <c r="I22" s="1"/>
    </row>
    <row r="23" spans="1:9" x14ac:dyDescent="0.25">
      <c r="A23" s="8" t="s">
        <v>60</v>
      </c>
      <c r="B23" s="9">
        <v>95245</v>
      </c>
      <c r="C23" s="9">
        <v>124250</v>
      </c>
      <c r="D23" s="9">
        <v>389859</v>
      </c>
      <c r="E23" s="9">
        <v>546267</v>
      </c>
      <c r="F23" s="10">
        <f t="shared" si="0"/>
        <v>40.119119989534681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1223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277</v>
      </c>
      <c r="C26" s="12">
        <v>323</v>
      </c>
      <c r="D26" s="12">
        <v>3344</v>
      </c>
      <c r="E26" s="12">
        <v>1850</v>
      </c>
      <c r="F26" s="13">
        <f t="shared" si="0"/>
        <v>-44.677033492822964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76314</v>
      </c>
      <c r="C28" s="12">
        <v>95495</v>
      </c>
      <c r="D28" s="12">
        <v>375585</v>
      </c>
      <c r="E28" s="12">
        <v>501552</v>
      </c>
      <c r="F28" s="13">
        <f t="shared" si="0"/>
        <v>33.538879348216796</v>
      </c>
      <c r="G28" s="1"/>
      <c r="H28" s="1"/>
      <c r="I28" s="1"/>
    </row>
    <row r="29" spans="1:9" x14ac:dyDescent="0.25">
      <c r="A29" s="8" t="s">
        <v>66</v>
      </c>
      <c r="B29" s="9">
        <v>1237</v>
      </c>
      <c r="C29" s="9">
        <v>671</v>
      </c>
      <c r="D29" s="9">
        <v>13240</v>
      </c>
      <c r="E29" s="9">
        <v>11515</v>
      </c>
      <c r="F29" s="10">
        <f t="shared" si="0"/>
        <v>-13.028700906344412</v>
      </c>
      <c r="G29" s="1"/>
      <c r="H29" s="1"/>
      <c r="I29" s="1"/>
    </row>
    <row r="30" spans="1:9" x14ac:dyDescent="0.25">
      <c r="A30" s="11" t="s">
        <v>67</v>
      </c>
      <c r="B30" s="12">
        <v>2353</v>
      </c>
      <c r="C30" s="12">
        <v>1455</v>
      </c>
      <c r="D30" s="12">
        <v>19021</v>
      </c>
      <c r="E30" s="12">
        <v>9678</v>
      </c>
      <c r="F30" s="13">
        <f t="shared" si="0"/>
        <v>-49.119394353609167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1931</v>
      </c>
      <c r="E31" s="9">
        <v>3148</v>
      </c>
      <c r="F31" s="10">
        <f t="shared" si="0"/>
        <v>63.024339720352145</v>
      </c>
      <c r="G31" s="1"/>
      <c r="H31" s="1"/>
      <c r="I31" s="1"/>
    </row>
    <row r="32" spans="1:9" x14ac:dyDescent="0.25">
      <c r="A32" s="11" t="s">
        <v>69</v>
      </c>
      <c r="B32" s="12">
        <v>22885</v>
      </c>
      <c r="C32" s="12">
        <v>40338</v>
      </c>
      <c r="D32" s="12">
        <v>173339</v>
      </c>
      <c r="E32" s="12">
        <v>234508</v>
      </c>
      <c r="F32" s="13">
        <f t="shared" si="0"/>
        <v>35.288654024772256</v>
      </c>
      <c r="G32" s="1"/>
      <c r="H32" s="1"/>
      <c r="I32" s="1"/>
    </row>
    <row r="33" spans="1:9" x14ac:dyDescent="0.25">
      <c r="A33" s="8" t="s">
        <v>70</v>
      </c>
      <c r="B33" s="9">
        <v>17286</v>
      </c>
      <c r="C33" s="9">
        <v>28673</v>
      </c>
      <c r="D33" s="9">
        <v>195541</v>
      </c>
      <c r="E33" s="9">
        <v>202102</v>
      </c>
      <c r="F33" s="10">
        <f t="shared" si="0"/>
        <v>3.3553065597496214</v>
      </c>
      <c r="G33" s="1"/>
      <c r="H33" s="1"/>
      <c r="I33" s="1"/>
    </row>
    <row r="34" spans="1:9" x14ac:dyDescent="0.25">
      <c r="A34" s="11" t="s">
        <v>71</v>
      </c>
      <c r="B34" s="12">
        <v>346</v>
      </c>
      <c r="C34" s="12">
        <v>393</v>
      </c>
      <c r="D34" s="12">
        <v>3549</v>
      </c>
      <c r="E34" s="12">
        <v>3978</v>
      </c>
      <c r="F34" s="13">
        <f t="shared" si="0"/>
        <v>12.087912087912088</v>
      </c>
      <c r="G34" s="1"/>
      <c r="H34" s="1"/>
      <c r="I34" s="1"/>
    </row>
    <row r="35" spans="1:9" x14ac:dyDescent="0.25">
      <c r="A35" s="14" t="s">
        <v>72</v>
      </c>
      <c r="B35" s="15">
        <f>SUM(B7:B34)</f>
        <v>842957</v>
      </c>
      <c r="C35" s="15">
        <f t="shared" ref="C35:E35" si="1">SUM(C7:C34)</f>
        <v>955632</v>
      </c>
      <c r="D35" s="15">
        <f t="shared" si="1"/>
        <v>5135488</v>
      </c>
      <c r="E35" s="15">
        <f t="shared" si="1"/>
        <v>6070477</v>
      </c>
      <c r="F35" s="16">
        <f t="shared" si="0"/>
        <v>18.20642945714215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56035</v>
      </c>
      <c r="C38" s="41">
        <f>D7</f>
        <v>47018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2118279</v>
      </c>
      <c r="G38" s="42">
        <f>LOOKUP(E38,$A$38:$A$65,$C$38:$C$65)</f>
        <v>1889420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56318</v>
      </c>
      <c r="C39" s="41">
        <f t="shared" ref="C39:C65" si="5">D8</f>
        <v>81053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1435411</v>
      </c>
      <c r="G39" s="42">
        <f t="shared" ref="G39:G65" si="8">LOOKUP(E39,$A$38:$A$65,$C$38:$C$65)</f>
        <v>1170163</v>
      </c>
    </row>
    <row r="40" spans="1:9" x14ac:dyDescent="0.25">
      <c r="A40" s="42" t="str">
        <f t="shared" si="3"/>
        <v>ALMERIA</v>
      </c>
      <c r="B40" s="41">
        <f t="shared" si="4"/>
        <v>54366</v>
      </c>
      <c r="C40" s="41">
        <f t="shared" si="5"/>
        <v>30773</v>
      </c>
      <c r="D40" s="41">
        <f t="shared" si="6"/>
        <v>12</v>
      </c>
      <c r="E40" s="42" t="str">
        <f t="shared" si="2"/>
        <v>MALAGA</v>
      </c>
      <c r="F40" s="42">
        <f t="shared" si="7"/>
        <v>546267</v>
      </c>
      <c r="G40" s="42">
        <f t="shared" si="8"/>
        <v>389859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501552</v>
      </c>
      <c r="G41" s="42">
        <f t="shared" si="8"/>
        <v>375585</v>
      </c>
    </row>
    <row r="42" spans="1:9" x14ac:dyDescent="0.25">
      <c r="A42" s="42" t="str">
        <f t="shared" si="3"/>
        <v>BAHIA DE ALGECIRAS</v>
      </c>
      <c r="B42" s="41">
        <f t="shared" si="4"/>
        <v>37</v>
      </c>
      <c r="C42" s="41">
        <f t="shared" si="5"/>
        <v>0</v>
      </c>
      <c r="D42" s="41">
        <f t="shared" si="6"/>
        <v>24</v>
      </c>
      <c r="E42" s="42" t="str">
        <f t="shared" si="2"/>
        <v>LAS PALMAS</v>
      </c>
      <c r="F42" s="42">
        <f t="shared" si="7"/>
        <v>406472</v>
      </c>
      <c r="G42" s="42">
        <f t="shared" si="8"/>
        <v>437501</v>
      </c>
    </row>
    <row r="43" spans="1:9" x14ac:dyDescent="0.25">
      <c r="A43" s="42" t="str">
        <f t="shared" si="3"/>
        <v>BAHIA DE CADIZ</v>
      </c>
      <c r="B43" s="41">
        <f t="shared" si="4"/>
        <v>288706</v>
      </c>
      <c r="C43" s="41">
        <f t="shared" si="5"/>
        <v>207621</v>
      </c>
      <c r="D43" s="41">
        <f t="shared" si="6"/>
        <v>6</v>
      </c>
      <c r="E43" s="42" t="str">
        <f t="shared" si="2"/>
        <v>BAHIA DE CADIZ</v>
      </c>
      <c r="F43" s="42">
        <f t="shared" si="7"/>
        <v>288706</v>
      </c>
      <c r="G43" s="42">
        <f t="shared" si="8"/>
        <v>207621</v>
      </c>
    </row>
    <row r="44" spans="1:9" x14ac:dyDescent="0.25">
      <c r="A44" s="42" t="str">
        <f t="shared" si="3"/>
        <v>BALEARES</v>
      </c>
      <c r="B44" s="41">
        <f t="shared" si="4"/>
        <v>1435411</v>
      </c>
      <c r="C44" s="41">
        <f t="shared" si="5"/>
        <v>1170163</v>
      </c>
      <c r="D44" s="41">
        <f t="shared" si="6"/>
        <v>2</v>
      </c>
      <c r="E44" s="42" t="str">
        <f t="shared" si="2"/>
        <v>VALENCIA</v>
      </c>
      <c r="F44" s="42">
        <f t="shared" si="7"/>
        <v>234508</v>
      </c>
      <c r="G44" s="42">
        <f t="shared" si="8"/>
        <v>173339</v>
      </c>
    </row>
    <row r="45" spans="1:9" x14ac:dyDescent="0.25">
      <c r="A45" s="42" t="str">
        <f t="shared" si="3"/>
        <v>BARCELONA</v>
      </c>
      <c r="B45" s="41">
        <f t="shared" si="4"/>
        <v>2118279</v>
      </c>
      <c r="C45" s="41">
        <f t="shared" si="5"/>
        <v>1889420</v>
      </c>
      <c r="D45" s="41">
        <f t="shared" si="6"/>
        <v>1</v>
      </c>
      <c r="E45" s="42" t="str">
        <f t="shared" si="2"/>
        <v>VIGO</v>
      </c>
      <c r="F45" s="42">
        <f t="shared" si="7"/>
        <v>202102</v>
      </c>
      <c r="G45" s="42">
        <f t="shared" si="8"/>
        <v>195541</v>
      </c>
    </row>
    <row r="46" spans="1:9" x14ac:dyDescent="0.25">
      <c r="A46" s="42" t="str">
        <f t="shared" si="3"/>
        <v>BILBAO</v>
      </c>
      <c r="B46" s="41">
        <f t="shared" si="4"/>
        <v>43394</v>
      </c>
      <c r="C46" s="41">
        <f t="shared" si="5"/>
        <v>27683</v>
      </c>
      <c r="D46" s="41">
        <f t="shared" si="6"/>
        <v>13</v>
      </c>
      <c r="E46" s="42" t="str">
        <f t="shared" si="2"/>
        <v>CARTAGENA</v>
      </c>
      <c r="F46" s="42">
        <f t="shared" si="7"/>
        <v>82642</v>
      </c>
      <c r="G46" s="42">
        <f t="shared" si="8"/>
        <v>53134</v>
      </c>
    </row>
    <row r="47" spans="1:9" x14ac:dyDescent="0.25">
      <c r="A47" s="42" t="str">
        <f t="shared" si="3"/>
        <v>CARTAGENA</v>
      </c>
      <c r="B47" s="41">
        <f t="shared" si="4"/>
        <v>82642</v>
      </c>
      <c r="C47" s="41">
        <f t="shared" si="5"/>
        <v>53134</v>
      </c>
      <c r="D47" s="41">
        <f t="shared" si="6"/>
        <v>9</v>
      </c>
      <c r="E47" s="42" t="str">
        <f t="shared" si="2"/>
        <v>ALICANTE</v>
      </c>
      <c r="F47" s="42">
        <f t="shared" si="7"/>
        <v>56318</v>
      </c>
      <c r="G47" s="42">
        <f t="shared" si="8"/>
        <v>81053</v>
      </c>
    </row>
    <row r="48" spans="1:9" x14ac:dyDescent="0.25">
      <c r="A48" s="42" t="str">
        <f t="shared" si="3"/>
        <v>CASTELLON</v>
      </c>
      <c r="B48" s="41">
        <f t="shared" si="4"/>
        <v>725</v>
      </c>
      <c r="C48" s="41">
        <f t="shared" si="5"/>
        <v>0</v>
      </c>
      <c r="D48" s="41">
        <f t="shared" si="6"/>
        <v>22</v>
      </c>
      <c r="E48" s="42" t="str">
        <f t="shared" si="2"/>
        <v>A CORUÑA</v>
      </c>
      <c r="F48" s="42">
        <f t="shared" si="7"/>
        <v>56035</v>
      </c>
      <c r="G48" s="42">
        <f t="shared" si="8"/>
        <v>47018</v>
      </c>
    </row>
    <row r="49" spans="1:7" x14ac:dyDescent="0.25">
      <c r="A49" s="42" t="str">
        <f t="shared" si="3"/>
        <v>CEUTA</v>
      </c>
      <c r="B49" s="41">
        <f t="shared" si="4"/>
        <v>3502</v>
      </c>
      <c r="C49" s="41">
        <f t="shared" si="5"/>
        <v>8206</v>
      </c>
      <c r="D49" s="41">
        <f t="shared" si="6"/>
        <v>18</v>
      </c>
      <c r="E49" s="42" t="str">
        <f t="shared" si="2"/>
        <v>ALMERIA</v>
      </c>
      <c r="F49" s="42">
        <f t="shared" si="7"/>
        <v>54366</v>
      </c>
      <c r="G49" s="42">
        <f t="shared" si="8"/>
        <v>30773</v>
      </c>
    </row>
    <row r="50" spans="1:7" x14ac:dyDescent="0.25">
      <c r="A50" s="42" t="str">
        <f t="shared" si="3"/>
        <v>FERROL-SAN CIBRAO</v>
      </c>
      <c r="B50" s="41">
        <f t="shared" si="4"/>
        <v>640</v>
      </c>
      <c r="C50" s="41">
        <f t="shared" si="5"/>
        <v>2445</v>
      </c>
      <c r="D50" s="41">
        <f t="shared" si="6"/>
        <v>23</v>
      </c>
      <c r="E50" s="42" t="str">
        <f t="shared" si="2"/>
        <v>BILBAO</v>
      </c>
      <c r="F50" s="42">
        <f t="shared" si="7"/>
        <v>43394</v>
      </c>
      <c r="G50" s="42">
        <f t="shared" si="8"/>
        <v>27683</v>
      </c>
    </row>
    <row r="51" spans="1:7" x14ac:dyDescent="0.25">
      <c r="A51" s="42" t="str">
        <f t="shared" si="3"/>
        <v>GIJON</v>
      </c>
      <c r="B51" s="41">
        <f t="shared" si="4"/>
        <v>8129</v>
      </c>
      <c r="C51" s="41">
        <f t="shared" si="5"/>
        <v>4537</v>
      </c>
      <c r="D51" s="41">
        <f t="shared" si="6"/>
        <v>16</v>
      </c>
      <c r="E51" s="42" t="str">
        <f t="shared" si="2"/>
        <v>SANTANDER</v>
      </c>
      <c r="F51" s="42">
        <f t="shared" si="7"/>
        <v>11515</v>
      </c>
      <c r="G51" s="42">
        <f t="shared" si="8"/>
        <v>13240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525</v>
      </c>
      <c r="D52" s="41">
        <f t="shared" si="6"/>
        <v>28</v>
      </c>
      <c r="E52" s="42" t="str">
        <f t="shared" si="2"/>
        <v>SEVILLA</v>
      </c>
      <c r="F52" s="42">
        <f t="shared" si="7"/>
        <v>9678</v>
      </c>
      <c r="G52" s="42">
        <f t="shared" si="8"/>
        <v>19021</v>
      </c>
    </row>
    <row r="53" spans="1:7" x14ac:dyDescent="0.25">
      <c r="A53" s="42" t="str">
        <f t="shared" si="3"/>
        <v>LAS PALMAS</v>
      </c>
      <c r="B53" s="41">
        <f t="shared" si="4"/>
        <v>406472</v>
      </c>
      <c r="C53" s="41">
        <f t="shared" si="5"/>
        <v>437501</v>
      </c>
      <c r="D53" s="41">
        <f t="shared" si="6"/>
        <v>5</v>
      </c>
      <c r="E53" s="42" t="str">
        <f t="shared" si="2"/>
        <v>GIJON</v>
      </c>
      <c r="F53" s="42">
        <f t="shared" si="7"/>
        <v>8129</v>
      </c>
      <c r="G53" s="42">
        <f t="shared" si="8"/>
        <v>4537</v>
      </c>
    </row>
    <row r="54" spans="1:7" x14ac:dyDescent="0.25">
      <c r="A54" s="42" t="str">
        <f t="shared" si="3"/>
        <v>MALAGA</v>
      </c>
      <c r="B54" s="41">
        <f t="shared" si="4"/>
        <v>546267</v>
      </c>
      <c r="C54" s="41">
        <f t="shared" si="5"/>
        <v>389859</v>
      </c>
      <c r="D54" s="41">
        <f t="shared" si="6"/>
        <v>3</v>
      </c>
      <c r="E54" s="42" t="str">
        <f t="shared" si="2"/>
        <v>VILAGARCIA</v>
      </c>
      <c r="F54" s="42">
        <f t="shared" si="7"/>
        <v>3978</v>
      </c>
      <c r="G54" s="42">
        <f t="shared" si="8"/>
        <v>3549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CEUTA</v>
      </c>
      <c r="F55" s="42">
        <f t="shared" ref="F55:F65" si="9">LOOKUP(E55,$A$38:$A$65,$B$38:$B$65)</f>
        <v>3502</v>
      </c>
      <c r="G55" s="42">
        <f t="shared" si="8"/>
        <v>8206</v>
      </c>
    </row>
    <row r="56" spans="1:7" x14ac:dyDescent="0.25">
      <c r="A56" s="42" t="str">
        <f t="shared" si="3"/>
        <v>MELILLA</v>
      </c>
      <c r="B56" s="41">
        <f t="shared" si="4"/>
        <v>1223</v>
      </c>
      <c r="C56" s="41">
        <f t="shared" si="5"/>
        <v>0</v>
      </c>
      <c r="D56" s="41">
        <f t="shared" si="6"/>
        <v>21</v>
      </c>
      <c r="E56" s="42" t="str">
        <f t="shared" si="2"/>
        <v>TARRAGONA</v>
      </c>
      <c r="F56" s="42">
        <f t="shared" si="9"/>
        <v>3148</v>
      </c>
      <c r="G56" s="42">
        <f t="shared" si="8"/>
        <v>1931</v>
      </c>
    </row>
    <row r="57" spans="1:7" x14ac:dyDescent="0.25">
      <c r="A57" s="42" t="str">
        <f t="shared" si="3"/>
        <v>MOTRIL</v>
      </c>
      <c r="B57" s="41">
        <f t="shared" si="4"/>
        <v>1850</v>
      </c>
      <c r="C57" s="41">
        <f t="shared" si="5"/>
        <v>3344</v>
      </c>
      <c r="D57" s="41">
        <f t="shared" si="6"/>
        <v>20</v>
      </c>
      <c r="E57" s="42" t="str">
        <f t="shared" si="2"/>
        <v>MOTRIL</v>
      </c>
      <c r="F57" s="42">
        <f t="shared" si="9"/>
        <v>1850</v>
      </c>
      <c r="G57" s="42">
        <f t="shared" si="8"/>
        <v>3344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1223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501552</v>
      </c>
      <c r="C59" s="41">
        <f t="shared" si="5"/>
        <v>375585</v>
      </c>
      <c r="D59" s="41">
        <f t="shared" si="6"/>
        <v>4</v>
      </c>
      <c r="E59" s="42" t="str">
        <f t="shared" si="2"/>
        <v>CASTELLON</v>
      </c>
      <c r="F59" s="42">
        <f t="shared" si="9"/>
        <v>725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11515</v>
      </c>
      <c r="C60" s="41">
        <f t="shared" si="5"/>
        <v>13240</v>
      </c>
      <c r="D60" s="41">
        <f t="shared" si="6"/>
        <v>14</v>
      </c>
      <c r="E60" s="42" t="str">
        <f t="shared" si="2"/>
        <v>FERROL-SAN CIBRAO</v>
      </c>
      <c r="F60" s="42">
        <f t="shared" si="9"/>
        <v>640</v>
      </c>
      <c r="G60" s="42">
        <f t="shared" si="8"/>
        <v>2445</v>
      </c>
    </row>
    <row r="61" spans="1:7" x14ac:dyDescent="0.25">
      <c r="A61" s="42" t="str">
        <f t="shared" si="3"/>
        <v>SEVILLA</v>
      </c>
      <c r="B61" s="41">
        <f t="shared" si="4"/>
        <v>9678</v>
      </c>
      <c r="C61" s="41">
        <f t="shared" si="5"/>
        <v>19021</v>
      </c>
      <c r="D61" s="41">
        <f t="shared" si="6"/>
        <v>15</v>
      </c>
      <c r="E61" s="42" t="str">
        <f t="shared" si="2"/>
        <v>BAHIA DE ALGECIRAS</v>
      </c>
      <c r="F61" s="42">
        <f t="shared" si="9"/>
        <v>37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3148</v>
      </c>
      <c r="C62" s="41">
        <f t="shared" si="5"/>
        <v>1931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234508</v>
      </c>
      <c r="C63" s="41">
        <f t="shared" si="5"/>
        <v>173339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202102</v>
      </c>
      <c r="C64" s="41">
        <f t="shared" si="5"/>
        <v>195541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3978</v>
      </c>
      <c r="C65" s="41">
        <f t="shared" si="5"/>
        <v>3549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3934</v>
      </c>
      <c r="C8" s="12">
        <v>3552</v>
      </c>
      <c r="D8" s="12">
        <v>46346</v>
      </c>
      <c r="E8" s="12">
        <v>49133</v>
      </c>
      <c r="F8" s="13">
        <f t="shared" ref="F8:F35" si="0">((E8*100)/D8)-100</f>
        <v>6.0134639451085263</v>
      </c>
      <c r="G8" s="1"/>
      <c r="H8" s="1"/>
      <c r="I8" s="1"/>
    </row>
    <row r="9" spans="1:12" x14ac:dyDescent="0.25">
      <c r="A9" s="8" t="s">
        <v>46</v>
      </c>
      <c r="B9" s="9">
        <v>10641</v>
      </c>
      <c r="C9" s="9">
        <v>8487</v>
      </c>
      <c r="D9" s="9">
        <v>227738</v>
      </c>
      <c r="E9" s="9">
        <v>165589</v>
      </c>
      <c r="F9" s="10">
        <f t="shared" si="0"/>
        <v>-27.28969254142919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76049</v>
      </c>
      <c r="C11" s="9">
        <v>74999</v>
      </c>
      <c r="D11" s="9">
        <v>1034513</v>
      </c>
      <c r="E11" s="9">
        <v>1012857</v>
      </c>
      <c r="F11" s="10">
        <f t="shared" si="0"/>
        <v>-2.093352137672511</v>
      </c>
      <c r="G11" s="1"/>
      <c r="H11" s="1"/>
      <c r="I11" s="1"/>
    </row>
    <row r="12" spans="1:12" x14ac:dyDescent="0.25">
      <c r="A12" s="11" t="s">
        <v>49</v>
      </c>
      <c r="B12" s="12">
        <v>1044</v>
      </c>
      <c r="C12" s="12">
        <v>810</v>
      </c>
      <c r="D12" s="12">
        <v>11481</v>
      </c>
      <c r="E12" s="12">
        <v>9547</v>
      </c>
      <c r="F12" s="13">
        <f t="shared" si="0"/>
        <v>-16.845222541590459</v>
      </c>
      <c r="G12" s="1"/>
      <c r="H12" s="1"/>
      <c r="I12" s="1"/>
    </row>
    <row r="13" spans="1:12" x14ac:dyDescent="0.25">
      <c r="A13" s="8" t="s">
        <v>50</v>
      </c>
      <c r="B13" s="9">
        <v>29623</v>
      </c>
      <c r="C13" s="9">
        <v>28897</v>
      </c>
      <c r="D13" s="9">
        <v>390131</v>
      </c>
      <c r="E13" s="9">
        <v>393805</v>
      </c>
      <c r="F13" s="10">
        <f t="shared" si="0"/>
        <v>0.94173495569437193</v>
      </c>
      <c r="G13" s="1"/>
      <c r="H13" s="1"/>
      <c r="I13" s="1"/>
    </row>
    <row r="14" spans="1:12" x14ac:dyDescent="0.25">
      <c r="A14" s="11" t="s">
        <v>51</v>
      </c>
      <c r="B14" s="12">
        <v>15808</v>
      </c>
      <c r="C14" s="12">
        <v>16293</v>
      </c>
      <c r="D14" s="12">
        <v>243948</v>
      </c>
      <c r="E14" s="12">
        <v>273377</v>
      </c>
      <c r="F14" s="13">
        <f t="shared" si="0"/>
        <v>12.063636512699432</v>
      </c>
      <c r="G14" s="1"/>
      <c r="H14" s="1"/>
      <c r="I14" s="1"/>
    </row>
    <row r="15" spans="1:12" x14ac:dyDescent="0.25">
      <c r="A15" s="8" t="s">
        <v>52</v>
      </c>
      <c r="B15" s="9">
        <v>4294</v>
      </c>
      <c r="C15" s="9">
        <v>215</v>
      </c>
      <c r="D15" s="9">
        <v>33079</v>
      </c>
      <c r="E15" s="9">
        <v>29969</v>
      </c>
      <c r="F15" s="10">
        <f t="shared" si="0"/>
        <v>-9.4017352398802814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29568</v>
      </c>
      <c r="C18" s="12">
        <v>27938</v>
      </c>
      <c r="D18" s="12">
        <v>398823</v>
      </c>
      <c r="E18" s="12">
        <v>331261</v>
      </c>
      <c r="F18" s="13">
        <f t="shared" si="0"/>
        <v>-16.940346970962054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594</v>
      </c>
      <c r="D20" s="12">
        <v>0</v>
      </c>
      <c r="E20" s="12">
        <v>982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17441</v>
      </c>
      <c r="C22" s="12">
        <v>20983</v>
      </c>
      <c r="D22" s="12">
        <v>182154</v>
      </c>
      <c r="E22" s="12">
        <v>188124</v>
      </c>
      <c r="F22" s="13">
        <f t="shared" si="0"/>
        <v>3.2774465562106769</v>
      </c>
      <c r="G22" s="1"/>
      <c r="H22" s="1"/>
      <c r="I22" s="1"/>
    </row>
    <row r="23" spans="1:9" x14ac:dyDescent="0.25">
      <c r="A23" s="8" t="s">
        <v>60</v>
      </c>
      <c r="B23" s="9">
        <v>2687</v>
      </c>
      <c r="C23" s="9">
        <v>2076</v>
      </c>
      <c r="D23" s="9">
        <v>32717</v>
      </c>
      <c r="E23" s="9">
        <v>27683</v>
      </c>
      <c r="F23" s="10">
        <f t="shared" si="0"/>
        <v>-15.386496316899468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6356</v>
      </c>
      <c r="C25" s="9">
        <v>5222</v>
      </c>
      <c r="D25" s="9">
        <v>81061</v>
      </c>
      <c r="E25" s="9">
        <v>67944</v>
      </c>
      <c r="F25" s="10">
        <f t="shared" si="0"/>
        <v>-16.181640986417634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65982</v>
      </c>
      <c r="C28" s="12">
        <v>69002</v>
      </c>
      <c r="D28" s="12">
        <v>619367</v>
      </c>
      <c r="E28" s="12">
        <v>680146</v>
      </c>
      <c r="F28" s="13">
        <f t="shared" si="0"/>
        <v>9.8130833576861534</v>
      </c>
      <c r="G28" s="1"/>
      <c r="H28" s="1"/>
      <c r="I28" s="1"/>
    </row>
    <row r="29" spans="1:9" x14ac:dyDescent="0.25">
      <c r="A29" s="8" t="s">
        <v>66</v>
      </c>
      <c r="B29" s="9">
        <v>7954</v>
      </c>
      <c r="C29" s="9">
        <v>11466</v>
      </c>
      <c r="D29" s="9">
        <v>52190</v>
      </c>
      <c r="E29" s="9">
        <v>74991</v>
      </c>
      <c r="F29" s="10">
        <f t="shared" si="0"/>
        <v>43.688446062464067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10</v>
      </c>
      <c r="D31" s="9">
        <v>36</v>
      </c>
      <c r="E31" s="9">
        <v>10</v>
      </c>
      <c r="F31" s="10">
        <f t="shared" si="0"/>
        <v>-72.222222222222229</v>
      </c>
      <c r="G31" s="1"/>
      <c r="H31" s="1"/>
      <c r="I31" s="1"/>
    </row>
    <row r="32" spans="1:9" x14ac:dyDescent="0.25">
      <c r="A32" s="11" t="s">
        <v>69</v>
      </c>
      <c r="B32" s="12">
        <v>4742</v>
      </c>
      <c r="C32" s="12">
        <v>5118</v>
      </c>
      <c r="D32" s="12">
        <v>65575</v>
      </c>
      <c r="E32" s="12">
        <v>64041</v>
      </c>
      <c r="F32" s="13">
        <f t="shared" si="0"/>
        <v>-2.3393061380099169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276123</v>
      </c>
      <c r="C35" s="15">
        <f t="shared" ref="C35:E35" si="1">SUM(C7:C34)</f>
        <v>275662</v>
      </c>
      <c r="D35" s="15">
        <f t="shared" si="1"/>
        <v>3419159</v>
      </c>
      <c r="E35" s="15">
        <f t="shared" si="1"/>
        <v>3369459</v>
      </c>
      <c r="F35" s="16">
        <f t="shared" si="0"/>
        <v>-1.4535738174211872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1012857</v>
      </c>
      <c r="G38" s="42">
        <f>LOOKUP(E38,$A$38:$A$65,$C$38:$C$65)</f>
        <v>1034513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49133</v>
      </c>
      <c r="C39" s="41">
        <f t="shared" ref="C39:C65" si="5">D8</f>
        <v>46346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680146</v>
      </c>
      <c r="G39" s="42">
        <f t="shared" ref="G39:G65" si="8">LOOKUP(E39,$A$38:$A$65,$C$38:$C$65)</f>
        <v>619367</v>
      </c>
    </row>
    <row r="40" spans="1:9" x14ac:dyDescent="0.25">
      <c r="A40" s="42" t="str">
        <f t="shared" si="3"/>
        <v>ALMERIA</v>
      </c>
      <c r="B40" s="41">
        <f t="shared" si="4"/>
        <v>165589</v>
      </c>
      <c r="C40" s="41">
        <f t="shared" si="5"/>
        <v>227738</v>
      </c>
      <c r="D40" s="41">
        <f t="shared" si="6"/>
        <v>7</v>
      </c>
      <c r="E40" s="42" t="str">
        <f t="shared" si="2"/>
        <v>BALEARES</v>
      </c>
      <c r="F40" s="42">
        <f t="shared" si="7"/>
        <v>393805</v>
      </c>
      <c r="G40" s="42">
        <f t="shared" si="8"/>
        <v>390131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331261</v>
      </c>
      <c r="G41" s="42">
        <f t="shared" si="8"/>
        <v>398823</v>
      </c>
    </row>
    <row r="42" spans="1:9" x14ac:dyDescent="0.25">
      <c r="A42" s="42" t="str">
        <f t="shared" si="3"/>
        <v>BAHIA DE ALGECIRAS</v>
      </c>
      <c r="B42" s="41">
        <f t="shared" si="4"/>
        <v>1012857</v>
      </c>
      <c r="C42" s="41">
        <f t="shared" si="5"/>
        <v>1034513</v>
      </c>
      <c r="D42" s="41">
        <f t="shared" si="6"/>
        <v>1</v>
      </c>
      <c r="E42" s="42" t="str">
        <f t="shared" si="2"/>
        <v>BARCELONA</v>
      </c>
      <c r="F42" s="42">
        <f t="shared" si="7"/>
        <v>273377</v>
      </c>
      <c r="G42" s="42">
        <f t="shared" si="8"/>
        <v>243948</v>
      </c>
    </row>
    <row r="43" spans="1:9" x14ac:dyDescent="0.25">
      <c r="A43" s="42" t="str">
        <f t="shared" si="3"/>
        <v>BAHIA DE CADIZ</v>
      </c>
      <c r="B43" s="41">
        <f t="shared" si="4"/>
        <v>9547</v>
      </c>
      <c r="C43" s="41">
        <f t="shared" si="5"/>
        <v>11481</v>
      </c>
      <c r="D43" s="41">
        <f t="shared" si="6"/>
        <v>14</v>
      </c>
      <c r="E43" s="42" t="str">
        <f t="shared" si="2"/>
        <v>LAS PALMAS</v>
      </c>
      <c r="F43" s="42">
        <f t="shared" si="7"/>
        <v>188124</v>
      </c>
      <c r="G43" s="42">
        <f t="shared" si="8"/>
        <v>182154</v>
      </c>
    </row>
    <row r="44" spans="1:9" x14ac:dyDescent="0.25">
      <c r="A44" s="42" t="str">
        <f t="shared" si="3"/>
        <v>BALEARES</v>
      </c>
      <c r="B44" s="41">
        <f t="shared" si="4"/>
        <v>393805</v>
      </c>
      <c r="C44" s="41">
        <f t="shared" si="5"/>
        <v>390131</v>
      </c>
      <c r="D44" s="41">
        <f t="shared" si="6"/>
        <v>3</v>
      </c>
      <c r="E44" s="42" t="str">
        <f t="shared" si="2"/>
        <v>ALMERIA</v>
      </c>
      <c r="F44" s="42">
        <f t="shared" si="7"/>
        <v>165589</v>
      </c>
      <c r="G44" s="42">
        <f t="shared" si="8"/>
        <v>227738</v>
      </c>
    </row>
    <row r="45" spans="1:9" x14ac:dyDescent="0.25">
      <c r="A45" s="42" t="str">
        <f t="shared" si="3"/>
        <v>BARCELONA</v>
      </c>
      <c r="B45" s="41">
        <f t="shared" si="4"/>
        <v>273377</v>
      </c>
      <c r="C45" s="41">
        <f t="shared" si="5"/>
        <v>243948</v>
      </c>
      <c r="D45" s="41">
        <f t="shared" si="6"/>
        <v>5</v>
      </c>
      <c r="E45" s="42" t="str">
        <f t="shared" si="2"/>
        <v>SANTANDER</v>
      </c>
      <c r="F45" s="42">
        <f t="shared" si="7"/>
        <v>74991</v>
      </c>
      <c r="G45" s="42">
        <f t="shared" si="8"/>
        <v>52190</v>
      </c>
    </row>
    <row r="46" spans="1:9" x14ac:dyDescent="0.25">
      <c r="A46" s="42" t="str">
        <f t="shared" si="3"/>
        <v>BILBAO</v>
      </c>
      <c r="B46" s="41">
        <f t="shared" si="4"/>
        <v>29969</v>
      </c>
      <c r="C46" s="41">
        <f t="shared" si="5"/>
        <v>33079</v>
      </c>
      <c r="D46" s="41">
        <f t="shared" si="6"/>
        <v>12</v>
      </c>
      <c r="E46" s="42" t="str">
        <f t="shared" si="2"/>
        <v>MELILLA</v>
      </c>
      <c r="F46" s="42">
        <f t="shared" si="7"/>
        <v>67944</v>
      </c>
      <c r="G46" s="42">
        <f t="shared" si="8"/>
        <v>81061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64041</v>
      </c>
      <c r="G47" s="42">
        <f t="shared" si="8"/>
        <v>65575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49133</v>
      </c>
      <c r="G48" s="42">
        <f t="shared" si="8"/>
        <v>46346</v>
      </c>
    </row>
    <row r="49" spans="1:7" x14ac:dyDescent="0.25">
      <c r="A49" s="42" t="str">
        <f t="shared" si="3"/>
        <v>CEUTA</v>
      </c>
      <c r="B49" s="41">
        <f t="shared" si="4"/>
        <v>331261</v>
      </c>
      <c r="C49" s="41">
        <f t="shared" si="5"/>
        <v>398823</v>
      </c>
      <c r="D49" s="41">
        <f t="shared" si="6"/>
        <v>4</v>
      </c>
      <c r="E49" s="42" t="str">
        <f t="shared" si="2"/>
        <v>BILBAO</v>
      </c>
      <c r="F49" s="42">
        <f t="shared" si="7"/>
        <v>29969</v>
      </c>
      <c r="G49" s="42">
        <f t="shared" si="8"/>
        <v>33079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27683</v>
      </c>
      <c r="G50" s="42">
        <f t="shared" si="8"/>
        <v>32717</v>
      </c>
    </row>
    <row r="51" spans="1:7" x14ac:dyDescent="0.25">
      <c r="A51" s="42" t="str">
        <f t="shared" si="3"/>
        <v>GIJON</v>
      </c>
      <c r="B51" s="41">
        <f t="shared" si="4"/>
        <v>982</v>
      </c>
      <c r="C51" s="41">
        <f t="shared" si="5"/>
        <v>0</v>
      </c>
      <c r="D51" s="41">
        <f t="shared" si="6"/>
        <v>15</v>
      </c>
      <c r="E51" s="42" t="str">
        <f t="shared" si="2"/>
        <v>BAHIA DE CADIZ</v>
      </c>
      <c r="F51" s="42">
        <f t="shared" si="7"/>
        <v>9547</v>
      </c>
      <c r="G51" s="42">
        <f t="shared" si="8"/>
        <v>11481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982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188124</v>
      </c>
      <c r="C53" s="41">
        <f t="shared" si="5"/>
        <v>182154</v>
      </c>
      <c r="D53" s="41">
        <f t="shared" si="6"/>
        <v>6</v>
      </c>
      <c r="E53" s="42" t="str">
        <f t="shared" si="2"/>
        <v>TARRAGONA</v>
      </c>
      <c r="F53" s="42">
        <f t="shared" si="7"/>
        <v>10</v>
      </c>
      <c r="G53" s="42">
        <f t="shared" si="8"/>
        <v>36</v>
      </c>
    </row>
    <row r="54" spans="1:7" x14ac:dyDescent="0.25">
      <c r="A54" s="42" t="str">
        <f t="shared" si="3"/>
        <v>MALAGA</v>
      </c>
      <c r="B54" s="41">
        <f t="shared" si="4"/>
        <v>27683</v>
      </c>
      <c r="C54" s="41">
        <f t="shared" si="5"/>
        <v>32717</v>
      </c>
      <c r="D54" s="41">
        <f t="shared" si="6"/>
        <v>13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67944</v>
      </c>
      <c r="C56" s="41">
        <f t="shared" si="5"/>
        <v>81061</v>
      </c>
      <c r="D56" s="41">
        <f t="shared" si="6"/>
        <v>9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680146</v>
      </c>
      <c r="C59" s="41">
        <f t="shared" si="5"/>
        <v>619367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74991</v>
      </c>
      <c r="C60" s="41">
        <f t="shared" si="5"/>
        <v>52190</v>
      </c>
      <c r="D60" s="41">
        <f t="shared" si="6"/>
        <v>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</v>
      </c>
      <c r="C62" s="41">
        <f t="shared" si="5"/>
        <v>36</v>
      </c>
      <c r="D62" s="41">
        <f t="shared" si="6"/>
        <v>16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64041</v>
      </c>
      <c r="C63" s="41">
        <f t="shared" si="5"/>
        <v>65575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122</v>
      </c>
      <c r="C7" s="9">
        <v>107</v>
      </c>
      <c r="D7" s="9">
        <v>1176</v>
      </c>
      <c r="E7" s="9">
        <v>1057</v>
      </c>
      <c r="F7" s="10">
        <f>((E7*100)/D7)-100</f>
        <v>-10.11904761904762</v>
      </c>
      <c r="G7" s="1"/>
      <c r="H7" s="1"/>
      <c r="I7" s="1"/>
    </row>
    <row r="8" spans="1:12" x14ac:dyDescent="0.25">
      <c r="A8" s="11" t="s">
        <v>45</v>
      </c>
      <c r="B8" s="12">
        <v>81</v>
      </c>
      <c r="C8" s="12">
        <v>72</v>
      </c>
      <c r="D8" s="12">
        <v>818</v>
      </c>
      <c r="E8" s="12">
        <v>762</v>
      </c>
      <c r="F8" s="13">
        <f t="shared" ref="F8:F35" si="0">((E8*100)/D8)-100</f>
        <v>-6.8459657701711478</v>
      </c>
      <c r="G8" s="1"/>
      <c r="H8" s="1"/>
      <c r="I8" s="1"/>
    </row>
    <row r="9" spans="1:12" x14ac:dyDescent="0.25">
      <c r="A9" s="8" t="s">
        <v>46</v>
      </c>
      <c r="B9" s="9">
        <v>125</v>
      </c>
      <c r="C9" s="9">
        <v>125</v>
      </c>
      <c r="D9" s="9">
        <v>1765</v>
      </c>
      <c r="E9" s="9">
        <v>1646</v>
      </c>
      <c r="F9" s="10">
        <f t="shared" si="0"/>
        <v>-6.7422096317280449</v>
      </c>
      <c r="G9" s="1"/>
      <c r="H9" s="1"/>
      <c r="I9" s="1"/>
    </row>
    <row r="10" spans="1:12" x14ac:dyDescent="0.25">
      <c r="A10" s="11" t="s">
        <v>47</v>
      </c>
      <c r="B10" s="12">
        <v>69</v>
      </c>
      <c r="C10" s="12">
        <v>79</v>
      </c>
      <c r="D10" s="12">
        <v>585</v>
      </c>
      <c r="E10" s="12">
        <v>719</v>
      </c>
      <c r="F10" s="13">
        <f t="shared" si="0"/>
        <v>22.90598290598291</v>
      </c>
      <c r="G10" s="1"/>
      <c r="H10" s="1"/>
      <c r="I10" s="1"/>
    </row>
    <row r="11" spans="1:12" x14ac:dyDescent="0.25">
      <c r="A11" s="8" t="s">
        <v>48</v>
      </c>
      <c r="B11" s="9">
        <v>2070</v>
      </c>
      <c r="C11" s="9">
        <v>2531</v>
      </c>
      <c r="D11" s="9">
        <v>20749</v>
      </c>
      <c r="E11" s="9">
        <v>24599</v>
      </c>
      <c r="F11" s="10">
        <f t="shared" si="0"/>
        <v>18.555111089691067</v>
      </c>
      <c r="G11" s="1"/>
      <c r="H11" s="1"/>
      <c r="I11" s="1"/>
    </row>
    <row r="12" spans="1:12" x14ac:dyDescent="0.25">
      <c r="A12" s="11" t="s">
        <v>49</v>
      </c>
      <c r="B12" s="12">
        <v>132</v>
      </c>
      <c r="C12" s="12">
        <v>142</v>
      </c>
      <c r="D12" s="12">
        <v>1430</v>
      </c>
      <c r="E12" s="12">
        <v>1274</v>
      </c>
      <c r="F12" s="13">
        <f t="shared" si="0"/>
        <v>-10.909090909090907</v>
      </c>
      <c r="G12" s="1"/>
      <c r="H12" s="1"/>
      <c r="I12" s="1"/>
    </row>
    <row r="13" spans="1:12" x14ac:dyDescent="0.25">
      <c r="A13" s="8" t="s">
        <v>50</v>
      </c>
      <c r="B13" s="9">
        <v>707</v>
      </c>
      <c r="C13" s="9">
        <v>726</v>
      </c>
      <c r="D13" s="9">
        <v>6891</v>
      </c>
      <c r="E13" s="9">
        <v>7346</v>
      </c>
      <c r="F13" s="10">
        <f t="shared" si="0"/>
        <v>6.6028152662893689</v>
      </c>
      <c r="G13" s="1"/>
      <c r="H13" s="1"/>
      <c r="I13" s="1"/>
    </row>
    <row r="14" spans="1:12" x14ac:dyDescent="0.25">
      <c r="A14" s="11" t="s">
        <v>51</v>
      </c>
      <c r="B14" s="12">
        <v>739</v>
      </c>
      <c r="C14" s="12">
        <v>759</v>
      </c>
      <c r="D14" s="12">
        <v>7162</v>
      </c>
      <c r="E14" s="12">
        <v>6934</v>
      </c>
      <c r="F14" s="13">
        <f t="shared" si="0"/>
        <v>-3.1834683049427497</v>
      </c>
      <c r="G14" s="1"/>
      <c r="H14" s="1"/>
      <c r="I14" s="1"/>
    </row>
    <row r="15" spans="1:12" x14ac:dyDescent="0.25">
      <c r="A15" s="8" t="s">
        <v>52</v>
      </c>
      <c r="B15" s="9">
        <v>296</v>
      </c>
      <c r="C15" s="9">
        <v>280</v>
      </c>
      <c r="D15" s="9">
        <v>2526</v>
      </c>
      <c r="E15" s="9">
        <v>2705</v>
      </c>
      <c r="F15" s="10">
        <f t="shared" si="0"/>
        <v>7.0863024544734827</v>
      </c>
      <c r="G15" s="1"/>
      <c r="H15" s="1"/>
      <c r="I15" s="1"/>
    </row>
    <row r="16" spans="1:12" x14ac:dyDescent="0.25">
      <c r="A16" s="11" t="s">
        <v>53</v>
      </c>
      <c r="B16" s="12">
        <v>132</v>
      </c>
      <c r="C16" s="12">
        <v>127</v>
      </c>
      <c r="D16" s="12">
        <v>1223</v>
      </c>
      <c r="E16" s="12">
        <v>1185</v>
      </c>
      <c r="F16" s="13">
        <f t="shared" si="0"/>
        <v>-3.1071136549468577</v>
      </c>
      <c r="G16" s="1"/>
      <c r="H16" s="1"/>
      <c r="I16" s="1"/>
    </row>
    <row r="17" spans="1:9" x14ac:dyDescent="0.25">
      <c r="A17" s="8" t="s">
        <v>54</v>
      </c>
      <c r="B17" s="9">
        <v>124</v>
      </c>
      <c r="C17" s="9">
        <v>126</v>
      </c>
      <c r="D17" s="9">
        <v>1011</v>
      </c>
      <c r="E17" s="9">
        <v>1143</v>
      </c>
      <c r="F17" s="10">
        <f t="shared" si="0"/>
        <v>13.056379821958458</v>
      </c>
      <c r="G17" s="1"/>
      <c r="H17" s="1"/>
      <c r="I17" s="1"/>
    </row>
    <row r="18" spans="1:9" x14ac:dyDescent="0.25">
      <c r="A18" s="11" t="s">
        <v>55</v>
      </c>
      <c r="B18" s="12">
        <v>989</v>
      </c>
      <c r="C18" s="12">
        <v>1079</v>
      </c>
      <c r="D18" s="12">
        <v>10423</v>
      </c>
      <c r="E18" s="12">
        <v>10287</v>
      </c>
      <c r="F18" s="13">
        <f t="shared" si="0"/>
        <v>-1.3048066775400571</v>
      </c>
      <c r="G18" s="1"/>
      <c r="H18" s="1"/>
      <c r="I18" s="1"/>
    </row>
    <row r="19" spans="1:9" x14ac:dyDescent="0.25">
      <c r="A19" s="8" t="s">
        <v>56</v>
      </c>
      <c r="B19" s="9">
        <v>107</v>
      </c>
      <c r="C19" s="9">
        <v>90</v>
      </c>
      <c r="D19" s="9">
        <v>904</v>
      </c>
      <c r="E19" s="9">
        <v>955</v>
      </c>
      <c r="F19" s="10">
        <f t="shared" si="0"/>
        <v>5.6415929203539861</v>
      </c>
      <c r="G19" s="1"/>
      <c r="H19" s="1"/>
      <c r="I19" s="1"/>
    </row>
    <row r="20" spans="1:9" x14ac:dyDescent="0.25">
      <c r="A20" s="11" t="s">
        <v>57</v>
      </c>
      <c r="B20" s="12">
        <v>96</v>
      </c>
      <c r="C20" s="12">
        <v>97</v>
      </c>
      <c r="D20" s="12">
        <v>820</v>
      </c>
      <c r="E20" s="12">
        <v>865</v>
      </c>
      <c r="F20" s="13">
        <f t="shared" si="0"/>
        <v>5.4878048780487774</v>
      </c>
      <c r="G20" s="1"/>
      <c r="H20" s="1"/>
      <c r="I20" s="1"/>
    </row>
    <row r="21" spans="1:9" x14ac:dyDescent="0.25">
      <c r="A21" s="8" t="s">
        <v>58</v>
      </c>
      <c r="B21" s="9">
        <v>152</v>
      </c>
      <c r="C21" s="9">
        <v>194</v>
      </c>
      <c r="D21" s="9">
        <v>1259</v>
      </c>
      <c r="E21" s="9">
        <v>1467</v>
      </c>
      <c r="F21" s="10">
        <f t="shared" si="0"/>
        <v>16.521048451151714</v>
      </c>
      <c r="G21" s="1"/>
      <c r="H21" s="1"/>
      <c r="I21" s="1"/>
    </row>
    <row r="22" spans="1:9" x14ac:dyDescent="0.25">
      <c r="A22" s="11" t="s">
        <v>59</v>
      </c>
      <c r="B22" s="12">
        <v>878</v>
      </c>
      <c r="C22" s="12">
        <v>981</v>
      </c>
      <c r="D22" s="12">
        <v>8532</v>
      </c>
      <c r="E22" s="12">
        <v>8808</v>
      </c>
      <c r="F22" s="13">
        <f t="shared" si="0"/>
        <v>3.234880450070321</v>
      </c>
      <c r="G22" s="1"/>
      <c r="H22" s="1"/>
      <c r="I22" s="1"/>
    </row>
    <row r="23" spans="1:9" x14ac:dyDescent="0.25">
      <c r="A23" s="8" t="s">
        <v>60</v>
      </c>
      <c r="B23" s="9">
        <v>206</v>
      </c>
      <c r="C23" s="9">
        <v>190</v>
      </c>
      <c r="D23" s="9">
        <v>1540</v>
      </c>
      <c r="E23" s="9">
        <v>1492</v>
      </c>
      <c r="F23" s="10">
        <f t="shared" si="0"/>
        <v>-3.1168831168831161</v>
      </c>
      <c r="G23" s="1"/>
      <c r="H23" s="1"/>
      <c r="I23" s="1"/>
    </row>
    <row r="24" spans="1:9" x14ac:dyDescent="0.25">
      <c r="A24" s="11" t="s">
        <v>61</v>
      </c>
      <c r="B24" s="12">
        <v>57</v>
      </c>
      <c r="C24" s="12">
        <v>62</v>
      </c>
      <c r="D24" s="12">
        <v>478</v>
      </c>
      <c r="E24" s="12">
        <v>512</v>
      </c>
      <c r="F24" s="13">
        <f t="shared" si="0"/>
        <v>7.1129707112970664</v>
      </c>
      <c r="G24" s="1"/>
      <c r="H24" s="1"/>
      <c r="I24" s="1"/>
    </row>
    <row r="25" spans="1:9" x14ac:dyDescent="0.25">
      <c r="A25" s="8" t="s">
        <v>62</v>
      </c>
      <c r="B25" s="9">
        <v>117</v>
      </c>
      <c r="C25" s="9">
        <v>119</v>
      </c>
      <c r="D25" s="9">
        <v>1074</v>
      </c>
      <c r="E25" s="9">
        <v>1061</v>
      </c>
      <c r="F25" s="10">
        <f t="shared" si="0"/>
        <v>-1.2104283054003702</v>
      </c>
      <c r="G25" s="1"/>
      <c r="H25" s="1"/>
      <c r="I25" s="1"/>
    </row>
    <row r="26" spans="1:9" x14ac:dyDescent="0.25">
      <c r="A26" s="11" t="s">
        <v>63</v>
      </c>
      <c r="B26" s="12">
        <v>28</v>
      </c>
      <c r="C26" s="12">
        <v>31</v>
      </c>
      <c r="D26" s="12">
        <v>270</v>
      </c>
      <c r="E26" s="12">
        <v>287</v>
      </c>
      <c r="F26" s="13">
        <f t="shared" si="0"/>
        <v>6.2962962962962905</v>
      </c>
      <c r="G26" s="1"/>
      <c r="H26" s="1"/>
      <c r="I26" s="1"/>
    </row>
    <row r="27" spans="1:9" x14ac:dyDescent="0.25">
      <c r="A27" s="8" t="s">
        <v>64</v>
      </c>
      <c r="B27" s="9">
        <v>99</v>
      </c>
      <c r="C27" s="9">
        <v>89</v>
      </c>
      <c r="D27" s="9">
        <v>773</v>
      </c>
      <c r="E27" s="9">
        <v>894</v>
      </c>
      <c r="F27" s="10">
        <f t="shared" si="0"/>
        <v>15.653298835705044</v>
      </c>
      <c r="G27" s="1"/>
      <c r="H27" s="1"/>
      <c r="I27" s="1"/>
    </row>
    <row r="28" spans="1:9" x14ac:dyDescent="0.25">
      <c r="A28" s="11" t="s">
        <v>65</v>
      </c>
      <c r="B28" s="12">
        <v>1438</v>
      </c>
      <c r="C28" s="12">
        <v>1484</v>
      </c>
      <c r="D28" s="12">
        <v>12748</v>
      </c>
      <c r="E28" s="12">
        <v>14202</v>
      </c>
      <c r="F28" s="13">
        <f t="shared" si="0"/>
        <v>11.405710699717602</v>
      </c>
      <c r="G28" s="1"/>
      <c r="H28" s="1"/>
      <c r="I28" s="1"/>
    </row>
    <row r="29" spans="1:9" x14ac:dyDescent="0.25">
      <c r="A29" s="8" t="s">
        <v>66</v>
      </c>
      <c r="B29" s="9">
        <v>121</v>
      </c>
      <c r="C29" s="9">
        <v>117</v>
      </c>
      <c r="D29" s="9">
        <v>1032</v>
      </c>
      <c r="E29" s="9">
        <v>1145</v>
      </c>
      <c r="F29" s="10">
        <f t="shared" si="0"/>
        <v>10.949612403100772</v>
      </c>
      <c r="G29" s="1"/>
      <c r="H29" s="1"/>
      <c r="I29" s="1"/>
    </row>
    <row r="30" spans="1:9" x14ac:dyDescent="0.25">
      <c r="A30" s="11" t="s">
        <v>67</v>
      </c>
      <c r="B30" s="12">
        <v>134</v>
      </c>
      <c r="C30" s="12">
        <v>102</v>
      </c>
      <c r="D30" s="12">
        <v>1042</v>
      </c>
      <c r="E30" s="12">
        <v>973</v>
      </c>
      <c r="F30" s="13">
        <f t="shared" si="0"/>
        <v>-6.6218809980806128</v>
      </c>
      <c r="G30" s="1"/>
      <c r="H30" s="1"/>
      <c r="I30" s="1"/>
    </row>
    <row r="31" spans="1:9" x14ac:dyDescent="0.25">
      <c r="A31" s="8" t="s">
        <v>68</v>
      </c>
      <c r="B31" s="9">
        <v>272</v>
      </c>
      <c r="C31" s="9">
        <v>253</v>
      </c>
      <c r="D31" s="9">
        <v>2520</v>
      </c>
      <c r="E31" s="9">
        <v>2648</v>
      </c>
      <c r="F31" s="10">
        <f t="shared" si="0"/>
        <v>5.0793650793650755</v>
      </c>
      <c r="G31" s="1"/>
      <c r="H31" s="1"/>
      <c r="I31" s="1"/>
    </row>
    <row r="32" spans="1:9" x14ac:dyDescent="0.25">
      <c r="A32" s="11" t="s">
        <v>69</v>
      </c>
      <c r="B32" s="12">
        <v>602</v>
      </c>
      <c r="C32" s="12">
        <v>543</v>
      </c>
      <c r="D32" s="12">
        <v>5696</v>
      </c>
      <c r="E32" s="12">
        <v>5799</v>
      </c>
      <c r="F32" s="13">
        <f t="shared" si="0"/>
        <v>1.8082865168539257</v>
      </c>
      <c r="G32" s="1"/>
      <c r="H32" s="1"/>
      <c r="I32" s="1"/>
    </row>
    <row r="33" spans="1:9" x14ac:dyDescent="0.25">
      <c r="A33" s="8" t="s">
        <v>70</v>
      </c>
      <c r="B33" s="9">
        <v>179</v>
      </c>
      <c r="C33" s="9">
        <v>160</v>
      </c>
      <c r="D33" s="9">
        <v>1807</v>
      </c>
      <c r="E33" s="9">
        <v>1654</v>
      </c>
      <c r="F33" s="10">
        <f t="shared" si="0"/>
        <v>-8.4670724958494787</v>
      </c>
      <c r="G33" s="1"/>
      <c r="H33" s="1"/>
      <c r="I33" s="1"/>
    </row>
    <row r="34" spans="1:9" x14ac:dyDescent="0.25">
      <c r="A34" s="11" t="s">
        <v>71</v>
      </c>
      <c r="B34" s="12">
        <v>28</v>
      </c>
      <c r="C34" s="12">
        <v>26</v>
      </c>
      <c r="D34" s="12">
        <v>253</v>
      </c>
      <c r="E34" s="12">
        <v>186</v>
      </c>
      <c r="F34" s="13">
        <f t="shared" si="0"/>
        <v>-26.482213438735172</v>
      </c>
      <c r="G34" s="1"/>
      <c r="H34" s="1"/>
      <c r="I34" s="1"/>
    </row>
    <row r="35" spans="1:9" x14ac:dyDescent="0.25">
      <c r="A35" s="14" t="s">
        <v>72</v>
      </c>
      <c r="B35" s="15">
        <f>SUM(B7:B34)</f>
        <v>10100</v>
      </c>
      <c r="C35" s="15">
        <f t="shared" ref="C35:E35" si="1">SUM(C7:C34)</f>
        <v>10691</v>
      </c>
      <c r="D35" s="15">
        <f t="shared" si="1"/>
        <v>96507</v>
      </c>
      <c r="E35" s="15">
        <f t="shared" si="1"/>
        <v>102605</v>
      </c>
      <c r="F35" s="16">
        <f t="shared" si="0"/>
        <v>6.3187126322442992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1057</v>
      </c>
      <c r="C38" s="41">
        <f>D7</f>
        <v>1176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24599</v>
      </c>
      <c r="G38" s="42">
        <f>LOOKUP(E38,$A$38:$A$65,$C$38:$C$65)</f>
        <v>20749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762</v>
      </c>
      <c r="C39" s="41">
        <f t="shared" ref="C39:C65" si="5">D8</f>
        <v>818</v>
      </c>
      <c r="D39" s="41">
        <f t="shared" ref="D39:D65" si="6">_xlfn.RANK.EQ(B39,$B$38:$B$65)+COUNTIF($B$38:$B$65,B39)-1</f>
        <v>24</v>
      </c>
      <c r="E39" s="42" t="str">
        <f t="shared" si="2"/>
        <v>SANTA CRUZ DE TENERIFE</v>
      </c>
      <c r="F39" s="42">
        <f t="shared" ref="F39:F54" si="7">LOOKUP(E39,$A$38:$A$65,$B$38:$B$65)</f>
        <v>14202</v>
      </c>
      <c r="G39" s="42">
        <f t="shared" ref="G39:G65" si="8">LOOKUP(E39,$A$38:$A$65,$C$38:$C$65)</f>
        <v>12748</v>
      </c>
    </row>
    <row r="40" spans="1:9" x14ac:dyDescent="0.25">
      <c r="A40" s="42" t="str">
        <f t="shared" si="3"/>
        <v>ALMERIA</v>
      </c>
      <c r="B40" s="41">
        <f t="shared" si="4"/>
        <v>1646</v>
      </c>
      <c r="C40" s="41">
        <f t="shared" si="5"/>
        <v>1765</v>
      </c>
      <c r="D40" s="41">
        <f t="shared" si="6"/>
        <v>11</v>
      </c>
      <c r="E40" s="42" t="str">
        <f t="shared" si="2"/>
        <v>CEUTA</v>
      </c>
      <c r="F40" s="42">
        <f t="shared" si="7"/>
        <v>10287</v>
      </c>
      <c r="G40" s="42">
        <f t="shared" si="8"/>
        <v>10423</v>
      </c>
    </row>
    <row r="41" spans="1:9" x14ac:dyDescent="0.25">
      <c r="A41" s="42" t="str">
        <f t="shared" si="3"/>
        <v>AVILES</v>
      </c>
      <c r="B41" s="41">
        <f t="shared" si="4"/>
        <v>719</v>
      </c>
      <c r="C41" s="41">
        <f t="shared" si="5"/>
        <v>585</v>
      </c>
      <c r="D41" s="41">
        <f t="shared" si="6"/>
        <v>25</v>
      </c>
      <c r="E41" s="42" t="str">
        <f t="shared" si="2"/>
        <v>LAS PALMAS</v>
      </c>
      <c r="F41" s="42">
        <f t="shared" si="7"/>
        <v>8808</v>
      </c>
      <c r="G41" s="42">
        <f t="shared" si="8"/>
        <v>8532</v>
      </c>
    </row>
    <row r="42" spans="1:9" x14ac:dyDescent="0.25">
      <c r="A42" s="42" t="str">
        <f t="shared" si="3"/>
        <v>BAHIA DE ALGECIRAS</v>
      </c>
      <c r="B42" s="41">
        <f t="shared" si="4"/>
        <v>24599</v>
      </c>
      <c r="C42" s="41">
        <f t="shared" si="5"/>
        <v>20749</v>
      </c>
      <c r="D42" s="41">
        <f t="shared" si="6"/>
        <v>1</v>
      </c>
      <c r="E42" s="42" t="str">
        <f t="shared" si="2"/>
        <v>BALEARES</v>
      </c>
      <c r="F42" s="42">
        <f t="shared" si="7"/>
        <v>7346</v>
      </c>
      <c r="G42" s="42">
        <f t="shared" si="8"/>
        <v>6891</v>
      </c>
    </row>
    <row r="43" spans="1:9" x14ac:dyDescent="0.25">
      <c r="A43" s="42" t="str">
        <f t="shared" si="3"/>
        <v>BAHIA DE CADIZ</v>
      </c>
      <c r="B43" s="41">
        <f t="shared" si="4"/>
        <v>1274</v>
      </c>
      <c r="C43" s="41">
        <f t="shared" si="5"/>
        <v>1430</v>
      </c>
      <c r="D43" s="41">
        <f t="shared" si="6"/>
        <v>14</v>
      </c>
      <c r="E43" s="42" t="str">
        <f t="shared" si="2"/>
        <v>BARCELONA</v>
      </c>
      <c r="F43" s="42">
        <f t="shared" si="7"/>
        <v>6934</v>
      </c>
      <c r="G43" s="42">
        <f t="shared" si="8"/>
        <v>7162</v>
      </c>
    </row>
    <row r="44" spans="1:9" x14ac:dyDescent="0.25">
      <c r="A44" s="42" t="str">
        <f t="shared" si="3"/>
        <v>BALEARES</v>
      </c>
      <c r="B44" s="41">
        <f t="shared" si="4"/>
        <v>7346</v>
      </c>
      <c r="C44" s="41">
        <f t="shared" si="5"/>
        <v>6891</v>
      </c>
      <c r="D44" s="41">
        <f t="shared" si="6"/>
        <v>5</v>
      </c>
      <c r="E44" s="42" t="str">
        <f t="shared" si="2"/>
        <v>VALENCIA</v>
      </c>
      <c r="F44" s="42">
        <f t="shared" si="7"/>
        <v>5799</v>
      </c>
      <c r="G44" s="42">
        <f t="shared" si="8"/>
        <v>5696</v>
      </c>
    </row>
    <row r="45" spans="1:9" x14ac:dyDescent="0.25">
      <c r="A45" s="42" t="str">
        <f t="shared" si="3"/>
        <v>BARCELONA</v>
      </c>
      <c r="B45" s="41">
        <f t="shared" si="4"/>
        <v>6934</v>
      </c>
      <c r="C45" s="41">
        <f t="shared" si="5"/>
        <v>7162</v>
      </c>
      <c r="D45" s="41">
        <f t="shared" si="6"/>
        <v>6</v>
      </c>
      <c r="E45" s="42" t="str">
        <f t="shared" si="2"/>
        <v>BILBAO</v>
      </c>
      <c r="F45" s="42">
        <f t="shared" si="7"/>
        <v>2705</v>
      </c>
      <c r="G45" s="42">
        <f t="shared" si="8"/>
        <v>2526</v>
      </c>
    </row>
    <row r="46" spans="1:9" x14ac:dyDescent="0.25">
      <c r="A46" s="42" t="str">
        <f t="shared" si="3"/>
        <v>BILBAO</v>
      </c>
      <c r="B46" s="41">
        <f t="shared" si="4"/>
        <v>2705</v>
      </c>
      <c r="C46" s="41">
        <f t="shared" si="5"/>
        <v>2526</v>
      </c>
      <c r="D46" s="41">
        <f t="shared" si="6"/>
        <v>8</v>
      </c>
      <c r="E46" s="42" t="str">
        <f t="shared" si="2"/>
        <v>TARRAGONA</v>
      </c>
      <c r="F46" s="42">
        <f t="shared" si="7"/>
        <v>2648</v>
      </c>
      <c r="G46" s="42">
        <f t="shared" si="8"/>
        <v>2520</v>
      </c>
    </row>
    <row r="47" spans="1:9" x14ac:dyDescent="0.25">
      <c r="A47" s="42" t="str">
        <f t="shared" si="3"/>
        <v>CARTAGENA</v>
      </c>
      <c r="B47" s="41">
        <f t="shared" si="4"/>
        <v>1185</v>
      </c>
      <c r="C47" s="41">
        <f t="shared" si="5"/>
        <v>1223</v>
      </c>
      <c r="D47" s="41">
        <f t="shared" si="6"/>
        <v>15</v>
      </c>
      <c r="E47" s="42" t="str">
        <f t="shared" si="2"/>
        <v>VIGO</v>
      </c>
      <c r="F47" s="42">
        <f t="shared" si="7"/>
        <v>1654</v>
      </c>
      <c r="G47" s="42">
        <f t="shared" si="8"/>
        <v>1807</v>
      </c>
    </row>
    <row r="48" spans="1:9" x14ac:dyDescent="0.25">
      <c r="A48" s="42" t="str">
        <f t="shared" si="3"/>
        <v>CASTELLON</v>
      </c>
      <c r="B48" s="41">
        <f t="shared" si="4"/>
        <v>1143</v>
      </c>
      <c r="C48" s="41">
        <f t="shared" si="5"/>
        <v>1011</v>
      </c>
      <c r="D48" s="41">
        <f t="shared" si="6"/>
        <v>17</v>
      </c>
      <c r="E48" s="42" t="str">
        <f t="shared" si="2"/>
        <v>ALMERIA</v>
      </c>
      <c r="F48" s="42">
        <f t="shared" si="7"/>
        <v>1646</v>
      </c>
      <c r="G48" s="42">
        <f t="shared" si="8"/>
        <v>1765</v>
      </c>
    </row>
    <row r="49" spans="1:7" x14ac:dyDescent="0.25">
      <c r="A49" s="42" t="str">
        <f t="shared" si="3"/>
        <v>CEUTA</v>
      </c>
      <c r="B49" s="41">
        <f t="shared" si="4"/>
        <v>10287</v>
      </c>
      <c r="C49" s="41">
        <f t="shared" si="5"/>
        <v>10423</v>
      </c>
      <c r="D49" s="41">
        <f t="shared" si="6"/>
        <v>3</v>
      </c>
      <c r="E49" s="42" t="str">
        <f t="shared" si="2"/>
        <v>MALAGA</v>
      </c>
      <c r="F49" s="42">
        <f t="shared" si="7"/>
        <v>1492</v>
      </c>
      <c r="G49" s="42">
        <f t="shared" si="8"/>
        <v>1540</v>
      </c>
    </row>
    <row r="50" spans="1:7" x14ac:dyDescent="0.25">
      <c r="A50" s="42" t="str">
        <f t="shared" si="3"/>
        <v>FERROL-SAN CIBRAO</v>
      </c>
      <c r="B50" s="41">
        <f t="shared" si="4"/>
        <v>955</v>
      </c>
      <c r="C50" s="41">
        <f t="shared" si="5"/>
        <v>904</v>
      </c>
      <c r="D50" s="41">
        <f t="shared" si="6"/>
        <v>21</v>
      </c>
      <c r="E50" s="42" t="str">
        <f t="shared" si="2"/>
        <v>HUELVA</v>
      </c>
      <c r="F50" s="42">
        <f t="shared" si="7"/>
        <v>1467</v>
      </c>
      <c r="G50" s="42">
        <f t="shared" si="8"/>
        <v>1259</v>
      </c>
    </row>
    <row r="51" spans="1:7" x14ac:dyDescent="0.25">
      <c r="A51" s="42" t="str">
        <f t="shared" si="3"/>
        <v>GIJON</v>
      </c>
      <c r="B51" s="41">
        <f t="shared" si="4"/>
        <v>865</v>
      </c>
      <c r="C51" s="41">
        <f t="shared" si="5"/>
        <v>820</v>
      </c>
      <c r="D51" s="41">
        <f t="shared" si="6"/>
        <v>23</v>
      </c>
      <c r="E51" s="42" t="str">
        <f t="shared" si="2"/>
        <v>BAHIA DE CADIZ</v>
      </c>
      <c r="F51" s="42">
        <f t="shared" si="7"/>
        <v>1274</v>
      </c>
      <c r="G51" s="42">
        <f t="shared" si="8"/>
        <v>1430</v>
      </c>
    </row>
    <row r="52" spans="1:7" x14ac:dyDescent="0.25">
      <c r="A52" s="42" t="str">
        <f t="shared" si="3"/>
        <v>HUELVA</v>
      </c>
      <c r="B52" s="41">
        <f t="shared" si="4"/>
        <v>1467</v>
      </c>
      <c r="C52" s="41">
        <f t="shared" si="5"/>
        <v>1259</v>
      </c>
      <c r="D52" s="41">
        <f t="shared" si="6"/>
        <v>13</v>
      </c>
      <c r="E52" s="42" t="str">
        <f t="shared" si="2"/>
        <v>CARTAGENA</v>
      </c>
      <c r="F52" s="42">
        <f t="shared" si="7"/>
        <v>1185</v>
      </c>
      <c r="G52" s="42">
        <f t="shared" si="8"/>
        <v>1223</v>
      </c>
    </row>
    <row r="53" spans="1:7" x14ac:dyDescent="0.25">
      <c r="A53" s="42" t="str">
        <f t="shared" si="3"/>
        <v>LAS PALMAS</v>
      </c>
      <c r="B53" s="41">
        <f t="shared" si="4"/>
        <v>8808</v>
      </c>
      <c r="C53" s="41">
        <f t="shared" si="5"/>
        <v>8532</v>
      </c>
      <c r="D53" s="41">
        <f t="shared" si="6"/>
        <v>4</v>
      </c>
      <c r="E53" s="42" t="str">
        <f t="shared" si="2"/>
        <v>SANTANDER</v>
      </c>
      <c r="F53" s="42">
        <f t="shared" si="7"/>
        <v>1145</v>
      </c>
      <c r="G53" s="42">
        <f t="shared" si="8"/>
        <v>1032</v>
      </c>
    </row>
    <row r="54" spans="1:7" x14ac:dyDescent="0.25">
      <c r="A54" s="42" t="str">
        <f t="shared" si="3"/>
        <v>MALAGA</v>
      </c>
      <c r="B54" s="41">
        <f t="shared" si="4"/>
        <v>1492</v>
      </c>
      <c r="C54" s="41">
        <f t="shared" si="5"/>
        <v>1540</v>
      </c>
      <c r="D54" s="41">
        <f t="shared" si="6"/>
        <v>12</v>
      </c>
      <c r="E54" s="42" t="str">
        <f t="shared" si="2"/>
        <v>CASTELLON</v>
      </c>
      <c r="F54" s="42">
        <f t="shared" si="7"/>
        <v>1143</v>
      </c>
      <c r="G54" s="42">
        <f t="shared" si="8"/>
        <v>1011</v>
      </c>
    </row>
    <row r="55" spans="1:7" x14ac:dyDescent="0.25">
      <c r="A55" s="42" t="str">
        <f t="shared" si="3"/>
        <v>MARIN Y RIA DE PONTEVEDRA</v>
      </c>
      <c r="B55" s="41">
        <f t="shared" si="4"/>
        <v>512</v>
      </c>
      <c r="C55" s="41">
        <f t="shared" si="5"/>
        <v>478</v>
      </c>
      <c r="D55" s="41">
        <f t="shared" si="6"/>
        <v>26</v>
      </c>
      <c r="E55" s="42" t="str">
        <f t="shared" si="2"/>
        <v>MELILLA</v>
      </c>
      <c r="F55" s="42">
        <f t="shared" ref="F55:F65" si="9">LOOKUP(E55,$A$38:$A$65,$B$38:$B$65)</f>
        <v>1061</v>
      </c>
      <c r="G55" s="42">
        <f t="shared" si="8"/>
        <v>1074</v>
      </c>
    </row>
    <row r="56" spans="1:7" x14ac:dyDescent="0.25">
      <c r="A56" s="42" t="str">
        <f t="shared" si="3"/>
        <v>MELILLA</v>
      </c>
      <c r="B56" s="41">
        <f t="shared" si="4"/>
        <v>1061</v>
      </c>
      <c r="C56" s="41">
        <f t="shared" si="5"/>
        <v>1074</v>
      </c>
      <c r="D56" s="41">
        <f t="shared" si="6"/>
        <v>18</v>
      </c>
      <c r="E56" s="42" t="str">
        <f t="shared" si="2"/>
        <v>A CORUÑA</v>
      </c>
      <c r="F56" s="42">
        <f t="shared" si="9"/>
        <v>1057</v>
      </c>
      <c r="G56" s="42">
        <f t="shared" si="8"/>
        <v>1176</v>
      </c>
    </row>
    <row r="57" spans="1:7" x14ac:dyDescent="0.25">
      <c r="A57" s="42" t="str">
        <f t="shared" si="3"/>
        <v>MOTRIL</v>
      </c>
      <c r="B57" s="41">
        <f t="shared" si="4"/>
        <v>287</v>
      </c>
      <c r="C57" s="41">
        <f t="shared" si="5"/>
        <v>270</v>
      </c>
      <c r="D57" s="41">
        <f t="shared" si="6"/>
        <v>27</v>
      </c>
      <c r="E57" s="42" t="str">
        <f t="shared" si="2"/>
        <v>SEVILLA</v>
      </c>
      <c r="F57" s="42">
        <f t="shared" si="9"/>
        <v>973</v>
      </c>
      <c r="G57" s="42">
        <f t="shared" si="8"/>
        <v>1042</v>
      </c>
    </row>
    <row r="58" spans="1:7" x14ac:dyDescent="0.25">
      <c r="A58" s="42" t="str">
        <f t="shared" si="3"/>
        <v>PASAIA</v>
      </c>
      <c r="B58" s="41">
        <f t="shared" si="4"/>
        <v>894</v>
      </c>
      <c r="C58" s="41">
        <f t="shared" si="5"/>
        <v>773</v>
      </c>
      <c r="D58" s="41">
        <f t="shared" si="6"/>
        <v>22</v>
      </c>
      <c r="E58" s="42" t="str">
        <f t="shared" si="2"/>
        <v>FERROL-SAN CIBRAO</v>
      </c>
      <c r="F58" s="42">
        <f t="shared" si="9"/>
        <v>955</v>
      </c>
      <c r="G58" s="42">
        <f t="shared" si="8"/>
        <v>904</v>
      </c>
    </row>
    <row r="59" spans="1:7" x14ac:dyDescent="0.25">
      <c r="A59" s="42" t="str">
        <f t="shared" si="3"/>
        <v>SANTA CRUZ DE TENERIFE</v>
      </c>
      <c r="B59" s="41">
        <f t="shared" si="4"/>
        <v>14202</v>
      </c>
      <c r="C59" s="41">
        <f t="shared" si="5"/>
        <v>12748</v>
      </c>
      <c r="D59" s="41">
        <f t="shared" si="6"/>
        <v>2</v>
      </c>
      <c r="E59" s="42" t="str">
        <f t="shared" si="2"/>
        <v>PASAIA</v>
      </c>
      <c r="F59" s="42">
        <f t="shared" si="9"/>
        <v>894</v>
      </c>
      <c r="G59" s="42">
        <f t="shared" si="8"/>
        <v>773</v>
      </c>
    </row>
    <row r="60" spans="1:7" x14ac:dyDescent="0.25">
      <c r="A60" s="42" t="str">
        <f t="shared" si="3"/>
        <v>SANTANDER</v>
      </c>
      <c r="B60" s="41">
        <f t="shared" si="4"/>
        <v>1145</v>
      </c>
      <c r="C60" s="41">
        <f t="shared" si="5"/>
        <v>1032</v>
      </c>
      <c r="D60" s="41">
        <f t="shared" si="6"/>
        <v>16</v>
      </c>
      <c r="E60" s="42" t="str">
        <f t="shared" si="2"/>
        <v>GIJON</v>
      </c>
      <c r="F60" s="42">
        <f t="shared" si="9"/>
        <v>865</v>
      </c>
      <c r="G60" s="42">
        <f t="shared" si="8"/>
        <v>820</v>
      </c>
    </row>
    <row r="61" spans="1:7" x14ac:dyDescent="0.25">
      <c r="A61" s="42" t="str">
        <f t="shared" si="3"/>
        <v>SEVILLA</v>
      </c>
      <c r="B61" s="41">
        <f t="shared" si="4"/>
        <v>973</v>
      </c>
      <c r="C61" s="41">
        <f t="shared" si="5"/>
        <v>1042</v>
      </c>
      <c r="D61" s="41">
        <f t="shared" si="6"/>
        <v>20</v>
      </c>
      <c r="E61" s="42" t="str">
        <f t="shared" si="2"/>
        <v>ALICANTE</v>
      </c>
      <c r="F61" s="42">
        <f t="shared" si="9"/>
        <v>762</v>
      </c>
      <c r="G61" s="42">
        <f t="shared" si="8"/>
        <v>818</v>
      </c>
    </row>
    <row r="62" spans="1:7" x14ac:dyDescent="0.25">
      <c r="A62" s="42" t="str">
        <f t="shared" si="3"/>
        <v>TARRAGONA</v>
      </c>
      <c r="B62" s="41">
        <f t="shared" si="4"/>
        <v>2648</v>
      </c>
      <c r="C62" s="41">
        <f t="shared" si="5"/>
        <v>2520</v>
      </c>
      <c r="D62" s="41">
        <f t="shared" si="6"/>
        <v>9</v>
      </c>
      <c r="E62" s="42" t="str">
        <f t="shared" si="2"/>
        <v>AVILES</v>
      </c>
      <c r="F62" s="42">
        <f t="shared" si="9"/>
        <v>719</v>
      </c>
      <c r="G62" s="42">
        <f t="shared" si="8"/>
        <v>585</v>
      </c>
    </row>
    <row r="63" spans="1:7" x14ac:dyDescent="0.25">
      <c r="A63" s="42" t="str">
        <f t="shared" si="3"/>
        <v>VALENCIA</v>
      </c>
      <c r="B63" s="41">
        <f t="shared" si="4"/>
        <v>5799</v>
      </c>
      <c r="C63" s="41">
        <f t="shared" si="5"/>
        <v>5696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512</v>
      </c>
      <c r="G63" s="42">
        <f t="shared" si="8"/>
        <v>478</v>
      </c>
    </row>
    <row r="64" spans="1:7" x14ac:dyDescent="0.25">
      <c r="A64" s="42" t="str">
        <f t="shared" si="3"/>
        <v>VIGO</v>
      </c>
      <c r="B64" s="41">
        <f t="shared" si="4"/>
        <v>1654</v>
      </c>
      <c r="C64" s="41">
        <f t="shared" si="5"/>
        <v>1807</v>
      </c>
      <c r="D64" s="41">
        <f t="shared" si="6"/>
        <v>10</v>
      </c>
      <c r="E64" s="42" t="str">
        <f t="shared" si="2"/>
        <v>MOTRIL</v>
      </c>
      <c r="F64" s="42">
        <f t="shared" si="9"/>
        <v>287</v>
      </c>
      <c r="G64" s="42">
        <f t="shared" si="8"/>
        <v>270</v>
      </c>
    </row>
    <row r="65" spans="1:7" x14ac:dyDescent="0.25">
      <c r="A65" s="42" t="str">
        <f t="shared" si="3"/>
        <v>VILAGARCIA</v>
      </c>
      <c r="B65" s="41">
        <f t="shared" si="4"/>
        <v>186</v>
      </c>
      <c r="C65" s="41">
        <f t="shared" si="5"/>
        <v>253</v>
      </c>
      <c r="D65" s="41">
        <f t="shared" si="6"/>
        <v>28</v>
      </c>
      <c r="E65" s="42" t="str">
        <f t="shared" si="2"/>
        <v>VILAGARCIA</v>
      </c>
      <c r="F65" s="42">
        <f t="shared" si="9"/>
        <v>186</v>
      </c>
      <c r="G65" s="42">
        <f t="shared" si="8"/>
        <v>253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975064</v>
      </c>
      <c r="C7" s="9">
        <v>1175031</v>
      </c>
      <c r="D7" s="9">
        <v>10765703</v>
      </c>
      <c r="E7" s="9">
        <v>11340990</v>
      </c>
      <c r="F7" s="10">
        <f>((E7*100)/D7)-100</f>
        <v>5.3437011962897429</v>
      </c>
      <c r="G7" s="1"/>
      <c r="H7" s="1"/>
      <c r="I7" s="1"/>
    </row>
    <row r="8" spans="1:12" x14ac:dyDescent="0.25">
      <c r="A8" s="11" t="s">
        <v>45</v>
      </c>
      <c r="B8" s="12">
        <v>1837385</v>
      </c>
      <c r="C8" s="12">
        <v>972894</v>
      </c>
      <c r="D8" s="12">
        <v>12158990</v>
      </c>
      <c r="E8" s="12">
        <v>10055464</v>
      </c>
      <c r="F8" s="13">
        <f t="shared" ref="F8:F35" si="0">((E8*100)/D8)-100</f>
        <v>-17.300170491134537</v>
      </c>
      <c r="G8" s="1"/>
      <c r="H8" s="1"/>
      <c r="I8" s="1"/>
    </row>
    <row r="9" spans="1:12" x14ac:dyDescent="0.25">
      <c r="A9" s="8" t="s">
        <v>46</v>
      </c>
      <c r="B9" s="9">
        <v>1460720</v>
      </c>
      <c r="C9" s="9">
        <v>1711319</v>
      </c>
      <c r="D9" s="9">
        <v>24386271</v>
      </c>
      <c r="E9" s="9">
        <v>22136042</v>
      </c>
      <c r="F9" s="10">
        <f t="shared" si="0"/>
        <v>-9.2274419487915935</v>
      </c>
      <c r="G9" s="1"/>
      <c r="H9" s="1"/>
      <c r="I9" s="1"/>
    </row>
    <row r="10" spans="1:12" x14ac:dyDescent="0.25">
      <c r="A10" s="11" t="s">
        <v>47</v>
      </c>
      <c r="B10" s="12">
        <v>376873</v>
      </c>
      <c r="C10" s="12">
        <v>539300</v>
      </c>
      <c r="D10" s="12">
        <v>3776048</v>
      </c>
      <c r="E10" s="12">
        <v>3988472</v>
      </c>
      <c r="F10" s="13">
        <f t="shared" si="0"/>
        <v>5.625564081812513</v>
      </c>
      <c r="G10" s="1"/>
      <c r="H10" s="1"/>
      <c r="I10" s="1"/>
    </row>
    <row r="11" spans="1:12" x14ac:dyDescent="0.25">
      <c r="A11" s="8" t="s">
        <v>48</v>
      </c>
      <c r="B11" s="9">
        <v>22928125</v>
      </c>
      <c r="C11" s="9">
        <v>26125432</v>
      </c>
      <c r="D11" s="9">
        <v>228416953</v>
      </c>
      <c r="E11" s="9">
        <v>245955327</v>
      </c>
      <c r="F11" s="10">
        <f t="shared" si="0"/>
        <v>7.678227806497361</v>
      </c>
      <c r="G11" s="1"/>
      <c r="H11" s="1"/>
      <c r="I11" s="1"/>
    </row>
    <row r="12" spans="1:12" x14ac:dyDescent="0.25">
      <c r="A12" s="11" t="s">
        <v>49</v>
      </c>
      <c r="B12" s="12">
        <v>2502003</v>
      </c>
      <c r="C12" s="12">
        <v>3365094</v>
      </c>
      <c r="D12" s="12">
        <v>21162718</v>
      </c>
      <c r="E12" s="12">
        <v>23075641</v>
      </c>
      <c r="F12" s="13">
        <f t="shared" si="0"/>
        <v>9.0391177541561518</v>
      </c>
      <c r="G12" s="1"/>
      <c r="H12" s="1"/>
      <c r="I12" s="1"/>
    </row>
    <row r="13" spans="1:12" x14ac:dyDescent="0.25">
      <c r="A13" s="8" t="s">
        <v>50</v>
      </c>
      <c r="B13" s="9">
        <v>12932177</v>
      </c>
      <c r="C13" s="9">
        <v>14667229</v>
      </c>
      <c r="D13" s="9">
        <v>118095690</v>
      </c>
      <c r="E13" s="9">
        <v>133085650</v>
      </c>
      <c r="F13" s="10">
        <f t="shared" si="0"/>
        <v>12.693062718885002</v>
      </c>
      <c r="G13" s="1"/>
      <c r="H13" s="1"/>
      <c r="I13" s="1"/>
    </row>
    <row r="14" spans="1:12" x14ac:dyDescent="0.25">
      <c r="A14" s="11" t="s">
        <v>51</v>
      </c>
      <c r="B14" s="12">
        <v>23415690</v>
      </c>
      <c r="C14" s="12">
        <v>25783979</v>
      </c>
      <c r="D14" s="12">
        <v>208760324</v>
      </c>
      <c r="E14" s="12">
        <v>217567977</v>
      </c>
      <c r="F14" s="13">
        <f t="shared" si="0"/>
        <v>4.2190263126819048</v>
      </c>
      <c r="G14" s="1"/>
      <c r="H14" s="1"/>
      <c r="I14" s="1"/>
    </row>
    <row r="15" spans="1:12" x14ac:dyDescent="0.25">
      <c r="A15" s="8" t="s">
        <v>52</v>
      </c>
      <c r="B15" s="9">
        <v>3777157</v>
      </c>
      <c r="C15" s="9">
        <v>3470378</v>
      </c>
      <c r="D15" s="9">
        <v>35964952</v>
      </c>
      <c r="E15" s="9">
        <v>36604148</v>
      </c>
      <c r="F15" s="10">
        <f t="shared" si="0"/>
        <v>1.7772747201219659</v>
      </c>
      <c r="G15" s="1"/>
      <c r="H15" s="1"/>
      <c r="I15" s="1"/>
    </row>
    <row r="16" spans="1:12" x14ac:dyDescent="0.25">
      <c r="A16" s="11" t="s">
        <v>53</v>
      </c>
      <c r="B16" s="12">
        <v>2413921</v>
      </c>
      <c r="C16" s="12">
        <v>2719531</v>
      </c>
      <c r="D16" s="12">
        <v>22145150</v>
      </c>
      <c r="E16" s="12">
        <v>21701728</v>
      </c>
      <c r="F16" s="13">
        <f t="shared" si="0"/>
        <v>-2.0023436282888127</v>
      </c>
      <c r="G16" s="1"/>
      <c r="H16" s="1"/>
      <c r="I16" s="1"/>
    </row>
    <row r="17" spans="1:9" x14ac:dyDescent="0.25">
      <c r="A17" s="8" t="s">
        <v>54</v>
      </c>
      <c r="B17" s="9">
        <v>1226004</v>
      </c>
      <c r="C17" s="9">
        <v>1387465</v>
      </c>
      <c r="D17" s="9">
        <v>11001358</v>
      </c>
      <c r="E17" s="9">
        <v>12648767</v>
      </c>
      <c r="F17" s="10">
        <f t="shared" si="0"/>
        <v>14.974596772507539</v>
      </c>
      <c r="G17" s="1"/>
      <c r="H17" s="1"/>
      <c r="I17" s="1"/>
    </row>
    <row r="18" spans="1:9" x14ac:dyDescent="0.25">
      <c r="A18" s="11" t="s">
        <v>55</v>
      </c>
      <c r="B18" s="12">
        <v>5068685</v>
      </c>
      <c r="C18" s="12">
        <v>5560594</v>
      </c>
      <c r="D18" s="12">
        <v>52711898</v>
      </c>
      <c r="E18" s="12">
        <v>53418754</v>
      </c>
      <c r="F18" s="13">
        <f t="shared" si="0"/>
        <v>1.3409799814076138</v>
      </c>
      <c r="G18" s="1"/>
      <c r="H18" s="1"/>
      <c r="I18" s="1"/>
    </row>
    <row r="19" spans="1:9" x14ac:dyDescent="0.25">
      <c r="A19" s="8" t="s">
        <v>56</v>
      </c>
      <c r="B19" s="9">
        <v>1611245</v>
      </c>
      <c r="C19" s="9">
        <v>1473588</v>
      </c>
      <c r="D19" s="9">
        <v>11771267</v>
      </c>
      <c r="E19" s="9">
        <v>11871435</v>
      </c>
      <c r="F19" s="10">
        <f t="shared" si="0"/>
        <v>0.8509534275282391</v>
      </c>
      <c r="G19" s="1"/>
      <c r="H19" s="1"/>
      <c r="I19" s="1"/>
    </row>
    <row r="20" spans="1:9" x14ac:dyDescent="0.25">
      <c r="A20" s="11" t="s">
        <v>57</v>
      </c>
      <c r="B20" s="12">
        <v>803610</v>
      </c>
      <c r="C20" s="12">
        <v>1552653</v>
      </c>
      <c r="D20" s="12">
        <v>9287593</v>
      </c>
      <c r="E20" s="12">
        <v>11608493</v>
      </c>
      <c r="F20" s="13">
        <f t="shared" si="0"/>
        <v>24.989251789995535</v>
      </c>
      <c r="G20" s="1"/>
      <c r="H20" s="1"/>
      <c r="I20" s="1"/>
    </row>
    <row r="21" spans="1:9" x14ac:dyDescent="0.25">
      <c r="A21" s="8" t="s">
        <v>58</v>
      </c>
      <c r="B21" s="9">
        <v>1950184</v>
      </c>
      <c r="C21" s="9">
        <v>2369944</v>
      </c>
      <c r="D21" s="9">
        <v>17113265</v>
      </c>
      <c r="E21" s="9">
        <v>19684737</v>
      </c>
      <c r="F21" s="10">
        <f t="shared" si="0"/>
        <v>15.026191670613414</v>
      </c>
      <c r="G21" s="1"/>
      <c r="H21" s="1"/>
      <c r="I21" s="1"/>
    </row>
    <row r="22" spans="1:9" x14ac:dyDescent="0.25">
      <c r="A22" s="11" t="s">
        <v>59</v>
      </c>
      <c r="B22" s="12">
        <v>14488499</v>
      </c>
      <c r="C22" s="12">
        <v>16415280</v>
      </c>
      <c r="D22" s="12">
        <v>134095558</v>
      </c>
      <c r="E22" s="12">
        <v>147107789</v>
      </c>
      <c r="F22" s="13">
        <f t="shared" si="0"/>
        <v>9.7037002523230456</v>
      </c>
      <c r="G22" s="1"/>
      <c r="H22" s="1"/>
      <c r="I22" s="1"/>
    </row>
    <row r="23" spans="1:9" x14ac:dyDescent="0.25">
      <c r="A23" s="8" t="s">
        <v>60</v>
      </c>
      <c r="B23" s="9">
        <v>5117005</v>
      </c>
      <c r="C23" s="9">
        <v>5527890</v>
      </c>
      <c r="D23" s="9">
        <v>30503655</v>
      </c>
      <c r="E23" s="9">
        <v>35299036</v>
      </c>
      <c r="F23" s="10">
        <f t="shared" si="0"/>
        <v>15.72067675168762</v>
      </c>
      <c r="G23" s="1"/>
      <c r="H23" s="1"/>
      <c r="I23" s="1"/>
    </row>
    <row r="24" spans="1:9" x14ac:dyDescent="0.25">
      <c r="A24" s="11" t="s">
        <v>61</v>
      </c>
      <c r="B24" s="12">
        <v>361764</v>
      </c>
      <c r="C24" s="12">
        <v>357960</v>
      </c>
      <c r="D24" s="12">
        <v>2995133</v>
      </c>
      <c r="E24" s="12">
        <v>3166437</v>
      </c>
      <c r="F24" s="13">
        <f t="shared" si="0"/>
        <v>5.7194121262728572</v>
      </c>
      <c r="G24" s="1"/>
      <c r="H24" s="1"/>
      <c r="I24" s="1"/>
    </row>
    <row r="25" spans="1:9" x14ac:dyDescent="0.25">
      <c r="A25" s="8" t="s">
        <v>62</v>
      </c>
      <c r="B25" s="9">
        <v>1341780</v>
      </c>
      <c r="C25" s="9">
        <v>1334298</v>
      </c>
      <c r="D25" s="9">
        <v>12460307</v>
      </c>
      <c r="E25" s="9">
        <v>12376640</v>
      </c>
      <c r="F25" s="10">
        <f t="shared" si="0"/>
        <v>-0.67146820700324383</v>
      </c>
      <c r="G25" s="1"/>
      <c r="H25" s="1"/>
      <c r="I25" s="1"/>
    </row>
    <row r="26" spans="1:9" x14ac:dyDescent="0.25">
      <c r="A26" s="11" t="s">
        <v>63</v>
      </c>
      <c r="B26" s="12">
        <v>185186</v>
      </c>
      <c r="C26" s="12">
        <v>240617</v>
      </c>
      <c r="D26" s="12">
        <v>2230149</v>
      </c>
      <c r="E26" s="12">
        <v>2461766</v>
      </c>
      <c r="F26" s="13">
        <f t="shared" si="0"/>
        <v>10.385718622388012</v>
      </c>
      <c r="G26" s="1"/>
      <c r="H26" s="1"/>
      <c r="I26" s="1"/>
    </row>
    <row r="27" spans="1:9" x14ac:dyDescent="0.25">
      <c r="A27" s="8" t="s">
        <v>64</v>
      </c>
      <c r="B27" s="9">
        <v>640646</v>
      </c>
      <c r="C27" s="9">
        <v>590726</v>
      </c>
      <c r="D27" s="9">
        <v>4922974</v>
      </c>
      <c r="E27" s="9">
        <v>5260003</v>
      </c>
      <c r="F27" s="10">
        <f t="shared" si="0"/>
        <v>6.846044687621756</v>
      </c>
      <c r="G27" s="1"/>
      <c r="H27" s="1"/>
      <c r="I27" s="1"/>
    </row>
    <row r="28" spans="1:9" x14ac:dyDescent="0.25">
      <c r="A28" s="11" t="s">
        <v>65</v>
      </c>
      <c r="B28" s="12">
        <v>16949137</v>
      </c>
      <c r="C28" s="12">
        <v>19424396</v>
      </c>
      <c r="D28" s="12">
        <v>148452309</v>
      </c>
      <c r="E28" s="12">
        <v>167345972</v>
      </c>
      <c r="F28" s="13">
        <f t="shared" si="0"/>
        <v>12.727092712313421</v>
      </c>
      <c r="G28" s="1"/>
      <c r="H28" s="1"/>
      <c r="I28" s="1"/>
    </row>
    <row r="29" spans="1:9" x14ac:dyDescent="0.25">
      <c r="A29" s="8" t="s">
        <v>66</v>
      </c>
      <c r="B29" s="9">
        <v>1779249</v>
      </c>
      <c r="C29" s="9">
        <v>1922128</v>
      </c>
      <c r="D29" s="9">
        <v>13801078</v>
      </c>
      <c r="E29" s="9">
        <v>17593035</v>
      </c>
      <c r="F29" s="10">
        <f t="shared" si="0"/>
        <v>27.47580297712976</v>
      </c>
      <c r="G29" s="1"/>
      <c r="H29" s="1"/>
      <c r="I29" s="1"/>
    </row>
    <row r="30" spans="1:9" x14ac:dyDescent="0.25">
      <c r="A30" s="11" t="s">
        <v>67</v>
      </c>
      <c r="B30" s="12">
        <v>588377</v>
      </c>
      <c r="C30" s="12">
        <v>467351</v>
      </c>
      <c r="D30" s="12">
        <v>4609722</v>
      </c>
      <c r="E30" s="12">
        <v>4355333</v>
      </c>
      <c r="F30" s="13">
        <f t="shared" si="0"/>
        <v>-5.5185323540118105</v>
      </c>
      <c r="G30" s="1"/>
      <c r="H30" s="1"/>
      <c r="I30" s="1"/>
    </row>
    <row r="31" spans="1:9" x14ac:dyDescent="0.25">
      <c r="A31" s="8" t="s">
        <v>68</v>
      </c>
      <c r="B31" s="9">
        <v>3804817</v>
      </c>
      <c r="C31" s="9">
        <v>3774668</v>
      </c>
      <c r="D31" s="9">
        <v>36067871</v>
      </c>
      <c r="E31" s="9">
        <v>37928750</v>
      </c>
      <c r="F31" s="10">
        <f t="shared" si="0"/>
        <v>5.1593813230617371</v>
      </c>
      <c r="G31" s="1"/>
      <c r="H31" s="1"/>
      <c r="I31" s="1"/>
    </row>
    <row r="32" spans="1:9" x14ac:dyDescent="0.25">
      <c r="A32" s="11" t="s">
        <v>69</v>
      </c>
      <c r="B32" s="12">
        <v>15965009</v>
      </c>
      <c r="C32" s="12">
        <v>15230221</v>
      </c>
      <c r="D32" s="12">
        <v>148807586</v>
      </c>
      <c r="E32" s="12">
        <v>156132782</v>
      </c>
      <c r="F32" s="13">
        <f t="shared" si="0"/>
        <v>4.9225958144365052</v>
      </c>
      <c r="G32" s="1"/>
      <c r="H32" s="1"/>
      <c r="I32" s="1"/>
    </row>
    <row r="33" spans="1:9" x14ac:dyDescent="0.25">
      <c r="A33" s="8" t="s">
        <v>70</v>
      </c>
      <c r="B33" s="9">
        <v>2655566</v>
      </c>
      <c r="C33" s="9">
        <v>3218362</v>
      </c>
      <c r="D33" s="9">
        <v>27674699</v>
      </c>
      <c r="E33" s="9">
        <v>27662456</v>
      </c>
      <c r="F33" s="10">
        <f t="shared" si="0"/>
        <v>-4.4238963538504095E-2</v>
      </c>
      <c r="G33" s="1"/>
      <c r="H33" s="1"/>
      <c r="I33" s="1"/>
    </row>
    <row r="34" spans="1:9" x14ac:dyDescent="0.25">
      <c r="A34" s="11" t="s">
        <v>71</v>
      </c>
      <c r="B34" s="12">
        <v>166534</v>
      </c>
      <c r="C34" s="12">
        <v>190694</v>
      </c>
      <c r="D34" s="12">
        <v>1554911</v>
      </c>
      <c r="E34" s="12">
        <v>1022378</v>
      </c>
      <c r="F34" s="13">
        <f t="shared" si="0"/>
        <v>-34.248455377831917</v>
      </c>
      <c r="G34" s="1"/>
      <c r="H34" s="1"/>
      <c r="I34" s="1"/>
    </row>
    <row r="35" spans="1:9" x14ac:dyDescent="0.25">
      <c r="A35" s="14" t="s">
        <v>72</v>
      </c>
      <c r="B35" s="15">
        <f>SUM(B7:B34)</f>
        <v>147322412</v>
      </c>
      <c r="C35" s="15">
        <f t="shared" ref="C35:E35" si="1">SUM(C7:C34)</f>
        <v>161569022</v>
      </c>
      <c r="D35" s="15">
        <f t="shared" si="1"/>
        <v>1355694132</v>
      </c>
      <c r="E35" s="15">
        <f t="shared" si="1"/>
        <v>1452456002</v>
      </c>
      <c r="F35" s="16">
        <f t="shared" si="0"/>
        <v>7.137441087633178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11340990</v>
      </c>
      <c r="C38" s="41">
        <f>D7</f>
        <v>10765703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245955327</v>
      </c>
      <c r="G38" s="42">
        <f>LOOKUP(E38,$A$38:$A$65,$C$38:$C$65)</f>
        <v>228416953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10055464</v>
      </c>
      <c r="C39" s="41">
        <f t="shared" ref="C39:C65" si="5">D8</f>
        <v>12158990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217567977</v>
      </c>
      <c r="G39" s="42">
        <f t="shared" ref="G39:G65" si="8">LOOKUP(E39,$A$38:$A$65,$C$38:$C$65)</f>
        <v>208760324</v>
      </c>
    </row>
    <row r="40" spans="1:9" x14ac:dyDescent="0.25">
      <c r="A40" s="42" t="str">
        <f t="shared" si="3"/>
        <v>ALMERIA</v>
      </c>
      <c r="B40" s="41">
        <f t="shared" si="4"/>
        <v>22136042</v>
      </c>
      <c r="C40" s="41">
        <f t="shared" si="5"/>
        <v>24386271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167345972</v>
      </c>
      <c r="G40" s="42">
        <f t="shared" si="8"/>
        <v>148452309</v>
      </c>
    </row>
    <row r="41" spans="1:9" x14ac:dyDescent="0.25">
      <c r="A41" s="42" t="str">
        <f t="shared" si="3"/>
        <v>AVILES</v>
      </c>
      <c r="B41" s="41">
        <f t="shared" si="4"/>
        <v>3988472</v>
      </c>
      <c r="C41" s="41">
        <f t="shared" si="5"/>
        <v>3776048</v>
      </c>
      <c r="D41" s="41">
        <f t="shared" si="6"/>
        <v>25</v>
      </c>
      <c r="E41" s="42" t="str">
        <f t="shared" si="2"/>
        <v>VALENCIA</v>
      </c>
      <c r="F41" s="42">
        <f t="shared" si="7"/>
        <v>156132782</v>
      </c>
      <c r="G41" s="42">
        <f t="shared" si="8"/>
        <v>148807586</v>
      </c>
    </row>
    <row r="42" spans="1:9" x14ac:dyDescent="0.25">
      <c r="A42" s="42" t="str">
        <f t="shared" si="3"/>
        <v>BAHIA DE ALGECIRAS</v>
      </c>
      <c r="B42" s="41">
        <f t="shared" si="4"/>
        <v>245955327</v>
      </c>
      <c r="C42" s="41">
        <f t="shared" si="5"/>
        <v>228416953</v>
      </c>
      <c r="D42" s="41">
        <f t="shared" si="6"/>
        <v>1</v>
      </c>
      <c r="E42" s="42" t="str">
        <f t="shared" si="2"/>
        <v>LAS PALMAS</v>
      </c>
      <c r="F42" s="42">
        <f t="shared" si="7"/>
        <v>147107789</v>
      </c>
      <c r="G42" s="42">
        <f t="shared" si="8"/>
        <v>134095558</v>
      </c>
    </row>
    <row r="43" spans="1:9" x14ac:dyDescent="0.25">
      <c r="A43" s="42" t="str">
        <f t="shared" si="3"/>
        <v>BAHIA DE CADIZ</v>
      </c>
      <c r="B43" s="41">
        <f t="shared" si="4"/>
        <v>23075641</v>
      </c>
      <c r="C43" s="41">
        <f t="shared" si="5"/>
        <v>21162718</v>
      </c>
      <c r="D43" s="41">
        <f t="shared" si="6"/>
        <v>12</v>
      </c>
      <c r="E43" s="42" t="str">
        <f t="shared" si="2"/>
        <v>BALEARES</v>
      </c>
      <c r="F43" s="42">
        <f t="shared" si="7"/>
        <v>133085650</v>
      </c>
      <c r="G43" s="42">
        <f t="shared" si="8"/>
        <v>118095690</v>
      </c>
    </row>
    <row r="44" spans="1:9" x14ac:dyDescent="0.25">
      <c r="A44" s="42" t="str">
        <f t="shared" si="3"/>
        <v>BALEARES</v>
      </c>
      <c r="B44" s="41">
        <f t="shared" si="4"/>
        <v>133085650</v>
      </c>
      <c r="C44" s="41">
        <f t="shared" si="5"/>
        <v>118095690</v>
      </c>
      <c r="D44" s="41">
        <f t="shared" si="6"/>
        <v>6</v>
      </c>
      <c r="E44" s="42" t="str">
        <f t="shared" si="2"/>
        <v>CEUTA</v>
      </c>
      <c r="F44" s="42">
        <f t="shared" si="7"/>
        <v>53418754</v>
      </c>
      <c r="G44" s="42">
        <f t="shared" si="8"/>
        <v>52711898</v>
      </c>
    </row>
    <row r="45" spans="1:9" x14ac:dyDescent="0.25">
      <c r="A45" s="42" t="str">
        <f t="shared" si="3"/>
        <v>BARCELONA</v>
      </c>
      <c r="B45" s="41">
        <f t="shared" si="4"/>
        <v>217567977</v>
      </c>
      <c r="C45" s="41">
        <f t="shared" si="5"/>
        <v>208760324</v>
      </c>
      <c r="D45" s="41">
        <f t="shared" si="6"/>
        <v>2</v>
      </c>
      <c r="E45" s="42" t="str">
        <f t="shared" si="2"/>
        <v>TARRAGONA</v>
      </c>
      <c r="F45" s="42">
        <f t="shared" si="7"/>
        <v>37928750</v>
      </c>
      <c r="G45" s="42">
        <f t="shared" si="8"/>
        <v>36067871</v>
      </c>
    </row>
    <row r="46" spans="1:9" x14ac:dyDescent="0.25">
      <c r="A46" s="42" t="str">
        <f t="shared" si="3"/>
        <v>BILBAO</v>
      </c>
      <c r="B46" s="41">
        <f t="shared" si="4"/>
        <v>36604148</v>
      </c>
      <c r="C46" s="41">
        <f t="shared" si="5"/>
        <v>35964952</v>
      </c>
      <c r="D46" s="41">
        <f t="shared" si="6"/>
        <v>9</v>
      </c>
      <c r="E46" s="42" t="str">
        <f t="shared" si="2"/>
        <v>BILBAO</v>
      </c>
      <c r="F46" s="42">
        <f t="shared" si="7"/>
        <v>36604148</v>
      </c>
      <c r="G46" s="42">
        <f t="shared" si="8"/>
        <v>35964952</v>
      </c>
    </row>
    <row r="47" spans="1:9" x14ac:dyDescent="0.25">
      <c r="A47" s="42" t="str">
        <f t="shared" si="3"/>
        <v>CARTAGENA</v>
      </c>
      <c r="B47" s="41">
        <f t="shared" si="4"/>
        <v>21701728</v>
      </c>
      <c r="C47" s="41">
        <f t="shared" si="5"/>
        <v>22145150</v>
      </c>
      <c r="D47" s="41">
        <f t="shared" si="6"/>
        <v>14</v>
      </c>
      <c r="E47" s="42" t="str">
        <f t="shared" si="2"/>
        <v>MALAGA</v>
      </c>
      <c r="F47" s="42">
        <f t="shared" si="7"/>
        <v>35299036</v>
      </c>
      <c r="G47" s="42">
        <f t="shared" si="8"/>
        <v>30503655</v>
      </c>
    </row>
    <row r="48" spans="1:9" x14ac:dyDescent="0.25">
      <c r="A48" s="42" t="str">
        <f t="shared" si="3"/>
        <v>CASTELLON</v>
      </c>
      <c r="B48" s="41">
        <f t="shared" si="4"/>
        <v>12648767</v>
      </c>
      <c r="C48" s="41">
        <f t="shared" si="5"/>
        <v>11001358</v>
      </c>
      <c r="D48" s="41">
        <f t="shared" si="6"/>
        <v>17</v>
      </c>
      <c r="E48" s="42" t="str">
        <f t="shared" si="2"/>
        <v>VIGO</v>
      </c>
      <c r="F48" s="42">
        <f t="shared" si="7"/>
        <v>27662456</v>
      </c>
      <c r="G48" s="42">
        <f t="shared" si="8"/>
        <v>27674699</v>
      </c>
    </row>
    <row r="49" spans="1:7" x14ac:dyDescent="0.25">
      <c r="A49" s="42" t="str">
        <f t="shared" si="3"/>
        <v>CEUTA</v>
      </c>
      <c r="B49" s="41">
        <f t="shared" si="4"/>
        <v>53418754</v>
      </c>
      <c r="C49" s="41">
        <f t="shared" si="5"/>
        <v>52711898</v>
      </c>
      <c r="D49" s="41">
        <f t="shared" si="6"/>
        <v>7</v>
      </c>
      <c r="E49" s="42" t="str">
        <f t="shared" si="2"/>
        <v>BAHIA DE CADIZ</v>
      </c>
      <c r="F49" s="42">
        <f t="shared" si="7"/>
        <v>23075641</v>
      </c>
      <c r="G49" s="42">
        <f t="shared" si="8"/>
        <v>21162718</v>
      </c>
    </row>
    <row r="50" spans="1:7" x14ac:dyDescent="0.25">
      <c r="A50" s="42" t="str">
        <f t="shared" si="3"/>
        <v>FERROL-SAN CIBRAO</v>
      </c>
      <c r="B50" s="41">
        <f t="shared" si="4"/>
        <v>11871435</v>
      </c>
      <c r="C50" s="41">
        <f t="shared" si="5"/>
        <v>11771267</v>
      </c>
      <c r="D50" s="41">
        <f t="shared" si="6"/>
        <v>19</v>
      </c>
      <c r="E50" s="42" t="str">
        <f t="shared" si="2"/>
        <v>ALMERIA</v>
      </c>
      <c r="F50" s="42">
        <f t="shared" si="7"/>
        <v>22136042</v>
      </c>
      <c r="G50" s="42">
        <f t="shared" si="8"/>
        <v>24386271</v>
      </c>
    </row>
    <row r="51" spans="1:7" x14ac:dyDescent="0.25">
      <c r="A51" s="42" t="str">
        <f t="shared" si="3"/>
        <v>GIJON</v>
      </c>
      <c r="B51" s="41">
        <f t="shared" si="4"/>
        <v>11608493</v>
      </c>
      <c r="C51" s="41">
        <f t="shared" si="5"/>
        <v>9287593</v>
      </c>
      <c r="D51" s="41">
        <f t="shared" si="6"/>
        <v>20</v>
      </c>
      <c r="E51" s="42" t="str">
        <f t="shared" si="2"/>
        <v>CARTAGENA</v>
      </c>
      <c r="F51" s="42">
        <f t="shared" si="7"/>
        <v>21701728</v>
      </c>
      <c r="G51" s="42">
        <f t="shared" si="8"/>
        <v>22145150</v>
      </c>
    </row>
    <row r="52" spans="1:7" x14ac:dyDescent="0.25">
      <c r="A52" s="42" t="str">
        <f t="shared" si="3"/>
        <v>HUELVA</v>
      </c>
      <c r="B52" s="41">
        <f t="shared" si="4"/>
        <v>19684737</v>
      </c>
      <c r="C52" s="41">
        <f t="shared" si="5"/>
        <v>17113265</v>
      </c>
      <c r="D52" s="41">
        <f t="shared" si="6"/>
        <v>15</v>
      </c>
      <c r="E52" s="42" t="str">
        <f t="shared" si="2"/>
        <v>HUELVA</v>
      </c>
      <c r="F52" s="42">
        <f t="shared" si="7"/>
        <v>19684737</v>
      </c>
      <c r="G52" s="42">
        <f t="shared" si="8"/>
        <v>17113265</v>
      </c>
    </row>
    <row r="53" spans="1:7" x14ac:dyDescent="0.25">
      <c r="A53" s="42" t="str">
        <f t="shared" si="3"/>
        <v>LAS PALMAS</v>
      </c>
      <c r="B53" s="41">
        <f t="shared" si="4"/>
        <v>147107789</v>
      </c>
      <c r="C53" s="41">
        <f t="shared" si="5"/>
        <v>134095558</v>
      </c>
      <c r="D53" s="41">
        <f t="shared" si="6"/>
        <v>5</v>
      </c>
      <c r="E53" s="42" t="str">
        <f t="shared" si="2"/>
        <v>SANTANDER</v>
      </c>
      <c r="F53" s="42">
        <f t="shared" si="7"/>
        <v>17593035</v>
      </c>
      <c r="G53" s="42">
        <f t="shared" si="8"/>
        <v>13801078</v>
      </c>
    </row>
    <row r="54" spans="1:7" x14ac:dyDescent="0.25">
      <c r="A54" s="42" t="str">
        <f t="shared" si="3"/>
        <v>MALAGA</v>
      </c>
      <c r="B54" s="41">
        <f t="shared" si="4"/>
        <v>35299036</v>
      </c>
      <c r="C54" s="41">
        <f t="shared" si="5"/>
        <v>30503655</v>
      </c>
      <c r="D54" s="41">
        <f t="shared" si="6"/>
        <v>10</v>
      </c>
      <c r="E54" s="42" t="str">
        <f t="shared" si="2"/>
        <v>CASTELLON</v>
      </c>
      <c r="F54" s="42">
        <f t="shared" si="7"/>
        <v>12648767</v>
      </c>
      <c r="G54" s="42">
        <f t="shared" si="8"/>
        <v>11001358</v>
      </c>
    </row>
    <row r="55" spans="1:7" x14ac:dyDescent="0.25">
      <c r="A55" s="42" t="str">
        <f t="shared" si="3"/>
        <v>MARIN Y RIA DE PONTEVEDRA</v>
      </c>
      <c r="B55" s="41">
        <f t="shared" si="4"/>
        <v>3166437</v>
      </c>
      <c r="C55" s="41">
        <f t="shared" si="5"/>
        <v>2995133</v>
      </c>
      <c r="D55" s="41">
        <f t="shared" si="6"/>
        <v>26</v>
      </c>
      <c r="E55" s="42" t="str">
        <f t="shared" si="2"/>
        <v>MELILLA</v>
      </c>
      <c r="F55" s="42">
        <f t="shared" ref="F55:F65" si="9">LOOKUP(E55,$A$38:$A$65,$B$38:$B$65)</f>
        <v>12376640</v>
      </c>
      <c r="G55" s="42">
        <f t="shared" si="8"/>
        <v>12460307</v>
      </c>
    </row>
    <row r="56" spans="1:7" x14ac:dyDescent="0.25">
      <c r="A56" s="42" t="str">
        <f t="shared" si="3"/>
        <v>MELILLA</v>
      </c>
      <c r="B56" s="41">
        <f t="shared" si="4"/>
        <v>12376640</v>
      </c>
      <c r="C56" s="41">
        <f t="shared" si="5"/>
        <v>12460307</v>
      </c>
      <c r="D56" s="41">
        <f t="shared" si="6"/>
        <v>18</v>
      </c>
      <c r="E56" s="42" t="str">
        <f t="shared" si="2"/>
        <v>FERROL-SAN CIBRAO</v>
      </c>
      <c r="F56" s="42">
        <f t="shared" si="9"/>
        <v>11871435</v>
      </c>
      <c r="G56" s="42">
        <f t="shared" si="8"/>
        <v>11771267</v>
      </c>
    </row>
    <row r="57" spans="1:7" x14ac:dyDescent="0.25">
      <c r="A57" s="42" t="str">
        <f t="shared" si="3"/>
        <v>MOTRIL</v>
      </c>
      <c r="B57" s="41">
        <f t="shared" si="4"/>
        <v>2461766</v>
      </c>
      <c r="C57" s="41">
        <f t="shared" si="5"/>
        <v>2230149</v>
      </c>
      <c r="D57" s="41">
        <f t="shared" si="6"/>
        <v>27</v>
      </c>
      <c r="E57" s="42" t="str">
        <f t="shared" si="2"/>
        <v>GIJON</v>
      </c>
      <c r="F57" s="42">
        <f t="shared" si="9"/>
        <v>11608493</v>
      </c>
      <c r="G57" s="42">
        <f t="shared" si="8"/>
        <v>9287593</v>
      </c>
    </row>
    <row r="58" spans="1:7" x14ac:dyDescent="0.25">
      <c r="A58" s="42" t="str">
        <f t="shared" si="3"/>
        <v>PASAIA</v>
      </c>
      <c r="B58" s="41">
        <f t="shared" si="4"/>
        <v>5260003</v>
      </c>
      <c r="C58" s="41">
        <f t="shared" si="5"/>
        <v>4922974</v>
      </c>
      <c r="D58" s="41">
        <f t="shared" si="6"/>
        <v>23</v>
      </c>
      <c r="E58" s="42" t="str">
        <f t="shared" si="2"/>
        <v>A CORUÑA</v>
      </c>
      <c r="F58" s="42">
        <f t="shared" si="9"/>
        <v>11340990</v>
      </c>
      <c r="G58" s="42">
        <f t="shared" si="8"/>
        <v>10765703</v>
      </c>
    </row>
    <row r="59" spans="1:7" x14ac:dyDescent="0.25">
      <c r="A59" s="42" t="str">
        <f t="shared" si="3"/>
        <v>SANTA CRUZ DE TENERIFE</v>
      </c>
      <c r="B59" s="41">
        <f t="shared" si="4"/>
        <v>167345972</v>
      </c>
      <c r="C59" s="41">
        <f t="shared" si="5"/>
        <v>148452309</v>
      </c>
      <c r="D59" s="41">
        <f t="shared" si="6"/>
        <v>3</v>
      </c>
      <c r="E59" s="42" t="str">
        <f t="shared" si="2"/>
        <v>ALICANTE</v>
      </c>
      <c r="F59" s="42">
        <f t="shared" si="9"/>
        <v>10055464</v>
      </c>
      <c r="G59" s="42">
        <f t="shared" si="8"/>
        <v>12158990</v>
      </c>
    </row>
    <row r="60" spans="1:7" x14ac:dyDescent="0.25">
      <c r="A60" s="42" t="str">
        <f t="shared" si="3"/>
        <v>SANTANDER</v>
      </c>
      <c r="B60" s="41">
        <f t="shared" si="4"/>
        <v>17593035</v>
      </c>
      <c r="C60" s="41">
        <f t="shared" si="5"/>
        <v>13801078</v>
      </c>
      <c r="D60" s="41">
        <f t="shared" si="6"/>
        <v>16</v>
      </c>
      <c r="E60" s="42" t="str">
        <f t="shared" si="2"/>
        <v>PASAIA</v>
      </c>
      <c r="F60" s="42">
        <f t="shared" si="9"/>
        <v>5260003</v>
      </c>
      <c r="G60" s="42">
        <f t="shared" si="8"/>
        <v>4922974</v>
      </c>
    </row>
    <row r="61" spans="1:7" x14ac:dyDescent="0.25">
      <c r="A61" s="42" t="str">
        <f t="shared" si="3"/>
        <v>SEVILLA</v>
      </c>
      <c r="B61" s="41">
        <f t="shared" si="4"/>
        <v>4355333</v>
      </c>
      <c r="C61" s="41">
        <f t="shared" si="5"/>
        <v>4609722</v>
      </c>
      <c r="D61" s="41">
        <f t="shared" si="6"/>
        <v>24</v>
      </c>
      <c r="E61" s="42" t="str">
        <f t="shared" si="2"/>
        <v>SEVILLA</v>
      </c>
      <c r="F61" s="42">
        <f t="shared" si="9"/>
        <v>4355333</v>
      </c>
      <c r="G61" s="42">
        <f t="shared" si="8"/>
        <v>4609722</v>
      </c>
    </row>
    <row r="62" spans="1:7" x14ac:dyDescent="0.25">
      <c r="A62" s="42" t="str">
        <f t="shared" si="3"/>
        <v>TARRAGONA</v>
      </c>
      <c r="B62" s="41">
        <f t="shared" si="4"/>
        <v>37928750</v>
      </c>
      <c r="C62" s="41">
        <f t="shared" si="5"/>
        <v>36067871</v>
      </c>
      <c r="D62" s="41">
        <f t="shared" si="6"/>
        <v>8</v>
      </c>
      <c r="E62" s="42" t="str">
        <f t="shared" si="2"/>
        <v>AVILES</v>
      </c>
      <c r="F62" s="42">
        <f t="shared" si="9"/>
        <v>3988472</v>
      </c>
      <c r="G62" s="42">
        <f t="shared" si="8"/>
        <v>3776048</v>
      </c>
    </row>
    <row r="63" spans="1:7" x14ac:dyDescent="0.25">
      <c r="A63" s="42" t="str">
        <f t="shared" si="3"/>
        <v>VALENCIA</v>
      </c>
      <c r="B63" s="41">
        <f t="shared" si="4"/>
        <v>156132782</v>
      </c>
      <c r="C63" s="41">
        <f t="shared" si="5"/>
        <v>148807586</v>
      </c>
      <c r="D63" s="41">
        <f t="shared" si="6"/>
        <v>4</v>
      </c>
      <c r="E63" s="42" t="str">
        <f t="shared" si="2"/>
        <v>MARIN Y RIA DE PONTEVEDRA</v>
      </c>
      <c r="F63" s="42">
        <f t="shared" si="9"/>
        <v>3166437</v>
      </c>
      <c r="G63" s="42">
        <f t="shared" si="8"/>
        <v>2995133</v>
      </c>
    </row>
    <row r="64" spans="1:7" x14ac:dyDescent="0.25">
      <c r="A64" s="42" t="str">
        <f t="shared" si="3"/>
        <v>VIGO</v>
      </c>
      <c r="B64" s="41">
        <f t="shared" si="4"/>
        <v>27662456</v>
      </c>
      <c r="C64" s="41">
        <f t="shared" si="5"/>
        <v>27674699</v>
      </c>
      <c r="D64" s="41">
        <f t="shared" si="6"/>
        <v>11</v>
      </c>
      <c r="E64" s="42" t="str">
        <f t="shared" si="2"/>
        <v>MOTRIL</v>
      </c>
      <c r="F64" s="42">
        <f t="shared" si="9"/>
        <v>2461766</v>
      </c>
      <c r="G64" s="42">
        <f t="shared" si="8"/>
        <v>2230149</v>
      </c>
    </row>
    <row r="65" spans="1:7" x14ac:dyDescent="0.25">
      <c r="A65" s="42" t="str">
        <f t="shared" si="3"/>
        <v>VILAGARCIA</v>
      </c>
      <c r="B65" s="41">
        <f t="shared" si="4"/>
        <v>1022378</v>
      </c>
      <c r="C65" s="41">
        <f t="shared" si="5"/>
        <v>1554911</v>
      </c>
      <c r="D65" s="41">
        <f t="shared" si="6"/>
        <v>28</v>
      </c>
      <c r="E65" s="42" t="str">
        <f t="shared" si="2"/>
        <v>VILAGARCIA</v>
      </c>
      <c r="F65" s="42">
        <f t="shared" si="9"/>
        <v>1022378</v>
      </c>
      <c r="G65" s="42">
        <f t="shared" si="8"/>
        <v>1554911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40513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5</v>
      </c>
      <c r="C7" s="9">
        <v>6</v>
      </c>
      <c r="D7" s="9">
        <v>51</v>
      </c>
      <c r="E7" s="9">
        <v>54</v>
      </c>
      <c r="F7" s="10">
        <f>((E7*100)/D7)-100</f>
        <v>5.8823529411764639</v>
      </c>
      <c r="G7" s="1"/>
      <c r="H7" s="1"/>
      <c r="I7" s="1"/>
    </row>
    <row r="8" spans="1:12" x14ac:dyDescent="0.25">
      <c r="A8" s="11" t="s">
        <v>45</v>
      </c>
      <c r="B8" s="12">
        <v>19</v>
      </c>
      <c r="C8" s="12">
        <v>6</v>
      </c>
      <c r="D8" s="12">
        <v>49</v>
      </c>
      <c r="E8" s="12">
        <v>38</v>
      </c>
      <c r="F8" s="13">
        <f t="shared" ref="F8:F35" si="0">((E8*100)/D8)-100</f>
        <v>-22.448979591836732</v>
      </c>
      <c r="G8" s="1"/>
      <c r="H8" s="1"/>
      <c r="I8" s="1"/>
    </row>
    <row r="9" spans="1:12" x14ac:dyDescent="0.25">
      <c r="A9" s="8" t="s">
        <v>46</v>
      </c>
      <c r="B9" s="9">
        <v>3</v>
      </c>
      <c r="C9" s="9">
        <v>7</v>
      </c>
      <c r="D9" s="9">
        <v>43</v>
      </c>
      <c r="E9" s="9">
        <v>45</v>
      </c>
      <c r="F9" s="10">
        <f t="shared" si="0"/>
        <v>4.6511627906976685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28</v>
      </c>
      <c r="C12" s="12">
        <v>44</v>
      </c>
      <c r="D12" s="12">
        <v>196</v>
      </c>
      <c r="E12" s="12">
        <v>262</v>
      </c>
      <c r="F12" s="13">
        <f t="shared" si="0"/>
        <v>33.673469387755091</v>
      </c>
      <c r="G12" s="1"/>
      <c r="H12" s="1"/>
      <c r="I12" s="1"/>
    </row>
    <row r="13" spans="1:12" x14ac:dyDescent="0.25">
      <c r="A13" s="8" t="s">
        <v>50</v>
      </c>
      <c r="B13" s="9">
        <v>102</v>
      </c>
      <c r="C13" s="9">
        <v>103</v>
      </c>
      <c r="D13" s="9">
        <v>608</v>
      </c>
      <c r="E13" s="9">
        <v>676</v>
      </c>
      <c r="F13" s="10">
        <f t="shared" si="0"/>
        <v>11.184210526315795</v>
      </c>
      <c r="G13" s="1"/>
      <c r="H13" s="1"/>
      <c r="I13" s="1"/>
    </row>
    <row r="14" spans="1:12" x14ac:dyDescent="0.25">
      <c r="A14" s="11" t="s">
        <v>51</v>
      </c>
      <c r="B14" s="12">
        <v>105</v>
      </c>
      <c r="C14" s="12">
        <v>115</v>
      </c>
      <c r="D14" s="12">
        <v>694</v>
      </c>
      <c r="E14" s="12">
        <v>762</v>
      </c>
      <c r="F14" s="13">
        <f t="shared" si="0"/>
        <v>9.7982708933717646</v>
      </c>
      <c r="G14" s="1"/>
      <c r="H14" s="1"/>
      <c r="I14" s="1"/>
    </row>
    <row r="15" spans="1:12" x14ac:dyDescent="0.25">
      <c r="A15" s="8" t="s">
        <v>52</v>
      </c>
      <c r="B15" s="9">
        <v>4</v>
      </c>
      <c r="C15" s="9">
        <v>1</v>
      </c>
      <c r="D15" s="9">
        <v>28</v>
      </c>
      <c r="E15" s="9">
        <v>33</v>
      </c>
      <c r="F15" s="10">
        <f t="shared" si="0"/>
        <v>17.857142857142861</v>
      </c>
      <c r="G15" s="1"/>
      <c r="H15" s="1"/>
      <c r="I15" s="1"/>
    </row>
    <row r="16" spans="1:12" x14ac:dyDescent="0.25">
      <c r="A16" s="11" t="s">
        <v>53</v>
      </c>
      <c r="B16" s="12">
        <v>7</v>
      </c>
      <c r="C16" s="12">
        <v>13</v>
      </c>
      <c r="D16" s="12">
        <v>39</v>
      </c>
      <c r="E16" s="12">
        <v>61</v>
      </c>
      <c r="F16" s="13">
        <f t="shared" si="0"/>
        <v>56.410256410256409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1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</v>
      </c>
      <c r="C18" s="12">
        <v>0</v>
      </c>
      <c r="D18" s="12">
        <v>9</v>
      </c>
      <c r="E18" s="12">
        <v>5</v>
      </c>
      <c r="F18" s="13">
        <f t="shared" si="0"/>
        <v>-44.444444444444443</v>
      </c>
      <c r="G18" s="1"/>
      <c r="H18" s="1"/>
      <c r="I18" s="1"/>
    </row>
    <row r="19" spans="1:9" x14ac:dyDescent="0.25">
      <c r="A19" s="8" t="s">
        <v>56</v>
      </c>
      <c r="B19" s="9">
        <v>1</v>
      </c>
      <c r="C19" s="9">
        <v>0</v>
      </c>
      <c r="D19" s="9">
        <v>3</v>
      </c>
      <c r="E19" s="9">
        <v>3</v>
      </c>
      <c r="F19" s="10">
        <f t="shared" si="0"/>
        <v>0</v>
      </c>
      <c r="G19" s="1"/>
      <c r="H19" s="1"/>
      <c r="I19" s="1"/>
    </row>
    <row r="20" spans="1:9" x14ac:dyDescent="0.25">
      <c r="A20" s="11" t="s">
        <v>57</v>
      </c>
      <c r="B20" s="12">
        <v>2</v>
      </c>
      <c r="C20" s="12">
        <v>0</v>
      </c>
      <c r="D20" s="12">
        <v>7</v>
      </c>
      <c r="E20" s="12">
        <v>9</v>
      </c>
      <c r="F20" s="13">
        <f t="shared" si="0"/>
        <v>28.571428571428584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2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40</v>
      </c>
      <c r="C22" s="12">
        <v>35</v>
      </c>
      <c r="D22" s="12">
        <v>272</v>
      </c>
      <c r="E22" s="12">
        <v>258</v>
      </c>
      <c r="F22" s="13">
        <f t="shared" si="0"/>
        <v>-5.1470588235294059</v>
      </c>
      <c r="G22" s="1"/>
      <c r="H22" s="1"/>
      <c r="I22" s="1"/>
    </row>
    <row r="23" spans="1:9" x14ac:dyDescent="0.25">
      <c r="A23" s="8" t="s">
        <v>60</v>
      </c>
      <c r="B23" s="9">
        <v>49</v>
      </c>
      <c r="C23" s="9">
        <v>56</v>
      </c>
      <c r="D23" s="9">
        <v>246</v>
      </c>
      <c r="E23" s="9">
        <v>268</v>
      </c>
      <c r="F23" s="10">
        <f t="shared" si="0"/>
        <v>8.9430894308943039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2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2</v>
      </c>
      <c r="C26" s="12">
        <v>2</v>
      </c>
      <c r="D26" s="12">
        <v>15</v>
      </c>
      <c r="E26" s="12">
        <v>13</v>
      </c>
      <c r="F26" s="13">
        <f t="shared" si="0"/>
        <v>-13.333333333333329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38</v>
      </c>
      <c r="C28" s="12">
        <v>44</v>
      </c>
      <c r="D28" s="12">
        <v>229</v>
      </c>
      <c r="E28" s="12">
        <v>258</v>
      </c>
      <c r="F28" s="13">
        <f t="shared" si="0"/>
        <v>12.663755458515283</v>
      </c>
      <c r="G28" s="1"/>
      <c r="H28" s="1"/>
      <c r="I28" s="1"/>
    </row>
    <row r="29" spans="1:9" x14ac:dyDescent="0.25">
      <c r="A29" s="8" t="s">
        <v>66</v>
      </c>
      <c r="B29" s="9">
        <v>1</v>
      </c>
      <c r="C29" s="9">
        <v>1</v>
      </c>
      <c r="D29" s="9">
        <v>8</v>
      </c>
      <c r="E29" s="9">
        <v>8</v>
      </c>
      <c r="F29" s="10">
        <f t="shared" si="0"/>
        <v>0</v>
      </c>
      <c r="G29" s="1"/>
      <c r="H29" s="1"/>
      <c r="I29" s="1"/>
    </row>
    <row r="30" spans="1:9" x14ac:dyDescent="0.25">
      <c r="A30" s="11" t="s">
        <v>67</v>
      </c>
      <c r="B30" s="12">
        <v>13</v>
      </c>
      <c r="C30" s="12">
        <v>5</v>
      </c>
      <c r="D30" s="12">
        <v>89</v>
      </c>
      <c r="E30" s="12">
        <v>41</v>
      </c>
      <c r="F30" s="13">
        <f t="shared" si="0"/>
        <v>-53.932584269662918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9</v>
      </c>
      <c r="E31" s="9">
        <v>2</v>
      </c>
      <c r="F31" s="10">
        <f t="shared" si="0"/>
        <v>-77.777777777777771</v>
      </c>
      <c r="G31" s="1"/>
      <c r="H31" s="1"/>
      <c r="I31" s="1"/>
    </row>
    <row r="32" spans="1:9" x14ac:dyDescent="0.25">
      <c r="A32" s="11" t="s">
        <v>69</v>
      </c>
      <c r="B32" s="12">
        <v>22</v>
      </c>
      <c r="C32" s="12">
        <v>18</v>
      </c>
      <c r="D32" s="12">
        <v>127</v>
      </c>
      <c r="E32" s="12">
        <v>140</v>
      </c>
      <c r="F32" s="13">
        <f t="shared" si="0"/>
        <v>10.236220472440948</v>
      </c>
      <c r="G32" s="1"/>
      <c r="H32" s="1"/>
      <c r="I32" s="1"/>
    </row>
    <row r="33" spans="1:9" x14ac:dyDescent="0.25">
      <c r="A33" s="8" t="s">
        <v>70</v>
      </c>
      <c r="B33" s="9">
        <v>10</v>
      </c>
      <c r="C33" s="9">
        <v>12</v>
      </c>
      <c r="D33" s="9">
        <v>88</v>
      </c>
      <c r="E33" s="9">
        <v>103</v>
      </c>
      <c r="F33" s="10">
        <f t="shared" si="0"/>
        <v>17.045454545454547</v>
      </c>
      <c r="G33" s="1"/>
      <c r="H33" s="1"/>
      <c r="I33" s="1"/>
    </row>
    <row r="34" spans="1:9" x14ac:dyDescent="0.25">
      <c r="A34" s="11" t="s">
        <v>71</v>
      </c>
      <c r="B34" s="12">
        <v>1</v>
      </c>
      <c r="C34" s="12">
        <v>1</v>
      </c>
      <c r="D34" s="12">
        <v>14</v>
      </c>
      <c r="E34" s="12">
        <v>13</v>
      </c>
      <c r="F34" s="13">
        <f t="shared" si="0"/>
        <v>-7.1428571428571388</v>
      </c>
      <c r="G34" s="1"/>
      <c r="H34" s="1"/>
      <c r="I34" s="1"/>
    </row>
    <row r="35" spans="1:9" x14ac:dyDescent="0.25">
      <c r="A35" s="14" t="s">
        <v>72</v>
      </c>
      <c r="B35" s="15">
        <f>SUM(B7:B34)</f>
        <v>454</v>
      </c>
      <c r="C35" s="15">
        <f t="shared" ref="C35:E35" si="1">SUM(C7:C34)</f>
        <v>469</v>
      </c>
      <c r="D35" s="15">
        <f t="shared" si="1"/>
        <v>2826</v>
      </c>
      <c r="E35" s="15">
        <f t="shared" si="1"/>
        <v>3055</v>
      </c>
      <c r="F35" s="16">
        <f t="shared" si="0"/>
        <v>8.1033262561925028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54</v>
      </c>
      <c r="C38" s="41">
        <f>D7</f>
        <v>51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762</v>
      </c>
      <c r="G38" s="42">
        <f>LOOKUP(E38,$A$38:$A$65,$C$38:$C$65)</f>
        <v>694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38</v>
      </c>
      <c r="C39" s="41">
        <f t="shared" ref="C39:C65" si="5">D8</f>
        <v>49</v>
      </c>
      <c r="D39" s="41">
        <f t="shared" ref="D39:D65" si="6">_xlfn.RANK.EQ(B39,$B$38:$B$65)+COUNTIF($B$38:$B$65,B39)-1</f>
        <v>13</v>
      </c>
      <c r="E39" s="42" t="str">
        <f t="shared" si="2"/>
        <v>BALEARES</v>
      </c>
      <c r="F39" s="42">
        <f t="shared" ref="F39:F54" si="7">LOOKUP(E39,$A$38:$A$65,$B$38:$B$65)</f>
        <v>676</v>
      </c>
      <c r="G39" s="42">
        <f t="shared" ref="G39:G65" si="8">LOOKUP(E39,$A$38:$A$65,$C$38:$C$65)</f>
        <v>608</v>
      </c>
    </row>
    <row r="40" spans="1:9" x14ac:dyDescent="0.25">
      <c r="A40" s="42" t="str">
        <f t="shared" si="3"/>
        <v>ALMERIA</v>
      </c>
      <c r="B40" s="41">
        <f t="shared" si="4"/>
        <v>45</v>
      </c>
      <c r="C40" s="41">
        <f t="shared" si="5"/>
        <v>43</v>
      </c>
      <c r="D40" s="41">
        <f t="shared" si="6"/>
        <v>11</v>
      </c>
      <c r="E40" s="42" t="str">
        <f t="shared" si="2"/>
        <v>MALAGA</v>
      </c>
      <c r="F40" s="42">
        <f t="shared" si="7"/>
        <v>268</v>
      </c>
      <c r="G40" s="42">
        <f t="shared" si="8"/>
        <v>246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CADIZ</v>
      </c>
      <c r="F41" s="42">
        <f t="shared" si="7"/>
        <v>262</v>
      </c>
      <c r="G41" s="42">
        <f t="shared" si="8"/>
        <v>196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e">
        <f t="shared" si="2"/>
        <v>#N/A</v>
      </c>
      <c r="F42" s="42" t="e">
        <f t="shared" si="7"/>
        <v>#N/A</v>
      </c>
      <c r="G42" s="42" t="e">
        <f t="shared" si="8"/>
        <v>#N/A</v>
      </c>
    </row>
    <row r="43" spans="1:9" x14ac:dyDescent="0.25">
      <c r="A43" s="42" t="str">
        <f t="shared" si="3"/>
        <v>BAHIA DE CADIZ</v>
      </c>
      <c r="B43" s="41">
        <f t="shared" si="4"/>
        <v>262</v>
      </c>
      <c r="C43" s="41">
        <f t="shared" si="5"/>
        <v>196</v>
      </c>
      <c r="D43" s="41">
        <f t="shared" si="6"/>
        <v>4</v>
      </c>
      <c r="E43" s="42" t="str">
        <f t="shared" si="2"/>
        <v>LAS PALMAS</v>
      </c>
      <c r="F43" s="42">
        <f t="shared" si="7"/>
        <v>258</v>
      </c>
      <c r="G43" s="42">
        <f t="shared" si="8"/>
        <v>272</v>
      </c>
    </row>
    <row r="44" spans="1:9" x14ac:dyDescent="0.25">
      <c r="A44" s="42" t="str">
        <f t="shared" si="3"/>
        <v>BALEARES</v>
      </c>
      <c r="B44" s="41">
        <f t="shared" si="4"/>
        <v>676</v>
      </c>
      <c r="C44" s="41">
        <f t="shared" si="5"/>
        <v>608</v>
      </c>
      <c r="D44" s="41">
        <f t="shared" si="6"/>
        <v>2</v>
      </c>
      <c r="E44" s="42" t="str">
        <f t="shared" si="2"/>
        <v>VALENCIA</v>
      </c>
      <c r="F44" s="42">
        <f t="shared" si="7"/>
        <v>140</v>
      </c>
      <c r="G44" s="42">
        <f t="shared" si="8"/>
        <v>127</v>
      </c>
    </row>
    <row r="45" spans="1:9" x14ac:dyDescent="0.25">
      <c r="A45" s="42" t="str">
        <f t="shared" si="3"/>
        <v>BARCELONA</v>
      </c>
      <c r="B45" s="41">
        <f t="shared" si="4"/>
        <v>762</v>
      </c>
      <c r="C45" s="41">
        <f t="shared" si="5"/>
        <v>694</v>
      </c>
      <c r="D45" s="41">
        <f t="shared" si="6"/>
        <v>1</v>
      </c>
      <c r="E45" s="42" t="str">
        <f t="shared" si="2"/>
        <v>VIGO</v>
      </c>
      <c r="F45" s="42">
        <f t="shared" si="7"/>
        <v>103</v>
      </c>
      <c r="G45" s="42">
        <f t="shared" si="8"/>
        <v>88</v>
      </c>
    </row>
    <row r="46" spans="1:9" x14ac:dyDescent="0.25">
      <c r="A46" s="42" t="str">
        <f t="shared" si="3"/>
        <v>BILBAO</v>
      </c>
      <c r="B46" s="41">
        <f t="shared" si="4"/>
        <v>33</v>
      </c>
      <c r="C46" s="41">
        <f t="shared" si="5"/>
        <v>28</v>
      </c>
      <c r="D46" s="41">
        <f t="shared" si="6"/>
        <v>14</v>
      </c>
      <c r="E46" s="42" t="str">
        <f t="shared" si="2"/>
        <v>CARTAGENA</v>
      </c>
      <c r="F46" s="42">
        <f t="shared" si="7"/>
        <v>61</v>
      </c>
      <c r="G46" s="42">
        <f t="shared" si="8"/>
        <v>39</v>
      </c>
    </row>
    <row r="47" spans="1:9" x14ac:dyDescent="0.25">
      <c r="A47" s="42" t="str">
        <f t="shared" si="3"/>
        <v>CARTAGENA</v>
      </c>
      <c r="B47" s="41">
        <f t="shared" si="4"/>
        <v>61</v>
      </c>
      <c r="C47" s="41">
        <f t="shared" si="5"/>
        <v>39</v>
      </c>
      <c r="D47" s="41">
        <f t="shared" si="6"/>
        <v>9</v>
      </c>
      <c r="E47" s="42" t="str">
        <f t="shared" si="2"/>
        <v>A CORUÑA</v>
      </c>
      <c r="F47" s="42">
        <f t="shared" si="7"/>
        <v>54</v>
      </c>
      <c r="G47" s="42">
        <f t="shared" si="8"/>
        <v>51</v>
      </c>
    </row>
    <row r="48" spans="1:9" x14ac:dyDescent="0.25">
      <c r="A48" s="42" t="str">
        <f t="shared" si="3"/>
        <v>CASTELLON</v>
      </c>
      <c r="B48" s="41">
        <f t="shared" si="4"/>
        <v>1</v>
      </c>
      <c r="C48" s="41">
        <f t="shared" si="5"/>
        <v>0</v>
      </c>
      <c r="D48" s="41">
        <f t="shared" si="6"/>
        <v>23</v>
      </c>
      <c r="E48" s="42" t="str">
        <f t="shared" si="2"/>
        <v>ALMERIA</v>
      </c>
      <c r="F48" s="42">
        <f t="shared" si="7"/>
        <v>45</v>
      </c>
      <c r="G48" s="42">
        <f t="shared" si="8"/>
        <v>43</v>
      </c>
    </row>
    <row r="49" spans="1:7" x14ac:dyDescent="0.25">
      <c r="A49" s="42" t="str">
        <f t="shared" si="3"/>
        <v>CEUTA</v>
      </c>
      <c r="B49" s="41">
        <f t="shared" si="4"/>
        <v>5</v>
      </c>
      <c r="C49" s="41">
        <f t="shared" si="5"/>
        <v>9</v>
      </c>
      <c r="D49" s="41">
        <f t="shared" si="6"/>
        <v>19</v>
      </c>
      <c r="E49" s="42" t="str">
        <f t="shared" si="2"/>
        <v>SEVILLA</v>
      </c>
      <c r="F49" s="42">
        <f t="shared" si="7"/>
        <v>41</v>
      </c>
      <c r="G49" s="42">
        <f t="shared" si="8"/>
        <v>89</v>
      </c>
    </row>
    <row r="50" spans="1:7" x14ac:dyDescent="0.25">
      <c r="A50" s="42" t="str">
        <f t="shared" si="3"/>
        <v>FERROL-SAN CIBRAO</v>
      </c>
      <c r="B50" s="41">
        <f t="shared" si="4"/>
        <v>3</v>
      </c>
      <c r="C50" s="41">
        <f t="shared" si="5"/>
        <v>3</v>
      </c>
      <c r="D50" s="41">
        <f t="shared" si="6"/>
        <v>20</v>
      </c>
      <c r="E50" s="42" t="str">
        <f t="shared" si="2"/>
        <v>ALICANTE</v>
      </c>
      <c r="F50" s="42">
        <f t="shared" si="7"/>
        <v>38</v>
      </c>
      <c r="G50" s="42">
        <f t="shared" si="8"/>
        <v>49</v>
      </c>
    </row>
    <row r="51" spans="1:7" x14ac:dyDescent="0.25">
      <c r="A51" s="42" t="str">
        <f t="shared" si="3"/>
        <v>GIJON</v>
      </c>
      <c r="B51" s="41">
        <f t="shared" si="4"/>
        <v>9</v>
      </c>
      <c r="C51" s="41">
        <f t="shared" si="5"/>
        <v>7</v>
      </c>
      <c r="D51" s="41">
        <f t="shared" si="6"/>
        <v>17</v>
      </c>
      <c r="E51" s="42" t="str">
        <f t="shared" si="2"/>
        <v>BILBAO</v>
      </c>
      <c r="F51" s="42">
        <f t="shared" si="7"/>
        <v>33</v>
      </c>
      <c r="G51" s="42">
        <f t="shared" si="8"/>
        <v>28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2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258</v>
      </c>
      <c r="C53" s="41">
        <f t="shared" si="5"/>
        <v>272</v>
      </c>
      <c r="D53" s="41">
        <f t="shared" si="6"/>
        <v>6</v>
      </c>
      <c r="E53" s="42" t="str">
        <f t="shared" si="2"/>
        <v>MOTRIL</v>
      </c>
      <c r="F53" s="42">
        <f t="shared" si="7"/>
        <v>13</v>
      </c>
      <c r="G53" s="42">
        <f t="shared" si="8"/>
        <v>15</v>
      </c>
    </row>
    <row r="54" spans="1:7" x14ac:dyDescent="0.25">
      <c r="A54" s="42" t="str">
        <f t="shared" si="3"/>
        <v>MALAGA</v>
      </c>
      <c r="B54" s="41">
        <f t="shared" si="4"/>
        <v>268</v>
      </c>
      <c r="C54" s="41">
        <f t="shared" si="5"/>
        <v>246</v>
      </c>
      <c r="D54" s="41">
        <f t="shared" si="6"/>
        <v>3</v>
      </c>
      <c r="E54" s="42" t="str">
        <f t="shared" si="2"/>
        <v>GIJON</v>
      </c>
      <c r="F54" s="42">
        <f t="shared" si="7"/>
        <v>9</v>
      </c>
      <c r="G54" s="42">
        <f t="shared" si="8"/>
        <v>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8</v>
      </c>
      <c r="G55" s="42">
        <f t="shared" si="8"/>
        <v>8</v>
      </c>
    </row>
    <row r="56" spans="1:7" x14ac:dyDescent="0.25">
      <c r="A56" s="42" t="str">
        <f t="shared" si="3"/>
        <v>MELILLA</v>
      </c>
      <c r="B56" s="41">
        <f t="shared" si="4"/>
        <v>2</v>
      </c>
      <c r="C56" s="41">
        <f t="shared" si="5"/>
        <v>0</v>
      </c>
      <c r="D56" s="41">
        <f t="shared" si="6"/>
        <v>22</v>
      </c>
      <c r="E56" s="42" t="str">
        <f t="shared" si="2"/>
        <v>CEUTA</v>
      </c>
      <c r="F56" s="42">
        <f t="shared" si="9"/>
        <v>5</v>
      </c>
      <c r="G56" s="42">
        <f t="shared" si="8"/>
        <v>9</v>
      </c>
    </row>
    <row r="57" spans="1:7" x14ac:dyDescent="0.25">
      <c r="A57" s="42" t="str">
        <f t="shared" si="3"/>
        <v>MOTRIL</v>
      </c>
      <c r="B57" s="41">
        <f t="shared" si="4"/>
        <v>13</v>
      </c>
      <c r="C57" s="41">
        <f t="shared" si="5"/>
        <v>15</v>
      </c>
      <c r="D57" s="41">
        <f t="shared" si="6"/>
        <v>16</v>
      </c>
      <c r="E57" s="42" t="str">
        <f t="shared" si="2"/>
        <v>FERROL-SAN CIBRAO</v>
      </c>
      <c r="F57" s="42">
        <f t="shared" si="9"/>
        <v>3</v>
      </c>
      <c r="G57" s="42">
        <f t="shared" si="8"/>
        <v>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258</v>
      </c>
      <c r="C59" s="41">
        <f t="shared" si="5"/>
        <v>229</v>
      </c>
      <c r="D59" s="41">
        <f t="shared" si="6"/>
        <v>6</v>
      </c>
      <c r="E59" s="42" t="str">
        <f t="shared" si="2"/>
        <v>MELILLA</v>
      </c>
      <c r="F59" s="42">
        <f t="shared" si="9"/>
        <v>2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8</v>
      </c>
      <c r="C60" s="41">
        <f t="shared" si="5"/>
        <v>8</v>
      </c>
      <c r="D60" s="41">
        <f t="shared" si="6"/>
        <v>18</v>
      </c>
      <c r="E60" s="42" t="str">
        <f t="shared" si="2"/>
        <v>CASTELLON</v>
      </c>
      <c r="F60" s="42">
        <f t="shared" si="9"/>
        <v>1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41</v>
      </c>
      <c r="C61" s="41">
        <f t="shared" si="5"/>
        <v>89</v>
      </c>
      <c r="D61" s="41">
        <f t="shared" si="6"/>
        <v>12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</v>
      </c>
      <c r="C62" s="41">
        <f t="shared" si="5"/>
        <v>9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140</v>
      </c>
      <c r="C63" s="41">
        <f t="shared" si="5"/>
        <v>127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103</v>
      </c>
      <c r="C64" s="41">
        <f t="shared" si="5"/>
        <v>88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13</v>
      </c>
      <c r="C65" s="41">
        <f t="shared" si="5"/>
        <v>14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5</A_x00f1_o>
  </documentManagement>
</p:properties>
</file>

<file path=customXml/itemProps1.xml><?xml version="1.0" encoding="utf-8"?>
<ds:datastoreItem xmlns:ds="http://schemas.openxmlformats.org/officeDocument/2006/customXml" ds:itemID="{D7D41C09-291A-4069-97F1-1F4F46A61CDB}"/>
</file>

<file path=customXml/itemProps2.xml><?xml version="1.0" encoding="utf-8"?>
<ds:datastoreItem xmlns:ds="http://schemas.openxmlformats.org/officeDocument/2006/customXml" ds:itemID="{38D83F58-AB48-4361-870F-B8C4B52F27A0}"/>
</file>

<file path=customXml/itemProps3.xml><?xml version="1.0" encoding="utf-8"?>
<ds:datastoreItem xmlns:ds="http://schemas.openxmlformats.org/officeDocument/2006/customXml" ds:itemID="{D18B093C-825A-4600-96DF-C52E52EC0F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2017-10-02T08:07:25Z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