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D61" i="29" s="1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D53" i="29" s="1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D45" i="29" s="1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63" i="29" l="1"/>
  <c r="D38" i="29"/>
  <c r="D41" i="29"/>
  <c r="D46" i="29"/>
  <c r="D49" i="29"/>
  <c r="D54" i="29"/>
  <c r="D55" i="29"/>
  <c r="D39" i="29"/>
  <c r="E65" i="29" s="1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46" i="29" l="1"/>
  <c r="G46" i="29" s="1"/>
  <c r="E61" i="29"/>
  <c r="F61" i="29" s="1"/>
  <c r="E53" i="29"/>
  <c r="F53" i="29" s="1"/>
  <c r="G61" i="29"/>
  <c r="G53" i="29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F65" i="29"/>
  <c r="E63" i="29"/>
  <c r="E54" i="29"/>
  <c r="E59" i="29"/>
  <c r="E40" i="29"/>
  <c r="F46" i="29" l="1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F63" i="28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F46" i="27"/>
  <c r="G55" i="27"/>
  <c r="E57" i="27"/>
  <c r="E44" i="27"/>
  <c r="E40" i="27"/>
  <c r="E50" i="27"/>
  <c r="E60" i="27"/>
  <c r="E48" i="27"/>
  <c r="E58" i="27"/>
  <c r="E41" i="27"/>
  <c r="E61" i="27"/>
  <c r="E51" i="27"/>
  <c r="G65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F63" i="27" l="1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23" l="1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<sst xmlns="http://schemas.openxmlformats.org/spreadsheetml/2006/main" count="755" uniqueCount="98">
  <si>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</si>
  <si>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</si>
  <si>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</si>
  <si>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</si>
  <si>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</si>
  <si>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</si>
  <si>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</si>
  <si>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</si>
  <si>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</si>
  <si>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</si>
  <si>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</si>
  <si>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</si>
  <si>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</si>
  <si>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</si>
  <si>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</si>
  <si>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</si>
  <si>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</si>
  <si>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</si>
  <si>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</si>
  <si>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</si>
  <si>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</si>
  <si>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</si>
  <si>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</si>
  <si>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</si>
  <si>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</si>
  <si>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</si>
  <si>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</si>
  <si>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</si>
  <si>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</si>
  <si>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</si>
  <si>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</si>
  <si>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</si>
  <si>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</si>
  <si>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</si>
  <si>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</si>
  <si>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</si>
  <si>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</si>
  <si>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</si>
  <si>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</si>
  <si>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</si>
  <si>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</si>
  <si>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</si>
  <si>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</si>
  <si>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</si>
  <si>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</si>
  <si>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</si>
  <si>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</si>
  <si>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</si>
  <si>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</si>
  <si>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</si>
  <si>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</si>
  <si>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</si>
  <si>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</si>
  <si>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</si>
  <si>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</si>
  <si>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</si>
  <si>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</si>
  <si>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</si>
  <si>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</si>
  <si>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</si>
  <si>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</si>
  <si>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</si>
  <si>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</si>
  <si>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</si>
  <si>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</si>
  <si>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</si>
  <si>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</si>
  <si>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</si>
  <si>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</si>
  <si>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</si>
  <si>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</si>
  <si>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</si>
  <si>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</si>
  <si>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</si>
  <si>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</si>
  <si>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</si>
  <si>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</si>
  <si>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</si>
  <si>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</si>
  <si>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</si>
  <si>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</si>
  <si>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</si>
  <si>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</si>
  <si>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</si>
  <si>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</si>
  <si>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</si>
  <si>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</si>
  <si>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</si>
  <si>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</si>
  <si>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</si>
  <si>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</si>
  <si>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</si>
  <si>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</si>
  <si>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</si>
  <si>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</si>
  <si>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</si>
  <si>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</si>
  <si>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t>Mes 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</si>
</sst>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78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HUELVA</c:v>
                </c:pt>
                <c:pt idx="7">
                  <c:v>CARTAGENA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63539843</c:v>
                </c:pt>
                <c:pt idx="1">
                  <c:v>58377162</c:v>
                </c:pt>
                <c:pt idx="2">
                  <c:v>39941007</c:v>
                </c:pt>
                <c:pt idx="3">
                  <c:v>31254606</c:v>
                </c:pt>
                <c:pt idx="4">
                  <c:v>30123898</c:v>
                </c:pt>
                <c:pt idx="5">
                  <c:v>20696072</c:v>
                </c:pt>
                <c:pt idx="6">
                  <c:v>19229514</c:v>
                </c:pt>
                <c:pt idx="7">
                  <c:v>17601924</c:v>
                </c:pt>
                <c:pt idx="8">
                  <c:v>14655173</c:v>
                </c:pt>
                <c:pt idx="9">
                  <c:v>14437412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HUELVA</c:v>
                </c:pt>
                <c:pt idx="7">
                  <c:v>CARTAGENA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63639584</c:v>
                </c:pt>
                <c:pt idx="1">
                  <c:v>52982648</c:v>
                </c:pt>
                <c:pt idx="2">
                  <c:v>39236338</c:v>
                </c:pt>
                <c:pt idx="3">
                  <c:v>29487426</c:v>
                </c:pt>
                <c:pt idx="4">
                  <c:v>28619095</c:v>
                </c:pt>
                <c:pt idx="5">
                  <c:v>19437048</c:v>
                </c:pt>
                <c:pt idx="6">
                  <c:v>15750615</c:v>
                </c:pt>
                <c:pt idx="7">
                  <c:v>19252719</c:v>
                </c:pt>
                <c:pt idx="8">
                  <c:v>14788985</c:v>
                </c:pt>
                <c:pt idx="9">
                  <c:v>13142334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HUELVA</c:v>
                </c:pt>
                <c:pt idx="6">
                  <c:v>LAS PALMAS</c:v>
                </c:pt>
                <c:pt idx="7">
                  <c:v>CARTAGENA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59329483</c:v>
                </c:pt>
                <c:pt idx="1">
                  <c:v>58122196</c:v>
                </c:pt>
                <c:pt idx="2">
                  <c:v>39081826</c:v>
                </c:pt>
                <c:pt idx="3">
                  <c:v>30323249</c:v>
                </c:pt>
                <c:pt idx="4">
                  <c:v>30002095</c:v>
                </c:pt>
                <c:pt idx="5">
                  <c:v>19057783</c:v>
                </c:pt>
                <c:pt idx="6">
                  <c:v>18704830</c:v>
                </c:pt>
                <c:pt idx="7">
                  <c:v>17553300</c:v>
                </c:pt>
                <c:pt idx="8">
                  <c:v>14323145</c:v>
                </c:pt>
                <c:pt idx="9">
                  <c:v>13617455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HUELVA</c:v>
                </c:pt>
                <c:pt idx="6">
                  <c:v>LAS PALMAS</c:v>
                </c:pt>
                <c:pt idx="7">
                  <c:v>CARTAGENA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58471884</c:v>
                </c:pt>
                <c:pt idx="1">
                  <c:v>52725027</c:v>
                </c:pt>
                <c:pt idx="2">
                  <c:v>38123959</c:v>
                </c:pt>
                <c:pt idx="3">
                  <c:v>29014446</c:v>
                </c:pt>
                <c:pt idx="4">
                  <c:v>28420676</c:v>
                </c:pt>
                <c:pt idx="5">
                  <c:v>15709526</c:v>
                </c:pt>
                <c:pt idx="6">
                  <c:v>17474664</c:v>
                </c:pt>
                <c:pt idx="7">
                  <c:v>19189577</c:v>
                </c:pt>
                <c:pt idx="8">
                  <c:v>13017922</c:v>
                </c:pt>
                <c:pt idx="9">
                  <c:v>13853082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BILBAO</c:v>
                </c:pt>
                <c:pt idx="2">
                  <c:v>TARRAGONA</c:v>
                </c:pt>
                <c:pt idx="3">
                  <c:v>HUELVA</c:v>
                </c:pt>
                <c:pt idx="4">
                  <c:v>CARTAGENA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20890278</c:v>
                </c:pt>
                <c:pt idx="1">
                  <c:v>17897133</c:v>
                </c:pt>
                <c:pt idx="2">
                  <c:v>17791080</c:v>
                </c:pt>
                <c:pt idx="3">
                  <c:v>14195472</c:v>
                </c:pt>
                <c:pt idx="4">
                  <c:v>13928004</c:v>
                </c:pt>
                <c:pt idx="5">
                  <c:v>10640229</c:v>
                </c:pt>
                <c:pt idx="6">
                  <c:v>7561678</c:v>
                </c:pt>
                <c:pt idx="7">
                  <c:v>6851999</c:v>
                </c:pt>
                <c:pt idx="8">
                  <c:v>6825275</c:v>
                </c:pt>
                <c:pt idx="9">
                  <c:v>4666575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BILBAO</c:v>
                </c:pt>
                <c:pt idx="2">
                  <c:v>TARRAGONA</c:v>
                </c:pt>
                <c:pt idx="3">
                  <c:v>HUELVA</c:v>
                </c:pt>
                <c:pt idx="4">
                  <c:v>CARTAGENA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18236057</c:v>
                </c:pt>
                <c:pt idx="1">
                  <c:v>19044294</c:v>
                </c:pt>
                <c:pt idx="2">
                  <c:v>17001802</c:v>
                </c:pt>
                <c:pt idx="3">
                  <c:v>11710397</c:v>
                </c:pt>
                <c:pt idx="4">
                  <c:v>15115421</c:v>
                </c:pt>
                <c:pt idx="5">
                  <c:v>10804855</c:v>
                </c:pt>
                <c:pt idx="6">
                  <c:v>7767415</c:v>
                </c:pt>
                <c:pt idx="7">
                  <c:v>6109661</c:v>
                </c:pt>
                <c:pt idx="8">
                  <c:v>7180864</c:v>
                </c:pt>
                <c:pt idx="9">
                  <c:v>5412787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BILBAO</c:v>
                </c:pt>
                <c:pt idx="5">
                  <c:v>BARCELONA</c:v>
                </c:pt>
                <c:pt idx="6">
                  <c:v>A CORUÑA</c:v>
                </c:pt>
                <c:pt idx="7">
                  <c:v>ALMERIA</c:v>
                </c:pt>
                <c:pt idx="8">
                  <c:v>CARTAGENA</c:v>
                </c:pt>
                <c:pt idx="9">
                  <c:v>CASTELLON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12376575</c:v>
                </c:pt>
                <c:pt idx="1">
                  <c:v>8818049</c:v>
                </c:pt>
                <c:pt idx="2">
                  <c:v>6734668</c:v>
                </c:pt>
                <c:pt idx="3">
                  <c:v>4621607</c:v>
                </c:pt>
                <c:pt idx="4">
                  <c:v>4055036</c:v>
                </c:pt>
                <c:pt idx="5">
                  <c:v>3163832</c:v>
                </c:pt>
                <c:pt idx="6">
                  <c:v>3017053</c:v>
                </c:pt>
                <c:pt idx="7">
                  <c:v>2945224</c:v>
                </c:pt>
                <c:pt idx="8">
                  <c:v>2750966</c:v>
                </c:pt>
                <c:pt idx="9">
                  <c:v>2652558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BILBAO</c:v>
                </c:pt>
                <c:pt idx="5">
                  <c:v>BARCELONA</c:v>
                </c:pt>
                <c:pt idx="6">
                  <c:v>A CORUÑA</c:v>
                </c:pt>
                <c:pt idx="7">
                  <c:v>ALMERIA</c:v>
                </c:pt>
                <c:pt idx="8">
                  <c:v>CARTAGENA</c:v>
                </c:pt>
                <c:pt idx="9">
                  <c:v>CASTELLON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11212797</c:v>
                </c:pt>
                <c:pt idx="1">
                  <c:v>8611970</c:v>
                </c:pt>
                <c:pt idx="2">
                  <c:v>8188618</c:v>
                </c:pt>
                <c:pt idx="3">
                  <c:v>3729155</c:v>
                </c:pt>
                <c:pt idx="4">
                  <c:v>3464026</c:v>
                </c:pt>
                <c:pt idx="5">
                  <c:v>3518946</c:v>
                </c:pt>
                <c:pt idx="6">
                  <c:v>2963867</c:v>
                </c:pt>
                <c:pt idx="7">
                  <c:v>3057301</c:v>
                </c:pt>
                <c:pt idx="8">
                  <c:v>3406268</c:v>
                </c:pt>
                <c:pt idx="9">
                  <c:v>1680135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PASAIA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51068620</c:v>
                </c:pt>
                <c:pt idx="1">
                  <c:v>37016337</c:v>
                </c:pt>
                <c:pt idx="2">
                  <c:v>25277765</c:v>
                </c:pt>
                <c:pt idx="3">
                  <c:v>13883254</c:v>
                </c:pt>
                <c:pt idx="4">
                  <c:v>8371080</c:v>
                </c:pt>
                <c:pt idx="5">
                  <c:v>7382450</c:v>
                </c:pt>
                <c:pt idx="6">
                  <c:v>5294460</c:v>
                </c:pt>
                <c:pt idx="7">
                  <c:v>3392966</c:v>
                </c:pt>
                <c:pt idx="8">
                  <c:v>3130978</c:v>
                </c:pt>
                <c:pt idx="9">
                  <c:v>1990332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PASAIA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44107564</c:v>
                </c:pt>
                <c:pt idx="1">
                  <c:v>38608092</c:v>
                </c:pt>
                <c:pt idx="2">
                  <c:v>23800158</c:v>
                </c:pt>
                <c:pt idx="3">
                  <c:v>12578165</c:v>
                </c:pt>
                <c:pt idx="4">
                  <c:v>6506126</c:v>
                </c:pt>
                <c:pt idx="5">
                  <c:v>7484528</c:v>
                </c:pt>
                <c:pt idx="6">
                  <c:v>5273446</c:v>
                </c:pt>
                <c:pt idx="7">
                  <c:v>2806904</c:v>
                </c:pt>
                <c:pt idx="8">
                  <c:v>2819334</c:v>
                </c:pt>
                <c:pt idx="9">
                  <c:v>1628927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SANTANDER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ALMERIA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77458</c:v>
                </c:pt>
                <c:pt idx="1">
                  <c:v>40677</c:v>
                </c:pt>
                <c:pt idx="2">
                  <c:v>16884</c:v>
                </c:pt>
                <c:pt idx="3">
                  <c:v>16365</c:v>
                </c:pt>
                <c:pt idx="4">
                  <c:v>13078</c:v>
                </c:pt>
                <c:pt idx="5">
                  <c:v>9217</c:v>
                </c:pt>
                <c:pt idx="6">
                  <c:v>9138</c:v>
                </c:pt>
                <c:pt idx="7">
                  <c:v>4082</c:v>
                </c:pt>
                <c:pt idx="8">
                  <c:v>4019</c:v>
                </c:pt>
                <c:pt idx="9">
                  <c:v>3125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SANTANDER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ALMERIA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77776</c:v>
                </c:pt>
                <c:pt idx="1">
                  <c:v>40670</c:v>
                </c:pt>
                <c:pt idx="2">
                  <c:v>14208</c:v>
                </c:pt>
                <c:pt idx="3">
                  <c:v>18669</c:v>
                </c:pt>
                <c:pt idx="4">
                  <c:v>13055</c:v>
                </c:pt>
                <c:pt idx="5">
                  <c:v>11009</c:v>
                </c:pt>
                <c:pt idx="6">
                  <c:v>11306</c:v>
                </c:pt>
                <c:pt idx="7">
                  <c:v>4412</c:v>
                </c:pt>
                <c:pt idx="8">
                  <c:v>4926</c:v>
                </c:pt>
                <c:pt idx="9">
                  <c:v>3417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BALEARES</c:v>
                </c:pt>
                <c:pt idx="8">
                  <c:v>BILBAO</c:v>
                </c:pt>
                <c:pt idx="9">
                  <c:v>HUELVA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2486390</c:v>
                </c:pt>
                <c:pt idx="1">
                  <c:v>1988984</c:v>
                </c:pt>
                <c:pt idx="2">
                  <c:v>1032763</c:v>
                </c:pt>
                <c:pt idx="3">
                  <c:v>857379</c:v>
                </c:pt>
                <c:pt idx="4">
                  <c:v>620288</c:v>
                </c:pt>
                <c:pt idx="5">
                  <c:v>253675</c:v>
                </c:pt>
                <c:pt idx="6">
                  <c:v>252096</c:v>
                </c:pt>
                <c:pt idx="7">
                  <c:v>158363</c:v>
                </c:pt>
                <c:pt idx="8">
                  <c:v>125788</c:v>
                </c:pt>
                <c:pt idx="9">
                  <c:v>121445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BALEARES</c:v>
                </c:pt>
                <c:pt idx="8">
                  <c:v>BILBAO</c:v>
                </c:pt>
                <c:pt idx="9">
                  <c:v>HUELVA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3097146</c:v>
                </c:pt>
                <c:pt idx="1">
                  <c:v>1958579</c:v>
                </c:pt>
                <c:pt idx="2">
                  <c:v>929751</c:v>
                </c:pt>
                <c:pt idx="3">
                  <c:v>1110189</c:v>
                </c:pt>
                <c:pt idx="4">
                  <c:v>501590</c:v>
                </c:pt>
                <c:pt idx="5">
                  <c:v>255871</c:v>
                </c:pt>
                <c:pt idx="6">
                  <c:v>299874</c:v>
                </c:pt>
                <c:pt idx="7">
                  <c:v>160904</c:v>
                </c:pt>
                <c:pt idx="8">
                  <c:v>118255</c:v>
                </c:pt>
                <c:pt idx="9">
                  <c:v>34650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CEUTA</c:v>
                </c:pt>
                <c:pt idx="6">
                  <c:v>MALAGA</c:v>
                </c:pt>
                <c:pt idx="7">
                  <c:v>GIJON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31302479</c:v>
                </c:pt>
                <c:pt idx="1">
                  <c:v>29429881</c:v>
                </c:pt>
                <c:pt idx="2">
                  <c:v>8635203</c:v>
                </c:pt>
                <c:pt idx="3">
                  <c:v>6655843</c:v>
                </c:pt>
                <c:pt idx="4">
                  <c:v>5706941</c:v>
                </c:pt>
                <c:pt idx="5">
                  <c:v>845813</c:v>
                </c:pt>
                <c:pt idx="6">
                  <c:v>744069</c:v>
                </c:pt>
                <c:pt idx="7">
                  <c:v>675426</c:v>
                </c:pt>
                <c:pt idx="8">
                  <c:v>380323</c:v>
                </c:pt>
                <c:pt idx="9">
                  <c:v>339981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CEUTA</c:v>
                </c:pt>
                <c:pt idx="6">
                  <c:v>MALAGA</c:v>
                </c:pt>
                <c:pt idx="7">
                  <c:v>GIJON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33830254</c:v>
                </c:pt>
                <c:pt idx="1">
                  <c:v>24856409</c:v>
                </c:pt>
                <c:pt idx="2">
                  <c:v>7378826</c:v>
                </c:pt>
                <c:pt idx="3">
                  <c:v>6754116</c:v>
                </c:pt>
                <c:pt idx="4">
                  <c:v>4924798</c:v>
                </c:pt>
                <c:pt idx="5">
                  <c:v>663695</c:v>
                </c:pt>
                <c:pt idx="6">
                  <c:v>563045</c:v>
                </c:pt>
                <c:pt idx="7">
                  <c:v>441121</c:v>
                </c:pt>
                <c:pt idx="8">
                  <c:v>40410</c:v>
                </c:pt>
                <c:pt idx="9">
                  <c:v>657675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31012403</c:v>
                </c:pt>
                <c:pt idx="1">
                  <c:v>29500947</c:v>
                </c:pt>
                <c:pt idx="2">
                  <c:v>8163447</c:v>
                </c:pt>
                <c:pt idx="3">
                  <c:v>6269495</c:v>
                </c:pt>
                <c:pt idx="4">
                  <c:v>1920915</c:v>
                </c:pt>
                <c:pt idx="5">
                  <c:v>744069</c:v>
                </c:pt>
                <c:pt idx="6">
                  <c:v>199227</c:v>
                </c:pt>
                <c:pt idx="7">
                  <c:v>125452</c:v>
                </c:pt>
                <c:pt idx="8">
                  <c:v>96538</c:v>
                </c:pt>
                <c:pt idx="9">
                  <c:v>12162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32773534</c:v>
                </c:pt>
                <c:pt idx="1">
                  <c:v>24841929</c:v>
                </c:pt>
                <c:pt idx="2">
                  <c:v>7122767</c:v>
                </c:pt>
                <c:pt idx="3">
                  <c:v>6184046</c:v>
                </c:pt>
                <c:pt idx="4">
                  <c:v>1554319</c:v>
                </c:pt>
                <c:pt idx="5">
                  <c:v>563045</c:v>
                </c:pt>
                <c:pt idx="6">
                  <c:v>221250</c:v>
                </c:pt>
                <c:pt idx="7">
                  <c:v>102242</c:v>
                </c:pt>
                <c:pt idx="8">
                  <c:v>68104</c:v>
                </c:pt>
                <c:pt idx="9">
                  <c:v>11887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TARRAGONA</c:v>
                </c:pt>
                <c:pt idx="7">
                  <c:v>VIGO</c:v>
                </c:pt>
                <c:pt idx="8">
                  <c:v>CASTELLON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44812537</c:v>
                </c:pt>
                <c:pt idx="1">
                  <c:v>32930951</c:v>
                </c:pt>
                <c:pt idx="2">
                  <c:v>17312221</c:v>
                </c:pt>
                <c:pt idx="3">
                  <c:v>11107051</c:v>
                </c:pt>
                <c:pt idx="4">
                  <c:v>5036565</c:v>
                </c:pt>
                <c:pt idx="5">
                  <c:v>2611021</c:v>
                </c:pt>
                <c:pt idx="6">
                  <c:v>2602888</c:v>
                </c:pt>
                <c:pt idx="7">
                  <c:v>2016302</c:v>
                </c:pt>
                <c:pt idx="8">
                  <c:v>1246131</c:v>
                </c:pt>
                <c:pt idx="9">
                  <c:v>1050207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TARRAGONA</c:v>
                </c:pt>
                <c:pt idx="7">
                  <c:v>VIGO</c:v>
                </c:pt>
                <c:pt idx="8">
                  <c:v>CASTELLON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38927280</c:v>
                </c:pt>
                <c:pt idx="1">
                  <c:v>34512251</c:v>
                </c:pt>
                <c:pt idx="2">
                  <c:v>15939983</c:v>
                </c:pt>
                <c:pt idx="3">
                  <c:v>9980421</c:v>
                </c:pt>
                <c:pt idx="4">
                  <c:v>4278554</c:v>
                </c:pt>
                <c:pt idx="5">
                  <c:v>2556749</c:v>
                </c:pt>
                <c:pt idx="6">
                  <c:v>2204362</c:v>
                </c:pt>
                <c:pt idx="7">
                  <c:v>1819158</c:v>
                </c:pt>
                <c:pt idx="8">
                  <c:v>789717</c:v>
                </c:pt>
                <c:pt idx="9">
                  <c:v>875639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BILBAO</c:v>
                </c:pt>
                <c:pt idx="7">
                  <c:v>SANTANDER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7915815</c:v>
                </c:pt>
                <c:pt idx="1">
                  <c:v>7294406</c:v>
                </c:pt>
                <c:pt idx="2">
                  <c:v>4310321</c:v>
                </c:pt>
                <c:pt idx="3">
                  <c:v>3834579</c:v>
                </c:pt>
                <c:pt idx="4">
                  <c:v>3043588</c:v>
                </c:pt>
                <c:pt idx="5">
                  <c:v>2187040</c:v>
                </c:pt>
                <c:pt idx="6">
                  <c:v>1220537</c:v>
                </c:pt>
                <c:pt idx="7">
                  <c:v>1192676</c:v>
                </c:pt>
                <c:pt idx="8">
                  <c:v>1134911</c:v>
                </c:pt>
                <c:pt idx="9">
                  <c:v>893886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BILBAO</c:v>
                </c:pt>
                <c:pt idx="7">
                  <c:v>SANTANDER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7732095</c:v>
                </c:pt>
                <c:pt idx="1">
                  <c:v>7394933</c:v>
                </c:pt>
                <c:pt idx="2">
                  <c:v>4131600</c:v>
                </c:pt>
                <c:pt idx="3">
                  <c:v>3933144</c:v>
                </c:pt>
                <c:pt idx="4">
                  <c:v>2997617</c:v>
                </c:pt>
                <c:pt idx="5">
                  <c:v>2078712</c:v>
                </c:pt>
                <c:pt idx="6">
                  <c:v>709083</c:v>
                </c:pt>
                <c:pt idx="7">
                  <c:v>695489</c:v>
                </c:pt>
                <c:pt idx="8">
                  <c:v>1098832</c:v>
                </c:pt>
                <c:pt idx="9">
                  <c:v>826050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3855453</c:v>
                </c:pt>
                <c:pt idx="1">
                  <c:v>2582518.0099999998</c:v>
                </c:pt>
                <c:pt idx="2">
                  <c:v>1760358</c:v>
                </c:pt>
                <c:pt idx="3">
                  <c:v>1021742</c:v>
                </c:pt>
                <c:pt idx="4">
                  <c:v>470631.5</c:v>
                </c:pt>
                <c:pt idx="5">
                  <c:v>326261</c:v>
                </c:pt>
                <c:pt idx="6">
                  <c:v>276207</c:v>
                </c:pt>
                <c:pt idx="7">
                  <c:v>231980</c:v>
                </c:pt>
                <c:pt idx="8">
                  <c:v>194690.5</c:v>
                </c:pt>
                <c:pt idx="9">
                  <c:v>138856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3357642</c:v>
                </c:pt>
                <c:pt idx="1">
                  <c:v>2773530</c:v>
                </c:pt>
                <c:pt idx="2">
                  <c:v>1650403.5</c:v>
                </c:pt>
                <c:pt idx="3">
                  <c:v>925911</c:v>
                </c:pt>
                <c:pt idx="4">
                  <c:v>399828.25</c:v>
                </c:pt>
                <c:pt idx="5">
                  <c:v>317362</c:v>
                </c:pt>
                <c:pt idx="6">
                  <c:v>264809</c:v>
                </c:pt>
                <c:pt idx="7">
                  <c:v>197756</c:v>
                </c:pt>
                <c:pt idx="8">
                  <c:v>179794</c:v>
                </c:pt>
                <c:pt idx="9">
                  <c:v>119172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2415556.5</c:v>
                </c:pt>
                <c:pt idx="1">
                  <c:v>1970902</c:v>
                </c:pt>
                <c:pt idx="2">
                  <c:v>620750</c:v>
                </c:pt>
                <c:pt idx="3">
                  <c:v>566476</c:v>
                </c:pt>
                <c:pt idx="4">
                  <c:v>259046</c:v>
                </c:pt>
                <c:pt idx="5">
                  <c:v>169034</c:v>
                </c:pt>
                <c:pt idx="6">
                  <c:v>14541</c:v>
                </c:pt>
                <c:pt idx="7">
                  <c:v>8537</c:v>
                </c:pt>
                <c:pt idx="8">
                  <c:v>5691</c:v>
                </c:pt>
                <c:pt idx="9">
                  <c:v>1815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2635816</c:v>
                </c:pt>
                <c:pt idx="1">
                  <c:v>1672152</c:v>
                </c:pt>
                <c:pt idx="2">
                  <c:v>542736</c:v>
                </c:pt>
                <c:pt idx="3">
                  <c:v>550541.5</c:v>
                </c:pt>
                <c:pt idx="4">
                  <c:v>250203</c:v>
                </c:pt>
                <c:pt idx="5">
                  <c:v>134347</c:v>
                </c:pt>
                <c:pt idx="6">
                  <c:v>15634</c:v>
                </c:pt>
                <c:pt idx="7">
                  <c:v>6699</c:v>
                </c:pt>
                <c:pt idx="8">
                  <c:v>4131</c:v>
                </c:pt>
                <c:pt idx="9">
                  <c:v>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BALEARES</c:v>
                </c:pt>
                <c:pt idx="7">
                  <c:v>BAHIA DE CADIZ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317438</c:v>
                </c:pt>
                <c:pt idx="1">
                  <c:v>271552</c:v>
                </c:pt>
                <c:pt idx="2">
                  <c:v>181965</c:v>
                </c:pt>
                <c:pt idx="3">
                  <c:v>124064</c:v>
                </c:pt>
                <c:pt idx="4">
                  <c:v>118396</c:v>
                </c:pt>
                <c:pt idx="5">
                  <c:v>114729</c:v>
                </c:pt>
                <c:pt idx="6">
                  <c:v>73220</c:v>
                </c:pt>
                <c:pt idx="7">
                  <c:v>57901</c:v>
                </c:pt>
                <c:pt idx="8">
                  <c:v>46377.25</c:v>
                </c:pt>
                <c:pt idx="9">
                  <c:v>40364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BALEARES</c:v>
                </c:pt>
                <c:pt idx="7">
                  <c:v>BAHIA DE CADIZ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302468</c:v>
                </c:pt>
                <c:pt idx="1">
                  <c:v>264210</c:v>
                </c:pt>
                <c:pt idx="2">
                  <c:v>208288.5</c:v>
                </c:pt>
                <c:pt idx="3">
                  <c:v>143779</c:v>
                </c:pt>
                <c:pt idx="4">
                  <c:v>100663</c:v>
                </c:pt>
                <c:pt idx="5">
                  <c:v>110795</c:v>
                </c:pt>
                <c:pt idx="6">
                  <c:v>121801</c:v>
                </c:pt>
                <c:pt idx="7">
                  <c:v>54804</c:v>
                </c:pt>
                <c:pt idx="8">
                  <c:v>50119.25</c:v>
                </c:pt>
                <c:pt idx="9">
                  <c:v>28375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1760487</c:v>
                </c:pt>
                <c:pt idx="1">
                  <c:v>1011917</c:v>
                </c:pt>
                <c:pt idx="2">
                  <c:v>418563.25</c:v>
                </c:pt>
                <c:pt idx="3">
                  <c:v>157944.5</c:v>
                </c:pt>
                <c:pt idx="4">
                  <c:v>149345.5</c:v>
                </c:pt>
                <c:pt idx="5">
                  <c:v>92268</c:v>
                </c:pt>
                <c:pt idx="6">
                  <c:v>83536</c:v>
                </c:pt>
                <c:pt idx="7">
                  <c:v>50359</c:v>
                </c:pt>
                <c:pt idx="8">
                  <c:v>42898</c:v>
                </c:pt>
                <c:pt idx="9">
                  <c:v>40168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1541711</c:v>
                </c:pt>
                <c:pt idx="1">
                  <c:v>891573.5</c:v>
                </c:pt>
                <c:pt idx="2">
                  <c:v>345578</c:v>
                </c:pt>
                <c:pt idx="3">
                  <c:v>127719</c:v>
                </c:pt>
                <c:pt idx="4">
                  <c:v>128869</c:v>
                </c:pt>
                <c:pt idx="5">
                  <c:v>60329</c:v>
                </c:pt>
                <c:pt idx="6">
                  <c:v>80705</c:v>
                </c:pt>
                <c:pt idx="7">
                  <c:v>49785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VIGO</c:v>
                </c:pt>
                <c:pt idx="6">
                  <c:v>BAHIA DE ALGECIRAS</c:v>
                </c:pt>
                <c:pt idx="7">
                  <c:v>SEVILLA</c:v>
                </c:pt>
                <c:pt idx="8">
                  <c:v>ALICANTE</c:v>
                </c:pt>
                <c:pt idx="9">
                  <c:v>BAHIA DE CADIZ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1884551</c:v>
                </c:pt>
                <c:pt idx="1">
                  <c:v>1193882</c:v>
                </c:pt>
                <c:pt idx="2">
                  <c:v>464940.5</c:v>
                </c:pt>
                <c:pt idx="3">
                  <c:v>400992</c:v>
                </c:pt>
                <c:pt idx="4">
                  <c:v>311720</c:v>
                </c:pt>
                <c:pt idx="5">
                  <c:v>186153.5</c:v>
                </c:pt>
                <c:pt idx="6">
                  <c:v>166961.51</c:v>
                </c:pt>
                <c:pt idx="7">
                  <c:v>138856</c:v>
                </c:pt>
                <c:pt idx="8">
                  <c:v>135467</c:v>
                </c:pt>
                <c:pt idx="9">
                  <c:v>100799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VIGO</c:v>
                </c:pt>
                <c:pt idx="6">
                  <c:v>BAHIA DE ALGECIRAS</c:v>
                </c:pt>
                <c:pt idx="7">
                  <c:v>SEVILLA</c:v>
                </c:pt>
                <c:pt idx="8">
                  <c:v>ALICANTE</c:v>
                </c:pt>
                <c:pt idx="9">
                  <c:v>BAHIA DE CADIZ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1685490</c:v>
                </c:pt>
                <c:pt idx="1">
                  <c:v>1099862</c:v>
                </c:pt>
                <c:pt idx="2">
                  <c:v>395697.25</c:v>
                </c:pt>
                <c:pt idx="3">
                  <c:v>383175</c:v>
                </c:pt>
                <c:pt idx="4">
                  <c:v>301728</c:v>
                </c:pt>
                <c:pt idx="5">
                  <c:v>173095</c:v>
                </c:pt>
                <c:pt idx="6">
                  <c:v>137714</c:v>
                </c:pt>
                <c:pt idx="7">
                  <c:v>118903</c:v>
                </c:pt>
                <c:pt idx="8">
                  <c:v>120705</c:v>
                </c:pt>
                <c:pt idx="9">
                  <c:v>96616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VIGO</c:v>
                </c:pt>
                <c:pt idx="7">
                  <c:v>ALMERIA</c:v>
                </c:pt>
                <c:pt idx="8">
                  <c:v>MALAGA</c:v>
                </c:pt>
                <c:pt idx="9">
                  <c:v>MELILLA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5292710</c:v>
                </c:pt>
                <c:pt idx="1">
                  <c:v>4367941</c:v>
                </c:pt>
                <c:pt idx="2">
                  <c:v>4203367</c:v>
                </c:pt>
                <c:pt idx="3">
                  <c:v>3312591</c:v>
                </c:pt>
                <c:pt idx="4">
                  <c:v>1734060</c:v>
                </c:pt>
                <c:pt idx="5">
                  <c:v>1335895</c:v>
                </c:pt>
                <c:pt idx="6">
                  <c:v>1020107</c:v>
                </c:pt>
                <c:pt idx="7">
                  <c:v>943611</c:v>
                </c:pt>
                <c:pt idx="8">
                  <c:v>920038</c:v>
                </c:pt>
                <c:pt idx="9">
                  <c:v>582611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VIGO</c:v>
                </c:pt>
                <c:pt idx="7">
                  <c:v>ALMERIA</c:v>
                </c:pt>
                <c:pt idx="8">
                  <c:v>MALAGA</c:v>
                </c:pt>
                <c:pt idx="9">
                  <c:v>MELILLA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5243290</c:v>
                </c:pt>
                <c:pt idx="1">
                  <c:v>4451588</c:v>
                </c:pt>
                <c:pt idx="2">
                  <c:v>3914159</c:v>
                </c:pt>
                <c:pt idx="3">
                  <c:v>3090939</c:v>
                </c:pt>
                <c:pt idx="4">
                  <c:v>1964253</c:v>
                </c:pt>
                <c:pt idx="5">
                  <c:v>1253217</c:v>
                </c:pt>
                <c:pt idx="6">
                  <c:v>1099429</c:v>
                </c:pt>
                <c:pt idx="7">
                  <c:v>1121845</c:v>
                </c:pt>
                <c:pt idx="8">
                  <c:v>723418</c:v>
                </c:pt>
                <c:pt idx="9">
                  <c:v>541978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MALAGA</c:v>
                </c:pt>
                <c:pt idx="3">
                  <c:v>SANTA CRUZ DE TENERIFE</c:v>
                </c:pt>
                <c:pt idx="4">
                  <c:v>LAS PALMAS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ALICANTE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2267450</c:v>
                </c:pt>
                <c:pt idx="1">
                  <c:v>1508273</c:v>
                </c:pt>
                <c:pt idx="2">
                  <c:v>619984</c:v>
                </c:pt>
                <c:pt idx="3">
                  <c:v>618548</c:v>
                </c:pt>
                <c:pt idx="4">
                  <c:v>502000</c:v>
                </c:pt>
                <c:pt idx="5">
                  <c:v>320965</c:v>
                </c:pt>
                <c:pt idx="6">
                  <c:v>248315</c:v>
                </c:pt>
                <c:pt idx="7">
                  <c:v>220346</c:v>
                </c:pt>
                <c:pt idx="8">
                  <c:v>98849</c:v>
                </c:pt>
                <c:pt idx="9">
                  <c:v>68493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MALAGA</c:v>
                </c:pt>
                <c:pt idx="3">
                  <c:v>SANTA CRUZ DE TENERIFE</c:v>
                </c:pt>
                <c:pt idx="4">
                  <c:v>LAS PALMAS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ALICANTE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2085265</c:v>
                </c:pt>
                <c:pt idx="1">
                  <c:v>1227377</c:v>
                </c:pt>
                <c:pt idx="2">
                  <c:v>444768</c:v>
                </c:pt>
                <c:pt idx="3">
                  <c:v>483175</c:v>
                </c:pt>
                <c:pt idx="4">
                  <c:v>533445</c:v>
                </c:pt>
                <c:pt idx="5">
                  <c:v>224890</c:v>
                </c:pt>
                <c:pt idx="6">
                  <c:v>177654</c:v>
                </c:pt>
                <c:pt idx="7">
                  <c:v>215394</c:v>
                </c:pt>
                <c:pt idx="8">
                  <c:v>63230</c:v>
                </c:pt>
                <c:pt idx="9">
                  <c:v>90857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SANTANDER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1091970</c:v>
                </c:pt>
                <c:pt idx="1">
                  <c:v>734030</c:v>
                </c:pt>
                <c:pt idx="2">
                  <c:v>411405</c:v>
                </c:pt>
                <c:pt idx="3">
                  <c:v>359295</c:v>
                </c:pt>
                <c:pt idx="4">
                  <c:v>285646</c:v>
                </c:pt>
                <c:pt idx="5">
                  <c:v>203252</c:v>
                </c:pt>
                <c:pt idx="6">
                  <c:v>173487</c:v>
                </c:pt>
                <c:pt idx="7">
                  <c:v>81694</c:v>
                </c:pt>
                <c:pt idx="8">
                  <c:v>72287</c:v>
                </c:pt>
                <c:pt idx="9">
                  <c:v>68880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SANTANDER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1112288</c:v>
                </c:pt>
                <c:pt idx="1">
                  <c:v>669920</c:v>
                </c:pt>
                <c:pt idx="2">
                  <c:v>408923</c:v>
                </c:pt>
                <c:pt idx="3">
                  <c:v>425738</c:v>
                </c:pt>
                <c:pt idx="4">
                  <c:v>254494</c:v>
                </c:pt>
                <c:pt idx="5">
                  <c:v>194270</c:v>
                </c:pt>
                <c:pt idx="6">
                  <c:v>236760</c:v>
                </c:pt>
                <c:pt idx="7">
                  <c:v>55190</c:v>
                </c:pt>
                <c:pt idx="8">
                  <c:v>85845</c:v>
                </c:pt>
                <c:pt idx="9">
                  <c:v>70173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26940</c:v>
                </c:pt>
                <c:pt idx="1">
                  <c:v>15613</c:v>
                </c:pt>
                <c:pt idx="2">
                  <c:v>11330</c:v>
                </c:pt>
                <c:pt idx="3">
                  <c:v>9695</c:v>
                </c:pt>
                <c:pt idx="4">
                  <c:v>7888</c:v>
                </c:pt>
                <c:pt idx="5">
                  <c:v>7570</c:v>
                </c:pt>
                <c:pt idx="6">
                  <c:v>6448</c:v>
                </c:pt>
                <c:pt idx="7">
                  <c:v>2941</c:v>
                </c:pt>
                <c:pt idx="8">
                  <c:v>2924</c:v>
                </c:pt>
                <c:pt idx="9">
                  <c:v>1824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22814</c:v>
                </c:pt>
                <c:pt idx="1">
                  <c:v>14111</c:v>
                </c:pt>
                <c:pt idx="2">
                  <c:v>11452</c:v>
                </c:pt>
                <c:pt idx="3">
                  <c:v>9436</c:v>
                </c:pt>
                <c:pt idx="4">
                  <c:v>7394</c:v>
                </c:pt>
                <c:pt idx="5">
                  <c:v>7805</c:v>
                </c:pt>
                <c:pt idx="6">
                  <c:v>6253</c:v>
                </c:pt>
                <c:pt idx="7">
                  <c:v>2778</c:v>
                </c:pt>
                <c:pt idx="8">
                  <c:v>2772</c:v>
                </c:pt>
                <c:pt idx="9">
                  <c:v>1977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270734840</c:v>
                </c:pt>
                <c:pt idx="1">
                  <c:v>238030521</c:v>
                </c:pt>
                <c:pt idx="2">
                  <c:v>186380080</c:v>
                </c:pt>
                <c:pt idx="3">
                  <c:v>173542761</c:v>
                </c:pt>
                <c:pt idx="4">
                  <c:v>163397528</c:v>
                </c:pt>
                <c:pt idx="5">
                  <c:v>143800480</c:v>
                </c:pt>
                <c:pt idx="6">
                  <c:v>58720739</c:v>
                </c:pt>
                <c:pt idx="7">
                  <c:v>41858637</c:v>
                </c:pt>
                <c:pt idx="8">
                  <c:v>39776637</c:v>
                </c:pt>
                <c:pt idx="9">
                  <c:v>39286520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251697462</c:v>
                </c:pt>
                <c:pt idx="1">
                  <c:v>228675520</c:v>
                </c:pt>
                <c:pt idx="2">
                  <c:v>165181412</c:v>
                </c:pt>
                <c:pt idx="3">
                  <c:v>162972448</c:v>
                </c:pt>
                <c:pt idx="4">
                  <c:v>149949387</c:v>
                </c:pt>
                <c:pt idx="5">
                  <c:v>126932291</c:v>
                </c:pt>
                <c:pt idx="6">
                  <c:v>58010269</c:v>
                </c:pt>
                <c:pt idx="7">
                  <c:v>39626451</c:v>
                </c:pt>
                <c:pt idx="8">
                  <c:v>39459726</c:v>
                </c:pt>
                <c:pt idx="9">
                  <c:v>34166108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821</c:v>
                </c:pt>
                <c:pt idx="1">
                  <c:v>714</c:v>
                </c:pt>
                <c:pt idx="2">
                  <c:v>320</c:v>
                </c:pt>
                <c:pt idx="3">
                  <c:v>308</c:v>
                </c:pt>
                <c:pt idx="4">
                  <c:v>305</c:v>
                </c:pt>
                <c:pt idx="5">
                  <c:v>290</c:v>
                </c:pt>
                <c:pt idx="6">
                  <c:v>153</c:v>
                </c:pt>
                <c:pt idx="7">
                  <c:v>110</c:v>
                </c:pt>
                <c:pt idx="8">
                  <c:v>74</c:v>
                </c:pt>
                <c:pt idx="9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768</c:v>
                </c:pt>
                <c:pt idx="1">
                  <c:v>638</c:v>
                </c:pt>
                <c:pt idx="2">
                  <c:v>294</c:v>
                </c:pt>
                <c:pt idx="3">
                  <c:v>332</c:v>
                </c:pt>
                <c:pt idx="4">
                  <c:v>279</c:v>
                </c:pt>
                <c:pt idx="5">
                  <c:v>218</c:v>
                </c:pt>
                <c:pt idx="6">
                  <c:v>137</c:v>
                </c:pt>
                <c:pt idx="7">
                  <c:v>98</c:v>
                </c:pt>
                <c:pt idx="8">
                  <c:v>47</c:v>
                </c:pt>
                <c:pt idx="9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I5" sqref="I5"/>
    </sheetView>
  </sheetViews>
  <sheetFormatPr baseColWidth="10" defaultRowHeight="15" x14ac:dyDescent="0.25"/>
  <cols>
    <col min="1" max="1" width="28.28515625" style="49" bestFit="1" customWidth="1"/>
    <col min="2" max="2" width="16" style="49" bestFit="1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39</v>
      </c>
    </row>
    <row r="4" spans="1:9" x14ac:dyDescent="0.25">
      <c r="F4" s="51"/>
      <c r="G4" s="51"/>
      <c r="I4" s="52">
        <v>40554</v>
      </c>
    </row>
    <row r="6" spans="1:9" x14ac:dyDescent="0.25">
      <c r="A6" s="53" t="s">
        <v>42</v>
      </c>
      <c r="B6" s="54"/>
      <c r="C6" s="54"/>
      <c r="D6" s="55" t="s">
        <v>97</v>
      </c>
      <c r="E6" s="56"/>
      <c r="F6" s="55" t="s">
        <v>40</v>
      </c>
      <c r="G6" s="56"/>
      <c r="H6" s="55" t="s">
        <v>41</v>
      </c>
      <c r="I6" s="56"/>
    </row>
    <row r="7" spans="1:9" x14ac:dyDescent="0.25">
      <c r="A7" s="57"/>
      <c r="B7" s="57"/>
      <c r="C7" s="57"/>
      <c r="D7" s="58">
        <v>2009</v>
      </c>
      <c r="E7" s="58">
        <v>2010</v>
      </c>
      <c r="F7" s="58">
        <v>2009</v>
      </c>
      <c r="G7" s="58">
        <v>2010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11395752</v>
      </c>
      <c r="E8" s="61">
        <v>13880650</v>
      </c>
      <c r="F8" s="61">
        <v>132008908</v>
      </c>
      <c r="G8" s="61">
        <v>134445609</v>
      </c>
      <c r="H8" s="61">
        <v>2436701</v>
      </c>
      <c r="I8" s="62">
        <f>((G8*100/F8)-100)</f>
        <v>1.8458610384081027</v>
      </c>
    </row>
    <row r="9" spans="1:9" x14ac:dyDescent="0.25">
      <c r="A9" s="63"/>
      <c r="B9" s="64"/>
      <c r="C9" s="60" t="s">
        <v>15</v>
      </c>
      <c r="D9" s="61">
        <v>7621128</v>
      </c>
      <c r="E9" s="61">
        <v>7019575</v>
      </c>
      <c r="F9" s="61">
        <v>71499213</v>
      </c>
      <c r="G9" s="61">
        <v>71641562</v>
      </c>
      <c r="H9" s="61">
        <v>142349</v>
      </c>
      <c r="I9" s="62">
        <f t="shared" ref="I9:I19" si="0">((G9*100/F9)-100)</f>
        <v>0.19909170189048098</v>
      </c>
    </row>
    <row r="10" spans="1:9" x14ac:dyDescent="0.25">
      <c r="A10" s="63"/>
      <c r="B10" s="59" t="s">
        <v>16</v>
      </c>
      <c r="C10" s="60" t="s">
        <v>17</v>
      </c>
      <c r="D10" s="61">
        <v>4295267</v>
      </c>
      <c r="E10" s="61">
        <v>4293702</v>
      </c>
      <c r="F10" s="61">
        <v>44714408</v>
      </c>
      <c r="G10" s="61">
        <v>48060407</v>
      </c>
      <c r="H10" s="61">
        <v>3345999</v>
      </c>
      <c r="I10" s="62">
        <f t="shared" si="0"/>
        <v>7.4830443914185309</v>
      </c>
    </row>
    <row r="11" spans="1:9" x14ac:dyDescent="0.25">
      <c r="A11" s="63"/>
      <c r="B11" s="63"/>
      <c r="C11" s="60" t="s">
        <v>18</v>
      </c>
      <c r="D11" s="61">
        <v>10922326</v>
      </c>
      <c r="E11" s="61">
        <v>11601131</v>
      </c>
      <c r="F11" s="61">
        <v>116582421</v>
      </c>
      <c r="G11" s="61">
        <v>125905194</v>
      </c>
      <c r="H11" s="61">
        <v>9322773</v>
      </c>
      <c r="I11" s="62">
        <f t="shared" si="0"/>
        <v>7.9967227649183883</v>
      </c>
    </row>
    <row r="12" spans="1:9" x14ac:dyDescent="0.25">
      <c r="A12" s="64"/>
      <c r="B12" s="64"/>
      <c r="C12" s="60" t="s">
        <v>2</v>
      </c>
      <c r="D12" s="61">
        <v>15217593</v>
      </c>
      <c r="E12" s="61">
        <v>15894833</v>
      </c>
      <c r="F12" s="61">
        <v>161296829</v>
      </c>
      <c r="G12" s="61">
        <v>173965601</v>
      </c>
      <c r="H12" s="61">
        <v>12668772</v>
      </c>
      <c r="I12" s="62">
        <f t="shared" si="0"/>
        <v>7.8543217982295204</v>
      </c>
    </row>
    <row r="13" spans="1:9" x14ac:dyDescent="0.25">
      <c r="A13" s="65"/>
      <c r="B13" s="65"/>
      <c r="C13" s="66" t="s">
        <v>2</v>
      </c>
      <c r="D13" s="67">
        <v>34234473</v>
      </c>
      <c r="E13" s="67">
        <v>36795058</v>
      </c>
      <c r="F13" s="67">
        <v>364804950</v>
      </c>
      <c r="G13" s="67">
        <v>380052772</v>
      </c>
      <c r="H13" s="67">
        <v>15247822</v>
      </c>
      <c r="I13" s="68">
        <f t="shared" si="0"/>
        <v>4.1797190526060604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17584</v>
      </c>
      <c r="E14" s="61">
        <v>18205</v>
      </c>
      <c r="F14" s="61">
        <v>226104</v>
      </c>
      <c r="G14" s="61">
        <v>213849</v>
      </c>
      <c r="H14" s="61">
        <v>-12255</v>
      </c>
      <c r="I14" s="62">
        <f t="shared" si="0"/>
        <v>-5.4200721791741842</v>
      </c>
    </row>
    <row r="15" spans="1:9" x14ac:dyDescent="0.25">
      <c r="A15" s="63"/>
      <c r="B15" s="59" t="s">
        <v>7</v>
      </c>
      <c r="C15" s="60" t="s">
        <v>8</v>
      </c>
      <c r="D15" s="61">
        <v>607821</v>
      </c>
      <c r="E15" s="61">
        <v>549445</v>
      </c>
      <c r="F15" s="61">
        <v>6891421</v>
      </c>
      <c r="G15" s="61">
        <v>6367242</v>
      </c>
      <c r="H15" s="61">
        <v>-524179</v>
      </c>
      <c r="I15" s="62">
        <f t="shared" si="0"/>
        <v>-7.6062542108514322</v>
      </c>
    </row>
    <row r="16" spans="1:9" x14ac:dyDescent="0.25">
      <c r="A16" s="63"/>
      <c r="B16" s="64"/>
      <c r="C16" s="60" t="s">
        <v>9</v>
      </c>
      <c r="D16" s="61">
        <v>222611</v>
      </c>
      <c r="E16" s="61">
        <v>215694</v>
      </c>
      <c r="F16" s="61">
        <v>2578157</v>
      </c>
      <c r="G16" s="61">
        <v>2337983</v>
      </c>
      <c r="H16" s="61">
        <v>-240174</v>
      </c>
      <c r="I16" s="62">
        <f t="shared" si="0"/>
        <v>-9.3157243720999219</v>
      </c>
    </row>
    <row r="17" spans="1:9" x14ac:dyDescent="0.25">
      <c r="A17" s="64"/>
      <c r="B17" s="69" t="s">
        <v>10</v>
      </c>
      <c r="C17" s="60" t="s">
        <v>11</v>
      </c>
      <c r="D17" s="61">
        <v>278560</v>
      </c>
      <c r="E17" s="61">
        <v>337723</v>
      </c>
      <c r="F17" s="61">
        <v>2697469</v>
      </c>
      <c r="G17" s="61">
        <v>2818544</v>
      </c>
      <c r="H17" s="61">
        <v>121075</v>
      </c>
      <c r="I17" s="62">
        <f t="shared" si="0"/>
        <v>4.4884667812679169</v>
      </c>
    </row>
    <row r="18" spans="1:9" x14ac:dyDescent="0.25">
      <c r="A18" s="70"/>
      <c r="B18" s="70"/>
      <c r="C18" s="66" t="s">
        <v>2</v>
      </c>
      <c r="D18" s="67">
        <v>1126576</v>
      </c>
      <c r="E18" s="67">
        <v>1121067</v>
      </c>
      <c r="F18" s="67">
        <v>12393151</v>
      </c>
      <c r="G18" s="67">
        <v>11737618</v>
      </c>
      <c r="H18" s="67">
        <v>-655533</v>
      </c>
      <c r="I18" s="68">
        <f t="shared" si="0"/>
        <v>-5.2894780350856649</v>
      </c>
    </row>
    <row r="19" spans="1:9" x14ac:dyDescent="0.25">
      <c r="A19" s="71"/>
      <c r="B19" s="71"/>
      <c r="C19" s="72" t="s">
        <v>1</v>
      </c>
      <c r="D19" s="73">
        <f>+D13+D18</f>
        <v>35361049</v>
      </c>
      <c r="E19" s="73">
        <f t="shared" ref="E19:G19" si="1">+E13+E18</f>
        <v>37916125</v>
      </c>
      <c r="F19" s="73">
        <f t="shared" si="1"/>
        <v>377198101</v>
      </c>
      <c r="G19" s="73">
        <f t="shared" si="1"/>
        <v>391790390</v>
      </c>
      <c r="H19" s="73">
        <f t="shared" ref="H19" si="2">G19-F19</f>
        <v>14592289</v>
      </c>
      <c r="I19" s="74">
        <f t="shared" si="0"/>
        <v>3.8686008655170809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7367148</v>
      </c>
      <c r="E21" s="61">
        <v>7684830</v>
      </c>
      <c r="F21" s="61">
        <v>80718825</v>
      </c>
      <c r="G21" s="61">
        <v>85412375</v>
      </c>
      <c r="H21" s="61">
        <v>4693550</v>
      </c>
      <c r="I21" s="62">
        <f t="shared" ref="I21:I34" si="3">((G21*100/F21)-100)</f>
        <v>5.8146906870857009</v>
      </c>
    </row>
    <row r="22" spans="1:9" x14ac:dyDescent="0.25">
      <c r="A22" s="63"/>
      <c r="B22" s="64"/>
      <c r="C22" s="60" t="s">
        <v>22</v>
      </c>
      <c r="D22" s="61">
        <v>6912903</v>
      </c>
      <c r="E22" s="61">
        <v>7080292</v>
      </c>
      <c r="F22" s="61">
        <v>73456121</v>
      </c>
      <c r="G22" s="61">
        <v>78067110</v>
      </c>
      <c r="H22" s="61">
        <v>4610989</v>
      </c>
      <c r="I22" s="62">
        <f t="shared" si="3"/>
        <v>6.2772018685821962</v>
      </c>
    </row>
    <row r="23" spans="1:9" x14ac:dyDescent="0.25">
      <c r="A23" s="63"/>
      <c r="B23" s="69" t="s">
        <v>23</v>
      </c>
      <c r="C23" s="60" t="s">
        <v>24</v>
      </c>
      <c r="D23" s="61">
        <v>3271894</v>
      </c>
      <c r="E23" s="61">
        <v>3298508</v>
      </c>
      <c r="F23" s="61">
        <v>35152399</v>
      </c>
      <c r="G23" s="61">
        <v>36415975</v>
      </c>
      <c r="H23" s="61">
        <v>1263576</v>
      </c>
      <c r="I23" s="62">
        <f t="shared" si="3"/>
        <v>3.5945654804384759</v>
      </c>
    </row>
    <row r="24" spans="1:9" x14ac:dyDescent="0.25">
      <c r="A24" s="63"/>
      <c r="B24" s="59" t="s">
        <v>25</v>
      </c>
      <c r="C24" s="60" t="s">
        <v>26</v>
      </c>
      <c r="D24" s="61">
        <v>993753.5</v>
      </c>
      <c r="E24" s="61">
        <v>1042331.25</v>
      </c>
      <c r="F24" s="61">
        <v>10759577.25</v>
      </c>
      <c r="G24" s="61">
        <v>11442837.01</v>
      </c>
      <c r="H24" s="61">
        <v>683259.75999999978</v>
      </c>
      <c r="I24" s="62">
        <f t="shared" si="3"/>
        <v>6.3502472645939747</v>
      </c>
    </row>
    <row r="25" spans="1:9" x14ac:dyDescent="0.25">
      <c r="A25" s="63"/>
      <c r="B25" s="63"/>
      <c r="C25" s="60" t="s">
        <v>21</v>
      </c>
      <c r="D25" s="61">
        <v>554876.5</v>
      </c>
      <c r="E25" s="61">
        <v>547391.5</v>
      </c>
      <c r="F25" s="61">
        <v>5814720.5</v>
      </c>
      <c r="G25" s="61">
        <v>6034261.5</v>
      </c>
      <c r="H25" s="61">
        <v>219541</v>
      </c>
      <c r="I25" s="62">
        <f t="shared" si="3"/>
        <v>3.7756070992578259</v>
      </c>
    </row>
    <row r="26" spans="1:9" x14ac:dyDescent="0.25">
      <c r="A26" s="63"/>
      <c r="B26" s="63"/>
      <c r="C26" s="60" t="s">
        <v>27</v>
      </c>
      <c r="D26" s="61">
        <v>140300.5</v>
      </c>
      <c r="E26" s="61">
        <v>138196.5</v>
      </c>
      <c r="F26" s="61">
        <v>1524766.75</v>
      </c>
      <c r="G26" s="61">
        <v>1478110.26</v>
      </c>
      <c r="H26" s="61">
        <v>-46656.489999999991</v>
      </c>
      <c r="I26" s="62">
        <f t="shared" si="3"/>
        <v>-3.0599099829531298</v>
      </c>
    </row>
    <row r="27" spans="1:9" x14ac:dyDescent="0.25">
      <c r="A27" s="63"/>
      <c r="B27" s="63"/>
      <c r="C27" s="60" t="s">
        <v>28</v>
      </c>
      <c r="D27" s="61">
        <v>298559.5</v>
      </c>
      <c r="E27" s="61">
        <v>356743.25</v>
      </c>
      <c r="F27" s="61">
        <v>3420065</v>
      </c>
      <c r="G27" s="61">
        <v>3930437.25</v>
      </c>
      <c r="H27" s="61">
        <v>510372.25</v>
      </c>
      <c r="I27" s="62">
        <f t="shared" si="3"/>
        <v>14.922881582659983</v>
      </c>
    </row>
    <row r="28" spans="1:9" x14ac:dyDescent="0.25">
      <c r="A28" s="63"/>
      <c r="B28" s="64"/>
      <c r="C28" s="60" t="s">
        <v>29</v>
      </c>
      <c r="D28" s="61">
        <v>438877</v>
      </c>
      <c r="E28" s="61">
        <v>494939.75</v>
      </c>
      <c r="F28" s="61">
        <v>4944856.75</v>
      </c>
      <c r="G28" s="61">
        <v>5408575.5099999998</v>
      </c>
      <c r="H28" s="61">
        <v>463718.75999999978</v>
      </c>
      <c r="I28" s="62">
        <f t="shared" si="3"/>
        <v>9.3777996703342268</v>
      </c>
    </row>
    <row r="29" spans="1:9" x14ac:dyDescent="0.25">
      <c r="A29" s="63"/>
      <c r="B29" s="59" t="s">
        <v>30</v>
      </c>
      <c r="C29" s="60" t="s">
        <v>31</v>
      </c>
      <c r="D29" s="61">
        <v>1702886</v>
      </c>
      <c r="E29" s="61">
        <v>1747088</v>
      </c>
      <c r="F29" s="61">
        <v>24907537</v>
      </c>
      <c r="G29" s="61">
        <v>25414697</v>
      </c>
      <c r="H29" s="61">
        <v>507160</v>
      </c>
      <c r="I29" s="62">
        <f t="shared" si="3"/>
        <v>2.03617081849562</v>
      </c>
    </row>
    <row r="30" spans="1:9" x14ac:dyDescent="0.25">
      <c r="A30" s="63"/>
      <c r="B30" s="64"/>
      <c r="C30" s="60" t="s">
        <v>32</v>
      </c>
      <c r="D30" s="61">
        <v>583388</v>
      </c>
      <c r="E30" s="61">
        <v>616025</v>
      </c>
      <c r="F30" s="61">
        <v>5718876</v>
      </c>
      <c r="G30" s="61">
        <v>6686551</v>
      </c>
      <c r="H30" s="61">
        <v>967675</v>
      </c>
      <c r="I30" s="62">
        <f t="shared" si="3"/>
        <v>16.920720085555274</v>
      </c>
    </row>
    <row r="31" spans="1:9" x14ac:dyDescent="0.25">
      <c r="A31" s="63"/>
      <c r="B31" s="69" t="s">
        <v>33</v>
      </c>
      <c r="C31" s="60" t="s">
        <v>34</v>
      </c>
      <c r="D31" s="61">
        <v>225630</v>
      </c>
      <c r="E31" s="61">
        <v>236280</v>
      </c>
      <c r="F31" s="61">
        <v>3644789</v>
      </c>
      <c r="G31" s="61">
        <v>3605739</v>
      </c>
      <c r="H31" s="61">
        <v>-39050</v>
      </c>
      <c r="I31" s="62">
        <f t="shared" si="3"/>
        <v>-1.0713926101071962</v>
      </c>
    </row>
    <row r="32" spans="1:9" x14ac:dyDescent="0.25">
      <c r="A32" s="63"/>
      <c r="B32" s="59" t="s">
        <v>35</v>
      </c>
      <c r="C32" s="60" t="s">
        <v>36</v>
      </c>
      <c r="D32" s="61">
        <v>9382</v>
      </c>
      <c r="E32" s="61">
        <v>9889</v>
      </c>
      <c r="F32" s="61">
        <v>105889</v>
      </c>
      <c r="G32" s="61">
        <v>112525</v>
      </c>
      <c r="H32" s="61">
        <v>6636</v>
      </c>
      <c r="I32" s="62">
        <f t="shared" si="3"/>
        <v>6.2669399087724003</v>
      </c>
    </row>
    <row r="33" spans="1:9" x14ac:dyDescent="0.25">
      <c r="A33" s="63"/>
      <c r="B33" s="63"/>
      <c r="C33" s="60" t="s">
        <v>37</v>
      </c>
      <c r="D33" s="61">
        <v>135350060</v>
      </c>
      <c r="E33" s="61">
        <v>147988948</v>
      </c>
      <c r="F33" s="61">
        <v>1491044192</v>
      </c>
      <c r="G33" s="61">
        <v>1600491464</v>
      </c>
      <c r="H33" s="61">
        <v>109447272</v>
      </c>
      <c r="I33" s="62">
        <f t="shared" si="3"/>
        <v>7.3403104071109908</v>
      </c>
    </row>
    <row r="34" spans="1:9" x14ac:dyDescent="0.25">
      <c r="A34" s="76"/>
      <c r="B34" s="77"/>
      <c r="C34" s="60" t="s">
        <v>38</v>
      </c>
      <c r="D34" s="61">
        <v>344</v>
      </c>
      <c r="E34" s="61">
        <v>336</v>
      </c>
      <c r="F34" s="61">
        <v>3170</v>
      </c>
      <c r="G34" s="61">
        <v>3391</v>
      </c>
      <c r="H34" s="61">
        <v>221</v>
      </c>
      <c r="I34" s="62">
        <f t="shared" si="3"/>
        <v>6.9716088328075756</v>
      </c>
    </row>
  </sheetData>
  <mergeCells count="14">
    <mergeCell ref="A21:A34"/>
    <mergeCell ref="B21:B22"/>
    <mergeCell ref="B24:B28"/>
    <mergeCell ref="B29:B30"/>
    <mergeCell ref="B32:B34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40554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7">
        <v>1038757</v>
      </c>
      <c r="C7" s="37">
        <v>1065028</v>
      </c>
      <c r="D7" s="37">
        <v>10824878</v>
      </c>
      <c r="E7" s="37">
        <v>11206048</v>
      </c>
      <c r="F7" s="10">
        <f>((E7*100)/D7)-100</f>
        <v>3.5212406089010955</v>
      </c>
      <c r="G7" s="1"/>
      <c r="H7" s="1"/>
      <c r="I7" s="1"/>
    </row>
    <row r="8" spans="1:12" x14ac:dyDescent="0.25">
      <c r="A8" s="11" t="s">
        <v>45</v>
      </c>
      <c r="B8" s="38">
        <v>277881</v>
      </c>
      <c r="C8" s="38">
        <v>161267</v>
      </c>
      <c r="D8" s="38">
        <v>2323401</v>
      </c>
      <c r="E8" s="38">
        <v>1982030</v>
      </c>
      <c r="F8" s="13">
        <f t="shared" ref="F8:F35" si="0">((E8*100)/D8)-100</f>
        <v>-14.69272846142357</v>
      </c>
      <c r="G8" s="1"/>
      <c r="H8" s="1"/>
      <c r="I8" s="1"/>
    </row>
    <row r="9" spans="1:12" x14ac:dyDescent="0.25">
      <c r="A9" s="8" t="s">
        <v>46</v>
      </c>
      <c r="B9" s="37">
        <v>344691</v>
      </c>
      <c r="C9" s="37">
        <v>378438</v>
      </c>
      <c r="D9" s="37">
        <v>3672224</v>
      </c>
      <c r="E9" s="37">
        <v>3540357</v>
      </c>
      <c r="F9" s="10">
        <f t="shared" si="0"/>
        <v>-3.5909301829082381</v>
      </c>
      <c r="G9" s="1"/>
      <c r="H9" s="1"/>
      <c r="I9" s="1"/>
    </row>
    <row r="10" spans="1:12" x14ac:dyDescent="0.25">
      <c r="A10" s="11" t="s">
        <v>47</v>
      </c>
      <c r="B10" s="38">
        <v>324624</v>
      </c>
      <c r="C10" s="38">
        <v>347758</v>
      </c>
      <c r="D10" s="38">
        <v>3713066</v>
      </c>
      <c r="E10" s="38">
        <v>4237949</v>
      </c>
      <c r="F10" s="13">
        <f t="shared" si="0"/>
        <v>14.136107464828257</v>
      </c>
      <c r="G10" s="1"/>
      <c r="H10" s="1"/>
      <c r="I10" s="1"/>
    </row>
    <row r="11" spans="1:12" x14ac:dyDescent="0.25">
      <c r="A11" s="8" t="s">
        <v>48</v>
      </c>
      <c r="B11" s="37">
        <v>6151527</v>
      </c>
      <c r="C11" s="37">
        <v>6843067</v>
      </c>
      <c r="D11" s="37">
        <v>63639584</v>
      </c>
      <c r="E11" s="37">
        <v>63539843</v>
      </c>
      <c r="F11" s="10">
        <f t="shared" si="0"/>
        <v>-0.15672792581422357</v>
      </c>
      <c r="G11" s="1"/>
      <c r="H11" s="1"/>
      <c r="I11" s="1"/>
    </row>
    <row r="12" spans="1:12" x14ac:dyDescent="0.25">
      <c r="A12" s="11" t="s">
        <v>49</v>
      </c>
      <c r="B12" s="38">
        <v>455811</v>
      </c>
      <c r="C12" s="38">
        <v>313058</v>
      </c>
      <c r="D12" s="38">
        <v>3655856</v>
      </c>
      <c r="E12" s="38">
        <v>3511711</v>
      </c>
      <c r="F12" s="13">
        <f t="shared" si="0"/>
        <v>-3.9428522348801494</v>
      </c>
      <c r="G12" s="1"/>
      <c r="H12" s="1"/>
      <c r="I12" s="1"/>
    </row>
    <row r="13" spans="1:12" x14ac:dyDescent="0.25">
      <c r="A13" s="8" t="s">
        <v>50</v>
      </c>
      <c r="B13" s="37">
        <v>806673</v>
      </c>
      <c r="C13" s="37">
        <v>867670</v>
      </c>
      <c r="D13" s="37">
        <v>11075948</v>
      </c>
      <c r="E13" s="37">
        <v>10936357</v>
      </c>
      <c r="F13" s="10">
        <f t="shared" si="0"/>
        <v>-1.2603074698436671</v>
      </c>
      <c r="G13" s="1"/>
      <c r="H13" s="1"/>
      <c r="I13" s="1"/>
    </row>
    <row r="14" spans="1:12" x14ac:dyDescent="0.25">
      <c r="A14" s="11" t="s">
        <v>51</v>
      </c>
      <c r="B14" s="38">
        <v>3581071</v>
      </c>
      <c r="C14" s="38">
        <v>3774932</v>
      </c>
      <c r="D14" s="38">
        <v>39236338</v>
      </c>
      <c r="E14" s="38">
        <v>39941007</v>
      </c>
      <c r="F14" s="13">
        <f t="shared" si="0"/>
        <v>1.7959601632547901</v>
      </c>
      <c r="G14" s="1"/>
      <c r="H14" s="1"/>
      <c r="I14" s="1"/>
    </row>
    <row r="15" spans="1:12" x14ac:dyDescent="0.25">
      <c r="A15" s="8" t="s">
        <v>52</v>
      </c>
      <c r="B15" s="37">
        <v>2709000</v>
      </c>
      <c r="C15" s="37">
        <v>3072595</v>
      </c>
      <c r="D15" s="37">
        <v>29487426</v>
      </c>
      <c r="E15" s="37">
        <v>31254606</v>
      </c>
      <c r="F15" s="10">
        <f t="shared" si="0"/>
        <v>5.9929951159521408</v>
      </c>
      <c r="G15" s="1"/>
      <c r="H15" s="1"/>
      <c r="I15" s="1"/>
    </row>
    <row r="16" spans="1:12" x14ac:dyDescent="0.25">
      <c r="A16" s="11" t="s">
        <v>53</v>
      </c>
      <c r="B16" s="38">
        <v>1339364</v>
      </c>
      <c r="C16" s="38">
        <v>1665133</v>
      </c>
      <c r="D16" s="38">
        <v>19252719</v>
      </c>
      <c r="E16" s="38">
        <v>17601924</v>
      </c>
      <c r="F16" s="13">
        <f t="shared" si="0"/>
        <v>-8.5743473428350541</v>
      </c>
      <c r="G16" s="1"/>
      <c r="H16" s="1"/>
      <c r="I16" s="1"/>
    </row>
    <row r="17" spans="1:9" x14ac:dyDescent="0.25">
      <c r="A17" s="8" t="s">
        <v>54</v>
      </c>
      <c r="B17" s="37">
        <v>1017585</v>
      </c>
      <c r="C17" s="37">
        <v>1139960</v>
      </c>
      <c r="D17" s="37">
        <v>10192853</v>
      </c>
      <c r="E17" s="37">
        <v>11164512</v>
      </c>
      <c r="F17" s="10">
        <f t="shared" si="0"/>
        <v>9.5327480931982507</v>
      </c>
      <c r="G17" s="1"/>
      <c r="H17" s="1"/>
      <c r="I17" s="1"/>
    </row>
    <row r="18" spans="1:9" x14ac:dyDescent="0.25">
      <c r="A18" s="11" t="s">
        <v>55</v>
      </c>
      <c r="B18" s="38">
        <v>449080</v>
      </c>
      <c r="C18" s="38">
        <v>236959</v>
      </c>
      <c r="D18" s="38">
        <v>2514189</v>
      </c>
      <c r="E18" s="38">
        <v>2466252</v>
      </c>
      <c r="F18" s="13">
        <f t="shared" si="0"/>
        <v>-1.9066585686278898</v>
      </c>
      <c r="G18" s="1"/>
      <c r="H18" s="1"/>
      <c r="I18" s="1"/>
    </row>
    <row r="19" spans="1:9" x14ac:dyDescent="0.25">
      <c r="A19" s="8" t="s">
        <v>56</v>
      </c>
      <c r="B19" s="37">
        <v>939478</v>
      </c>
      <c r="C19" s="37">
        <v>641547</v>
      </c>
      <c r="D19" s="37">
        <v>10960883</v>
      </c>
      <c r="E19" s="37">
        <v>9788786</v>
      </c>
      <c r="F19" s="10">
        <f t="shared" si="0"/>
        <v>-10.693454167880446</v>
      </c>
      <c r="G19" s="1"/>
      <c r="H19" s="1"/>
      <c r="I19" s="1"/>
    </row>
    <row r="20" spans="1:9" x14ac:dyDescent="0.25">
      <c r="A20" s="11" t="s">
        <v>57</v>
      </c>
      <c r="B20" s="38">
        <v>1921359</v>
      </c>
      <c r="C20" s="38">
        <v>1375608</v>
      </c>
      <c r="D20" s="38">
        <v>13142334</v>
      </c>
      <c r="E20" s="38">
        <v>14437412</v>
      </c>
      <c r="F20" s="13">
        <f t="shared" si="0"/>
        <v>9.8542465896849052</v>
      </c>
      <c r="G20" s="1"/>
      <c r="H20" s="1"/>
      <c r="I20" s="1"/>
    </row>
    <row r="21" spans="1:9" x14ac:dyDescent="0.25">
      <c r="A21" s="8" t="s">
        <v>58</v>
      </c>
      <c r="B21" s="37">
        <v>1162354</v>
      </c>
      <c r="C21" s="37">
        <v>1988044</v>
      </c>
      <c r="D21" s="37">
        <v>15750615</v>
      </c>
      <c r="E21" s="37">
        <v>19229514</v>
      </c>
      <c r="F21" s="10">
        <f t="shared" si="0"/>
        <v>22.087385159246168</v>
      </c>
      <c r="G21" s="1"/>
      <c r="H21" s="1"/>
      <c r="I21" s="1"/>
    </row>
    <row r="22" spans="1:9" x14ac:dyDescent="0.25">
      <c r="A22" s="11" t="s">
        <v>59</v>
      </c>
      <c r="B22" s="38">
        <v>1912414</v>
      </c>
      <c r="C22" s="38">
        <v>1785414</v>
      </c>
      <c r="D22" s="38">
        <v>19437048</v>
      </c>
      <c r="E22" s="38">
        <v>20696072</v>
      </c>
      <c r="F22" s="13">
        <f t="shared" si="0"/>
        <v>6.4774445172950124</v>
      </c>
      <c r="G22" s="1"/>
      <c r="H22" s="1"/>
      <c r="I22" s="1"/>
    </row>
    <row r="23" spans="1:9" x14ac:dyDescent="0.25">
      <c r="A23" s="8" t="s">
        <v>60</v>
      </c>
      <c r="B23" s="37">
        <v>167504</v>
      </c>
      <c r="C23" s="37">
        <v>145971</v>
      </c>
      <c r="D23" s="37">
        <v>1993730</v>
      </c>
      <c r="E23" s="37">
        <v>2144599</v>
      </c>
      <c r="F23" s="10">
        <f t="shared" si="0"/>
        <v>7.5671730876297261</v>
      </c>
      <c r="G23" s="1"/>
      <c r="H23" s="1"/>
      <c r="I23" s="1"/>
    </row>
    <row r="24" spans="1:9" x14ac:dyDescent="0.25">
      <c r="A24" s="11" t="s">
        <v>61</v>
      </c>
      <c r="B24" s="38">
        <v>127782</v>
      </c>
      <c r="C24" s="38">
        <v>126921</v>
      </c>
      <c r="D24" s="38">
        <v>1492231</v>
      </c>
      <c r="E24" s="38">
        <v>1766876</v>
      </c>
      <c r="F24" s="13">
        <f t="shared" si="0"/>
        <v>18.404992256560817</v>
      </c>
      <c r="G24" s="1"/>
      <c r="H24" s="1"/>
      <c r="I24" s="1"/>
    </row>
    <row r="25" spans="1:9" x14ac:dyDescent="0.25">
      <c r="A25" s="8" t="s">
        <v>62</v>
      </c>
      <c r="B25" s="37">
        <v>72574</v>
      </c>
      <c r="C25" s="37">
        <v>58945</v>
      </c>
      <c r="D25" s="37">
        <v>780564</v>
      </c>
      <c r="E25" s="37">
        <v>753327</v>
      </c>
      <c r="F25" s="10">
        <f t="shared" si="0"/>
        <v>-3.4893999723277034</v>
      </c>
      <c r="G25" s="1"/>
      <c r="H25" s="1"/>
      <c r="I25" s="1"/>
    </row>
    <row r="26" spans="1:9" x14ac:dyDescent="0.25">
      <c r="A26" s="11" t="s">
        <v>63</v>
      </c>
      <c r="B26" s="38">
        <v>204197</v>
      </c>
      <c r="C26" s="38">
        <v>161304</v>
      </c>
      <c r="D26" s="38">
        <v>1823340</v>
      </c>
      <c r="E26" s="38">
        <v>1768237</v>
      </c>
      <c r="F26" s="13">
        <f t="shared" si="0"/>
        <v>-3.0220913269055671</v>
      </c>
      <c r="G26" s="1"/>
      <c r="H26" s="1"/>
      <c r="I26" s="1"/>
    </row>
    <row r="27" spans="1:9" x14ac:dyDescent="0.25">
      <c r="A27" s="8" t="s">
        <v>64</v>
      </c>
      <c r="B27" s="37">
        <v>336777</v>
      </c>
      <c r="C27" s="37">
        <v>344574</v>
      </c>
      <c r="D27" s="37">
        <v>3173733</v>
      </c>
      <c r="E27" s="37">
        <v>3521356</v>
      </c>
      <c r="F27" s="10">
        <f t="shared" si="0"/>
        <v>10.953126806823391</v>
      </c>
      <c r="G27" s="1"/>
      <c r="H27" s="1"/>
      <c r="I27" s="1"/>
    </row>
    <row r="28" spans="1:9" x14ac:dyDescent="0.25">
      <c r="A28" s="11" t="s">
        <v>65</v>
      </c>
      <c r="B28" s="38">
        <v>1319553</v>
      </c>
      <c r="C28" s="38">
        <v>1438992</v>
      </c>
      <c r="D28" s="38">
        <v>14788985</v>
      </c>
      <c r="E28" s="38">
        <v>14655173</v>
      </c>
      <c r="F28" s="13">
        <f t="shared" si="0"/>
        <v>-0.90480854500832208</v>
      </c>
      <c r="G28" s="1"/>
      <c r="H28" s="1"/>
      <c r="I28" s="1"/>
    </row>
    <row r="29" spans="1:9" x14ac:dyDescent="0.25">
      <c r="A29" s="8" t="s">
        <v>66</v>
      </c>
      <c r="B29" s="37">
        <v>372722</v>
      </c>
      <c r="C29" s="37">
        <v>486873</v>
      </c>
      <c r="D29" s="37">
        <v>3966199</v>
      </c>
      <c r="E29" s="37">
        <v>4547016</v>
      </c>
      <c r="F29" s="10">
        <f t="shared" si="0"/>
        <v>14.644171913713862</v>
      </c>
      <c r="G29" s="1"/>
      <c r="H29" s="1"/>
      <c r="I29" s="1"/>
    </row>
    <row r="30" spans="1:9" x14ac:dyDescent="0.25">
      <c r="A30" s="11" t="s">
        <v>67</v>
      </c>
      <c r="B30" s="38">
        <v>429021</v>
      </c>
      <c r="C30" s="38">
        <v>429943</v>
      </c>
      <c r="D30" s="38">
        <v>4172023</v>
      </c>
      <c r="E30" s="38">
        <v>3934773</v>
      </c>
      <c r="F30" s="13">
        <f t="shared" si="0"/>
        <v>-5.6866896467253412</v>
      </c>
      <c r="G30" s="1"/>
      <c r="H30" s="1"/>
      <c r="I30" s="1"/>
    </row>
    <row r="31" spans="1:9" x14ac:dyDescent="0.25">
      <c r="A31" s="8" t="s">
        <v>68</v>
      </c>
      <c r="B31" s="37">
        <v>2495120</v>
      </c>
      <c r="C31" s="37">
        <v>2949066</v>
      </c>
      <c r="D31" s="37">
        <v>28619095</v>
      </c>
      <c r="E31" s="37">
        <v>30123898</v>
      </c>
      <c r="F31" s="10">
        <f t="shared" si="0"/>
        <v>5.2580383831144957</v>
      </c>
      <c r="G31" s="1"/>
      <c r="H31" s="1"/>
      <c r="I31" s="1"/>
    </row>
    <row r="32" spans="1:9" x14ac:dyDescent="0.25">
      <c r="A32" s="11" t="s">
        <v>69</v>
      </c>
      <c r="B32" s="38">
        <v>4994264</v>
      </c>
      <c r="C32" s="38">
        <v>5652093</v>
      </c>
      <c r="D32" s="38">
        <v>52982648</v>
      </c>
      <c r="E32" s="38">
        <v>58377162</v>
      </c>
      <c r="F32" s="13">
        <f t="shared" si="0"/>
        <v>10.181661739518944</v>
      </c>
      <c r="G32" s="1"/>
      <c r="H32" s="1"/>
      <c r="I32" s="1"/>
    </row>
    <row r="33" spans="1:9" x14ac:dyDescent="0.25">
      <c r="A33" s="8" t="s">
        <v>70</v>
      </c>
      <c r="B33" s="37">
        <v>354213</v>
      </c>
      <c r="C33" s="37">
        <v>382337</v>
      </c>
      <c r="D33" s="37">
        <v>3627684</v>
      </c>
      <c r="E33" s="37">
        <v>3969229</v>
      </c>
      <c r="F33" s="10">
        <f t="shared" si="0"/>
        <v>9.4149600681867582</v>
      </c>
      <c r="G33" s="1"/>
      <c r="H33" s="1"/>
      <c r="I33" s="1"/>
    </row>
    <row r="34" spans="1:9" x14ac:dyDescent="0.25">
      <c r="A34" s="11" t="s">
        <v>71</v>
      </c>
      <c r="B34" s="38">
        <v>55653</v>
      </c>
      <c r="C34" s="38">
        <v>82628</v>
      </c>
      <c r="D34" s="38">
        <v>898507</v>
      </c>
      <c r="E34" s="38">
        <v>694364</v>
      </c>
      <c r="F34" s="13">
        <f t="shared" si="0"/>
        <v>-22.720245919063515</v>
      </c>
      <c r="G34" s="1"/>
      <c r="H34" s="1"/>
      <c r="I34" s="1"/>
    </row>
    <row r="35" spans="1:9" x14ac:dyDescent="0.25">
      <c r="A35" s="14" t="s">
        <v>72</v>
      </c>
      <c r="B35" s="15">
        <f>SUM(B7:B34)</f>
        <v>35361049</v>
      </c>
      <c r="C35" s="15">
        <f t="shared" ref="C35:E35" si="1">SUM(C7:C34)</f>
        <v>37916125</v>
      </c>
      <c r="D35" s="15">
        <f t="shared" si="1"/>
        <v>377198101</v>
      </c>
      <c r="E35" s="15">
        <f t="shared" si="1"/>
        <v>391790390</v>
      </c>
      <c r="F35" s="16">
        <f t="shared" si="0"/>
        <v>3.8686008655170809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11206048</v>
      </c>
      <c r="C38" s="41">
        <f>D7</f>
        <v>10824878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63539843</v>
      </c>
      <c r="G38" s="42">
        <f>LOOKUP(E38,$A$38:$A$65,$C$38:$C$65)</f>
        <v>63639584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1982030</v>
      </c>
      <c r="C39" s="41">
        <f t="shared" ref="C39:C65" si="5">D8</f>
        <v>2323401</v>
      </c>
      <c r="D39" s="41">
        <f t="shared" ref="D39:D65" si="6">_xlfn.RANK.EQ(B39,$B$38:$B$65)+COUNTIF($B$38:$B$65,B39)-1</f>
        <v>24</v>
      </c>
      <c r="E39" s="42" t="str">
        <f t="shared" si="2"/>
        <v>VALENCIA</v>
      </c>
      <c r="F39" s="42">
        <f t="shared" ref="F39:F65" si="7">LOOKUP(E39,$A$38:$A$65,$B$38:$B$65)</f>
        <v>58377162</v>
      </c>
      <c r="G39" s="42">
        <f t="shared" ref="G39:G65" si="8">LOOKUP(E39,$A$38:$A$65,$C$38:$C$65)</f>
        <v>52982648</v>
      </c>
    </row>
    <row r="40" spans="1:9" x14ac:dyDescent="0.25">
      <c r="A40" s="42" t="str">
        <f t="shared" si="3"/>
        <v>ALMERIA</v>
      </c>
      <c r="B40" s="41">
        <f t="shared" si="4"/>
        <v>3540357</v>
      </c>
      <c r="C40" s="41">
        <f t="shared" si="5"/>
        <v>3672224</v>
      </c>
      <c r="D40" s="41">
        <f t="shared" si="6"/>
        <v>19</v>
      </c>
      <c r="E40" s="42" t="str">
        <f t="shared" si="2"/>
        <v>BARCELONA</v>
      </c>
      <c r="F40" s="42">
        <f t="shared" si="7"/>
        <v>39941007</v>
      </c>
      <c r="G40" s="42">
        <f t="shared" si="8"/>
        <v>39236338</v>
      </c>
    </row>
    <row r="41" spans="1:9" x14ac:dyDescent="0.25">
      <c r="A41" s="42" t="str">
        <f t="shared" si="3"/>
        <v>AVILES</v>
      </c>
      <c r="B41" s="41">
        <f t="shared" si="4"/>
        <v>4237949</v>
      </c>
      <c r="C41" s="41">
        <f t="shared" si="5"/>
        <v>3713066</v>
      </c>
      <c r="D41" s="41">
        <f t="shared" si="6"/>
        <v>16</v>
      </c>
      <c r="E41" s="42" t="str">
        <f t="shared" si="2"/>
        <v>BILBAO</v>
      </c>
      <c r="F41" s="42">
        <f t="shared" si="7"/>
        <v>31254606</v>
      </c>
      <c r="G41" s="42">
        <f t="shared" si="8"/>
        <v>29487426</v>
      </c>
    </row>
    <row r="42" spans="1:9" x14ac:dyDescent="0.25">
      <c r="A42" s="42" t="str">
        <f t="shared" si="3"/>
        <v>BAHIA DE ALGECIRAS</v>
      </c>
      <c r="B42" s="41">
        <f t="shared" si="4"/>
        <v>63539843</v>
      </c>
      <c r="C42" s="41">
        <f t="shared" si="5"/>
        <v>63639584</v>
      </c>
      <c r="D42" s="41">
        <f t="shared" si="6"/>
        <v>1</v>
      </c>
      <c r="E42" s="42" t="str">
        <f t="shared" si="2"/>
        <v>TARRAGONA</v>
      </c>
      <c r="F42" s="42">
        <f t="shared" si="7"/>
        <v>30123898</v>
      </c>
      <c r="G42" s="42">
        <f t="shared" si="8"/>
        <v>28619095</v>
      </c>
    </row>
    <row r="43" spans="1:9" x14ac:dyDescent="0.25">
      <c r="A43" s="42" t="str">
        <f t="shared" si="3"/>
        <v>BAHIA DE CADIZ</v>
      </c>
      <c r="B43" s="41">
        <f t="shared" si="4"/>
        <v>3511711</v>
      </c>
      <c r="C43" s="41">
        <f t="shared" si="5"/>
        <v>3655856</v>
      </c>
      <c r="D43" s="41">
        <f t="shared" si="6"/>
        <v>21</v>
      </c>
      <c r="E43" s="42" t="str">
        <f t="shared" si="2"/>
        <v>LAS PALMAS</v>
      </c>
      <c r="F43" s="42">
        <f t="shared" si="7"/>
        <v>20696072</v>
      </c>
      <c r="G43" s="42">
        <f t="shared" si="8"/>
        <v>19437048</v>
      </c>
    </row>
    <row r="44" spans="1:9" x14ac:dyDescent="0.25">
      <c r="A44" s="42" t="str">
        <f t="shared" si="3"/>
        <v>BALEARES</v>
      </c>
      <c r="B44" s="41">
        <f t="shared" si="4"/>
        <v>10936357</v>
      </c>
      <c r="C44" s="41">
        <f t="shared" si="5"/>
        <v>11075948</v>
      </c>
      <c r="D44" s="41">
        <f t="shared" si="6"/>
        <v>13</v>
      </c>
      <c r="E44" s="42" t="str">
        <f t="shared" si="2"/>
        <v>HUELVA</v>
      </c>
      <c r="F44" s="42">
        <f t="shared" si="7"/>
        <v>19229514</v>
      </c>
      <c r="G44" s="42">
        <f t="shared" si="8"/>
        <v>15750615</v>
      </c>
    </row>
    <row r="45" spans="1:9" x14ac:dyDescent="0.25">
      <c r="A45" s="42" t="str">
        <f t="shared" si="3"/>
        <v>BARCELONA</v>
      </c>
      <c r="B45" s="41">
        <f t="shared" si="4"/>
        <v>39941007</v>
      </c>
      <c r="C45" s="41">
        <f t="shared" si="5"/>
        <v>39236338</v>
      </c>
      <c r="D45" s="41">
        <f t="shared" si="6"/>
        <v>3</v>
      </c>
      <c r="E45" s="42" t="str">
        <f t="shared" si="2"/>
        <v>CARTAGENA</v>
      </c>
      <c r="F45" s="42">
        <f t="shared" si="7"/>
        <v>17601924</v>
      </c>
      <c r="G45" s="42">
        <f t="shared" si="8"/>
        <v>19252719</v>
      </c>
    </row>
    <row r="46" spans="1:9" x14ac:dyDescent="0.25">
      <c r="A46" s="42" t="str">
        <f t="shared" si="3"/>
        <v>BILBAO</v>
      </c>
      <c r="B46" s="41">
        <f t="shared" si="4"/>
        <v>31254606</v>
      </c>
      <c r="C46" s="41">
        <f t="shared" si="5"/>
        <v>29487426</v>
      </c>
      <c r="D46" s="41">
        <f t="shared" si="6"/>
        <v>4</v>
      </c>
      <c r="E46" s="42" t="str">
        <f t="shared" si="2"/>
        <v>SANTA CRUZ DE TENERIFE</v>
      </c>
      <c r="F46" s="42">
        <f t="shared" si="7"/>
        <v>14655173</v>
      </c>
      <c r="G46" s="42">
        <f t="shared" si="8"/>
        <v>14788985</v>
      </c>
    </row>
    <row r="47" spans="1:9" x14ac:dyDescent="0.25">
      <c r="A47" s="42" t="str">
        <f t="shared" si="3"/>
        <v>CARTAGENA</v>
      </c>
      <c r="B47" s="41">
        <f t="shared" si="4"/>
        <v>17601924</v>
      </c>
      <c r="C47" s="41">
        <f t="shared" si="5"/>
        <v>19252719</v>
      </c>
      <c r="D47" s="41">
        <f t="shared" si="6"/>
        <v>8</v>
      </c>
      <c r="E47" s="42" t="str">
        <f t="shared" si="2"/>
        <v>GIJON</v>
      </c>
      <c r="F47" s="42">
        <f t="shared" si="7"/>
        <v>14437412</v>
      </c>
      <c r="G47" s="42">
        <f t="shared" si="8"/>
        <v>13142334</v>
      </c>
    </row>
    <row r="48" spans="1:9" x14ac:dyDescent="0.25">
      <c r="A48" s="42" t="str">
        <f t="shared" si="3"/>
        <v>CASTELLON</v>
      </c>
      <c r="B48" s="41">
        <f t="shared" si="4"/>
        <v>11164512</v>
      </c>
      <c r="C48" s="41">
        <f t="shared" si="5"/>
        <v>10192853</v>
      </c>
      <c r="D48" s="41">
        <f t="shared" si="6"/>
        <v>12</v>
      </c>
      <c r="E48" s="42" t="str">
        <f t="shared" si="2"/>
        <v>A CORUÑA</v>
      </c>
      <c r="F48" s="42">
        <f t="shared" si="7"/>
        <v>11206048</v>
      </c>
      <c r="G48" s="42">
        <f t="shared" si="8"/>
        <v>10824878</v>
      </c>
    </row>
    <row r="49" spans="1:7" x14ac:dyDescent="0.25">
      <c r="A49" s="42" t="str">
        <f t="shared" si="3"/>
        <v>CEUTA</v>
      </c>
      <c r="B49" s="41">
        <f t="shared" si="4"/>
        <v>2466252</v>
      </c>
      <c r="C49" s="41">
        <f t="shared" si="5"/>
        <v>2514189</v>
      </c>
      <c r="D49" s="41">
        <f t="shared" si="6"/>
        <v>22</v>
      </c>
      <c r="E49" s="42" t="str">
        <f t="shared" si="2"/>
        <v>CASTELLON</v>
      </c>
      <c r="F49" s="42">
        <f t="shared" si="7"/>
        <v>11164512</v>
      </c>
      <c r="G49" s="42">
        <f t="shared" si="8"/>
        <v>10192853</v>
      </c>
    </row>
    <row r="50" spans="1:7" x14ac:dyDescent="0.25">
      <c r="A50" s="42" t="str">
        <f t="shared" si="3"/>
        <v>FERROL-SAN CIBRAO</v>
      </c>
      <c r="B50" s="41">
        <f t="shared" si="4"/>
        <v>9788786</v>
      </c>
      <c r="C50" s="41">
        <f t="shared" si="5"/>
        <v>10960883</v>
      </c>
      <c r="D50" s="41">
        <f t="shared" si="6"/>
        <v>14</v>
      </c>
      <c r="E50" s="42" t="str">
        <f t="shared" si="2"/>
        <v>BALEARES</v>
      </c>
      <c r="F50" s="42">
        <f t="shared" si="7"/>
        <v>10936357</v>
      </c>
      <c r="G50" s="42">
        <f t="shared" si="8"/>
        <v>11075948</v>
      </c>
    </row>
    <row r="51" spans="1:7" x14ac:dyDescent="0.25">
      <c r="A51" s="42" t="str">
        <f t="shared" si="3"/>
        <v>GIJON</v>
      </c>
      <c r="B51" s="41">
        <f t="shared" si="4"/>
        <v>14437412</v>
      </c>
      <c r="C51" s="41">
        <f t="shared" si="5"/>
        <v>13142334</v>
      </c>
      <c r="D51" s="41">
        <f t="shared" si="6"/>
        <v>10</v>
      </c>
      <c r="E51" s="42" t="str">
        <f t="shared" si="2"/>
        <v>FERROL-SAN CIBRAO</v>
      </c>
      <c r="F51" s="42">
        <f t="shared" si="7"/>
        <v>9788786</v>
      </c>
      <c r="G51" s="42">
        <f t="shared" si="8"/>
        <v>10960883</v>
      </c>
    </row>
    <row r="52" spans="1:7" x14ac:dyDescent="0.25">
      <c r="A52" s="42" t="str">
        <f t="shared" si="3"/>
        <v>HUELVA</v>
      </c>
      <c r="B52" s="41">
        <f t="shared" si="4"/>
        <v>19229514</v>
      </c>
      <c r="C52" s="41">
        <f t="shared" si="5"/>
        <v>15750615</v>
      </c>
      <c r="D52" s="41">
        <f t="shared" si="6"/>
        <v>7</v>
      </c>
      <c r="E52" s="42" t="str">
        <f t="shared" si="2"/>
        <v>SANTANDER</v>
      </c>
      <c r="F52" s="42">
        <f t="shared" si="7"/>
        <v>4547016</v>
      </c>
      <c r="G52" s="42">
        <f t="shared" si="8"/>
        <v>3966199</v>
      </c>
    </row>
    <row r="53" spans="1:7" x14ac:dyDescent="0.25">
      <c r="A53" s="42" t="str">
        <f t="shared" si="3"/>
        <v>LAS PALMAS</v>
      </c>
      <c r="B53" s="41">
        <f t="shared" si="4"/>
        <v>20696072</v>
      </c>
      <c r="C53" s="41">
        <f t="shared" si="5"/>
        <v>19437048</v>
      </c>
      <c r="D53" s="41">
        <f t="shared" si="6"/>
        <v>6</v>
      </c>
      <c r="E53" s="42" t="str">
        <f t="shared" si="2"/>
        <v>AVILES</v>
      </c>
      <c r="F53" s="42">
        <f t="shared" si="7"/>
        <v>4237949</v>
      </c>
      <c r="G53" s="42">
        <f t="shared" si="8"/>
        <v>3713066</v>
      </c>
    </row>
    <row r="54" spans="1:7" x14ac:dyDescent="0.25">
      <c r="A54" s="42" t="str">
        <f t="shared" si="3"/>
        <v>MALAGA</v>
      </c>
      <c r="B54" s="41">
        <f t="shared" si="4"/>
        <v>2144599</v>
      </c>
      <c r="C54" s="41">
        <f t="shared" si="5"/>
        <v>1993730</v>
      </c>
      <c r="D54" s="41">
        <f t="shared" si="6"/>
        <v>23</v>
      </c>
      <c r="E54" s="42" t="str">
        <f t="shared" si="2"/>
        <v>VIGO</v>
      </c>
      <c r="F54" s="42">
        <f t="shared" si="7"/>
        <v>3969229</v>
      </c>
      <c r="G54" s="42">
        <f t="shared" si="8"/>
        <v>3627684</v>
      </c>
    </row>
    <row r="55" spans="1:7" x14ac:dyDescent="0.25">
      <c r="A55" s="42" t="str">
        <f t="shared" si="3"/>
        <v>MARIN Y RIA DE PONTEVEDRA</v>
      </c>
      <c r="B55" s="41">
        <f t="shared" si="4"/>
        <v>1766876</v>
      </c>
      <c r="C55" s="41">
        <f t="shared" si="5"/>
        <v>1492231</v>
      </c>
      <c r="D55" s="41">
        <f t="shared" si="6"/>
        <v>26</v>
      </c>
      <c r="E55" s="42" t="str">
        <f t="shared" si="2"/>
        <v>SEVILLA</v>
      </c>
      <c r="F55" s="42">
        <f t="shared" si="7"/>
        <v>3934773</v>
      </c>
      <c r="G55" s="42">
        <f t="shared" si="8"/>
        <v>4172023</v>
      </c>
    </row>
    <row r="56" spans="1:7" x14ac:dyDescent="0.25">
      <c r="A56" s="42" t="str">
        <f t="shared" si="3"/>
        <v>MELILLA</v>
      </c>
      <c r="B56" s="41">
        <f t="shared" si="4"/>
        <v>753327</v>
      </c>
      <c r="C56" s="41">
        <f t="shared" si="5"/>
        <v>780564</v>
      </c>
      <c r="D56" s="41">
        <f t="shared" si="6"/>
        <v>27</v>
      </c>
      <c r="E56" s="42" t="str">
        <f t="shared" si="2"/>
        <v>ALMERIA</v>
      </c>
      <c r="F56" s="42">
        <f t="shared" si="7"/>
        <v>3540357</v>
      </c>
      <c r="G56" s="42">
        <f t="shared" si="8"/>
        <v>3672224</v>
      </c>
    </row>
    <row r="57" spans="1:7" x14ac:dyDescent="0.25">
      <c r="A57" s="42" t="str">
        <f t="shared" si="3"/>
        <v>MOTRIL</v>
      </c>
      <c r="B57" s="41">
        <f t="shared" si="4"/>
        <v>1768237</v>
      </c>
      <c r="C57" s="41">
        <f t="shared" si="5"/>
        <v>1823340</v>
      </c>
      <c r="D57" s="41">
        <f t="shared" si="6"/>
        <v>25</v>
      </c>
      <c r="E57" s="42" t="str">
        <f t="shared" si="2"/>
        <v>PASAIA</v>
      </c>
      <c r="F57" s="42">
        <f t="shared" si="7"/>
        <v>3521356</v>
      </c>
      <c r="G57" s="42">
        <f t="shared" si="8"/>
        <v>3173733</v>
      </c>
    </row>
    <row r="58" spans="1:7" x14ac:dyDescent="0.25">
      <c r="A58" s="42" t="str">
        <f t="shared" si="3"/>
        <v>PASAIA</v>
      </c>
      <c r="B58" s="41">
        <f t="shared" si="4"/>
        <v>3521356</v>
      </c>
      <c r="C58" s="41">
        <f t="shared" si="5"/>
        <v>3173733</v>
      </c>
      <c r="D58" s="41">
        <f t="shared" si="6"/>
        <v>20</v>
      </c>
      <c r="E58" s="42" t="str">
        <f t="shared" si="2"/>
        <v>BAHIA DE CADIZ</v>
      </c>
      <c r="F58" s="42">
        <f t="shared" si="7"/>
        <v>3511711</v>
      </c>
      <c r="G58" s="42">
        <f t="shared" si="8"/>
        <v>3655856</v>
      </c>
    </row>
    <row r="59" spans="1:7" x14ac:dyDescent="0.25">
      <c r="A59" s="42" t="str">
        <f t="shared" si="3"/>
        <v>SANTA CRUZ DE TENERIFE</v>
      </c>
      <c r="B59" s="41">
        <f t="shared" si="4"/>
        <v>14655173</v>
      </c>
      <c r="C59" s="41">
        <f t="shared" si="5"/>
        <v>14788985</v>
      </c>
      <c r="D59" s="41">
        <f t="shared" si="6"/>
        <v>9</v>
      </c>
      <c r="E59" s="42" t="str">
        <f t="shared" si="2"/>
        <v>CEUTA</v>
      </c>
      <c r="F59" s="42">
        <f t="shared" si="7"/>
        <v>2466252</v>
      </c>
      <c r="G59" s="42">
        <f t="shared" si="8"/>
        <v>2514189</v>
      </c>
    </row>
    <row r="60" spans="1:7" x14ac:dyDescent="0.25">
      <c r="A60" s="42" t="str">
        <f t="shared" si="3"/>
        <v>SANTANDER</v>
      </c>
      <c r="B60" s="41">
        <f t="shared" si="4"/>
        <v>4547016</v>
      </c>
      <c r="C60" s="41">
        <f t="shared" si="5"/>
        <v>3966199</v>
      </c>
      <c r="D60" s="41">
        <f t="shared" si="6"/>
        <v>15</v>
      </c>
      <c r="E60" s="42" t="str">
        <f t="shared" si="2"/>
        <v>MALAGA</v>
      </c>
      <c r="F60" s="42">
        <f t="shared" si="7"/>
        <v>2144599</v>
      </c>
      <c r="G60" s="42">
        <f t="shared" si="8"/>
        <v>1993730</v>
      </c>
    </row>
    <row r="61" spans="1:7" x14ac:dyDescent="0.25">
      <c r="A61" s="42" t="str">
        <f t="shared" si="3"/>
        <v>SEVILLA</v>
      </c>
      <c r="B61" s="41">
        <f t="shared" si="4"/>
        <v>3934773</v>
      </c>
      <c r="C61" s="41">
        <f t="shared" si="5"/>
        <v>4172023</v>
      </c>
      <c r="D61" s="41">
        <f t="shared" si="6"/>
        <v>18</v>
      </c>
      <c r="E61" s="42" t="str">
        <f t="shared" si="2"/>
        <v>ALICANTE</v>
      </c>
      <c r="F61" s="42">
        <f t="shared" si="7"/>
        <v>1982030</v>
      </c>
      <c r="G61" s="42">
        <f t="shared" si="8"/>
        <v>2323401</v>
      </c>
    </row>
    <row r="62" spans="1:7" x14ac:dyDescent="0.25">
      <c r="A62" s="42" t="str">
        <f t="shared" si="3"/>
        <v>TARRAGONA</v>
      </c>
      <c r="B62" s="41">
        <f t="shared" si="4"/>
        <v>30123898</v>
      </c>
      <c r="C62" s="41">
        <f t="shared" si="5"/>
        <v>28619095</v>
      </c>
      <c r="D62" s="41">
        <f t="shared" si="6"/>
        <v>5</v>
      </c>
      <c r="E62" s="42" t="str">
        <f t="shared" si="2"/>
        <v>MOTRIL</v>
      </c>
      <c r="F62" s="42">
        <f t="shared" si="7"/>
        <v>1768237</v>
      </c>
      <c r="G62" s="42">
        <f t="shared" si="8"/>
        <v>1823340</v>
      </c>
    </row>
    <row r="63" spans="1:7" x14ac:dyDescent="0.25">
      <c r="A63" s="42" t="str">
        <f t="shared" si="3"/>
        <v>VALENCIA</v>
      </c>
      <c r="B63" s="41">
        <f t="shared" si="4"/>
        <v>58377162</v>
      </c>
      <c r="C63" s="41">
        <f t="shared" si="5"/>
        <v>52982648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1766876</v>
      </c>
      <c r="G63" s="42">
        <f t="shared" si="8"/>
        <v>1492231</v>
      </c>
    </row>
    <row r="64" spans="1:7" x14ac:dyDescent="0.25">
      <c r="A64" s="42" t="str">
        <f t="shared" si="3"/>
        <v>VIGO</v>
      </c>
      <c r="B64" s="41">
        <f t="shared" si="4"/>
        <v>3969229</v>
      </c>
      <c r="C64" s="41">
        <f t="shared" si="5"/>
        <v>3627684</v>
      </c>
      <c r="D64" s="41">
        <f t="shared" si="6"/>
        <v>17</v>
      </c>
      <c r="E64" s="42" t="str">
        <f t="shared" si="2"/>
        <v>MELILLA</v>
      </c>
      <c r="F64" s="42">
        <f t="shared" si="7"/>
        <v>753327</v>
      </c>
      <c r="G64" s="42">
        <f t="shared" si="8"/>
        <v>780564</v>
      </c>
    </row>
    <row r="65" spans="1:7" x14ac:dyDescent="0.25">
      <c r="A65" s="42" t="str">
        <f t="shared" si="3"/>
        <v>VILAGARCIA</v>
      </c>
      <c r="B65" s="41">
        <f t="shared" si="4"/>
        <v>694364</v>
      </c>
      <c r="C65" s="41">
        <f t="shared" si="5"/>
        <v>898507</v>
      </c>
      <c r="D65" s="41">
        <f t="shared" si="6"/>
        <v>28</v>
      </c>
      <c r="E65" s="42" t="str">
        <f t="shared" si="2"/>
        <v>VILAGARCIA</v>
      </c>
      <c r="F65" s="42">
        <f t="shared" si="7"/>
        <v>694364</v>
      </c>
      <c r="G65" s="42">
        <f t="shared" si="8"/>
        <v>898507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47" t="s">
        <v>73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40554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7">
        <v>1006930</v>
      </c>
      <c r="C7" s="37">
        <v>1036430</v>
      </c>
      <c r="D7" s="37">
        <v>10468966</v>
      </c>
      <c r="E7" s="37">
        <v>10879691</v>
      </c>
      <c r="F7" s="10">
        <f>((E7*100)/D7)-100</f>
        <v>3.9232623355544405</v>
      </c>
      <c r="G7" s="1"/>
      <c r="H7" s="1"/>
      <c r="I7" s="1"/>
    </row>
    <row r="8" spans="1:12" x14ac:dyDescent="0.25">
      <c r="A8" s="11" t="s">
        <v>45</v>
      </c>
      <c r="B8" s="38">
        <v>276498</v>
      </c>
      <c r="C8" s="38">
        <v>159874</v>
      </c>
      <c r="D8" s="38">
        <v>2300084</v>
      </c>
      <c r="E8" s="38">
        <v>1969520</v>
      </c>
      <c r="F8" s="13">
        <f t="shared" ref="F8:F35" si="0">((E8*100)/D8)-100</f>
        <v>-14.371822942118641</v>
      </c>
      <c r="G8" s="1"/>
      <c r="H8" s="1"/>
      <c r="I8" s="1"/>
    </row>
    <row r="9" spans="1:12" x14ac:dyDescent="0.25">
      <c r="A9" s="8" t="s">
        <v>46</v>
      </c>
      <c r="B9" s="37">
        <v>338627</v>
      </c>
      <c r="C9" s="37">
        <v>373065</v>
      </c>
      <c r="D9" s="37">
        <v>3557246</v>
      </c>
      <c r="E9" s="37">
        <v>3450167</v>
      </c>
      <c r="F9" s="10">
        <f t="shared" si="0"/>
        <v>-3.0101657293310637</v>
      </c>
      <c r="G9" s="1"/>
      <c r="H9" s="1"/>
      <c r="I9" s="1"/>
    </row>
    <row r="10" spans="1:12" x14ac:dyDescent="0.25">
      <c r="A10" s="11" t="s">
        <v>47</v>
      </c>
      <c r="B10" s="38">
        <v>321842</v>
      </c>
      <c r="C10" s="38">
        <v>344672</v>
      </c>
      <c r="D10" s="38">
        <v>3668185</v>
      </c>
      <c r="E10" s="38">
        <v>4190890</v>
      </c>
      <c r="F10" s="13">
        <f t="shared" si="0"/>
        <v>14.249690241904375</v>
      </c>
      <c r="G10" s="1"/>
      <c r="H10" s="1"/>
      <c r="I10" s="1"/>
    </row>
    <row r="11" spans="1:12" x14ac:dyDescent="0.25">
      <c r="A11" s="8" t="s">
        <v>48</v>
      </c>
      <c r="B11" s="37">
        <v>5708065</v>
      </c>
      <c r="C11" s="37">
        <v>6381412</v>
      </c>
      <c r="D11" s="37">
        <v>58471884</v>
      </c>
      <c r="E11" s="37">
        <v>59329483</v>
      </c>
      <c r="F11" s="10">
        <f t="shared" si="0"/>
        <v>1.4666861084893412</v>
      </c>
      <c r="G11" s="1"/>
      <c r="H11" s="1"/>
      <c r="I11" s="1"/>
    </row>
    <row r="12" spans="1:12" x14ac:dyDescent="0.25">
      <c r="A12" s="11" t="s">
        <v>49</v>
      </c>
      <c r="B12" s="38">
        <v>438344</v>
      </c>
      <c r="C12" s="38">
        <v>300461</v>
      </c>
      <c r="D12" s="38">
        <v>3495331</v>
      </c>
      <c r="E12" s="38">
        <v>3413502</v>
      </c>
      <c r="F12" s="13">
        <f t="shared" si="0"/>
        <v>-2.3410944485658121</v>
      </c>
      <c r="G12" s="1"/>
      <c r="H12" s="1"/>
      <c r="I12" s="1"/>
    </row>
    <row r="13" spans="1:12" x14ac:dyDescent="0.25">
      <c r="A13" s="8" t="s">
        <v>50</v>
      </c>
      <c r="B13" s="37">
        <v>798292</v>
      </c>
      <c r="C13" s="37">
        <v>859656</v>
      </c>
      <c r="D13" s="37">
        <v>10911508</v>
      </c>
      <c r="E13" s="37">
        <v>10776368</v>
      </c>
      <c r="F13" s="10">
        <f t="shared" si="0"/>
        <v>-1.238508921040065</v>
      </c>
      <c r="G13" s="1"/>
      <c r="H13" s="1"/>
      <c r="I13" s="1"/>
    </row>
    <row r="14" spans="1:12" x14ac:dyDescent="0.25">
      <c r="A14" s="11" t="s">
        <v>51</v>
      </c>
      <c r="B14" s="38">
        <v>3506855</v>
      </c>
      <c r="C14" s="38">
        <v>3721577</v>
      </c>
      <c r="D14" s="38">
        <v>38123959</v>
      </c>
      <c r="E14" s="38">
        <v>39081826</v>
      </c>
      <c r="F14" s="13">
        <f t="shared" si="0"/>
        <v>2.5125066365746562</v>
      </c>
      <c r="G14" s="1"/>
      <c r="H14" s="1"/>
      <c r="I14" s="1"/>
    </row>
    <row r="15" spans="1:12" x14ac:dyDescent="0.25">
      <c r="A15" s="8" t="s">
        <v>52</v>
      </c>
      <c r="B15" s="37">
        <v>2611016</v>
      </c>
      <c r="C15" s="37">
        <v>2971452</v>
      </c>
      <c r="D15" s="37">
        <v>29014446</v>
      </c>
      <c r="E15" s="37">
        <v>30323249</v>
      </c>
      <c r="F15" s="10">
        <f t="shared" si="0"/>
        <v>4.5108667592688079</v>
      </c>
      <c r="G15" s="1"/>
      <c r="H15" s="1"/>
      <c r="I15" s="1"/>
    </row>
    <row r="16" spans="1:12" x14ac:dyDescent="0.25">
      <c r="A16" s="11" t="s">
        <v>53</v>
      </c>
      <c r="B16" s="38">
        <v>1335313</v>
      </c>
      <c r="C16" s="38">
        <v>1661888</v>
      </c>
      <c r="D16" s="38">
        <v>19189577</v>
      </c>
      <c r="E16" s="38">
        <v>17553300</v>
      </c>
      <c r="F16" s="13">
        <f t="shared" si="0"/>
        <v>-8.5269049963946628</v>
      </c>
      <c r="G16" s="1"/>
      <c r="H16" s="1"/>
      <c r="I16" s="1"/>
    </row>
    <row r="17" spans="1:9" x14ac:dyDescent="0.25">
      <c r="A17" s="8" t="s">
        <v>54</v>
      </c>
      <c r="B17" s="37">
        <v>1013852</v>
      </c>
      <c r="C17" s="37">
        <v>1136847</v>
      </c>
      <c r="D17" s="37">
        <v>10155233</v>
      </c>
      <c r="E17" s="37">
        <v>11129383</v>
      </c>
      <c r="F17" s="10">
        <f t="shared" si="0"/>
        <v>9.5925913270527587</v>
      </c>
      <c r="G17" s="1"/>
      <c r="H17" s="1"/>
      <c r="I17" s="1"/>
    </row>
    <row r="18" spans="1:9" x14ac:dyDescent="0.25">
      <c r="A18" s="11" t="s">
        <v>55</v>
      </c>
      <c r="B18" s="38">
        <v>402946</v>
      </c>
      <c r="C18" s="38">
        <v>178004</v>
      </c>
      <c r="D18" s="38">
        <v>2011891</v>
      </c>
      <c r="E18" s="38">
        <v>1842504</v>
      </c>
      <c r="F18" s="13">
        <f t="shared" si="0"/>
        <v>-8.4192930929160639</v>
      </c>
      <c r="G18" s="1"/>
      <c r="H18" s="1"/>
      <c r="I18" s="1"/>
    </row>
    <row r="19" spans="1:9" x14ac:dyDescent="0.25">
      <c r="A19" s="8" t="s">
        <v>56</v>
      </c>
      <c r="B19" s="37">
        <v>937747</v>
      </c>
      <c r="C19" s="37">
        <v>640218</v>
      </c>
      <c r="D19" s="37">
        <v>10944392</v>
      </c>
      <c r="E19" s="37">
        <v>9760950</v>
      </c>
      <c r="F19" s="10">
        <f t="shared" si="0"/>
        <v>-10.813227450186361</v>
      </c>
      <c r="G19" s="1"/>
      <c r="H19" s="1"/>
      <c r="I19" s="1"/>
    </row>
    <row r="20" spans="1:9" x14ac:dyDescent="0.25">
      <c r="A20" s="11" t="s">
        <v>57</v>
      </c>
      <c r="B20" s="38">
        <v>1900345</v>
      </c>
      <c r="C20" s="38">
        <v>1373735</v>
      </c>
      <c r="D20" s="38">
        <v>13017922</v>
      </c>
      <c r="E20" s="38">
        <v>14323145</v>
      </c>
      <c r="F20" s="13">
        <f t="shared" si="0"/>
        <v>10.026354436599021</v>
      </c>
      <c r="G20" s="1"/>
      <c r="H20" s="1"/>
      <c r="I20" s="1"/>
    </row>
    <row r="21" spans="1:9" x14ac:dyDescent="0.25">
      <c r="A21" s="8" t="s">
        <v>58</v>
      </c>
      <c r="B21" s="37">
        <v>1159253</v>
      </c>
      <c r="C21" s="37">
        <v>1985126</v>
      </c>
      <c r="D21" s="37">
        <v>15709526</v>
      </c>
      <c r="E21" s="37">
        <v>19057783</v>
      </c>
      <c r="F21" s="10">
        <f t="shared" si="0"/>
        <v>21.313545679226735</v>
      </c>
      <c r="G21" s="1"/>
      <c r="H21" s="1"/>
      <c r="I21" s="1"/>
    </row>
    <row r="22" spans="1:9" x14ac:dyDescent="0.25">
      <c r="A22" s="11" t="s">
        <v>59</v>
      </c>
      <c r="B22" s="38">
        <v>1730089</v>
      </c>
      <c r="C22" s="38">
        <v>1594777</v>
      </c>
      <c r="D22" s="38">
        <v>17474664</v>
      </c>
      <c r="E22" s="38">
        <v>18704830</v>
      </c>
      <c r="F22" s="13">
        <f t="shared" si="0"/>
        <v>7.0397118937451353</v>
      </c>
      <c r="G22" s="1"/>
      <c r="H22" s="1"/>
      <c r="I22" s="1"/>
    </row>
    <row r="23" spans="1:9" x14ac:dyDescent="0.25">
      <c r="A23" s="8" t="s">
        <v>60</v>
      </c>
      <c r="B23" s="37">
        <v>159808</v>
      </c>
      <c r="C23" s="37">
        <v>134912</v>
      </c>
      <c r="D23" s="37">
        <v>1923224</v>
      </c>
      <c r="E23" s="37">
        <v>2063946</v>
      </c>
      <c r="F23" s="10">
        <f t="shared" si="0"/>
        <v>7.3169843970333091</v>
      </c>
      <c r="G23" s="1"/>
      <c r="H23" s="1"/>
      <c r="I23" s="1"/>
    </row>
    <row r="24" spans="1:9" x14ac:dyDescent="0.25">
      <c r="A24" s="11" t="s">
        <v>61</v>
      </c>
      <c r="B24" s="38">
        <v>125605</v>
      </c>
      <c r="C24" s="38">
        <v>125574</v>
      </c>
      <c r="D24" s="38">
        <v>1454246</v>
      </c>
      <c r="E24" s="38">
        <v>1733644</v>
      </c>
      <c r="F24" s="13">
        <f t="shared" si="0"/>
        <v>19.212567887413826</v>
      </c>
      <c r="G24" s="1"/>
      <c r="H24" s="1"/>
      <c r="I24" s="1"/>
    </row>
    <row r="25" spans="1:9" x14ac:dyDescent="0.25">
      <c r="A25" s="8" t="s">
        <v>62</v>
      </c>
      <c r="B25" s="37">
        <v>71062</v>
      </c>
      <c r="C25" s="37">
        <v>58837</v>
      </c>
      <c r="D25" s="37">
        <v>759740</v>
      </c>
      <c r="E25" s="37">
        <v>751487</v>
      </c>
      <c r="F25" s="10">
        <f t="shared" si="0"/>
        <v>-1.0862926790744183</v>
      </c>
      <c r="G25" s="1"/>
      <c r="H25" s="1"/>
      <c r="I25" s="1"/>
    </row>
    <row r="26" spans="1:9" x14ac:dyDescent="0.25">
      <c r="A26" s="11" t="s">
        <v>63</v>
      </c>
      <c r="B26" s="38">
        <v>203026</v>
      </c>
      <c r="C26" s="38">
        <v>159659</v>
      </c>
      <c r="D26" s="38">
        <v>1805175</v>
      </c>
      <c r="E26" s="38">
        <v>1755539</v>
      </c>
      <c r="F26" s="13">
        <f t="shared" si="0"/>
        <v>-2.7496503109116901</v>
      </c>
      <c r="G26" s="1"/>
      <c r="H26" s="1"/>
      <c r="I26" s="1"/>
    </row>
    <row r="27" spans="1:9" x14ac:dyDescent="0.25">
      <c r="A27" s="8" t="s">
        <v>64</v>
      </c>
      <c r="B27" s="37">
        <v>332572</v>
      </c>
      <c r="C27" s="37">
        <v>339993</v>
      </c>
      <c r="D27" s="37">
        <v>3127756</v>
      </c>
      <c r="E27" s="37">
        <v>3469704</v>
      </c>
      <c r="F27" s="10">
        <f t="shared" si="0"/>
        <v>10.932694238297358</v>
      </c>
      <c r="G27" s="1"/>
      <c r="H27" s="1"/>
      <c r="I27" s="1"/>
    </row>
    <row r="28" spans="1:9" x14ac:dyDescent="0.25">
      <c r="A28" s="11" t="s">
        <v>65</v>
      </c>
      <c r="B28" s="38">
        <v>1230081</v>
      </c>
      <c r="C28" s="38">
        <v>1344031</v>
      </c>
      <c r="D28" s="38">
        <v>13853082</v>
      </c>
      <c r="E28" s="38">
        <v>13617455</v>
      </c>
      <c r="F28" s="13">
        <f t="shared" si="0"/>
        <v>-1.7008994821513426</v>
      </c>
      <c r="G28" s="1"/>
      <c r="H28" s="1"/>
      <c r="I28" s="1"/>
    </row>
    <row r="29" spans="1:9" x14ac:dyDescent="0.25">
      <c r="A29" s="8" t="s">
        <v>66</v>
      </c>
      <c r="B29" s="37">
        <v>367162</v>
      </c>
      <c r="C29" s="37">
        <v>482317</v>
      </c>
      <c r="D29" s="37">
        <v>3906171</v>
      </c>
      <c r="E29" s="37">
        <v>4488093</v>
      </c>
      <c r="F29" s="10">
        <f t="shared" si="0"/>
        <v>14.897504487130746</v>
      </c>
      <c r="G29" s="1"/>
      <c r="H29" s="1"/>
      <c r="I29" s="1"/>
    </row>
    <row r="30" spans="1:9" x14ac:dyDescent="0.25">
      <c r="A30" s="11" t="s">
        <v>67</v>
      </c>
      <c r="B30" s="38">
        <v>429021</v>
      </c>
      <c r="C30" s="38">
        <v>429943</v>
      </c>
      <c r="D30" s="38">
        <v>4172023</v>
      </c>
      <c r="E30" s="38">
        <v>3934773</v>
      </c>
      <c r="F30" s="13">
        <f t="shared" si="0"/>
        <v>-5.6866896467253412</v>
      </c>
      <c r="G30" s="1"/>
      <c r="H30" s="1"/>
      <c r="I30" s="1"/>
    </row>
    <row r="31" spans="1:9" x14ac:dyDescent="0.25">
      <c r="A31" s="8" t="s">
        <v>68</v>
      </c>
      <c r="B31" s="37">
        <v>2476565</v>
      </c>
      <c r="C31" s="37">
        <v>2938161</v>
      </c>
      <c r="D31" s="37">
        <v>28420676</v>
      </c>
      <c r="E31" s="37">
        <v>30002095</v>
      </c>
      <c r="F31" s="10">
        <f t="shared" si="0"/>
        <v>5.5643257746578598</v>
      </c>
      <c r="G31" s="1"/>
      <c r="H31" s="1"/>
      <c r="I31" s="1"/>
    </row>
    <row r="32" spans="1:9" x14ac:dyDescent="0.25">
      <c r="A32" s="11" t="s">
        <v>69</v>
      </c>
      <c r="B32" s="38">
        <v>4975290</v>
      </c>
      <c r="C32" s="38">
        <v>5626458</v>
      </c>
      <c r="D32" s="38">
        <v>52725027</v>
      </c>
      <c r="E32" s="38">
        <v>58122196</v>
      </c>
      <c r="F32" s="13">
        <f t="shared" si="0"/>
        <v>10.236446156774846</v>
      </c>
      <c r="G32" s="1"/>
      <c r="H32" s="1"/>
      <c r="I32" s="1"/>
    </row>
    <row r="33" spans="1:9" x14ac:dyDescent="0.25">
      <c r="A33" s="8" t="s">
        <v>70</v>
      </c>
      <c r="B33" s="37">
        <v>322900</v>
      </c>
      <c r="C33" s="37">
        <v>354144</v>
      </c>
      <c r="D33" s="37">
        <v>3249538</v>
      </c>
      <c r="E33" s="37">
        <v>3639116</v>
      </c>
      <c r="F33" s="10">
        <f t="shared" si="0"/>
        <v>11.98871962722086</v>
      </c>
      <c r="G33" s="1"/>
      <c r="H33" s="1"/>
      <c r="I33" s="1"/>
    </row>
    <row r="34" spans="1:9" x14ac:dyDescent="0.25">
      <c r="A34" s="11" t="s">
        <v>71</v>
      </c>
      <c r="B34" s="38">
        <v>55367</v>
      </c>
      <c r="C34" s="38">
        <v>81835</v>
      </c>
      <c r="D34" s="38">
        <v>893478</v>
      </c>
      <c r="E34" s="38">
        <v>688133</v>
      </c>
      <c r="F34" s="13">
        <f t="shared" si="0"/>
        <v>-22.982658778391851</v>
      </c>
      <c r="G34" s="1"/>
      <c r="H34" s="1"/>
      <c r="I34" s="1"/>
    </row>
    <row r="35" spans="1:9" x14ac:dyDescent="0.25">
      <c r="A35" s="14" t="s">
        <v>72</v>
      </c>
      <c r="B35" s="15">
        <f>SUM(B7:B34)</f>
        <v>34234473</v>
      </c>
      <c r="C35" s="15">
        <f t="shared" ref="C35:E35" si="1">SUM(C7:C34)</f>
        <v>36795058</v>
      </c>
      <c r="D35" s="15">
        <f t="shared" si="1"/>
        <v>364804950</v>
      </c>
      <c r="E35" s="15">
        <f t="shared" si="1"/>
        <v>380052772</v>
      </c>
      <c r="F35" s="16">
        <f t="shared" si="0"/>
        <v>4.1797190526060604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10879691</v>
      </c>
      <c r="C38" s="41">
        <f>D7</f>
        <v>10468966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59329483</v>
      </c>
      <c r="G38" s="42">
        <f>LOOKUP(E38,$A$38:$A$65,$C$38:$C$65)</f>
        <v>58471884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1969520</v>
      </c>
      <c r="C39" s="41">
        <f t="shared" ref="C39:C65" si="5">D8</f>
        <v>2300084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58122196</v>
      </c>
      <c r="G39" s="42">
        <f t="shared" ref="G39:G65" si="8">LOOKUP(E39,$A$38:$A$65,$C$38:$C$65)</f>
        <v>52725027</v>
      </c>
    </row>
    <row r="40" spans="1:9" x14ac:dyDescent="0.25">
      <c r="A40" s="42" t="str">
        <f t="shared" si="3"/>
        <v>ALMERIA</v>
      </c>
      <c r="B40" s="41">
        <f t="shared" si="4"/>
        <v>3450167</v>
      </c>
      <c r="C40" s="41">
        <f t="shared" si="5"/>
        <v>3557246</v>
      </c>
      <c r="D40" s="41">
        <f t="shared" si="6"/>
        <v>20</v>
      </c>
      <c r="E40" s="42" t="str">
        <f t="shared" si="2"/>
        <v>BARCELONA</v>
      </c>
      <c r="F40" s="42">
        <f t="shared" si="7"/>
        <v>39081826</v>
      </c>
      <c r="G40" s="42">
        <f t="shared" si="8"/>
        <v>38123959</v>
      </c>
    </row>
    <row r="41" spans="1:9" x14ac:dyDescent="0.25">
      <c r="A41" s="42" t="str">
        <f t="shared" si="3"/>
        <v>AVILES</v>
      </c>
      <c r="B41" s="41">
        <f t="shared" si="4"/>
        <v>4190890</v>
      </c>
      <c r="C41" s="41">
        <f t="shared" si="5"/>
        <v>3668185</v>
      </c>
      <c r="D41" s="41">
        <f t="shared" si="6"/>
        <v>16</v>
      </c>
      <c r="E41" s="42" t="str">
        <f t="shared" si="2"/>
        <v>BILBAO</v>
      </c>
      <c r="F41" s="42">
        <f t="shared" si="7"/>
        <v>30323249</v>
      </c>
      <c r="G41" s="42">
        <f t="shared" si="8"/>
        <v>29014446</v>
      </c>
    </row>
    <row r="42" spans="1:9" x14ac:dyDescent="0.25">
      <c r="A42" s="42" t="str">
        <f t="shared" si="3"/>
        <v>BAHIA DE ALGECIRAS</v>
      </c>
      <c r="B42" s="41">
        <f t="shared" si="4"/>
        <v>59329483</v>
      </c>
      <c r="C42" s="41">
        <f t="shared" si="5"/>
        <v>58471884</v>
      </c>
      <c r="D42" s="41">
        <f t="shared" si="6"/>
        <v>1</v>
      </c>
      <c r="E42" s="42" t="str">
        <f t="shared" si="2"/>
        <v>TARRAGONA</v>
      </c>
      <c r="F42" s="42">
        <f t="shared" si="7"/>
        <v>30002095</v>
      </c>
      <c r="G42" s="42">
        <f t="shared" si="8"/>
        <v>28420676</v>
      </c>
    </row>
    <row r="43" spans="1:9" x14ac:dyDescent="0.25">
      <c r="A43" s="42" t="str">
        <f t="shared" si="3"/>
        <v>BAHIA DE CADIZ</v>
      </c>
      <c r="B43" s="41">
        <f t="shared" si="4"/>
        <v>3413502</v>
      </c>
      <c r="C43" s="41">
        <f t="shared" si="5"/>
        <v>3495331</v>
      </c>
      <c r="D43" s="41">
        <f t="shared" si="6"/>
        <v>21</v>
      </c>
      <c r="E43" s="42" t="str">
        <f t="shared" si="2"/>
        <v>HUELVA</v>
      </c>
      <c r="F43" s="42">
        <f t="shared" si="7"/>
        <v>19057783</v>
      </c>
      <c r="G43" s="42">
        <f t="shared" si="8"/>
        <v>15709526</v>
      </c>
    </row>
    <row r="44" spans="1:9" x14ac:dyDescent="0.25">
      <c r="A44" s="42" t="str">
        <f t="shared" si="3"/>
        <v>BALEARES</v>
      </c>
      <c r="B44" s="41">
        <f t="shared" si="4"/>
        <v>10776368</v>
      </c>
      <c r="C44" s="41">
        <f t="shared" si="5"/>
        <v>10911508</v>
      </c>
      <c r="D44" s="41">
        <f t="shared" si="6"/>
        <v>13</v>
      </c>
      <c r="E44" s="42" t="str">
        <f t="shared" si="2"/>
        <v>LAS PALMAS</v>
      </c>
      <c r="F44" s="42">
        <f t="shared" si="7"/>
        <v>18704830</v>
      </c>
      <c r="G44" s="42">
        <f t="shared" si="8"/>
        <v>17474664</v>
      </c>
    </row>
    <row r="45" spans="1:9" x14ac:dyDescent="0.25">
      <c r="A45" s="42" t="str">
        <f t="shared" si="3"/>
        <v>BARCELONA</v>
      </c>
      <c r="B45" s="41">
        <f t="shared" si="4"/>
        <v>39081826</v>
      </c>
      <c r="C45" s="41">
        <f t="shared" si="5"/>
        <v>38123959</v>
      </c>
      <c r="D45" s="41">
        <f t="shared" si="6"/>
        <v>3</v>
      </c>
      <c r="E45" s="42" t="str">
        <f t="shared" si="2"/>
        <v>CARTAGENA</v>
      </c>
      <c r="F45" s="42">
        <f t="shared" si="7"/>
        <v>17553300</v>
      </c>
      <c r="G45" s="42">
        <f t="shared" si="8"/>
        <v>19189577</v>
      </c>
    </row>
    <row r="46" spans="1:9" x14ac:dyDescent="0.25">
      <c r="A46" s="42" t="str">
        <f t="shared" si="3"/>
        <v>BILBAO</v>
      </c>
      <c r="B46" s="41">
        <f t="shared" si="4"/>
        <v>30323249</v>
      </c>
      <c r="C46" s="41">
        <f t="shared" si="5"/>
        <v>29014446</v>
      </c>
      <c r="D46" s="41">
        <f t="shared" si="6"/>
        <v>4</v>
      </c>
      <c r="E46" s="42" t="str">
        <f t="shared" si="2"/>
        <v>GIJON</v>
      </c>
      <c r="F46" s="42">
        <f t="shared" si="7"/>
        <v>14323145</v>
      </c>
      <c r="G46" s="42">
        <f t="shared" si="8"/>
        <v>13017922</v>
      </c>
    </row>
    <row r="47" spans="1:9" x14ac:dyDescent="0.25">
      <c r="A47" s="42" t="str">
        <f t="shared" si="3"/>
        <v>CARTAGENA</v>
      </c>
      <c r="B47" s="41">
        <f t="shared" si="4"/>
        <v>17553300</v>
      </c>
      <c r="C47" s="41">
        <f t="shared" si="5"/>
        <v>19189577</v>
      </c>
      <c r="D47" s="41">
        <f t="shared" si="6"/>
        <v>8</v>
      </c>
      <c r="E47" s="42" t="str">
        <f t="shared" si="2"/>
        <v>SANTA CRUZ DE TENERIFE</v>
      </c>
      <c r="F47" s="42">
        <f t="shared" si="7"/>
        <v>13617455</v>
      </c>
      <c r="G47" s="42">
        <f t="shared" si="8"/>
        <v>13853082</v>
      </c>
    </row>
    <row r="48" spans="1:9" x14ac:dyDescent="0.25">
      <c r="A48" s="42" t="str">
        <f t="shared" si="3"/>
        <v>CASTELLON</v>
      </c>
      <c r="B48" s="41">
        <f t="shared" si="4"/>
        <v>11129383</v>
      </c>
      <c r="C48" s="41">
        <f t="shared" si="5"/>
        <v>10155233</v>
      </c>
      <c r="D48" s="41">
        <f t="shared" si="6"/>
        <v>11</v>
      </c>
      <c r="E48" s="42" t="str">
        <f t="shared" si="2"/>
        <v>CASTELLON</v>
      </c>
      <c r="F48" s="42">
        <f t="shared" si="7"/>
        <v>11129383</v>
      </c>
      <c r="G48" s="42">
        <f t="shared" si="8"/>
        <v>10155233</v>
      </c>
    </row>
    <row r="49" spans="1:7" x14ac:dyDescent="0.25">
      <c r="A49" s="42" t="str">
        <f t="shared" si="3"/>
        <v>CEUTA</v>
      </c>
      <c r="B49" s="41">
        <f t="shared" si="4"/>
        <v>1842504</v>
      </c>
      <c r="C49" s="41">
        <f t="shared" si="5"/>
        <v>2011891</v>
      </c>
      <c r="D49" s="41">
        <f t="shared" si="6"/>
        <v>24</v>
      </c>
      <c r="E49" s="42" t="str">
        <f t="shared" si="2"/>
        <v>A CORUÑA</v>
      </c>
      <c r="F49" s="42">
        <f t="shared" si="7"/>
        <v>10879691</v>
      </c>
      <c r="G49" s="42">
        <f t="shared" si="8"/>
        <v>10468966</v>
      </c>
    </row>
    <row r="50" spans="1:7" x14ac:dyDescent="0.25">
      <c r="A50" s="42" t="str">
        <f t="shared" si="3"/>
        <v>FERROL-SAN CIBRAO</v>
      </c>
      <c r="B50" s="41">
        <f t="shared" si="4"/>
        <v>9760950</v>
      </c>
      <c r="C50" s="41">
        <f t="shared" si="5"/>
        <v>10944392</v>
      </c>
      <c r="D50" s="41">
        <f t="shared" si="6"/>
        <v>14</v>
      </c>
      <c r="E50" s="42" t="str">
        <f t="shared" si="2"/>
        <v>BALEARES</v>
      </c>
      <c r="F50" s="42">
        <f t="shared" si="7"/>
        <v>10776368</v>
      </c>
      <c r="G50" s="42">
        <f t="shared" si="8"/>
        <v>10911508</v>
      </c>
    </row>
    <row r="51" spans="1:7" x14ac:dyDescent="0.25">
      <c r="A51" s="42" t="str">
        <f t="shared" si="3"/>
        <v>GIJON</v>
      </c>
      <c r="B51" s="41">
        <f t="shared" si="4"/>
        <v>14323145</v>
      </c>
      <c r="C51" s="41">
        <f t="shared" si="5"/>
        <v>13017922</v>
      </c>
      <c r="D51" s="41">
        <f t="shared" si="6"/>
        <v>9</v>
      </c>
      <c r="E51" s="42" t="str">
        <f t="shared" si="2"/>
        <v>FERROL-SAN CIBRAO</v>
      </c>
      <c r="F51" s="42">
        <f t="shared" si="7"/>
        <v>9760950</v>
      </c>
      <c r="G51" s="42">
        <f t="shared" si="8"/>
        <v>10944392</v>
      </c>
    </row>
    <row r="52" spans="1:7" x14ac:dyDescent="0.25">
      <c r="A52" s="42" t="str">
        <f t="shared" si="3"/>
        <v>HUELVA</v>
      </c>
      <c r="B52" s="41">
        <f t="shared" si="4"/>
        <v>19057783</v>
      </c>
      <c r="C52" s="41">
        <f t="shared" si="5"/>
        <v>15709526</v>
      </c>
      <c r="D52" s="41">
        <f t="shared" si="6"/>
        <v>6</v>
      </c>
      <c r="E52" s="42" t="str">
        <f t="shared" si="2"/>
        <v>SANTANDER</v>
      </c>
      <c r="F52" s="42">
        <f t="shared" si="7"/>
        <v>4488093</v>
      </c>
      <c r="G52" s="42">
        <f t="shared" si="8"/>
        <v>3906171</v>
      </c>
    </row>
    <row r="53" spans="1:7" x14ac:dyDescent="0.25">
      <c r="A53" s="42" t="str">
        <f t="shared" si="3"/>
        <v>LAS PALMAS</v>
      </c>
      <c r="B53" s="41">
        <f t="shared" si="4"/>
        <v>18704830</v>
      </c>
      <c r="C53" s="41">
        <f t="shared" si="5"/>
        <v>17474664</v>
      </c>
      <c r="D53" s="41">
        <f t="shared" si="6"/>
        <v>7</v>
      </c>
      <c r="E53" s="42" t="str">
        <f t="shared" si="2"/>
        <v>AVILES</v>
      </c>
      <c r="F53" s="42">
        <f t="shared" si="7"/>
        <v>4190890</v>
      </c>
      <c r="G53" s="42">
        <f t="shared" si="8"/>
        <v>3668185</v>
      </c>
    </row>
    <row r="54" spans="1:7" x14ac:dyDescent="0.25">
      <c r="A54" s="42" t="str">
        <f t="shared" si="3"/>
        <v>MALAGA</v>
      </c>
      <c r="B54" s="41">
        <f t="shared" si="4"/>
        <v>2063946</v>
      </c>
      <c r="C54" s="41">
        <f t="shared" si="5"/>
        <v>1923224</v>
      </c>
      <c r="D54" s="41">
        <f t="shared" si="6"/>
        <v>22</v>
      </c>
      <c r="E54" s="42" t="str">
        <f t="shared" si="2"/>
        <v>SEVILLA</v>
      </c>
      <c r="F54" s="42">
        <f t="shared" si="7"/>
        <v>3934773</v>
      </c>
      <c r="G54" s="42">
        <f t="shared" si="8"/>
        <v>4172023</v>
      </c>
    </row>
    <row r="55" spans="1:7" x14ac:dyDescent="0.25">
      <c r="A55" s="42" t="str">
        <f t="shared" si="3"/>
        <v>MARIN Y RIA DE PONTEVEDRA</v>
      </c>
      <c r="B55" s="41">
        <f t="shared" si="4"/>
        <v>1733644</v>
      </c>
      <c r="C55" s="41">
        <f t="shared" si="5"/>
        <v>1454246</v>
      </c>
      <c r="D55" s="41">
        <f t="shared" si="6"/>
        <v>26</v>
      </c>
      <c r="E55" s="42" t="str">
        <f t="shared" si="2"/>
        <v>VIGO</v>
      </c>
      <c r="F55" s="42">
        <f t="shared" ref="F55:F65" si="9">LOOKUP(E55,$A$38:$A$65,$B$38:$B$65)</f>
        <v>3639116</v>
      </c>
      <c r="G55" s="42">
        <f t="shared" si="8"/>
        <v>3249538</v>
      </c>
    </row>
    <row r="56" spans="1:7" x14ac:dyDescent="0.25">
      <c r="A56" s="42" t="str">
        <f t="shared" si="3"/>
        <v>MELILLA</v>
      </c>
      <c r="B56" s="41">
        <f t="shared" si="4"/>
        <v>751487</v>
      </c>
      <c r="C56" s="41">
        <f t="shared" si="5"/>
        <v>759740</v>
      </c>
      <c r="D56" s="41">
        <f t="shared" si="6"/>
        <v>27</v>
      </c>
      <c r="E56" s="42" t="str">
        <f t="shared" si="2"/>
        <v>PASAIA</v>
      </c>
      <c r="F56" s="42">
        <f t="shared" si="9"/>
        <v>3469704</v>
      </c>
      <c r="G56" s="42">
        <f t="shared" si="8"/>
        <v>3127756</v>
      </c>
    </row>
    <row r="57" spans="1:7" x14ac:dyDescent="0.25">
      <c r="A57" s="42" t="str">
        <f t="shared" si="3"/>
        <v>MOTRIL</v>
      </c>
      <c r="B57" s="41">
        <f t="shared" si="4"/>
        <v>1755539</v>
      </c>
      <c r="C57" s="41">
        <f t="shared" si="5"/>
        <v>1805175</v>
      </c>
      <c r="D57" s="41">
        <f t="shared" si="6"/>
        <v>25</v>
      </c>
      <c r="E57" s="42" t="str">
        <f t="shared" si="2"/>
        <v>ALMERIA</v>
      </c>
      <c r="F57" s="42">
        <f t="shared" si="9"/>
        <v>3450167</v>
      </c>
      <c r="G57" s="42">
        <f t="shared" si="8"/>
        <v>3557246</v>
      </c>
    </row>
    <row r="58" spans="1:7" x14ac:dyDescent="0.25">
      <c r="A58" s="42" t="str">
        <f t="shared" si="3"/>
        <v>PASAIA</v>
      </c>
      <c r="B58" s="41">
        <f t="shared" si="4"/>
        <v>3469704</v>
      </c>
      <c r="C58" s="41">
        <f t="shared" si="5"/>
        <v>3127756</v>
      </c>
      <c r="D58" s="41">
        <f t="shared" si="6"/>
        <v>19</v>
      </c>
      <c r="E58" s="42" t="str">
        <f t="shared" si="2"/>
        <v>BAHIA DE CADIZ</v>
      </c>
      <c r="F58" s="42">
        <f t="shared" si="9"/>
        <v>3413502</v>
      </c>
      <c r="G58" s="42">
        <f t="shared" si="8"/>
        <v>3495331</v>
      </c>
    </row>
    <row r="59" spans="1:7" x14ac:dyDescent="0.25">
      <c r="A59" s="42" t="str">
        <f t="shared" si="3"/>
        <v>SANTA CRUZ DE TENERIFE</v>
      </c>
      <c r="B59" s="41">
        <f t="shared" si="4"/>
        <v>13617455</v>
      </c>
      <c r="C59" s="41">
        <f t="shared" si="5"/>
        <v>13853082</v>
      </c>
      <c r="D59" s="41">
        <f t="shared" si="6"/>
        <v>10</v>
      </c>
      <c r="E59" s="42" t="str">
        <f t="shared" si="2"/>
        <v>MALAGA</v>
      </c>
      <c r="F59" s="42">
        <f t="shared" si="9"/>
        <v>2063946</v>
      </c>
      <c r="G59" s="42">
        <f t="shared" si="8"/>
        <v>1923224</v>
      </c>
    </row>
    <row r="60" spans="1:7" x14ac:dyDescent="0.25">
      <c r="A60" s="42" t="str">
        <f t="shared" si="3"/>
        <v>SANTANDER</v>
      </c>
      <c r="B60" s="41">
        <f t="shared" si="4"/>
        <v>4488093</v>
      </c>
      <c r="C60" s="41">
        <f t="shared" si="5"/>
        <v>3906171</v>
      </c>
      <c r="D60" s="41">
        <f t="shared" si="6"/>
        <v>15</v>
      </c>
      <c r="E60" s="42" t="str">
        <f t="shared" si="2"/>
        <v>ALICANTE</v>
      </c>
      <c r="F60" s="42">
        <f t="shared" si="9"/>
        <v>1969520</v>
      </c>
      <c r="G60" s="42">
        <f t="shared" si="8"/>
        <v>2300084</v>
      </c>
    </row>
    <row r="61" spans="1:7" x14ac:dyDescent="0.25">
      <c r="A61" s="42" t="str">
        <f t="shared" si="3"/>
        <v>SEVILLA</v>
      </c>
      <c r="B61" s="41">
        <f t="shared" si="4"/>
        <v>3934773</v>
      </c>
      <c r="C61" s="41">
        <f t="shared" si="5"/>
        <v>4172023</v>
      </c>
      <c r="D61" s="41">
        <f t="shared" si="6"/>
        <v>17</v>
      </c>
      <c r="E61" s="42" t="str">
        <f t="shared" si="2"/>
        <v>CEUTA</v>
      </c>
      <c r="F61" s="42">
        <f t="shared" si="9"/>
        <v>1842504</v>
      </c>
      <c r="G61" s="42">
        <f t="shared" si="8"/>
        <v>2011891</v>
      </c>
    </row>
    <row r="62" spans="1:7" x14ac:dyDescent="0.25">
      <c r="A62" s="42" t="str">
        <f t="shared" si="3"/>
        <v>TARRAGONA</v>
      </c>
      <c r="B62" s="41">
        <f t="shared" si="4"/>
        <v>30002095</v>
      </c>
      <c r="C62" s="41">
        <f t="shared" si="5"/>
        <v>28420676</v>
      </c>
      <c r="D62" s="41">
        <f t="shared" si="6"/>
        <v>5</v>
      </c>
      <c r="E62" s="42" t="str">
        <f t="shared" si="2"/>
        <v>MOTRIL</v>
      </c>
      <c r="F62" s="42">
        <f t="shared" si="9"/>
        <v>1755539</v>
      </c>
      <c r="G62" s="42">
        <f t="shared" si="8"/>
        <v>1805175</v>
      </c>
    </row>
    <row r="63" spans="1:7" x14ac:dyDescent="0.25">
      <c r="A63" s="42" t="str">
        <f t="shared" si="3"/>
        <v>VALENCIA</v>
      </c>
      <c r="B63" s="41">
        <f t="shared" si="4"/>
        <v>58122196</v>
      </c>
      <c r="C63" s="41">
        <f t="shared" si="5"/>
        <v>52725027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1733644</v>
      </c>
      <c r="G63" s="42">
        <f t="shared" si="8"/>
        <v>1454246</v>
      </c>
    </row>
    <row r="64" spans="1:7" x14ac:dyDescent="0.25">
      <c r="A64" s="42" t="str">
        <f t="shared" si="3"/>
        <v>VIGO</v>
      </c>
      <c r="B64" s="41">
        <f t="shared" si="4"/>
        <v>3639116</v>
      </c>
      <c r="C64" s="41">
        <f t="shared" si="5"/>
        <v>3249538</v>
      </c>
      <c r="D64" s="41">
        <f t="shared" si="6"/>
        <v>18</v>
      </c>
      <c r="E64" s="42" t="str">
        <f t="shared" si="2"/>
        <v>MELILLA</v>
      </c>
      <c r="F64" s="42">
        <f t="shared" si="9"/>
        <v>751487</v>
      </c>
      <c r="G64" s="42">
        <f t="shared" si="8"/>
        <v>759740</v>
      </c>
    </row>
    <row r="65" spans="1:7" x14ac:dyDescent="0.25">
      <c r="A65" s="42" t="str">
        <f t="shared" si="3"/>
        <v>VILAGARCIA</v>
      </c>
      <c r="B65" s="41">
        <f t="shared" si="4"/>
        <v>688133</v>
      </c>
      <c r="C65" s="41">
        <f t="shared" si="5"/>
        <v>893478</v>
      </c>
      <c r="D65" s="41">
        <f t="shared" si="6"/>
        <v>28</v>
      </c>
      <c r="E65" s="42" t="str">
        <f t="shared" si="2"/>
        <v>VILAGARCIA</v>
      </c>
      <c r="F65" s="42">
        <f t="shared" si="9"/>
        <v>688133</v>
      </c>
      <c r="G65" s="42">
        <f t="shared" si="8"/>
        <v>893478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40554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7">
        <v>547647</v>
      </c>
      <c r="C7" s="37">
        <v>574480</v>
      </c>
      <c r="D7" s="37">
        <v>6109661</v>
      </c>
      <c r="E7" s="37">
        <v>6851999</v>
      </c>
      <c r="F7" s="10">
        <f>((E7*100)/D7)-100</f>
        <v>12.150232230560746</v>
      </c>
      <c r="G7" s="1"/>
      <c r="H7" s="1"/>
      <c r="I7" s="1"/>
    </row>
    <row r="8" spans="1:12" x14ac:dyDescent="0.25">
      <c r="A8" s="11" t="s">
        <v>45</v>
      </c>
      <c r="B8" s="38">
        <v>9857</v>
      </c>
      <c r="C8" s="38">
        <v>15991</v>
      </c>
      <c r="D8" s="38">
        <v>107446</v>
      </c>
      <c r="E8" s="38">
        <v>119369</v>
      </c>
      <c r="F8" s="13">
        <f t="shared" ref="F8:F35" si="0">((E8*100)/D8)-100</f>
        <v>11.096736965545489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1502</v>
      </c>
      <c r="E9" s="37">
        <v>4459</v>
      </c>
      <c r="F9" s="10">
        <f t="shared" si="0"/>
        <v>196.87083888149135</v>
      </c>
      <c r="G9" s="1"/>
      <c r="H9" s="1"/>
      <c r="I9" s="1"/>
    </row>
    <row r="10" spans="1:12" x14ac:dyDescent="0.25">
      <c r="A10" s="11" t="s">
        <v>47</v>
      </c>
      <c r="B10" s="38">
        <v>30571</v>
      </c>
      <c r="C10" s="38">
        <v>62091</v>
      </c>
      <c r="D10" s="38">
        <v>626630</v>
      </c>
      <c r="E10" s="38">
        <v>583077</v>
      </c>
      <c r="F10" s="13">
        <f t="shared" si="0"/>
        <v>-6.9503534781290455</v>
      </c>
      <c r="G10" s="1"/>
      <c r="H10" s="1"/>
      <c r="I10" s="1"/>
    </row>
    <row r="11" spans="1:12" x14ac:dyDescent="0.25">
      <c r="A11" s="8" t="s">
        <v>48</v>
      </c>
      <c r="B11" s="37">
        <v>1877383</v>
      </c>
      <c r="C11" s="37">
        <v>3098706</v>
      </c>
      <c r="D11" s="37">
        <v>18236057</v>
      </c>
      <c r="E11" s="37">
        <v>20890278</v>
      </c>
      <c r="F11" s="10">
        <f t="shared" si="0"/>
        <v>14.554796576913532</v>
      </c>
      <c r="G11" s="1"/>
      <c r="H11" s="1"/>
      <c r="I11" s="1"/>
    </row>
    <row r="12" spans="1:12" x14ac:dyDescent="0.25">
      <c r="A12" s="11" t="s">
        <v>49</v>
      </c>
      <c r="B12" s="38">
        <v>4955</v>
      </c>
      <c r="C12" s="38">
        <v>3004</v>
      </c>
      <c r="D12" s="38">
        <v>112256</v>
      </c>
      <c r="E12" s="38">
        <v>105309</v>
      </c>
      <c r="F12" s="13">
        <f t="shared" si="0"/>
        <v>-6.1885333523375152</v>
      </c>
      <c r="G12" s="1"/>
      <c r="H12" s="1"/>
      <c r="I12" s="1"/>
    </row>
    <row r="13" spans="1:12" x14ac:dyDescent="0.25">
      <c r="A13" s="8" t="s">
        <v>50</v>
      </c>
      <c r="B13" s="37">
        <v>90050</v>
      </c>
      <c r="C13" s="37">
        <v>104842</v>
      </c>
      <c r="D13" s="37">
        <v>1859261</v>
      </c>
      <c r="E13" s="37">
        <v>1659210</v>
      </c>
      <c r="F13" s="10">
        <f t="shared" si="0"/>
        <v>-10.759705065614781</v>
      </c>
      <c r="G13" s="1"/>
      <c r="H13" s="1"/>
      <c r="I13" s="1"/>
    </row>
    <row r="14" spans="1:12" x14ac:dyDescent="0.25">
      <c r="A14" s="11" t="s">
        <v>51</v>
      </c>
      <c r="B14" s="38">
        <v>1052155</v>
      </c>
      <c r="C14" s="38">
        <v>1174574</v>
      </c>
      <c r="D14" s="38">
        <v>10804855</v>
      </c>
      <c r="E14" s="38">
        <v>10640229</v>
      </c>
      <c r="F14" s="13">
        <f t="shared" si="0"/>
        <v>-1.5236298867499869</v>
      </c>
      <c r="G14" s="1"/>
      <c r="H14" s="1"/>
      <c r="I14" s="1"/>
    </row>
    <row r="15" spans="1:12" x14ac:dyDescent="0.25">
      <c r="A15" s="8" t="s">
        <v>52</v>
      </c>
      <c r="B15" s="37">
        <v>1483983</v>
      </c>
      <c r="C15" s="37">
        <v>1830375</v>
      </c>
      <c r="D15" s="37">
        <v>19044294</v>
      </c>
      <c r="E15" s="37">
        <v>17897133</v>
      </c>
      <c r="F15" s="10">
        <f t="shared" si="0"/>
        <v>-6.0236467678980432</v>
      </c>
      <c r="G15" s="1"/>
      <c r="H15" s="1"/>
      <c r="I15" s="1"/>
    </row>
    <row r="16" spans="1:12" x14ac:dyDescent="0.25">
      <c r="A16" s="11" t="s">
        <v>53</v>
      </c>
      <c r="B16" s="38">
        <v>836131</v>
      </c>
      <c r="C16" s="38">
        <v>1291262</v>
      </c>
      <c r="D16" s="38">
        <v>15115421</v>
      </c>
      <c r="E16" s="38">
        <v>13928004</v>
      </c>
      <c r="F16" s="13">
        <f t="shared" si="0"/>
        <v>-7.8556660777096425</v>
      </c>
      <c r="G16" s="1"/>
      <c r="H16" s="1"/>
      <c r="I16" s="1"/>
    </row>
    <row r="17" spans="1:9" x14ac:dyDescent="0.25">
      <c r="A17" s="8" t="s">
        <v>54</v>
      </c>
      <c r="B17" s="37">
        <v>677792</v>
      </c>
      <c r="C17" s="37">
        <v>722414</v>
      </c>
      <c r="D17" s="37">
        <v>7180864</v>
      </c>
      <c r="E17" s="37">
        <v>6825275</v>
      </c>
      <c r="F17" s="10">
        <f t="shared" si="0"/>
        <v>-4.9518971533230598</v>
      </c>
      <c r="G17" s="1"/>
      <c r="H17" s="1"/>
      <c r="I17" s="1"/>
    </row>
    <row r="18" spans="1:9" x14ac:dyDescent="0.25">
      <c r="A18" s="11" t="s">
        <v>55</v>
      </c>
      <c r="B18" s="38">
        <v>319212</v>
      </c>
      <c r="C18" s="38">
        <v>90647</v>
      </c>
      <c r="D18" s="38">
        <v>1081026</v>
      </c>
      <c r="E18" s="38">
        <v>912639</v>
      </c>
      <c r="F18" s="13">
        <f t="shared" si="0"/>
        <v>-15.57659112731794</v>
      </c>
      <c r="G18" s="1"/>
      <c r="H18" s="1"/>
      <c r="I18" s="1"/>
    </row>
    <row r="19" spans="1:9" x14ac:dyDescent="0.25">
      <c r="A19" s="8" t="s">
        <v>56</v>
      </c>
      <c r="B19" s="37">
        <v>284339</v>
      </c>
      <c r="C19" s="37">
        <v>158750</v>
      </c>
      <c r="D19" s="37">
        <v>2231864</v>
      </c>
      <c r="E19" s="37">
        <v>2457027</v>
      </c>
      <c r="F19" s="10">
        <f t="shared" si="0"/>
        <v>10.088562743966477</v>
      </c>
      <c r="G19" s="1"/>
      <c r="H19" s="1"/>
      <c r="I19" s="1"/>
    </row>
    <row r="20" spans="1:9" x14ac:dyDescent="0.25">
      <c r="A20" s="11" t="s">
        <v>57</v>
      </c>
      <c r="B20" s="38">
        <v>131375</v>
      </c>
      <c r="C20" s="38">
        <v>79001</v>
      </c>
      <c r="D20" s="38">
        <v>1217349</v>
      </c>
      <c r="E20" s="38">
        <v>1087317</v>
      </c>
      <c r="F20" s="13">
        <f t="shared" si="0"/>
        <v>-10.681571184598667</v>
      </c>
      <c r="G20" s="1"/>
      <c r="H20" s="1"/>
      <c r="I20" s="1"/>
    </row>
    <row r="21" spans="1:9" x14ac:dyDescent="0.25">
      <c r="A21" s="8" t="s">
        <v>58</v>
      </c>
      <c r="B21" s="37">
        <v>691260</v>
      </c>
      <c r="C21" s="37">
        <v>1415088</v>
      </c>
      <c r="D21" s="37">
        <v>11710397</v>
      </c>
      <c r="E21" s="37">
        <v>14195472</v>
      </c>
      <c r="F21" s="10">
        <f t="shared" si="0"/>
        <v>21.221099506703311</v>
      </c>
      <c r="G21" s="1"/>
      <c r="H21" s="1"/>
      <c r="I21" s="1"/>
    </row>
    <row r="22" spans="1:9" x14ac:dyDescent="0.25">
      <c r="A22" s="11" t="s">
        <v>59</v>
      </c>
      <c r="B22" s="38">
        <v>393795</v>
      </c>
      <c r="C22" s="38">
        <v>306563</v>
      </c>
      <c r="D22" s="38">
        <v>4200244</v>
      </c>
      <c r="E22" s="38">
        <v>4135254</v>
      </c>
      <c r="F22" s="13">
        <f t="shared" si="0"/>
        <v>-1.5472910621382994</v>
      </c>
      <c r="G22" s="1"/>
      <c r="H22" s="1"/>
      <c r="I22" s="1"/>
    </row>
    <row r="23" spans="1:9" x14ac:dyDescent="0.25">
      <c r="A23" s="8" t="s">
        <v>60</v>
      </c>
      <c r="B23" s="37">
        <v>604</v>
      </c>
      <c r="C23" s="37">
        <v>3175</v>
      </c>
      <c r="D23" s="37">
        <v>30647</v>
      </c>
      <c r="E23" s="37">
        <v>54620</v>
      </c>
      <c r="F23" s="10">
        <f t="shared" si="0"/>
        <v>78.222990831076459</v>
      </c>
      <c r="G23" s="1"/>
      <c r="H23" s="1"/>
      <c r="I23" s="1"/>
    </row>
    <row r="24" spans="1:9" x14ac:dyDescent="0.25">
      <c r="A24" s="11" t="s">
        <v>61</v>
      </c>
      <c r="B24" s="38">
        <v>2</v>
      </c>
      <c r="C24" s="38">
        <v>0</v>
      </c>
      <c r="D24" s="38">
        <v>16</v>
      </c>
      <c r="E24" s="38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62</v>
      </c>
      <c r="B25" s="37">
        <v>9881</v>
      </c>
      <c r="C25" s="37">
        <v>4813</v>
      </c>
      <c r="D25" s="37">
        <v>73517</v>
      </c>
      <c r="E25" s="37">
        <v>64700</v>
      </c>
      <c r="F25" s="10">
        <f t="shared" si="0"/>
        <v>-11.99314444278194</v>
      </c>
      <c r="G25" s="1"/>
      <c r="H25" s="1"/>
      <c r="I25" s="1"/>
    </row>
    <row r="26" spans="1:9" x14ac:dyDescent="0.25">
      <c r="A26" s="11" t="s">
        <v>63</v>
      </c>
      <c r="B26" s="38">
        <v>140145</v>
      </c>
      <c r="C26" s="38">
        <v>108384</v>
      </c>
      <c r="D26" s="38">
        <v>1243283</v>
      </c>
      <c r="E26" s="38">
        <v>1172958</v>
      </c>
      <c r="F26" s="13">
        <f t="shared" si="0"/>
        <v>-5.6563952052750608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664685</v>
      </c>
      <c r="C28" s="38">
        <v>782041</v>
      </c>
      <c r="D28" s="38">
        <v>7767415</v>
      </c>
      <c r="E28" s="38">
        <v>7561678</v>
      </c>
      <c r="F28" s="13">
        <f t="shared" si="0"/>
        <v>-2.6487190397320148</v>
      </c>
      <c r="G28" s="1"/>
      <c r="H28" s="1"/>
      <c r="I28" s="1"/>
    </row>
    <row r="29" spans="1:9" x14ac:dyDescent="0.25">
      <c r="A29" s="8" t="s">
        <v>66</v>
      </c>
      <c r="B29" s="37">
        <v>42515</v>
      </c>
      <c r="C29" s="37">
        <v>42858</v>
      </c>
      <c r="D29" s="37">
        <v>349836</v>
      </c>
      <c r="E29" s="37">
        <v>380803</v>
      </c>
      <c r="F29" s="10">
        <f t="shared" si="0"/>
        <v>8.8518620153443379</v>
      </c>
      <c r="G29" s="1"/>
      <c r="H29" s="1"/>
      <c r="I29" s="1"/>
    </row>
    <row r="30" spans="1:9" x14ac:dyDescent="0.25">
      <c r="A30" s="11" t="s">
        <v>67</v>
      </c>
      <c r="B30" s="38">
        <v>14438</v>
      </c>
      <c r="C30" s="38">
        <v>26856</v>
      </c>
      <c r="D30" s="38">
        <v>195049</v>
      </c>
      <c r="E30" s="38">
        <v>201566</v>
      </c>
      <c r="F30" s="13">
        <f t="shared" si="0"/>
        <v>3.3412116955226594</v>
      </c>
      <c r="G30" s="1"/>
      <c r="H30" s="1"/>
      <c r="I30" s="1"/>
    </row>
    <row r="31" spans="1:9" x14ac:dyDescent="0.25">
      <c r="A31" s="8" t="s">
        <v>68</v>
      </c>
      <c r="B31" s="37">
        <v>1589772</v>
      </c>
      <c r="C31" s="37">
        <v>1556584</v>
      </c>
      <c r="D31" s="37">
        <v>17001802</v>
      </c>
      <c r="E31" s="37">
        <v>17791080</v>
      </c>
      <c r="F31" s="10">
        <f t="shared" si="0"/>
        <v>4.6423196788199306</v>
      </c>
      <c r="G31" s="1"/>
      <c r="H31" s="1"/>
      <c r="I31" s="1"/>
    </row>
    <row r="32" spans="1:9" x14ac:dyDescent="0.25">
      <c r="A32" s="11" t="s">
        <v>69</v>
      </c>
      <c r="B32" s="38">
        <v>484664</v>
      </c>
      <c r="C32" s="38">
        <v>381820</v>
      </c>
      <c r="D32" s="38">
        <v>5412787</v>
      </c>
      <c r="E32" s="38">
        <v>4666575</v>
      </c>
      <c r="F32" s="13">
        <f t="shared" si="0"/>
        <v>-13.786095776538033</v>
      </c>
      <c r="G32" s="1"/>
      <c r="H32" s="1"/>
      <c r="I32" s="1"/>
    </row>
    <row r="33" spans="1:9" x14ac:dyDescent="0.25">
      <c r="A33" s="8" t="s">
        <v>70</v>
      </c>
      <c r="B33" s="37">
        <v>11031</v>
      </c>
      <c r="C33" s="37">
        <v>6710</v>
      </c>
      <c r="D33" s="37">
        <v>71162</v>
      </c>
      <c r="E33" s="37">
        <v>84488</v>
      </c>
      <c r="F33" s="10">
        <f t="shared" si="0"/>
        <v>18.72628650122256</v>
      </c>
      <c r="G33" s="1"/>
      <c r="H33" s="1"/>
      <c r="I33" s="1"/>
    </row>
    <row r="34" spans="1:9" x14ac:dyDescent="0.25">
      <c r="A34" s="11" t="s">
        <v>71</v>
      </c>
      <c r="B34" s="38">
        <v>7510</v>
      </c>
      <c r="C34" s="38">
        <v>39621</v>
      </c>
      <c r="D34" s="38">
        <v>224267</v>
      </c>
      <c r="E34" s="38">
        <v>175090</v>
      </c>
      <c r="F34" s="13">
        <f t="shared" si="0"/>
        <v>-21.927880606598379</v>
      </c>
      <c r="G34" s="1"/>
      <c r="H34" s="1"/>
      <c r="I34" s="1"/>
    </row>
    <row r="35" spans="1:9" x14ac:dyDescent="0.25">
      <c r="A35" s="14" t="s">
        <v>72</v>
      </c>
      <c r="B35" s="15">
        <f>SUM(B7:B34)</f>
        <v>11395752</v>
      </c>
      <c r="C35" s="15">
        <f t="shared" ref="C35:E35" si="1">SUM(C7:C34)</f>
        <v>13880650</v>
      </c>
      <c r="D35" s="15">
        <f t="shared" si="1"/>
        <v>132008908</v>
      </c>
      <c r="E35" s="15">
        <f t="shared" si="1"/>
        <v>134445609</v>
      </c>
      <c r="F35" s="16">
        <f t="shared" si="0"/>
        <v>1.8458610384081027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6851999</v>
      </c>
      <c r="C38" s="41">
        <f>D7</f>
        <v>6109661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20890278</v>
      </c>
      <c r="G38" s="42">
        <f>LOOKUP(E38,$A$38:$A$65,$C$38:$C$65)</f>
        <v>18236057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119369</v>
      </c>
      <c r="C39" s="41">
        <f t="shared" ref="C39:C65" si="5">D8</f>
        <v>107446</v>
      </c>
      <c r="D39" s="41">
        <f t="shared" ref="D39:D65" si="6">_xlfn.RANK.EQ(B39,$B$38:$B$65)+COUNTIF($B$38:$B$65,B39)-1</f>
        <v>21</v>
      </c>
      <c r="E39" s="42" t="str">
        <f t="shared" si="2"/>
        <v>BILBAO</v>
      </c>
      <c r="F39" s="42">
        <f t="shared" ref="F39:F54" si="7">LOOKUP(E39,$A$38:$A$65,$B$38:$B$65)</f>
        <v>17897133</v>
      </c>
      <c r="G39" s="42">
        <f t="shared" ref="G39:G65" si="8">LOOKUP(E39,$A$38:$A$65,$C$38:$C$65)</f>
        <v>19044294</v>
      </c>
    </row>
    <row r="40" spans="1:9" x14ac:dyDescent="0.25">
      <c r="A40" s="42" t="str">
        <f t="shared" si="3"/>
        <v>ALMERIA</v>
      </c>
      <c r="B40" s="41">
        <f t="shared" si="4"/>
        <v>4459</v>
      </c>
      <c r="C40" s="41">
        <f t="shared" si="5"/>
        <v>1502</v>
      </c>
      <c r="D40" s="41">
        <f t="shared" si="6"/>
        <v>26</v>
      </c>
      <c r="E40" s="42" t="str">
        <f t="shared" si="2"/>
        <v>TARRAGONA</v>
      </c>
      <c r="F40" s="42">
        <f t="shared" si="7"/>
        <v>17791080</v>
      </c>
      <c r="G40" s="42">
        <f t="shared" si="8"/>
        <v>17001802</v>
      </c>
    </row>
    <row r="41" spans="1:9" x14ac:dyDescent="0.25">
      <c r="A41" s="42" t="str">
        <f t="shared" si="3"/>
        <v>AVILES</v>
      </c>
      <c r="B41" s="41">
        <f t="shared" si="4"/>
        <v>583077</v>
      </c>
      <c r="C41" s="41">
        <f t="shared" si="5"/>
        <v>626630</v>
      </c>
      <c r="D41" s="41">
        <f t="shared" si="6"/>
        <v>17</v>
      </c>
      <c r="E41" s="42" t="str">
        <f t="shared" si="2"/>
        <v>HUELVA</v>
      </c>
      <c r="F41" s="42">
        <f t="shared" si="7"/>
        <v>14195472</v>
      </c>
      <c r="G41" s="42">
        <f t="shared" si="8"/>
        <v>11710397</v>
      </c>
    </row>
    <row r="42" spans="1:9" x14ac:dyDescent="0.25">
      <c r="A42" s="42" t="str">
        <f t="shared" si="3"/>
        <v>BAHIA DE ALGECIRAS</v>
      </c>
      <c r="B42" s="41">
        <f t="shared" si="4"/>
        <v>20890278</v>
      </c>
      <c r="C42" s="41">
        <f t="shared" si="5"/>
        <v>18236057</v>
      </c>
      <c r="D42" s="41">
        <f t="shared" si="6"/>
        <v>1</v>
      </c>
      <c r="E42" s="42" t="str">
        <f t="shared" si="2"/>
        <v>CARTAGENA</v>
      </c>
      <c r="F42" s="42">
        <f t="shared" si="7"/>
        <v>13928004</v>
      </c>
      <c r="G42" s="42">
        <f t="shared" si="8"/>
        <v>15115421</v>
      </c>
    </row>
    <row r="43" spans="1:9" x14ac:dyDescent="0.25">
      <c r="A43" s="42" t="str">
        <f t="shared" si="3"/>
        <v>BAHIA DE CADIZ</v>
      </c>
      <c r="B43" s="41">
        <f t="shared" si="4"/>
        <v>105309</v>
      </c>
      <c r="C43" s="41">
        <f t="shared" si="5"/>
        <v>112256</v>
      </c>
      <c r="D43" s="41">
        <f t="shared" si="6"/>
        <v>22</v>
      </c>
      <c r="E43" s="42" t="str">
        <f t="shared" si="2"/>
        <v>BARCELONA</v>
      </c>
      <c r="F43" s="42">
        <f t="shared" si="7"/>
        <v>10640229</v>
      </c>
      <c r="G43" s="42">
        <f t="shared" si="8"/>
        <v>10804855</v>
      </c>
    </row>
    <row r="44" spans="1:9" x14ac:dyDescent="0.25">
      <c r="A44" s="42" t="str">
        <f t="shared" si="3"/>
        <v>BALEARES</v>
      </c>
      <c r="B44" s="41">
        <f t="shared" si="4"/>
        <v>1659210</v>
      </c>
      <c r="C44" s="41">
        <f t="shared" si="5"/>
        <v>1859261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7561678</v>
      </c>
      <c r="G44" s="42">
        <f t="shared" si="8"/>
        <v>7767415</v>
      </c>
    </row>
    <row r="45" spans="1:9" x14ac:dyDescent="0.25">
      <c r="A45" s="42" t="str">
        <f t="shared" si="3"/>
        <v>BARCELONA</v>
      </c>
      <c r="B45" s="41">
        <f t="shared" si="4"/>
        <v>10640229</v>
      </c>
      <c r="C45" s="41">
        <f t="shared" si="5"/>
        <v>10804855</v>
      </c>
      <c r="D45" s="41">
        <f t="shared" si="6"/>
        <v>6</v>
      </c>
      <c r="E45" s="42" t="str">
        <f t="shared" si="2"/>
        <v>A CORUÑA</v>
      </c>
      <c r="F45" s="42">
        <f t="shared" si="7"/>
        <v>6851999</v>
      </c>
      <c r="G45" s="42">
        <f t="shared" si="8"/>
        <v>6109661</v>
      </c>
    </row>
    <row r="46" spans="1:9" x14ac:dyDescent="0.25">
      <c r="A46" s="42" t="str">
        <f t="shared" si="3"/>
        <v>BILBAO</v>
      </c>
      <c r="B46" s="41">
        <f t="shared" si="4"/>
        <v>17897133</v>
      </c>
      <c r="C46" s="41">
        <f t="shared" si="5"/>
        <v>19044294</v>
      </c>
      <c r="D46" s="41">
        <f t="shared" si="6"/>
        <v>2</v>
      </c>
      <c r="E46" s="42" t="str">
        <f t="shared" si="2"/>
        <v>CASTELLON</v>
      </c>
      <c r="F46" s="42">
        <f t="shared" si="7"/>
        <v>6825275</v>
      </c>
      <c r="G46" s="42">
        <f t="shared" si="8"/>
        <v>7180864</v>
      </c>
    </row>
    <row r="47" spans="1:9" x14ac:dyDescent="0.25">
      <c r="A47" s="42" t="str">
        <f t="shared" si="3"/>
        <v>CARTAGENA</v>
      </c>
      <c r="B47" s="41">
        <f t="shared" si="4"/>
        <v>13928004</v>
      </c>
      <c r="C47" s="41">
        <f t="shared" si="5"/>
        <v>15115421</v>
      </c>
      <c r="D47" s="41">
        <f t="shared" si="6"/>
        <v>5</v>
      </c>
      <c r="E47" s="42" t="str">
        <f t="shared" si="2"/>
        <v>VALENCIA</v>
      </c>
      <c r="F47" s="42">
        <f t="shared" si="7"/>
        <v>4666575</v>
      </c>
      <c r="G47" s="42">
        <f t="shared" si="8"/>
        <v>5412787</v>
      </c>
    </row>
    <row r="48" spans="1:9" x14ac:dyDescent="0.25">
      <c r="A48" s="42" t="str">
        <f t="shared" si="3"/>
        <v>CASTELLON</v>
      </c>
      <c r="B48" s="41">
        <f t="shared" si="4"/>
        <v>6825275</v>
      </c>
      <c r="C48" s="41">
        <f t="shared" si="5"/>
        <v>7180864</v>
      </c>
      <c r="D48" s="41">
        <f t="shared" si="6"/>
        <v>9</v>
      </c>
      <c r="E48" s="42" t="str">
        <f t="shared" si="2"/>
        <v>LAS PALMAS</v>
      </c>
      <c r="F48" s="42">
        <f t="shared" si="7"/>
        <v>4135254</v>
      </c>
      <c r="G48" s="42">
        <f t="shared" si="8"/>
        <v>4200244</v>
      </c>
    </row>
    <row r="49" spans="1:7" x14ac:dyDescent="0.25">
      <c r="A49" s="42" t="str">
        <f t="shared" si="3"/>
        <v>CEUTA</v>
      </c>
      <c r="B49" s="41">
        <f t="shared" si="4"/>
        <v>912639</v>
      </c>
      <c r="C49" s="41">
        <f t="shared" si="5"/>
        <v>1081026</v>
      </c>
      <c r="D49" s="41">
        <f t="shared" si="6"/>
        <v>16</v>
      </c>
      <c r="E49" s="42" t="str">
        <f t="shared" si="2"/>
        <v>FERROL-SAN CIBRAO</v>
      </c>
      <c r="F49" s="42">
        <f t="shared" si="7"/>
        <v>2457027</v>
      </c>
      <c r="G49" s="42">
        <f t="shared" si="8"/>
        <v>2231864</v>
      </c>
    </row>
    <row r="50" spans="1:7" x14ac:dyDescent="0.25">
      <c r="A50" s="42" t="str">
        <f t="shared" si="3"/>
        <v>FERROL-SAN CIBRAO</v>
      </c>
      <c r="B50" s="41">
        <f t="shared" si="4"/>
        <v>2457027</v>
      </c>
      <c r="C50" s="41">
        <f t="shared" si="5"/>
        <v>2231864</v>
      </c>
      <c r="D50" s="41">
        <f t="shared" si="6"/>
        <v>12</v>
      </c>
      <c r="E50" s="42" t="str">
        <f t="shared" si="2"/>
        <v>BALEARES</v>
      </c>
      <c r="F50" s="42">
        <f t="shared" si="7"/>
        <v>1659210</v>
      </c>
      <c r="G50" s="42">
        <f t="shared" si="8"/>
        <v>1859261</v>
      </c>
    </row>
    <row r="51" spans="1:7" x14ac:dyDescent="0.25">
      <c r="A51" s="42" t="str">
        <f t="shared" si="3"/>
        <v>GIJON</v>
      </c>
      <c r="B51" s="41">
        <f t="shared" si="4"/>
        <v>1087317</v>
      </c>
      <c r="C51" s="41">
        <f t="shared" si="5"/>
        <v>1217349</v>
      </c>
      <c r="D51" s="41">
        <f t="shared" si="6"/>
        <v>15</v>
      </c>
      <c r="E51" s="42" t="str">
        <f t="shared" si="2"/>
        <v>MOTRIL</v>
      </c>
      <c r="F51" s="42">
        <f t="shared" si="7"/>
        <v>1172958</v>
      </c>
      <c r="G51" s="42">
        <f t="shared" si="8"/>
        <v>1243283</v>
      </c>
    </row>
    <row r="52" spans="1:7" x14ac:dyDescent="0.25">
      <c r="A52" s="42" t="str">
        <f t="shared" si="3"/>
        <v>HUELVA</v>
      </c>
      <c r="B52" s="41">
        <f t="shared" si="4"/>
        <v>14195472</v>
      </c>
      <c r="C52" s="41">
        <f t="shared" si="5"/>
        <v>11710397</v>
      </c>
      <c r="D52" s="41">
        <f t="shared" si="6"/>
        <v>4</v>
      </c>
      <c r="E52" s="42" t="str">
        <f t="shared" si="2"/>
        <v>GIJON</v>
      </c>
      <c r="F52" s="42">
        <f t="shared" si="7"/>
        <v>1087317</v>
      </c>
      <c r="G52" s="42">
        <f t="shared" si="8"/>
        <v>1217349</v>
      </c>
    </row>
    <row r="53" spans="1:7" x14ac:dyDescent="0.25">
      <c r="A53" s="42" t="str">
        <f t="shared" si="3"/>
        <v>LAS PALMAS</v>
      </c>
      <c r="B53" s="41">
        <f t="shared" si="4"/>
        <v>4135254</v>
      </c>
      <c r="C53" s="41">
        <f t="shared" si="5"/>
        <v>4200244</v>
      </c>
      <c r="D53" s="41">
        <f t="shared" si="6"/>
        <v>11</v>
      </c>
      <c r="E53" s="42" t="str">
        <f t="shared" si="2"/>
        <v>CEUTA</v>
      </c>
      <c r="F53" s="42">
        <f t="shared" si="7"/>
        <v>912639</v>
      </c>
      <c r="G53" s="42">
        <f t="shared" si="8"/>
        <v>1081026</v>
      </c>
    </row>
    <row r="54" spans="1:7" x14ac:dyDescent="0.25">
      <c r="A54" s="42" t="str">
        <f t="shared" si="3"/>
        <v>MALAGA</v>
      </c>
      <c r="B54" s="41">
        <f t="shared" si="4"/>
        <v>54620</v>
      </c>
      <c r="C54" s="41">
        <f t="shared" si="5"/>
        <v>30647</v>
      </c>
      <c r="D54" s="41">
        <f t="shared" si="6"/>
        <v>25</v>
      </c>
      <c r="E54" s="42" t="str">
        <f t="shared" si="2"/>
        <v>AVILES</v>
      </c>
      <c r="F54" s="42">
        <f t="shared" si="7"/>
        <v>583077</v>
      </c>
      <c r="G54" s="42">
        <f t="shared" si="8"/>
        <v>626630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16</v>
      </c>
      <c r="D55" s="41">
        <f t="shared" si="6"/>
        <v>28</v>
      </c>
      <c r="E55" s="42" t="str">
        <f t="shared" si="2"/>
        <v>SANTANDER</v>
      </c>
      <c r="F55" s="42">
        <f t="shared" ref="F55:F65" si="9">LOOKUP(E55,$A$38:$A$65,$B$38:$B$65)</f>
        <v>380803</v>
      </c>
      <c r="G55" s="42">
        <f t="shared" si="8"/>
        <v>349836</v>
      </c>
    </row>
    <row r="56" spans="1:7" x14ac:dyDescent="0.25">
      <c r="A56" s="42" t="str">
        <f t="shared" si="3"/>
        <v>MELILLA</v>
      </c>
      <c r="B56" s="41">
        <f t="shared" si="4"/>
        <v>64700</v>
      </c>
      <c r="C56" s="41">
        <f t="shared" si="5"/>
        <v>73517</v>
      </c>
      <c r="D56" s="41">
        <f t="shared" si="6"/>
        <v>24</v>
      </c>
      <c r="E56" s="42" t="str">
        <f t="shared" si="2"/>
        <v>SEVILLA</v>
      </c>
      <c r="F56" s="42">
        <f t="shared" si="9"/>
        <v>201566</v>
      </c>
      <c r="G56" s="42">
        <f t="shared" si="8"/>
        <v>195049</v>
      </c>
    </row>
    <row r="57" spans="1:7" x14ac:dyDescent="0.25">
      <c r="A57" s="42" t="str">
        <f t="shared" si="3"/>
        <v>MOTRIL</v>
      </c>
      <c r="B57" s="41">
        <f t="shared" si="4"/>
        <v>1172958</v>
      </c>
      <c r="C57" s="41">
        <f t="shared" si="5"/>
        <v>1243283</v>
      </c>
      <c r="D57" s="41">
        <f t="shared" si="6"/>
        <v>14</v>
      </c>
      <c r="E57" s="42" t="str">
        <f t="shared" si="2"/>
        <v>VILAGARCIA</v>
      </c>
      <c r="F57" s="42">
        <f t="shared" si="9"/>
        <v>175090</v>
      </c>
      <c r="G57" s="42">
        <f t="shared" si="8"/>
        <v>224267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ALICANTE</v>
      </c>
      <c r="F58" s="42">
        <f t="shared" si="9"/>
        <v>119369</v>
      </c>
      <c r="G58" s="42">
        <f t="shared" si="8"/>
        <v>107446</v>
      </c>
    </row>
    <row r="59" spans="1:7" x14ac:dyDescent="0.25">
      <c r="A59" s="42" t="str">
        <f t="shared" si="3"/>
        <v>SANTA CRUZ DE TENERIFE</v>
      </c>
      <c r="B59" s="41">
        <f t="shared" si="4"/>
        <v>7561678</v>
      </c>
      <c r="C59" s="41">
        <f t="shared" si="5"/>
        <v>7767415</v>
      </c>
      <c r="D59" s="41">
        <f t="shared" si="6"/>
        <v>7</v>
      </c>
      <c r="E59" s="42" t="str">
        <f t="shared" si="2"/>
        <v>BAHIA DE CADIZ</v>
      </c>
      <c r="F59" s="42">
        <f t="shared" si="9"/>
        <v>105309</v>
      </c>
      <c r="G59" s="42">
        <f t="shared" si="8"/>
        <v>112256</v>
      </c>
    </row>
    <row r="60" spans="1:7" x14ac:dyDescent="0.25">
      <c r="A60" s="42" t="str">
        <f t="shared" si="3"/>
        <v>SANTANDER</v>
      </c>
      <c r="B60" s="41">
        <f t="shared" si="4"/>
        <v>380803</v>
      </c>
      <c r="C60" s="41">
        <f t="shared" si="5"/>
        <v>349836</v>
      </c>
      <c r="D60" s="41">
        <f t="shared" si="6"/>
        <v>18</v>
      </c>
      <c r="E60" s="42" t="str">
        <f t="shared" si="2"/>
        <v>VIGO</v>
      </c>
      <c r="F60" s="42">
        <f t="shared" si="9"/>
        <v>84488</v>
      </c>
      <c r="G60" s="42">
        <f t="shared" si="8"/>
        <v>71162</v>
      </c>
    </row>
    <row r="61" spans="1:7" x14ac:dyDescent="0.25">
      <c r="A61" s="42" t="str">
        <f t="shared" si="3"/>
        <v>SEVILLA</v>
      </c>
      <c r="B61" s="41">
        <f t="shared" si="4"/>
        <v>201566</v>
      </c>
      <c r="C61" s="41">
        <f t="shared" si="5"/>
        <v>195049</v>
      </c>
      <c r="D61" s="41">
        <f t="shared" si="6"/>
        <v>19</v>
      </c>
      <c r="E61" s="42" t="str">
        <f t="shared" si="2"/>
        <v>MELILLA</v>
      </c>
      <c r="F61" s="42">
        <f t="shared" si="9"/>
        <v>64700</v>
      </c>
      <c r="G61" s="42">
        <f t="shared" si="8"/>
        <v>73517</v>
      </c>
    </row>
    <row r="62" spans="1:7" x14ac:dyDescent="0.25">
      <c r="A62" s="42" t="str">
        <f t="shared" si="3"/>
        <v>TARRAGONA</v>
      </c>
      <c r="B62" s="41">
        <f t="shared" si="4"/>
        <v>17791080</v>
      </c>
      <c r="C62" s="41">
        <f t="shared" si="5"/>
        <v>17001802</v>
      </c>
      <c r="D62" s="41">
        <f t="shared" si="6"/>
        <v>3</v>
      </c>
      <c r="E62" s="42" t="str">
        <f t="shared" si="2"/>
        <v>MALAGA</v>
      </c>
      <c r="F62" s="42">
        <f t="shared" si="9"/>
        <v>54620</v>
      </c>
      <c r="G62" s="42">
        <f t="shared" si="8"/>
        <v>30647</v>
      </c>
    </row>
    <row r="63" spans="1:7" x14ac:dyDescent="0.25">
      <c r="A63" s="42" t="str">
        <f t="shared" si="3"/>
        <v>VALENCIA</v>
      </c>
      <c r="B63" s="41">
        <f t="shared" si="4"/>
        <v>4666575</v>
      </c>
      <c r="C63" s="41">
        <f t="shared" si="5"/>
        <v>5412787</v>
      </c>
      <c r="D63" s="41">
        <f t="shared" si="6"/>
        <v>10</v>
      </c>
      <c r="E63" s="42" t="str">
        <f t="shared" si="2"/>
        <v>ALMERIA</v>
      </c>
      <c r="F63" s="42">
        <f t="shared" si="9"/>
        <v>4459</v>
      </c>
      <c r="G63" s="42">
        <f t="shared" si="8"/>
        <v>1502</v>
      </c>
    </row>
    <row r="64" spans="1:7" x14ac:dyDescent="0.25">
      <c r="A64" s="42" t="str">
        <f t="shared" si="3"/>
        <v>VIGO</v>
      </c>
      <c r="B64" s="41">
        <f t="shared" si="4"/>
        <v>84488</v>
      </c>
      <c r="C64" s="41">
        <f t="shared" si="5"/>
        <v>71162</v>
      </c>
      <c r="D64" s="41">
        <f t="shared" si="6"/>
        <v>23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175090</v>
      </c>
      <c r="C65" s="41">
        <f t="shared" si="5"/>
        <v>224267</v>
      </c>
      <c r="D65" s="41">
        <f t="shared" si="6"/>
        <v>20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16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40554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19">
        <v>378871</v>
      </c>
      <c r="C7" s="19">
        <v>372761</v>
      </c>
      <c r="D7" s="19">
        <v>2963867</v>
      </c>
      <c r="E7" s="19">
        <v>3017053</v>
      </c>
      <c r="F7" s="10">
        <f>((E7*100)/D7)-100</f>
        <v>1.7944799817265817</v>
      </c>
      <c r="G7" s="1"/>
      <c r="H7" s="1"/>
      <c r="I7" s="1"/>
    </row>
    <row r="8" spans="1:12" x14ac:dyDescent="0.25">
      <c r="A8" s="11" t="s">
        <v>45</v>
      </c>
      <c r="B8" s="20">
        <v>166065</v>
      </c>
      <c r="C8" s="20">
        <v>19301</v>
      </c>
      <c r="D8" s="20">
        <v>1028074</v>
      </c>
      <c r="E8" s="20">
        <v>611745</v>
      </c>
      <c r="F8" s="13">
        <f t="shared" ref="F8:F35" si="0">((E8*100)/D8)-100</f>
        <v>-40.496014878306426</v>
      </c>
      <c r="G8" s="1"/>
      <c r="H8" s="1"/>
      <c r="I8" s="1"/>
    </row>
    <row r="9" spans="1:12" x14ac:dyDescent="0.25">
      <c r="A9" s="8" t="s">
        <v>46</v>
      </c>
      <c r="B9" s="19">
        <v>279945</v>
      </c>
      <c r="C9" s="19">
        <v>326167</v>
      </c>
      <c r="D9" s="19">
        <v>3057301</v>
      </c>
      <c r="E9" s="19">
        <v>2945224</v>
      </c>
      <c r="F9" s="10">
        <f t="shared" si="0"/>
        <v>-3.6658804612303442</v>
      </c>
      <c r="G9" s="1"/>
      <c r="H9" s="1"/>
      <c r="I9" s="1"/>
    </row>
    <row r="10" spans="1:12" x14ac:dyDescent="0.25">
      <c r="A10" s="11" t="s">
        <v>47</v>
      </c>
      <c r="B10" s="20">
        <v>197695</v>
      </c>
      <c r="C10" s="20">
        <v>192526</v>
      </c>
      <c r="D10" s="20">
        <v>2169519</v>
      </c>
      <c r="E10" s="20">
        <v>2511835</v>
      </c>
      <c r="F10" s="13">
        <f t="shared" si="0"/>
        <v>15.778428305997778</v>
      </c>
      <c r="G10" s="1"/>
      <c r="H10" s="1"/>
      <c r="I10" s="1"/>
    </row>
    <row r="11" spans="1:12" x14ac:dyDescent="0.25">
      <c r="A11" s="8" t="s">
        <v>48</v>
      </c>
      <c r="B11" s="19">
        <v>153319</v>
      </c>
      <c r="C11" s="19">
        <v>211651</v>
      </c>
      <c r="D11" s="19">
        <v>1627735</v>
      </c>
      <c r="E11" s="19">
        <v>1422868</v>
      </c>
      <c r="F11" s="10">
        <f t="shared" si="0"/>
        <v>-12.586016765628315</v>
      </c>
      <c r="G11" s="1"/>
      <c r="H11" s="1"/>
      <c r="I11" s="1"/>
    </row>
    <row r="12" spans="1:12" x14ac:dyDescent="0.25">
      <c r="A12" s="11" t="s">
        <v>49</v>
      </c>
      <c r="B12" s="20">
        <v>255875</v>
      </c>
      <c r="C12" s="20">
        <v>122735</v>
      </c>
      <c r="D12" s="20">
        <v>1469801</v>
      </c>
      <c r="E12" s="20">
        <v>1427685</v>
      </c>
      <c r="F12" s="13">
        <f t="shared" si="0"/>
        <v>-2.8654219176609672</v>
      </c>
      <c r="G12" s="1"/>
      <c r="H12" s="1"/>
      <c r="I12" s="1"/>
    </row>
    <row r="13" spans="1:12" x14ac:dyDescent="0.25">
      <c r="A13" s="8" t="s">
        <v>50</v>
      </c>
      <c r="B13" s="19">
        <v>118385</v>
      </c>
      <c r="C13" s="19">
        <v>175384</v>
      </c>
      <c r="D13" s="19">
        <v>1567719</v>
      </c>
      <c r="E13" s="19">
        <v>1734708</v>
      </c>
      <c r="F13" s="10">
        <f t="shared" si="0"/>
        <v>10.651717559077866</v>
      </c>
      <c r="G13" s="1"/>
      <c r="H13" s="1"/>
      <c r="I13" s="1"/>
    </row>
    <row r="14" spans="1:12" x14ac:dyDescent="0.25">
      <c r="A14" s="11" t="s">
        <v>51</v>
      </c>
      <c r="B14" s="20">
        <v>305304</v>
      </c>
      <c r="C14" s="20">
        <v>206593</v>
      </c>
      <c r="D14" s="20">
        <v>3518946</v>
      </c>
      <c r="E14" s="20">
        <v>3163832</v>
      </c>
      <c r="F14" s="13">
        <f t="shared" si="0"/>
        <v>-10.091487621577599</v>
      </c>
      <c r="G14" s="1"/>
      <c r="H14" s="1"/>
      <c r="I14" s="1"/>
    </row>
    <row r="15" spans="1:12" x14ac:dyDescent="0.25">
      <c r="A15" s="8" t="s">
        <v>52</v>
      </c>
      <c r="B15" s="19">
        <v>461917</v>
      </c>
      <c r="C15" s="19">
        <v>325467</v>
      </c>
      <c r="D15" s="19">
        <v>3464026</v>
      </c>
      <c r="E15" s="19">
        <v>4055036</v>
      </c>
      <c r="F15" s="10">
        <f t="shared" si="0"/>
        <v>17.061361548671982</v>
      </c>
      <c r="G15" s="1"/>
      <c r="H15" s="1"/>
      <c r="I15" s="1"/>
    </row>
    <row r="16" spans="1:12" x14ac:dyDescent="0.25">
      <c r="A16" s="11" t="s">
        <v>53</v>
      </c>
      <c r="B16" s="20">
        <v>429321</v>
      </c>
      <c r="C16" s="20">
        <v>305701</v>
      </c>
      <c r="D16" s="20">
        <v>3406268</v>
      </c>
      <c r="E16" s="20">
        <v>2750966</v>
      </c>
      <c r="F16" s="13">
        <f t="shared" si="0"/>
        <v>-19.238122191207509</v>
      </c>
      <c r="G16" s="1"/>
      <c r="H16" s="1"/>
      <c r="I16" s="1"/>
    </row>
    <row r="17" spans="1:9" x14ac:dyDescent="0.25">
      <c r="A17" s="8" t="s">
        <v>54</v>
      </c>
      <c r="B17" s="19">
        <v>172296</v>
      </c>
      <c r="C17" s="19">
        <v>234614</v>
      </c>
      <c r="D17" s="19">
        <v>1680135</v>
      </c>
      <c r="E17" s="19">
        <v>2652558</v>
      </c>
      <c r="F17" s="10">
        <f t="shared" si="0"/>
        <v>57.877670544331266</v>
      </c>
      <c r="G17" s="1"/>
      <c r="H17" s="1"/>
      <c r="I17" s="1"/>
    </row>
    <row r="18" spans="1:9" x14ac:dyDescent="0.25">
      <c r="A18" s="11" t="s">
        <v>55</v>
      </c>
      <c r="B18" s="20">
        <v>5417</v>
      </c>
      <c r="C18" s="20">
        <v>17704</v>
      </c>
      <c r="D18" s="20">
        <v>64803</v>
      </c>
      <c r="E18" s="20">
        <v>119628</v>
      </c>
      <c r="F18" s="13">
        <f t="shared" si="0"/>
        <v>84.602564696078872</v>
      </c>
      <c r="G18" s="1"/>
      <c r="H18" s="1"/>
      <c r="I18" s="1"/>
    </row>
    <row r="19" spans="1:9" x14ac:dyDescent="0.25">
      <c r="A19" s="8" t="s">
        <v>56</v>
      </c>
      <c r="B19" s="19">
        <v>596510</v>
      </c>
      <c r="C19" s="19">
        <v>441433</v>
      </c>
      <c r="D19" s="19">
        <v>8188618</v>
      </c>
      <c r="E19" s="19">
        <v>6734668</v>
      </c>
      <c r="F19" s="10">
        <f t="shared" si="0"/>
        <v>-17.755743398947175</v>
      </c>
      <c r="G19" s="1"/>
      <c r="H19" s="1"/>
      <c r="I19" s="1"/>
    </row>
    <row r="20" spans="1:9" x14ac:dyDescent="0.25">
      <c r="A20" s="11" t="s">
        <v>57</v>
      </c>
      <c r="B20" s="20">
        <v>1693568</v>
      </c>
      <c r="C20" s="20">
        <v>1226969</v>
      </c>
      <c r="D20" s="20">
        <v>11212797</v>
      </c>
      <c r="E20" s="20">
        <v>12376575</v>
      </c>
      <c r="F20" s="13">
        <f t="shared" si="0"/>
        <v>10.3790160474679</v>
      </c>
      <c r="G20" s="1"/>
      <c r="H20" s="1"/>
      <c r="I20" s="1"/>
    </row>
    <row r="21" spans="1:9" x14ac:dyDescent="0.25">
      <c r="A21" s="8" t="s">
        <v>58</v>
      </c>
      <c r="B21" s="19">
        <v>442789</v>
      </c>
      <c r="C21" s="19">
        <v>550131</v>
      </c>
      <c r="D21" s="19">
        <v>3729155</v>
      </c>
      <c r="E21" s="19">
        <v>4621607</v>
      </c>
      <c r="F21" s="10">
        <f t="shared" si="0"/>
        <v>23.931748613291745</v>
      </c>
      <c r="G21" s="1"/>
      <c r="H21" s="1"/>
      <c r="I21" s="1"/>
    </row>
    <row r="22" spans="1:9" x14ac:dyDescent="0.25">
      <c r="A22" s="11" t="s">
        <v>59</v>
      </c>
      <c r="B22" s="20">
        <v>81598</v>
      </c>
      <c r="C22" s="20">
        <v>61610</v>
      </c>
      <c r="D22" s="20">
        <v>696255</v>
      </c>
      <c r="E22" s="20">
        <v>686322</v>
      </c>
      <c r="F22" s="13">
        <f t="shared" si="0"/>
        <v>-1.4266324837882678</v>
      </c>
      <c r="G22" s="1"/>
      <c r="H22" s="1"/>
      <c r="I22" s="1"/>
    </row>
    <row r="23" spans="1:9" x14ac:dyDescent="0.25">
      <c r="A23" s="8" t="s">
        <v>60</v>
      </c>
      <c r="B23" s="19">
        <v>58016</v>
      </c>
      <c r="C23" s="19">
        <v>47410</v>
      </c>
      <c r="D23" s="19">
        <v>722664</v>
      </c>
      <c r="E23" s="19">
        <v>714057</v>
      </c>
      <c r="F23" s="10">
        <f t="shared" si="0"/>
        <v>-1.19100992992594</v>
      </c>
      <c r="G23" s="1"/>
      <c r="H23" s="1"/>
      <c r="I23" s="1"/>
    </row>
    <row r="24" spans="1:9" x14ac:dyDescent="0.25">
      <c r="A24" s="11" t="s">
        <v>61</v>
      </c>
      <c r="B24" s="20">
        <v>61083</v>
      </c>
      <c r="C24" s="20">
        <v>50168</v>
      </c>
      <c r="D24" s="20">
        <v>771094</v>
      </c>
      <c r="E24" s="20">
        <v>844674</v>
      </c>
      <c r="F24" s="13">
        <f t="shared" si="0"/>
        <v>9.5422866732201328</v>
      </c>
      <c r="G24" s="1"/>
      <c r="H24" s="1"/>
      <c r="I24" s="1"/>
    </row>
    <row r="25" spans="1:9" x14ac:dyDescent="0.25">
      <c r="A25" s="8" t="s">
        <v>62</v>
      </c>
      <c r="B25" s="19">
        <v>3125</v>
      </c>
      <c r="C25" s="19">
        <v>2884</v>
      </c>
      <c r="D25" s="19">
        <v>29974</v>
      </c>
      <c r="E25" s="19">
        <v>40314</v>
      </c>
      <c r="F25" s="10">
        <f t="shared" si="0"/>
        <v>34.496563688530046</v>
      </c>
      <c r="G25" s="1"/>
      <c r="H25" s="1"/>
      <c r="I25" s="1"/>
    </row>
    <row r="26" spans="1:9" x14ac:dyDescent="0.25">
      <c r="A26" s="11" t="s">
        <v>63</v>
      </c>
      <c r="B26" s="20">
        <v>37960</v>
      </c>
      <c r="C26" s="20">
        <v>29544</v>
      </c>
      <c r="D26" s="20">
        <v>412687</v>
      </c>
      <c r="E26" s="20">
        <v>427472</v>
      </c>
      <c r="F26" s="13">
        <f t="shared" si="0"/>
        <v>3.582618303944642</v>
      </c>
      <c r="G26" s="1"/>
      <c r="H26" s="1"/>
      <c r="I26" s="1"/>
    </row>
    <row r="27" spans="1:9" x14ac:dyDescent="0.25">
      <c r="A27" s="8" t="s">
        <v>64</v>
      </c>
      <c r="B27" s="19">
        <v>138939</v>
      </c>
      <c r="C27" s="19">
        <v>146987</v>
      </c>
      <c r="D27" s="19">
        <v>1498829</v>
      </c>
      <c r="E27" s="19">
        <v>1479372</v>
      </c>
      <c r="F27" s="10">
        <f t="shared" si="0"/>
        <v>-1.2981467532320181</v>
      </c>
      <c r="G27" s="1"/>
      <c r="H27" s="1"/>
      <c r="I27" s="1"/>
    </row>
    <row r="28" spans="1:9" x14ac:dyDescent="0.25">
      <c r="A28" s="11" t="s">
        <v>65</v>
      </c>
      <c r="B28" s="20">
        <v>59393</v>
      </c>
      <c r="C28" s="20">
        <v>65835</v>
      </c>
      <c r="D28" s="20">
        <v>812221</v>
      </c>
      <c r="E28" s="20">
        <v>761317</v>
      </c>
      <c r="F28" s="13">
        <f t="shared" si="0"/>
        <v>-6.2672597728943202</v>
      </c>
      <c r="G28" s="1"/>
      <c r="H28" s="1"/>
      <c r="I28" s="1"/>
    </row>
    <row r="29" spans="1:9" x14ac:dyDescent="0.25">
      <c r="A29" s="8" t="s">
        <v>66</v>
      </c>
      <c r="B29" s="19">
        <v>247492</v>
      </c>
      <c r="C29" s="19">
        <v>294337</v>
      </c>
      <c r="D29" s="19">
        <v>2557491</v>
      </c>
      <c r="E29" s="19">
        <v>2613944</v>
      </c>
      <c r="F29" s="10">
        <f t="shared" si="0"/>
        <v>2.2073586964724399</v>
      </c>
      <c r="G29" s="1"/>
      <c r="H29" s="1"/>
      <c r="I29" s="1"/>
    </row>
    <row r="30" spans="1:9" x14ac:dyDescent="0.25">
      <c r="A30" s="11" t="s">
        <v>67</v>
      </c>
      <c r="B30" s="20">
        <v>256559</v>
      </c>
      <c r="C30" s="20">
        <v>216117</v>
      </c>
      <c r="D30" s="20">
        <v>2237080</v>
      </c>
      <c r="E30" s="20">
        <v>1906586</v>
      </c>
      <c r="F30" s="13">
        <f t="shared" si="0"/>
        <v>-14.773454681996171</v>
      </c>
      <c r="G30" s="1"/>
      <c r="H30" s="1"/>
      <c r="I30" s="1"/>
    </row>
    <row r="31" spans="1:9" x14ac:dyDescent="0.25">
      <c r="A31" s="8" t="s">
        <v>68</v>
      </c>
      <c r="B31" s="19">
        <v>589250</v>
      </c>
      <c r="C31" s="19">
        <v>1060181</v>
      </c>
      <c r="D31" s="19">
        <v>8611970</v>
      </c>
      <c r="E31" s="19">
        <v>8818049</v>
      </c>
      <c r="F31" s="10">
        <f t="shared" si="0"/>
        <v>2.392936807722279</v>
      </c>
      <c r="G31" s="1"/>
      <c r="H31" s="1"/>
      <c r="I31" s="1"/>
    </row>
    <row r="32" spans="1:9" x14ac:dyDescent="0.25">
      <c r="A32" s="11" t="s">
        <v>69</v>
      </c>
      <c r="B32" s="20">
        <v>350065</v>
      </c>
      <c r="C32" s="20">
        <v>235836</v>
      </c>
      <c r="D32" s="20">
        <v>3204676</v>
      </c>
      <c r="E32" s="20">
        <v>2387001</v>
      </c>
      <c r="F32" s="13">
        <f t="shared" si="0"/>
        <v>-25.51505986876677</v>
      </c>
      <c r="G32" s="1"/>
      <c r="H32" s="1"/>
      <c r="I32" s="1"/>
    </row>
    <row r="33" spans="1:9" x14ac:dyDescent="0.25">
      <c r="A33" s="8" t="s">
        <v>70</v>
      </c>
      <c r="B33" s="19">
        <v>48111</v>
      </c>
      <c r="C33" s="19">
        <v>47200</v>
      </c>
      <c r="D33" s="19">
        <v>359042</v>
      </c>
      <c r="E33" s="19">
        <v>423650</v>
      </c>
      <c r="F33" s="10">
        <f t="shared" si="0"/>
        <v>17.994552169384079</v>
      </c>
      <c r="G33" s="1"/>
      <c r="H33" s="1"/>
      <c r="I33" s="1"/>
    </row>
    <row r="34" spans="1:9" x14ac:dyDescent="0.25">
      <c r="A34" s="11" t="s">
        <v>71</v>
      </c>
      <c r="B34" s="20">
        <v>32260</v>
      </c>
      <c r="C34" s="20">
        <v>32329</v>
      </c>
      <c r="D34" s="20">
        <v>436466</v>
      </c>
      <c r="E34" s="20">
        <v>392816</v>
      </c>
      <c r="F34" s="13">
        <f t="shared" si="0"/>
        <v>-10.000778983930019</v>
      </c>
      <c r="G34" s="1"/>
      <c r="H34" s="1"/>
      <c r="I34" s="1"/>
    </row>
    <row r="35" spans="1:9" x14ac:dyDescent="0.25">
      <c r="A35" s="14" t="s">
        <v>72</v>
      </c>
      <c r="B35" s="15">
        <f>SUM(B7:B34)</f>
        <v>7621128</v>
      </c>
      <c r="C35" s="15">
        <f t="shared" ref="C35:E35" si="1">SUM(C7:C34)</f>
        <v>7019575</v>
      </c>
      <c r="D35" s="15">
        <f t="shared" si="1"/>
        <v>71499213</v>
      </c>
      <c r="E35" s="15">
        <f t="shared" si="1"/>
        <v>71641562</v>
      </c>
      <c r="F35" s="16">
        <f t="shared" si="0"/>
        <v>0.19909170189048098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3017053</v>
      </c>
      <c r="C38" s="41">
        <f>D7</f>
        <v>2963867</v>
      </c>
      <c r="D38" s="41">
        <f>_xlfn.RANK.EQ(B38,$B$38:$B$65)+COUNTIF($B$38:$B$65,B38)-1</f>
        <v>7</v>
      </c>
      <c r="E38" s="42" t="str">
        <f t="shared" ref="E38:E65" si="2">INDEX($A$38:$B$65,MATCH(ROW()-37,$D$38:$D$65,0),1)</f>
        <v>GIJON</v>
      </c>
      <c r="F38" s="42">
        <f>LOOKUP(E38,$A$38:$A$65,$B$38:$B$65)</f>
        <v>12376575</v>
      </c>
      <c r="G38" s="42">
        <f>LOOKUP(E38,$A$38:$A$65,$C$38:$C$65)</f>
        <v>11212797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611745</v>
      </c>
      <c r="C39" s="41">
        <f t="shared" ref="C39:C65" si="5">D8</f>
        <v>1028074</v>
      </c>
      <c r="D39" s="41">
        <f t="shared" ref="D39:D65" si="6">_xlfn.RANK.EQ(B39,$B$38:$B$65)+COUNTIF($B$38:$B$65,B39)-1</f>
        <v>23</v>
      </c>
      <c r="E39" s="42" t="str">
        <f t="shared" si="2"/>
        <v>TARRAGONA</v>
      </c>
      <c r="F39" s="42">
        <f t="shared" ref="F39:F54" si="7">LOOKUP(E39,$A$38:$A$65,$B$38:$B$65)</f>
        <v>8818049</v>
      </c>
      <c r="G39" s="42">
        <f t="shared" ref="G39:G65" si="8">LOOKUP(E39,$A$38:$A$65,$C$38:$C$65)</f>
        <v>8611970</v>
      </c>
    </row>
    <row r="40" spans="1:9" x14ac:dyDescent="0.25">
      <c r="A40" s="42" t="str">
        <f t="shared" si="3"/>
        <v>ALMERIA</v>
      </c>
      <c r="B40" s="41">
        <f t="shared" si="4"/>
        <v>2945224</v>
      </c>
      <c r="C40" s="41">
        <f t="shared" si="5"/>
        <v>3057301</v>
      </c>
      <c r="D40" s="41">
        <f t="shared" si="6"/>
        <v>8</v>
      </c>
      <c r="E40" s="42" t="str">
        <f t="shared" si="2"/>
        <v>FERROL-SAN CIBRAO</v>
      </c>
      <c r="F40" s="42">
        <f t="shared" si="7"/>
        <v>6734668</v>
      </c>
      <c r="G40" s="42">
        <f t="shared" si="8"/>
        <v>8188618</v>
      </c>
    </row>
    <row r="41" spans="1:9" x14ac:dyDescent="0.25">
      <c r="A41" s="42" t="str">
        <f t="shared" si="3"/>
        <v>AVILES</v>
      </c>
      <c r="B41" s="41">
        <f t="shared" si="4"/>
        <v>2511835</v>
      </c>
      <c r="C41" s="41">
        <f t="shared" si="5"/>
        <v>2169519</v>
      </c>
      <c r="D41" s="41">
        <f t="shared" si="6"/>
        <v>12</v>
      </c>
      <c r="E41" s="42" t="str">
        <f t="shared" si="2"/>
        <v>HUELVA</v>
      </c>
      <c r="F41" s="42">
        <f t="shared" si="7"/>
        <v>4621607</v>
      </c>
      <c r="G41" s="42">
        <f t="shared" si="8"/>
        <v>3729155</v>
      </c>
    </row>
    <row r="42" spans="1:9" x14ac:dyDescent="0.25">
      <c r="A42" s="42" t="str">
        <f t="shared" si="3"/>
        <v>BAHIA DE ALGECIRAS</v>
      </c>
      <c r="B42" s="41">
        <f t="shared" si="4"/>
        <v>1422868</v>
      </c>
      <c r="C42" s="41">
        <f t="shared" si="5"/>
        <v>1627735</v>
      </c>
      <c r="D42" s="41">
        <f t="shared" si="6"/>
        <v>18</v>
      </c>
      <c r="E42" s="42" t="str">
        <f t="shared" si="2"/>
        <v>BILBAO</v>
      </c>
      <c r="F42" s="42">
        <f t="shared" si="7"/>
        <v>4055036</v>
      </c>
      <c r="G42" s="42">
        <f t="shared" si="8"/>
        <v>3464026</v>
      </c>
    </row>
    <row r="43" spans="1:9" x14ac:dyDescent="0.25">
      <c r="A43" s="42" t="str">
        <f t="shared" si="3"/>
        <v>BAHIA DE CADIZ</v>
      </c>
      <c r="B43" s="41">
        <f t="shared" si="4"/>
        <v>1427685</v>
      </c>
      <c r="C43" s="41">
        <f t="shared" si="5"/>
        <v>1469801</v>
      </c>
      <c r="D43" s="41">
        <f t="shared" si="6"/>
        <v>17</v>
      </c>
      <c r="E43" s="42" t="str">
        <f t="shared" si="2"/>
        <v>BARCELONA</v>
      </c>
      <c r="F43" s="42">
        <f t="shared" si="7"/>
        <v>3163832</v>
      </c>
      <c r="G43" s="42">
        <f t="shared" si="8"/>
        <v>3518946</v>
      </c>
    </row>
    <row r="44" spans="1:9" x14ac:dyDescent="0.25">
      <c r="A44" s="42" t="str">
        <f t="shared" si="3"/>
        <v>BALEARES</v>
      </c>
      <c r="B44" s="41">
        <f t="shared" si="4"/>
        <v>1734708</v>
      </c>
      <c r="C44" s="41">
        <f t="shared" si="5"/>
        <v>1567719</v>
      </c>
      <c r="D44" s="41">
        <f t="shared" si="6"/>
        <v>15</v>
      </c>
      <c r="E44" s="42" t="str">
        <f t="shared" si="2"/>
        <v>A CORUÑA</v>
      </c>
      <c r="F44" s="42">
        <f t="shared" si="7"/>
        <v>3017053</v>
      </c>
      <c r="G44" s="42">
        <f t="shared" si="8"/>
        <v>2963867</v>
      </c>
    </row>
    <row r="45" spans="1:9" x14ac:dyDescent="0.25">
      <c r="A45" s="42" t="str">
        <f t="shared" si="3"/>
        <v>BARCELONA</v>
      </c>
      <c r="B45" s="41">
        <f t="shared" si="4"/>
        <v>3163832</v>
      </c>
      <c r="C45" s="41">
        <f t="shared" si="5"/>
        <v>3518946</v>
      </c>
      <c r="D45" s="41">
        <f t="shared" si="6"/>
        <v>6</v>
      </c>
      <c r="E45" s="42" t="str">
        <f t="shared" si="2"/>
        <v>ALMERIA</v>
      </c>
      <c r="F45" s="42">
        <f t="shared" si="7"/>
        <v>2945224</v>
      </c>
      <c r="G45" s="42">
        <f t="shared" si="8"/>
        <v>3057301</v>
      </c>
    </row>
    <row r="46" spans="1:9" x14ac:dyDescent="0.25">
      <c r="A46" s="42" t="str">
        <f t="shared" si="3"/>
        <v>BILBAO</v>
      </c>
      <c r="B46" s="41">
        <f t="shared" si="4"/>
        <v>4055036</v>
      </c>
      <c r="C46" s="41">
        <f t="shared" si="5"/>
        <v>3464026</v>
      </c>
      <c r="D46" s="41">
        <f t="shared" si="6"/>
        <v>5</v>
      </c>
      <c r="E46" s="42" t="str">
        <f t="shared" si="2"/>
        <v>CARTAGENA</v>
      </c>
      <c r="F46" s="42">
        <f t="shared" si="7"/>
        <v>2750966</v>
      </c>
      <c r="G46" s="42">
        <f t="shared" si="8"/>
        <v>3406268</v>
      </c>
    </row>
    <row r="47" spans="1:9" x14ac:dyDescent="0.25">
      <c r="A47" s="42" t="str">
        <f t="shared" si="3"/>
        <v>CARTAGENA</v>
      </c>
      <c r="B47" s="41">
        <f t="shared" si="4"/>
        <v>2750966</v>
      </c>
      <c r="C47" s="41">
        <f t="shared" si="5"/>
        <v>3406268</v>
      </c>
      <c r="D47" s="41">
        <f t="shared" si="6"/>
        <v>9</v>
      </c>
      <c r="E47" s="42" t="str">
        <f t="shared" si="2"/>
        <v>CASTELLON</v>
      </c>
      <c r="F47" s="42">
        <f t="shared" si="7"/>
        <v>2652558</v>
      </c>
      <c r="G47" s="42">
        <f t="shared" si="8"/>
        <v>1680135</v>
      </c>
    </row>
    <row r="48" spans="1:9" x14ac:dyDescent="0.25">
      <c r="A48" s="42" t="str">
        <f t="shared" si="3"/>
        <v>CASTELLON</v>
      </c>
      <c r="B48" s="41">
        <f t="shared" si="4"/>
        <v>2652558</v>
      </c>
      <c r="C48" s="41">
        <f t="shared" si="5"/>
        <v>1680135</v>
      </c>
      <c r="D48" s="41">
        <f t="shared" si="6"/>
        <v>10</v>
      </c>
      <c r="E48" s="42" t="str">
        <f t="shared" si="2"/>
        <v>SANTANDER</v>
      </c>
      <c r="F48" s="42">
        <f t="shared" si="7"/>
        <v>2613944</v>
      </c>
      <c r="G48" s="42">
        <f t="shared" si="8"/>
        <v>2557491</v>
      </c>
    </row>
    <row r="49" spans="1:7" x14ac:dyDescent="0.25">
      <c r="A49" s="42" t="str">
        <f t="shared" si="3"/>
        <v>CEUTA</v>
      </c>
      <c r="B49" s="41">
        <f t="shared" si="4"/>
        <v>119628</v>
      </c>
      <c r="C49" s="41">
        <f t="shared" si="5"/>
        <v>64803</v>
      </c>
      <c r="D49" s="41">
        <f t="shared" si="6"/>
        <v>27</v>
      </c>
      <c r="E49" s="42" t="str">
        <f t="shared" si="2"/>
        <v>AVILES</v>
      </c>
      <c r="F49" s="42">
        <f t="shared" si="7"/>
        <v>2511835</v>
      </c>
      <c r="G49" s="42">
        <f t="shared" si="8"/>
        <v>2169519</v>
      </c>
    </row>
    <row r="50" spans="1:7" x14ac:dyDescent="0.25">
      <c r="A50" s="42" t="str">
        <f t="shared" si="3"/>
        <v>FERROL-SAN CIBRAO</v>
      </c>
      <c r="B50" s="41">
        <f t="shared" si="4"/>
        <v>6734668</v>
      </c>
      <c r="C50" s="41">
        <f t="shared" si="5"/>
        <v>8188618</v>
      </c>
      <c r="D50" s="41">
        <f t="shared" si="6"/>
        <v>3</v>
      </c>
      <c r="E50" s="42" t="str">
        <f t="shared" si="2"/>
        <v>VALENCIA</v>
      </c>
      <c r="F50" s="42">
        <f t="shared" si="7"/>
        <v>2387001</v>
      </c>
      <c r="G50" s="42">
        <f t="shared" si="8"/>
        <v>3204676</v>
      </c>
    </row>
    <row r="51" spans="1:7" x14ac:dyDescent="0.25">
      <c r="A51" s="42" t="str">
        <f t="shared" si="3"/>
        <v>GIJON</v>
      </c>
      <c r="B51" s="41">
        <f t="shared" si="4"/>
        <v>12376575</v>
      </c>
      <c r="C51" s="41">
        <f t="shared" si="5"/>
        <v>11212797</v>
      </c>
      <c r="D51" s="41">
        <f t="shared" si="6"/>
        <v>1</v>
      </c>
      <c r="E51" s="42" t="str">
        <f t="shared" si="2"/>
        <v>SEVILLA</v>
      </c>
      <c r="F51" s="42">
        <f t="shared" si="7"/>
        <v>1906586</v>
      </c>
      <c r="G51" s="42">
        <f t="shared" si="8"/>
        <v>2237080</v>
      </c>
    </row>
    <row r="52" spans="1:7" x14ac:dyDescent="0.25">
      <c r="A52" s="42" t="str">
        <f t="shared" si="3"/>
        <v>HUELVA</v>
      </c>
      <c r="B52" s="41">
        <f t="shared" si="4"/>
        <v>4621607</v>
      </c>
      <c r="C52" s="41">
        <f t="shared" si="5"/>
        <v>3729155</v>
      </c>
      <c r="D52" s="41">
        <f t="shared" si="6"/>
        <v>4</v>
      </c>
      <c r="E52" s="42" t="str">
        <f t="shared" si="2"/>
        <v>BALEARES</v>
      </c>
      <c r="F52" s="42">
        <f t="shared" si="7"/>
        <v>1734708</v>
      </c>
      <c r="G52" s="42">
        <f t="shared" si="8"/>
        <v>1567719</v>
      </c>
    </row>
    <row r="53" spans="1:7" x14ac:dyDescent="0.25">
      <c r="A53" s="42" t="str">
        <f t="shared" si="3"/>
        <v>LAS PALMAS</v>
      </c>
      <c r="B53" s="41">
        <f t="shared" si="4"/>
        <v>686322</v>
      </c>
      <c r="C53" s="41">
        <f t="shared" si="5"/>
        <v>696255</v>
      </c>
      <c r="D53" s="41">
        <f t="shared" si="6"/>
        <v>22</v>
      </c>
      <c r="E53" s="42" t="str">
        <f t="shared" si="2"/>
        <v>PASAIA</v>
      </c>
      <c r="F53" s="42">
        <f t="shared" si="7"/>
        <v>1479372</v>
      </c>
      <c r="G53" s="42">
        <f t="shared" si="8"/>
        <v>1498829</v>
      </c>
    </row>
    <row r="54" spans="1:7" x14ac:dyDescent="0.25">
      <c r="A54" s="42" t="str">
        <f t="shared" si="3"/>
        <v>MALAGA</v>
      </c>
      <c r="B54" s="41">
        <f t="shared" si="4"/>
        <v>714057</v>
      </c>
      <c r="C54" s="41">
        <f t="shared" si="5"/>
        <v>722664</v>
      </c>
      <c r="D54" s="41">
        <f t="shared" si="6"/>
        <v>21</v>
      </c>
      <c r="E54" s="42" t="str">
        <f t="shared" si="2"/>
        <v>BAHIA DE CADIZ</v>
      </c>
      <c r="F54" s="42">
        <f t="shared" si="7"/>
        <v>1427685</v>
      </c>
      <c r="G54" s="42">
        <f t="shared" si="8"/>
        <v>1469801</v>
      </c>
    </row>
    <row r="55" spans="1:7" x14ac:dyDescent="0.25">
      <c r="A55" s="42" t="str">
        <f t="shared" si="3"/>
        <v>MARIN Y RIA DE PONTEVEDRA</v>
      </c>
      <c r="B55" s="41">
        <f t="shared" si="4"/>
        <v>844674</v>
      </c>
      <c r="C55" s="41">
        <f t="shared" si="5"/>
        <v>771094</v>
      </c>
      <c r="D55" s="41">
        <f t="shared" si="6"/>
        <v>19</v>
      </c>
      <c r="E55" s="42" t="str">
        <f t="shared" si="2"/>
        <v>BAHIA DE ALGECIRAS</v>
      </c>
      <c r="F55" s="42">
        <f t="shared" ref="F55:F65" si="9">LOOKUP(E55,$A$38:$A$65,$B$38:$B$65)</f>
        <v>1422868</v>
      </c>
      <c r="G55" s="42">
        <f t="shared" si="8"/>
        <v>1627735</v>
      </c>
    </row>
    <row r="56" spans="1:7" x14ac:dyDescent="0.25">
      <c r="A56" s="42" t="str">
        <f t="shared" si="3"/>
        <v>MELILLA</v>
      </c>
      <c r="B56" s="41">
        <f t="shared" si="4"/>
        <v>40314</v>
      </c>
      <c r="C56" s="41">
        <f t="shared" si="5"/>
        <v>29974</v>
      </c>
      <c r="D56" s="41">
        <f t="shared" si="6"/>
        <v>28</v>
      </c>
      <c r="E56" s="42" t="str">
        <f t="shared" si="2"/>
        <v>MARIN Y RIA DE PONTEVEDRA</v>
      </c>
      <c r="F56" s="42">
        <f t="shared" si="9"/>
        <v>844674</v>
      </c>
      <c r="G56" s="42">
        <f t="shared" si="8"/>
        <v>771094</v>
      </c>
    </row>
    <row r="57" spans="1:7" x14ac:dyDescent="0.25">
      <c r="A57" s="42" t="str">
        <f t="shared" si="3"/>
        <v>MOTRIL</v>
      </c>
      <c r="B57" s="41">
        <f t="shared" si="4"/>
        <v>427472</v>
      </c>
      <c r="C57" s="41">
        <f t="shared" si="5"/>
        <v>412687</v>
      </c>
      <c r="D57" s="41">
        <f t="shared" si="6"/>
        <v>24</v>
      </c>
      <c r="E57" s="42" t="str">
        <f t="shared" si="2"/>
        <v>SANTA CRUZ DE TENERIFE</v>
      </c>
      <c r="F57" s="42">
        <f t="shared" si="9"/>
        <v>761317</v>
      </c>
      <c r="G57" s="42">
        <f t="shared" si="8"/>
        <v>812221</v>
      </c>
    </row>
    <row r="58" spans="1:7" x14ac:dyDescent="0.25">
      <c r="A58" s="42" t="str">
        <f t="shared" si="3"/>
        <v>PASAIA</v>
      </c>
      <c r="B58" s="41">
        <f t="shared" si="4"/>
        <v>1479372</v>
      </c>
      <c r="C58" s="41">
        <f t="shared" si="5"/>
        <v>1498829</v>
      </c>
      <c r="D58" s="41">
        <f t="shared" si="6"/>
        <v>16</v>
      </c>
      <c r="E58" s="42" t="str">
        <f t="shared" si="2"/>
        <v>MALAGA</v>
      </c>
      <c r="F58" s="42">
        <f t="shared" si="9"/>
        <v>714057</v>
      </c>
      <c r="G58" s="42">
        <f t="shared" si="8"/>
        <v>722664</v>
      </c>
    </row>
    <row r="59" spans="1:7" x14ac:dyDescent="0.25">
      <c r="A59" s="42" t="str">
        <f t="shared" si="3"/>
        <v>SANTA CRUZ DE TENERIFE</v>
      </c>
      <c r="B59" s="41">
        <f t="shared" si="4"/>
        <v>761317</v>
      </c>
      <c r="C59" s="41">
        <f t="shared" si="5"/>
        <v>812221</v>
      </c>
      <c r="D59" s="41">
        <f t="shared" si="6"/>
        <v>20</v>
      </c>
      <c r="E59" s="42" t="str">
        <f t="shared" si="2"/>
        <v>LAS PALMAS</v>
      </c>
      <c r="F59" s="42">
        <f t="shared" si="9"/>
        <v>686322</v>
      </c>
      <c r="G59" s="42">
        <f t="shared" si="8"/>
        <v>696255</v>
      </c>
    </row>
    <row r="60" spans="1:7" x14ac:dyDescent="0.25">
      <c r="A60" s="42" t="str">
        <f t="shared" si="3"/>
        <v>SANTANDER</v>
      </c>
      <c r="B60" s="41">
        <f t="shared" si="4"/>
        <v>2613944</v>
      </c>
      <c r="C60" s="41">
        <f t="shared" si="5"/>
        <v>2557491</v>
      </c>
      <c r="D60" s="41">
        <f t="shared" si="6"/>
        <v>11</v>
      </c>
      <c r="E60" s="42" t="str">
        <f t="shared" si="2"/>
        <v>ALICANTE</v>
      </c>
      <c r="F60" s="42">
        <f t="shared" si="9"/>
        <v>611745</v>
      </c>
      <c r="G60" s="42">
        <f t="shared" si="8"/>
        <v>1028074</v>
      </c>
    </row>
    <row r="61" spans="1:7" x14ac:dyDescent="0.25">
      <c r="A61" s="42" t="str">
        <f t="shared" si="3"/>
        <v>SEVILLA</v>
      </c>
      <c r="B61" s="41">
        <f t="shared" si="4"/>
        <v>1906586</v>
      </c>
      <c r="C61" s="41">
        <f t="shared" si="5"/>
        <v>2237080</v>
      </c>
      <c r="D61" s="41">
        <f t="shared" si="6"/>
        <v>14</v>
      </c>
      <c r="E61" s="42" t="str">
        <f t="shared" si="2"/>
        <v>MOTRIL</v>
      </c>
      <c r="F61" s="42">
        <f t="shared" si="9"/>
        <v>427472</v>
      </c>
      <c r="G61" s="42">
        <f t="shared" si="8"/>
        <v>412687</v>
      </c>
    </row>
    <row r="62" spans="1:7" x14ac:dyDescent="0.25">
      <c r="A62" s="42" t="str">
        <f t="shared" si="3"/>
        <v>TARRAGONA</v>
      </c>
      <c r="B62" s="41">
        <f t="shared" si="4"/>
        <v>8818049</v>
      </c>
      <c r="C62" s="41">
        <f t="shared" si="5"/>
        <v>8611970</v>
      </c>
      <c r="D62" s="41">
        <f t="shared" si="6"/>
        <v>2</v>
      </c>
      <c r="E62" s="42" t="str">
        <f t="shared" si="2"/>
        <v>VIGO</v>
      </c>
      <c r="F62" s="42">
        <f t="shared" si="9"/>
        <v>423650</v>
      </c>
      <c r="G62" s="42">
        <f t="shared" si="8"/>
        <v>359042</v>
      </c>
    </row>
    <row r="63" spans="1:7" x14ac:dyDescent="0.25">
      <c r="A63" s="42" t="str">
        <f t="shared" si="3"/>
        <v>VALENCIA</v>
      </c>
      <c r="B63" s="41">
        <f t="shared" si="4"/>
        <v>2387001</v>
      </c>
      <c r="C63" s="41">
        <f t="shared" si="5"/>
        <v>3204676</v>
      </c>
      <c r="D63" s="41">
        <f t="shared" si="6"/>
        <v>13</v>
      </c>
      <c r="E63" s="42" t="str">
        <f t="shared" si="2"/>
        <v>VILAGARCIA</v>
      </c>
      <c r="F63" s="42">
        <f t="shared" si="9"/>
        <v>392816</v>
      </c>
      <c r="G63" s="42">
        <f t="shared" si="8"/>
        <v>436466</v>
      </c>
    </row>
    <row r="64" spans="1:7" x14ac:dyDescent="0.25">
      <c r="A64" s="42" t="str">
        <f t="shared" si="3"/>
        <v>VIGO</v>
      </c>
      <c r="B64" s="41">
        <f t="shared" si="4"/>
        <v>423650</v>
      </c>
      <c r="C64" s="41">
        <f t="shared" si="5"/>
        <v>359042</v>
      </c>
      <c r="D64" s="41">
        <f t="shared" si="6"/>
        <v>25</v>
      </c>
      <c r="E64" s="42" t="str">
        <f t="shared" si="2"/>
        <v>CEUTA</v>
      </c>
      <c r="F64" s="42">
        <f t="shared" si="9"/>
        <v>119628</v>
      </c>
      <c r="G64" s="42">
        <f t="shared" si="8"/>
        <v>64803</v>
      </c>
    </row>
    <row r="65" spans="1:7" x14ac:dyDescent="0.25">
      <c r="A65" s="42" t="str">
        <f t="shared" si="3"/>
        <v>VILAGARCIA</v>
      </c>
      <c r="B65" s="41">
        <f t="shared" si="4"/>
        <v>392816</v>
      </c>
      <c r="C65" s="41">
        <f t="shared" si="5"/>
        <v>436466</v>
      </c>
      <c r="D65" s="41">
        <f t="shared" si="6"/>
        <v>26</v>
      </c>
      <c r="E65" s="42" t="str">
        <f t="shared" si="2"/>
        <v>MELILLA</v>
      </c>
      <c r="F65" s="42">
        <f t="shared" si="9"/>
        <v>40314</v>
      </c>
      <c r="G65" s="42">
        <f t="shared" si="8"/>
        <v>29974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40554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1">
        <v>80412</v>
      </c>
      <c r="C7" s="21">
        <v>89189</v>
      </c>
      <c r="D7" s="21">
        <v>1395438</v>
      </c>
      <c r="E7" s="21">
        <v>1010639</v>
      </c>
      <c r="F7" s="10">
        <f>((E7*100)/D7)-100</f>
        <v>-27.575499592242721</v>
      </c>
      <c r="G7" s="1"/>
      <c r="H7" s="1"/>
      <c r="I7" s="1"/>
    </row>
    <row r="8" spans="1:12" x14ac:dyDescent="0.25">
      <c r="A8" s="11" t="s">
        <v>45</v>
      </c>
      <c r="B8" s="22">
        <v>100576</v>
      </c>
      <c r="C8" s="22">
        <v>124582</v>
      </c>
      <c r="D8" s="22">
        <v>1164564</v>
      </c>
      <c r="E8" s="22">
        <v>1238406</v>
      </c>
      <c r="F8" s="13">
        <f t="shared" ref="F8:F35" si="0">((E8*100)/D8)-100</f>
        <v>6.3407421146454794</v>
      </c>
      <c r="G8" s="1"/>
      <c r="H8" s="1"/>
      <c r="I8" s="1"/>
    </row>
    <row r="9" spans="1:12" x14ac:dyDescent="0.25">
      <c r="A9" s="8" t="s">
        <v>46</v>
      </c>
      <c r="B9" s="21">
        <v>58682</v>
      </c>
      <c r="C9" s="21">
        <v>46898</v>
      </c>
      <c r="D9" s="21">
        <v>498443</v>
      </c>
      <c r="E9" s="21">
        <v>500484</v>
      </c>
      <c r="F9" s="10">
        <f t="shared" si="0"/>
        <v>0.40947510547846377</v>
      </c>
      <c r="G9" s="1"/>
      <c r="H9" s="1"/>
      <c r="I9" s="1"/>
    </row>
    <row r="10" spans="1:12" x14ac:dyDescent="0.25">
      <c r="A10" s="11" t="s">
        <v>47</v>
      </c>
      <c r="B10" s="22">
        <v>93576</v>
      </c>
      <c r="C10" s="22">
        <v>90055</v>
      </c>
      <c r="D10" s="22">
        <v>872036</v>
      </c>
      <c r="E10" s="22">
        <v>1095978</v>
      </c>
      <c r="F10" s="13">
        <f t="shared" si="0"/>
        <v>25.680361819924869</v>
      </c>
      <c r="G10" s="1"/>
      <c r="H10" s="1"/>
      <c r="I10" s="1"/>
    </row>
    <row r="11" spans="1:12" x14ac:dyDescent="0.25">
      <c r="A11" s="8" t="s">
        <v>48</v>
      </c>
      <c r="B11" s="21">
        <v>3677363</v>
      </c>
      <c r="C11" s="21">
        <v>3071055</v>
      </c>
      <c r="D11" s="21">
        <v>38608092</v>
      </c>
      <c r="E11" s="21">
        <v>37016337</v>
      </c>
      <c r="F11" s="10">
        <f t="shared" si="0"/>
        <v>-4.1228533127200393</v>
      </c>
      <c r="G11" s="1"/>
      <c r="H11" s="1"/>
      <c r="I11" s="1"/>
    </row>
    <row r="12" spans="1:12" x14ac:dyDescent="0.25">
      <c r="A12" s="11" t="s">
        <v>49</v>
      </c>
      <c r="B12" s="22">
        <v>177514</v>
      </c>
      <c r="C12" s="22">
        <v>174722</v>
      </c>
      <c r="D12" s="22">
        <v>1913274</v>
      </c>
      <c r="E12" s="22">
        <v>1880508</v>
      </c>
      <c r="F12" s="13">
        <f t="shared" si="0"/>
        <v>-1.7125618181190987</v>
      </c>
      <c r="G12" s="1"/>
      <c r="H12" s="1"/>
      <c r="I12" s="1"/>
    </row>
    <row r="13" spans="1:12" x14ac:dyDescent="0.25">
      <c r="A13" s="8" t="s">
        <v>50</v>
      </c>
      <c r="B13" s="21">
        <v>589857</v>
      </c>
      <c r="C13" s="21">
        <v>579430</v>
      </c>
      <c r="D13" s="21">
        <v>7484528</v>
      </c>
      <c r="E13" s="21">
        <v>7382450</v>
      </c>
      <c r="F13" s="10">
        <f t="shared" si="0"/>
        <v>-1.3638535389272306</v>
      </c>
      <c r="G13" s="1"/>
      <c r="H13" s="1"/>
      <c r="I13" s="1"/>
    </row>
    <row r="14" spans="1:12" x14ac:dyDescent="0.25">
      <c r="A14" s="11" t="s">
        <v>51</v>
      </c>
      <c r="B14" s="22">
        <v>2149396</v>
      </c>
      <c r="C14" s="22">
        <v>2340410</v>
      </c>
      <c r="D14" s="22">
        <v>23800158</v>
      </c>
      <c r="E14" s="22">
        <v>25277765</v>
      </c>
      <c r="F14" s="13">
        <f t="shared" si="0"/>
        <v>6.2083915577367179</v>
      </c>
      <c r="G14" s="1"/>
      <c r="H14" s="1"/>
      <c r="I14" s="1"/>
    </row>
    <row r="15" spans="1:12" x14ac:dyDescent="0.25">
      <c r="A15" s="8" t="s">
        <v>52</v>
      </c>
      <c r="B15" s="21">
        <v>665116</v>
      </c>
      <c r="C15" s="21">
        <v>815610</v>
      </c>
      <c r="D15" s="21">
        <v>6506126</v>
      </c>
      <c r="E15" s="21">
        <v>8371080</v>
      </c>
      <c r="F15" s="10">
        <f t="shared" si="0"/>
        <v>28.664584731374703</v>
      </c>
      <c r="G15" s="1"/>
      <c r="H15" s="1"/>
      <c r="I15" s="1"/>
    </row>
    <row r="16" spans="1:12" x14ac:dyDescent="0.25">
      <c r="A16" s="11" t="s">
        <v>53</v>
      </c>
      <c r="B16" s="22">
        <v>69861</v>
      </c>
      <c r="C16" s="22">
        <v>64925</v>
      </c>
      <c r="D16" s="22">
        <v>667888</v>
      </c>
      <c r="E16" s="22">
        <v>874330</v>
      </c>
      <c r="F16" s="13">
        <f t="shared" si="0"/>
        <v>30.909673478187955</v>
      </c>
      <c r="G16" s="1"/>
      <c r="H16" s="1"/>
      <c r="I16" s="1"/>
    </row>
    <row r="17" spans="1:9" x14ac:dyDescent="0.25">
      <c r="A17" s="8" t="s">
        <v>54</v>
      </c>
      <c r="B17" s="21">
        <v>163764</v>
      </c>
      <c r="C17" s="21">
        <v>179819</v>
      </c>
      <c r="D17" s="21">
        <v>1294234</v>
      </c>
      <c r="E17" s="21">
        <v>1651550</v>
      </c>
      <c r="F17" s="10">
        <f t="shared" si="0"/>
        <v>27.608299581064941</v>
      </c>
      <c r="G17" s="1"/>
      <c r="H17" s="1"/>
      <c r="I17" s="1"/>
    </row>
    <row r="18" spans="1:9" x14ac:dyDescent="0.25">
      <c r="A18" s="11" t="s">
        <v>55</v>
      </c>
      <c r="B18" s="22">
        <v>78317</v>
      </c>
      <c r="C18" s="22">
        <v>69653</v>
      </c>
      <c r="D18" s="22">
        <v>866062</v>
      </c>
      <c r="E18" s="22">
        <v>810237</v>
      </c>
      <c r="F18" s="13">
        <f t="shared" si="0"/>
        <v>-6.4458433691814179</v>
      </c>
      <c r="G18" s="1"/>
      <c r="H18" s="1"/>
      <c r="I18" s="1"/>
    </row>
    <row r="19" spans="1:9" x14ac:dyDescent="0.25">
      <c r="A19" s="8" t="s">
        <v>56</v>
      </c>
      <c r="B19" s="21">
        <v>56898</v>
      </c>
      <c r="C19" s="21">
        <v>40035</v>
      </c>
      <c r="D19" s="21">
        <v>523910</v>
      </c>
      <c r="E19" s="21">
        <v>569255</v>
      </c>
      <c r="F19" s="10">
        <f t="shared" si="0"/>
        <v>8.65511251932584</v>
      </c>
      <c r="G19" s="1"/>
      <c r="H19" s="1"/>
      <c r="I19" s="1"/>
    </row>
    <row r="20" spans="1:9" x14ac:dyDescent="0.25">
      <c r="A20" s="11" t="s">
        <v>57</v>
      </c>
      <c r="B20" s="22">
        <v>75402</v>
      </c>
      <c r="C20" s="22">
        <v>67765</v>
      </c>
      <c r="D20" s="22">
        <v>587776</v>
      </c>
      <c r="E20" s="22">
        <v>859253</v>
      </c>
      <c r="F20" s="13">
        <f t="shared" si="0"/>
        <v>46.18715292900697</v>
      </c>
      <c r="G20" s="1"/>
      <c r="H20" s="1"/>
      <c r="I20" s="1"/>
    </row>
    <row r="21" spans="1:9" x14ac:dyDescent="0.25">
      <c r="A21" s="8" t="s">
        <v>58</v>
      </c>
      <c r="B21" s="21">
        <v>25204</v>
      </c>
      <c r="C21" s="21">
        <v>19907</v>
      </c>
      <c r="D21" s="21">
        <v>269974</v>
      </c>
      <c r="E21" s="21">
        <v>240704</v>
      </c>
      <c r="F21" s="10">
        <f t="shared" si="0"/>
        <v>-10.841784764458794</v>
      </c>
      <c r="G21" s="1"/>
      <c r="H21" s="1"/>
      <c r="I21" s="1"/>
    </row>
    <row r="22" spans="1:9" x14ac:dyDescent="0.25">
      <c r="A22" s="11" t="s">
        <v>59</v>
      </c>
      <c r="B22" s="22">
        <v>1254696</v>
      </c>
      <c r="C22" s="22">
        <v>1226604</v>
      </c>
      <c r="D22" s="22">
        <v>12578165</v>
      </c>
      <c r="E22" s="22">
        <v>13883254</v>
      </c>
      <c r="F22" s="13">
        <f t="shared" si="0"/>
        <v>10.375829860714973</v>
      </c>
      <c r="G22" s="1"/>
      <c r="H22" s="1"/>
      <c r="I22" s="1"/>
    </row>
    <row r="23" spans="1:9" x14ac:dyDescent="0.25">
      <c r="A23" s="8" t="s">
        <v>60</v>
      </c>
      <c r="B23" s="21">
        <v>101188</v>
      </c>
      <c r="C23" s="21">
        <v>84327</v>
      </c>
      <c r="D23" s="21">
        <v>1169913</v>
      </c>
      <c r="E23" s="21">
        <v>1295269</v>
      </c>
      <c r="F23" s="10">
        <f t="shared" si="0"/>
        <v>10.714984789467252</v>
      </c>
      <c r="G23" s="1"/>
      <c r="H23" s="1"/>
      <c r="I23" s="1"/>
    </row>
    <row r="24" spans="1:9" x14ac:dyDescent="0.25">
      <c r="A24" s="11" t="s">
        <v>61</v>
      </c>
      <c r="B24" s="22">
        <v>64520</v>
      </c>
      <c r="C24" s="22">
        <v>75406</v>
      </c>
      <c r="D24" s="22">
        <v>683136</v>
      </c>
      <c r="E24" s="22">
        <v>888970</v>
      </c>
      <c r="F24" s="13">
        <f t="shared" si="0"/>
        <v>30.130749953157192</v>
      </c>
      <c r="G24" s="1"/>
      <c r="H24" s="1"/>
      <c r="I24" s="1"/>
    </row>
    <row r="25" spans="1:9" x14ac:dyDescent="0.25">
      <c r="A25" s="8" t="s">
        <v>62</v>
      </c>
      <c r="B25" s="21">
        <v>58056</v>
      </c>
      <c r="C25" s="21">
        <v>51140</v>
      </c>
      <c r="D25" s="21">
        <v>656249</v>
      </c>
      <c r="E25" s="21">
        <v>646473</v>
      </c>
      <c r="F25" s="10">
        <f t="shared" si="0"/>
        <v>-1.4896784604624145</v>
      </c>
      <c r="G25" s="1"/>
      <c r="H25" s="1"/>
      <c r="I25" s="1"/>
    </row>
    <row r="26" spans="1:9" x14ac:dyDescent="0.25">
      <c r="A26" s="11" t="s">
        <v>63</v>
      </c>
      <c r="B26" s="22">
        <v>24921</v>
      </c>
      <c r="C26" s="22">
        <v>21731</v>
      </c>
      <c r="D26" s="22">
        <v>149205</v>
      </c>
      <c r="E26" s="22">
        <v>155109</v>
      </c>
      <c r="F26" s="13">
        <f t="shared" si="0"/>
        <v>3.956971951342112</v>
      </c>
      <c r="G26" s="1"/>
      <c r="H26" s="1"/>
      <c r="I26" s="1"/>
    </row>
    <row r="27" spans="1:9" x14ac:dyDescent="0.25">
      <c r="A27" s="8" t="s">
        <v>64</v>
      </c>
      <c r="B27" s="21">
        <v>193633</v>
      </c>
      <c r="C27" s="21">
        <v>193006</v>
      </c>
      <c r="D27" s="21">
        <v>1628927</v>
      </c>
      <c r="E27" s="21">
        <v>1990332</v>
      </c>
      <c r="F27" s="10">
        <f t="shared" si="0"/>
        <v>22.186690993519051</v>
      </c>
      <c r="G27" s="1"/>
      <c r="H27" s="1"/>
      <c r="I27" s="1"/>
    </row>
    <row r="28" spans="1:9" x14ac:dyDescent="0.25">
      <c r="A28" s="11" t="s">
        <v>65</v>
      </c>
      <c r="B28" s="22">
        <v>506003</v>
      </c>
      <c r="C28" s="22">
        <v>496155</v>
      </c>
      <c r="D28" s="22">
        <v>5273446</v>
      </c>
      <c r="E28" s="22">
        <v>5294460</v>
      </c>
      <c r="F28" s="13">
        <f t="shared" si="0"/>
        <v>0.39848706140159607</v>
      </c>
      <c r="G28" s="1"/>
      <c r="H28" s="1"/>
      <c r="I28" s="1"/>
    </row>
    <row r="29" spans="1:9" x14ac:dyDescent="0.25">
      <c r="A29" s="8" t="s">
        <v>66</v>
      </c>
      <c r="B29" s="21">
        <v>77155</v>
      </c>
      <c r="C29" s="21">
        <v>145122</v>
      </c>
      <c r="D29" s="21">
        <v>998844</v>
      </c>
      <c r="E29" s="21">
        <v>1493346</v>
      </c>
      <c r="F29" s="10">
        <f t="shared" si="0"/>
        <v>49.507430589761753</v>
      </c>
      <c r="G29" s="1"/>
      <c r="H29" s="1"/>
      <c r="I29" s="1"/>
    </row>
    <row r="30" spans="1:9" x14ac:dyDescent="0.25">
      <c r="A30" s="11" t="s">
        <v>67</v>
      </c>
      <c r="B30" s="22">
        <v>158024</v>
      </c>
      <c r="C30" s="22">
        <v>186970</v>
      </c>
      <c r="D30" s="22">
        <v>1739894</v>
      </c>
      <c r="E30" s="22">
        <v>1826621</v>
      </c>
      <c r="F30" s="13">
        <f t="shared" si="0"/>
        <v>4.9846140052210046</v>
      </c>
      <c r="G30" s="1"/>
      <c r="H30" s="1"/>
      <c r="I30" s="1"/>
    </row>
    <row r="31" spans="1:9" x14ac:dyDescent="0.25">
      <c r="A31" s="8" t="s">
        <v>68</v>
      </c>
      <c r="B31" s="21">
        <v>297543</v>
      </c>
      <c r="C31" s="21">
        <v>321396</v>
      </c>
      <c r="D31" s="21">
        <v>2806904</v>
      </c>
      <c r="E31" s="21">
        <v>3392966</v>
      </c>
      <c r="F31" s="10">
        <f t="shared" si="0"/>
        <v>20.879303317819208</v>
      </c>
      <c r="G31" s="1"/>
      <c r="H31" s="1"/>
      <c r="I31" s="1"/>
    </row>
    <row r="32" spans="1:9" x14ac:dyDescent="0.25">
      <c r="A32" s="11" t="s">
        <v>69</v>
      </c>
      <c r="B32" s="22">
        <v>4140561</v>
      </c>
      <c r="C32" s="22">
        <v>5008802</v>
      </c>
      <c r="D32" s="22">
        <v>44107564</v>
      </c>
      <c r="E32" s="22">
        <v>51068620</v>
      </c>
      <c r="F32" s="13">
        <f t="shared" si="0"/>
        <v>15.782000565707961</v>
      </c>
      <c r="G32" s="1"/>
      <c r="H32" s="1"/>
      <c r="I32" s="1"/>
    </row>
    <row r="33" spans="1:9" x14ac:dyDescent="0.25">
      <c r="A33" s="8" t="s">
        <v>70</v>
      </c>
      <c r="B33" s="21">
        <v>263758</v>
      </c>
      <c r="C33" s="21">
        <v>300234</v>
      </c>
      <c r="D33" s="21">
        <v>2819334</v>
      </c>
      <c r="E33" s="21">
        <v>3130978</v>
      </c>
      <c r="F33" s="10">
        <f t="shared" si="0"/>
        <v>11.053816255895896</v>
      </c>
      <c r="G33" s="1"/>
      <c r="H33" s="1"/>
      <c r="I33" s="1"/>
    </row>
    <row r="34" spans="1:9" x14ac:dyDescent="0.25">
      <c r="A34" s="11" t="s">
        <v>71</v>
      </c>
      <c r="B34" s="22">
        <v>15597</v>
      </c>
      <c r="C34" s="22">
        <v>9885</v>
      </c>
      <c r="D34" s="22">
        <v>232745</v>
      </c>
      <c r="E34" s="22">
        <v>120227</v>
      </c>
      <c r="F34" s="13">
        <f t="shared" si="0"/>
        <v>-48.343895679821266</v>
      </c>
      <c r="G34" s="1"/>
      <c r="H34" s="1"/>
      <c r="I34" s="1"/>
    </row>
    <row r="35" spans="1:9" x14ac:dyDescent="0.25">
      <c r="A35" s="14" t="s">
        <v>72</v>
      </c>
      <c r="B35" s="15">
        <f>SUM(B7:B34)</f>
        <v>15217593</v>
      </c>
      <c r="C35" s="15">
        <f t="shared" ref="C35:E35" si="1">SUM(C7:C34)</f>
        <v>15894833</v>
      </c>
      <c r="D35" s="15">
        <f t="shared" si="1"/>
        <v>161296829</v>
      </c>
      <c r="E35" s="15">
        <f t="shared" si="1"/>
        <v>173965601</v>
      </c>
      <c r="F35" s="16">
        <f t="shared" si="0"/>
        <v>7.8543217982295204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1010639</v>
      </c>
      <c r="C38" s="41">
        <f>D7</f>
        <v>1395438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51068620</v>
      </c>
      <c r="G38" s="42">
        <f>LOOKUP(E38,$A$38:$A$65,$C$38:$C$65)</f>
        <v>44107564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1238406</v>
      </c>
      <c r="C39" s="41">
        <f t="shared" ref="C39:C65" si="5">D8</f>
        <v>1164564</v>
      </c>
      <c r="D39" s="41">
        <f t="shared" ref="D39:D65" si="6">_xlfn.RANK.EQ(B39,$B$38:$B$65)+COUNTIF($B$38:$B$65,B39)-1</f>
        <v>16</v>
      </c>
      <c r="E39" s="42" t="str">
        <f t="shared" si="2"/>
        <v>BAHIA DE ALGECIRAS</v>
      </c>
      <c r="F39" s="42">
        <f t="shared" ref="F39:F54" si="7">LOOKUP(E39,$A$38:$A$65,$B$38:$B$65)</f>
        <v>37016337</v>
      </c>
      <c r="G39" s="42">
        <f t="shared" ref="G39:G65" si="8">LOOKUP(E39,$A$38:$A$65,$C$38:$C$65)</f>
        <v>38608092</v>
      </c>
    </row>
    <row r="40" spans="1:9" x14ac:dyDescent="0.25">
      <c r="A40" s="42" t="str">
        <f t="shared" si="3"/>
        <v>ALMERIA</v>
      </c>
      <c r="B40" s="41">
        <f t="shared" si="4"/>
        <v>500484</v>
      </c>
      <c r="C40" s="41">
        <f t="shared" si="5"/>
        <v>498443</v>
      </c>
      <c r="D40" s="41">
        <f t="shared" si="6"/>
        <v>25</v>
      </c>
      <c r="E40" s="42" t="str">
        <f t="shared" si="2"/>
        <v>BARCELONA</v>
      </c>
      <c r="F40" s="42">
        <f t="shared" si="7"/>
        <v>25277765</v>
      </c>
      <c r="G40" s="42">
        <f t="shared" si="8"/>
        <v>23800158</v>
      </c>
    </row>
    <row r="41" spans="1:9" x14ac:dyDescent="0.25">
      <c r="A41" s="42" t="str">
        <f t="shared" si="3"/>
        <v>AVILES</v>
      </c>
      <c r="B41" s="41">
        <f t="shared" si="4"/>
        <v>1095978</v>
      </c>
      <c r="C41" s="41">
        <f t="shared" si="5"/>
        <v>872036</v>
      </c>
      <c r="D41" s="41">
        <f t="shared" si="6"/>
        <v>17</v>
      </c>
      <c r="E41" s="42" t="str">
        <f t="shared" si="2"/>
        <v>LAS PALMAS</v>
      </c>
      <c r="F41" s="42">
        <f t="shared" si="7"/>
        <v>13883254</v>
      </c>
      <c r="G41" s="42">
        <f t="shared" si="8"/>
        <v>12578165</v>
      </c>
    </row>
    <row r="42" spans="1:9" x14ac:dyDescent="0.25">
      <c r="A42" s="42" t="str">
        <f t="shared" si="3"/>
        <v>BAHIA DE ALGECIRAS</v>
      </c>
      <c r="B42" s="41">
        <f t="shared" si="4"/>
        <v>37016337</v>
      </c>
      <c r="C42" s="41">
        <f t="shared" si="5"/>
        <v>38608092</v>
      </c>
      <c r="D42" s="41">
        <f t="shared" si="6"/>
        <v>2</v>
      </c>
      <c r="E42" s="42" t="str">
        <f t="shared" si="2"/>
        <v>BILBAO</v>
      </c>
      <c r="F42" s="42">
        <f t="shared" si="7"/>
        <v>8371080</v>
      </c>
      <c r="G42" s="42">
        <f t="shared" si="8"/>
        <v>6506126</v>
      </c>
    </row>
    <row r="43" spans="1:9" x14ac:dyDescent="0.25">
      <c r="A43" s="42" t="str">
        <f t="shared" si="3"/>
        <v>BAHIA DE CADIZ</v>
      </c>
      <c r="B43" s="41">
        <f t="shared" si="4"/>
        <v>1880508</v>
      </c>
      <c r="C43" s="41">
        <f t="shared" si="5"/>
        <v>1913274</v>
      </c>
      <c r="D43" s="41">
        <f t="shared" si="6"/>
        <v>11</v>
      </c>
      <c r="E43" s="42" t="str">
        <f t="shared" si="2"/>
        <v>BALEARES</v>
      </c>
      <c r="F43" s="42">
        <f t="shared" si="7"/>
        <v>7382450</v>
      </c>
      <c r="G43" s="42">
        <f t="shared" si="8"/>
        <v>7484528</v>
      </c>
    </row>
    <row r="44" spans="1:9" x14ac:dyDescent="0.25">
      <c r="A44" s="42" t="str">
        <f t="shared" si="3"/>
        <v>BALEARES</v>
      </c>
      <c r="B44" s="41">
        <f t="shared" si="4"/>
        <v>7382450</v>
      </c>
      <c r="C44" s="41">
        <f t="shared" si="5"/>
        <v>7484528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5294460</v>
      </c>
      <c r="G44" s="42">
        <f t="shared" si="8"/>
        <v>5273446</v>
      </c>
    </row>
    <row r="45" spans="1:9" x14ac:dyDescent="0.25">
      <c r="A45" s="42" t="str">
        <f t="shared" si="3"/>
        <v>BARCELONA</v>
      </c>
      <c r="B45" s="41">
        <f t="shared" si="4"/>
        <v>25277765</v>
      </c>
      <c r="C45" s="41">
        <f t="shared" si="5"/>
        <v>23800158</v>
      </c>
      <c r="D45" s="41">
        <f t="shared" si="6"/>
        <v>3</v>
      </c>
      <c r="E45" s="42" t="str">
        <f t="shared" si="2"/>
        <v>TARRAGONA</v>
      </c>
      <c r="F45" s="42">
        <f t="shared" si="7"/>
        <v>3392966</v>
      </c>
      <c r="G45" s="42">
        <f t="shared" si="8"/>
        <v>2806904</v>
      </c>
    </row>
    <row r="46" spans="1:9" x14ac:dyDescent="0.25">
      <c r="A46" s="42" t="str">
        <f t="shared" si="3"/>
        <v>BILBAO</v>
      </c>
      <c r="B46" s="41">
        <f t="shared" si="4"/>
        <v>8371080</v>
      </c>
      <c r="C46" s="41">
        <f t="shared" si="5"/>
        <v>6506126</v>
      </c>
      <c r="D46" s="41">
        <f t="shared" si="6"/>
        <v>5</v>
      </c>
      <c r="E46" s="42" t="str">
        <f t="shared" si="2"/>
        <v>VIGO</v>
      </c>
      <c r="F46" s="42">
        <f t="shared" si="7"/>
        <v>3130978</v>
      </c>
      <c r="G46" s="42">
        <f t="shared" si="8"/>
        <v>2819334</v>
      </c>
    </row>
    <row r="47" spans="1:9" x14ac:dyDescent="0.25">
      <c r="A47" s="42" t="str">
        <f t="shared" si="3"/>
        <v>CARTAGENA</v>
      </c>
      <c r="B47" s="41">
        <f t="shared" si="4"/>
        <v>874330</v>
      </c>
      <c r="C47" s="41">
        <f t="shared" si="5"/>
        <v>667888</v>
      </c>
      <c r="D47" s="41">
        <f t="shared" si="6"/>
        <v>20</v>
      </c>
      <c r="E47" s="42" t="str">
        <f t="shared" si="2"/>
        <v>PASAIA</v>
      </c>
      <c r="F47" s="42">
        <f t="shared" si="7"/>
        <v>1990332</v>
      </c>
      <c r="G47" s="42">
        <f t="shared" si="8"/>
        <v>1628927</v>
      </c>
    </row>
    <row r="48" spans="1:9" x14ac:dyDescent="0.25">
      <c r="A48" s="42" t="str">
        <f t="shared" si="3"/>
        <v>CASTELLON</v>
      </c>
      <c r="B48" s="41">
        <f t="shared" si="4"/>
        <v>1651550</v>
      </c>
      <c r="C48" s="41">
        <f t="shared" si="5"/>
        <v>1294234</v>
      </c>
      <c r="D48" s="41">
        <f t="shared" si="6"/>
        <v>13</v>
      </c>
      <c r="E48" s="42" t="str">
        <f t="shared" si="2"/>
        <v>BAHIA DE CADIZ</v>
      </c>
      <c r="F48" s="42">
        <f t="shared" si="7"/>
        <v>1880508</v>
      </c>
      <c r="G48" s="42">
        <f t="shared" si="8"/>
        <v>1913274</v>
      </c>
    </row>
    <row r="49" spans="1:7" x14ac:dyDescent="0.25">
      <c r="A49" s="42" t="str">
        <f t="shared" si="3"/>
        <v>CEUTA</v>
      </c>
      <c r="B49" s="41">
        <f t="shared" si="4"/>
        <v>810237</v>
      </c>
      <c r="C49" s="41">
        <f t="shared" si="5"/>
        <v>866062</v>
      </c>
      <c r="D49" s="41">
        <f t="shared" si="6"/>
        <v>22</v>
      </c>
      <c r="E49" s="42" t="str">
        <f t="shared" si="2"/>
        <v>SEVILLA</v>
      </c>
      <c r="F49" s="42">
        <f t="shared" si="7"/>
        <v>1826621</v>
      </c>
      <c r="G49" s="42">
        <f t="shared" si="8"/>
        <v>1739894</v>
      </c>
    </row>
    <row r="50" spans="1:7" x14ac:dyDescent="0.25">
      <c r="A50" s="42" t="str">
        <f t="shared" si="3"/>
        <v>FERROL-SAN CIBRAO</v>
      </c>
      <c r="B50" s="41">
        <f t="shared" si="4"/>
        <v>569255</v>
      </c>
      <c r="C50" s="41">
        <f t="shared" si="5"/>
        <v>523910</v>
      </c>
      <c r="D50" s="41">
        <f t="shared" si="6"/>
        <v>24</v>
      </c>
      <c r="E50" s="42" t="str">
        <f t="shared" si="2"/>
        <v>CASTELLON</v>
      </c>
      <c r="F50" s="42">
        <f t="shared" si="7"/>
        <v>1651550</v>
      </c>
      <c r="G50" s="42">
        <f t="shared" si="8"/>
        <v>1294234</v>
      </c>
    </row>
    <row r="51" spans="1:7" x14ac:dyDescent="0.25">
      <c r="A51" s="42" t="str">
        <f t="shared" si="3"/>
        <v>GIJON</v>
      </c>
      <c r="B51" s="41">
        <f t="shared" si="4"/>
        <v>859253</v>
      </c>
      <c r="C51" s="41">
        <f t="shared" si="5"/>
        <v>587776</v>
      </c>
      <c r="D51" s="41">
        <f t="shared" si="6"/>
        <v>21</v>
      </c>
      <c r="E51" s="42" t="str">
        <f t="shared" si="2"/>
        <v>SANTANDER</v>
      </c>
      <c r="F51" s="42">
        <f t="shared" si="7"/>
        <v>1493346</v>
      </c>
      <c r="G51" s="42">
        <f t="shared" si="8"/>
        <v>998844</v>
      </c>
    </row>
    <row r="52" spans="1:7" x14ac:dyDescent="0.25">
      <c r="A52" s="42" t="str">
        <f t="shared" si="3"/>
        <v>HUELVA</v>
      </c>
      <c r="B52" s="41">
        <f t="shared" si="4"/>
        <v>240704</v>
      </c>
      <c r="C52" s="41">
        <f t="shared" si="5"/>
        <v>269974</v>
      </c>
      <c r="D52" s="41">
        <f t="shared" si="6"/>
        <v>26</v>
      </c>
      <c r="E52" s="42" t="str">
        <f t="shared" si="2"/>
        <v>MALAGA</v>
      </c>
      <c r="F52" s="42">
        <f t="shared" si="7"/>
        <v>1295269</v>
      </c>
      <c r="G52" s="42">
        <f t="shared" si="8"/>
        <v>1169913</v>
      </c>
    </row>
    <row r="53" spans="1:7" x14ac:dyDescent="0.25">
      <c r="A53" s="42" t="str">
        <f t="shared" si="3"/>
        <v>LAS PALMAS</v>
      </c>
      <c r="B53" s="41">
        <f t="shared" si="4"/>
        <v>13883254</v>
      </c>
      <c r="C53" s="41">
        <f t="shared" si="5"/>
        <v>12578165</v>
      </c>
      <c r="D53" s="41">
        <f t="shared" si="6"/>
        <v>4</v>
      </c>
      <c r="E53" s="42" t="str">
        <f t="shared" si="2"/>
        <v>ALICANTE</v>
      </c>
      <c r="F53" s="42">
        <f t="shared" si="7"/>
        <v>1238406</v>
      </c>
      <c r="G53" s="42">
        <f t="shared" si="8"/>
        <v>1164564</v>
      </c>
    </row>
    <row r="54" spans="1:7" x14ac:dyDescent="0.25">
      <c r="A54" s="42" t="str">
        <f t="shared" si="3"/>
        <v>MALAGA</v>
      </c>
      <c r="B54" s="41">
        <f t="shared" si="4"/>
        <v>1295269</v>
      </c>
      <c r="C54" s="41">
        <f t="shared" si="5"/>
        <v>1169913</v>
      </c>
      <c r="D54" s="41">
        <f t="shared" si="6"/>
        <v>15</v>
      </c>
      <c r="E54" s="42" t="str">
        <f t="shared" si="2"/>
        <v>AVILES</v>
      </c>
      <c r="F54" s="42">
        <f t="shared" si="7"/>
        <v>1095978</v>
      </c>
      <c r="G54" s="42">
        <f t="shared" si="8"/>
        <v>872036</v>
      </c>
    </row>
    <row r="55" spans="1:7" x14ac:dyDescent="0.25">
      <c r="A55" s="42" t="str">
        <f t="shared" si="3"/>
        <v>MARIN Y RIA DE PONTEVEDRA</v>
      </c>
      <c r="B55" s="41">
        <f t="shared" si="4"/>
        <v>888970</v>
      </c>
      <c r="C55" s="41">
        <f t="shared" si="5"/>
        <v>683136</v>
      </c>
      <c r="D55" s="41">
        <f t="shared" si="6"/>
        <v>19</v>
      </c>
      <c r="E55" s="42" t="str">
        <f t="shared" si="2"/>
        <v>A CORUÑA</v>
      </c>
      <c r="F55" s="42">
        <f t="shared" ref="F55:F65" si="9">LOOKUP(E55,$A$38:$A$65,$B$38:$B$65)</f>
        <v>1010639</v>
      </c>
      <c r="G55" s="42">
        <f t="shared" si="8"/>
        <v>1395438</v>
      </c>
    </row>
    <row r="56" spans="1:7" x14ac:dyDescent="0.25">
      <c r="A56" s="42" t="str">
        <f t="shared" si="3"/>
        <v>MELILLA</v>
      </c>
      <c r="B56" s="41">
        <f t="shared" si="4"/>
        <v>646473</v>
      </c>
      <c r="C56" s="41">
        <f t="shared" si="5"/>
        <v>656249</v>
      </c>
      <c r="D56" s="41">
        <f t="shared" si="6"/>
        <v>23</v>
      </c>
      <c r="E56" s="42" t="str">
        <f t="shared" si="2"/>
        <v>MARIN Y RIA DE PONTEVEDRA</v>
      </c>
      <c r="F56" s="42">
        <f t="shared" si="9"/>
        <v>888970</v>
      </c>
      <c r="G56" s="42">
        <f t="shared" si="8"/>
        <v>683136</v>
      </c>
    </row>
    <row r="57" spans="1:7" x14ac:dyDescent="0.25">
      <c r="A57" s="42" t="str">
        <f t="shared" si="3"/>
        <v>MOTRIL</v>
      </c>
      <c r="B57" s="41">
        <f t="shared" si="4"/>
        <v>155109</v>
      </c>
      <c r="C57" s="41">
        <f t="shared" si="5"/>
        <v>149205</v>
      </c>
      <c r="D57" s="41">
        <f t="shared" si="6"/>
        <v>27</v>
      </c>
      <c r="E57" s="42" t="str">
        <f t="shared" si="2"/>
        <v>CARTAGENA</v>
      </c>
      <c r="F57" s="42">
        <f t="shared" si="9"/>
        <v>874330</v>
      </c>
      <c r="G57" s="42">
        <f t="shared" si="8"/>
        <v>667888</v>
      </c>
    </row>
    <row r="58" spans="1:7" x14ac:dyDescent="0.25">
      <c r="A58" s="42" t="str">
        <f t="shared" si="3"/>
        <v>PASAIA</v>
      </c>
      <c r="B58" s="41">
        <f t="shared" si="4"/>
        <v>1990332</v>
      </c>
      <c r="C58" s="41">
        <f t="shared" si="5"/>
        <v>1628927</v>
      </c>
      <c r="D58" s="41">
        <f t="shared" si="6"/>
        <v>10</v>
      </c>
      <c r="E58" s="42" t="str">
        <f t="shared" si="2"/>
        <v>GIJON</v>
      </c>
      <c r="F58" s="42">
        <f t="shared" si="9"/>
        <v>859253</v>
      </c>
      <c r="G58" s="42">
        <f t="shared" si="8"/>
        <v>587776</v>
      </c>
    </row>
    <row r="59" spans="1:7" x14ac:dyDescent="0.25">
      <c r="A59" s="42" t="str">
        <f t="shared" si="3"/>
        <v>SANTA CRUZ DE TENERIFE</v>
      </c>
      <c r="B59" s="41">
        <f t="shared" si="4"/>
        <v>5294460</v>
      </c>
      <c r="C59" s="41">
        <f t="shared" si="5"/>
        <v>5273446</v>
      </c>
      <c r="D59" s="41">
        <f t="shared" si="6"/>
        <v>7</v>
      </c>
      <c r="E59" s="42" t="str">
        <f t="shared" si="2"/>
        <v>CEUTA</v>
      </c>
      <c r="F59" s="42">
        <f t="shared" si="9"/>
        <v>810237</v>
      </c>
      <c r="G59" s="42">
        <f t="shared" si="8"/>
        <v>866062</v>
      </c>
    </row>
    <row r="60" spans="1:7" x14ac:dyDescent="0.25">
      <c r="A60" s="42" t="str">
        <f t="shared" si="3"/>
        <v>SANTANDER</v>
      </c>
      <c r="B60" s="41">
        <f t="shared" si="4"/>
        <v>1493346</v>
      </c>
      <c r="C60" s="41">
        <f t="shared" si="5"/>
        <v>998844</v>
      </c>
      <c r="D60" s="41">
        <f t="shared" si="6"/>
        <v>14</v>
      </c>
      <c r="E60" s="42" t="str">
        <f t="shared" si="2"/>
        <v>MELILLA</v>
      </c>
      <c r="F60" s="42">
        <f t="shared" si="9"/>
        <v>646473</v>
      </c>
      <c r="G60" s="42">
        <f t="shared" si="8"/>
        <v>656249</v>
      </c>
    </row>
    <row r="61" spans="1:7" x14ac:dyDescent="0.25">
      <c r="A61" s="42" t="str">
        <f t="shared" si="3"/>
        <v>SEVILLA</v>
      </c>
      <c r="B61" s="41">
        <f t="shared" si="4"/>
        <v>1826621</v>
      </c>
      <c r="C61" s="41">
        <f t="shared" si="5"/>
        <v>1739894</v>
      </c>
      <c r="D61" s="41">
        <f t="shared" si="6"/>
        <v>12</v>
      </c>
      <c r="E61" s="42" t="str">
        <f t="shared" si="2"/>
        <v>FERROL-SAN CIBRAO</v>
      </c>
      <c r="F61" s="42">
        <f t="shared" si="9"/>
        <v>569255</v>
      </c>
      <c r="G61" s="42">
        <f t="shared" si="8"/>
        <v>523910</v>
      </c>
    </row>
    <row r="62" spans="1:7" x14ac:dyDescent="0.25">
      <c r="A62" s="42" t="str">
        <f t="shared" si="3"/>
        <v>TARRAGONA</v>
      </c>
      <c r="B62" s="41">
        <f t="shared" si="4"/>
        <v>3392966</v>
      </c>
      <c r="C62" s="41">
        <f t="shared" si="5"/>
        <v>2806904</v>
      </c>
      <c r="D62" s="41">
        <f t="shared" si="6"/>
        <v>8</v>
      </c>
      <c r="E62" s="42" t="str">
        <f t="shared" si="2"/>
        <v>ALMERIA</v>
      </c>
      <c r="F62" s="42">
        <f t="shared" si="9"/>
        <v>500484</v>
      </c>
      <c r="G62" s="42">
        <f t="shared" si="8"/>
        <v>498443</v>
      </c>
    </row>
    <row r="63" spans="1:7" x14ac:dyDescent="0.25">
      <c r="A63" s="42" t="str">
        <f t="shared" si="3"/>
        <v>VALENCIA</v>
      </c>
      <c r="B63" s="41">
        <f t="shared" si="4"/>
        <v>51068620</v>
      </c>
      <c r="C63" s="41">
        <f t="shared" si="5"/>
        <v>44107564</v>
      </c>
      <c r="D63" s="41">
        <f t="shared" si="6"/>
        <v>1</v>
      </c>
      <c r="E63" s="42" t="str">
        <f t="shared" si="2"/>
        <v>HUELVA</v>
      </c>
      <c r="F63" s="42">
        <f t="shared" si="9"/>
        <v>240704</v>
      </c>
      <c r="G63" s="42">
        <f t="shared" si="8"/>
        <v>269974</v>
      </c>
    </row>
    <row r="64" spans="1:7" x14ac:dyDescent="0.25">
      <c r="A64" s="42" t="str">
        <f t="shared" si="3"/>
        <v>VIGO</v>
      </c>
      <c r="B64" s="41">
        <f t="shared" si="4"/>
        <v>3130978</v>
      </c>
      <c r="C64" s="41">
        <f t="shared" si="5"/>
        <v>2819334</v>
      </c>
      <c r="D64" s="41">
        <f t="shared" si="6"/>
        <v>9</v>
      </c>
      <c r="E64" s="42" t="str">
        <f t="shared" si="2"/>
        <v>MOTRIL</v>
      </c>
      <c r="F64" s="42">
        <f t="shared" si="9"/>
        <v>155109</v>
      </c>
      <c r="G64" s="42">
        <f t="shared" si="8"/>
        <v>149205</v>
      </c>
    </row>
    <row r="65" spans="1:7" x14ac:dyDescent="0.25">
      <c r="A65" s="42" t="str">
        <f t="shared" si="3"/>
        <v>VILAGARCIA</v>
      </c>
      <c r="B65" s="41">
        <f t="shared" si="4"/>
        <v>120227</v>
      </c>
      <c r="C65" s="41">
        <f t="shared" si="5"/>
        <v>232745</v>
      </c>
      <c r="D65" s="41">
        <f t="shared" si="6"/>
        <v>28</v>
      </c>
      <c r="E65" s="42" t="str">
        <f t="shared" si="2"/>
        <v>VILAGARCIA</v>
      </c>
      <c r="F65" s="42">
        <f t="shared" si="9"/>
        <v>120227</v>
      </c>
      <c r="G65" s="42">
        <f t="shared" si="8"/>
        <v>232745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40554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3">
        <v>2373</v>
      </c>
      <c r="C7" s="23">
        <v>3362</v>
      </c>
      <c r="D7" s="23">
        <v>40670</v>
      </c>
      <c r="E7" s="23">
        <v>40677</v>
      </c>
      <c r="F7" s="10">
        <f>((E7*100)/D7)-100</f>
        <v>1.7211703958693647E-2</v>
      </c>
      <c r="G7" s="1"/>
      <c r="H7" s="1"/>
      <c r="I7" s="1"/>
    </row>
    <row r="8" spans="1:12" x14ac:dyDescent="0.25">
      <c r="A8" s="11" t="s">
        <v>45</v>
      </c>
      <c r="B8" s="24">
        <v>35</v>
      </c>
      <c r="C8" s="24">
        <v>26</v>
      </c>
      <c r="D8" s="24">
        <v>478</v>
      </c>
      <c r="E8" s="24">
        <v>329</v>
      </c>
      <c r="F8" s="13">
        <f t="shared" ref="F8:F35" si="0">((E8*100)/D8)-100</f>
        <v>-31.171548117154813</v>
      </c>
      <c r="G8" s="1"/>
      <c r="H8" s="1"/>
      <c r="I8" s="1"/>
    </row>
    <row r="9" spans="1:12" x14ac:dyDescent="0.25">
      <c r="A9" s="8" t="s">
        <v>46</v>
      </c>
      <c r="B9" s="23">
        <v>658</v>
      </c>
      <c r="C9" s="23">
        <v>303</v>
      </c>
      <c r="D9" s="23">
        <v>3417</v>
      </c>
      <c r="E9" s="23">
        <v>3125</v>
      </c>
      <c r="F9" s="10">
        <f t="shared" si="0"/>
        <v>-8.5455077553409353</v>
      </c>
      <c r="G9" s="1"/>
      <c r="H9" s="1"/>
      <c r="I9" s="1"/>
    </row>
    <row r="10" spans="1:12" x14ac:dyDescent="0.25">
      <c r="A10" s="11" t="s">
        <v>47</v>
      </c>
      <c r="B10" s="24">
        <v>537</v>
      </c>
      <c r="C10" s="24">
        <v>665</v>
      </c>
      <c r="D10" s="24">
        <v>13055</v>
      </c>
      <c r="E10" s="24">
        <v>13078</v>
      </c>
      <c r="F10" s="13">
        <f t="shared" si="0"/>
        <v>0.17617770968976743</v>
      </c>
      <c r="G10" s="1"/>
      <c r="H10" s="1"/>
      <c r="I10" s="1"/>
    </row>
    <row r="11" spans="1:12" x14ac:dyDescent="0.25">
      <c r="A11" s="8" t="s">
        <v>48</v>
      </c>
      <c r="B11" s="23">
        <v>166</v>
      </c>
      <c r="C11" s="23">
        <v>181</v>
      </c>
      <c r="D11" s="23">
        <v>2036</v>
      </c>
      <c r="E11" s="23">
        <v>1380</v>
      </c>
      <c r="F11" s="10">
        <f t="shared" si="0"/>
        <v>-32.220039292730846</v>
      </c>
      <c r="G11" s="1"/>
      <c r="H11" s="1"/>
      <c r="I11" s="1"/>
    </row>
    <row r="12" spans="1:12" x14ac:dyDescent="0.25">
      <c r="A12" s="11" t="s">
        <v>49</v>
      </c>
      <c r="B12" s="24">
        <v>1304</v>
      </c>
      <c r="C12" s="24">
        <v>1011</v>
      </c>
      <c r="D12" s="24">
        <v>18669</v>
      </c>
      <c r="E12" s="24">
        <v>16365</v>
      </c>
      <c r="F12" s="13">
        <f t="shared" si="0"/>
        <v>-12.341314478547318</v>
      </c>
      <c r="G12" s="1"/>
      <c r="H12" s="1"/>
      <c r="I12" s="1"/>
    </row>
    <row r="13" spans="1:12" x14ac:dyDescent="0.25">
      <c r="A13" s="8" t="s">
        <v>50</v>
      </c>
      <c r="B13" s="23">
        <v>291</v>
      </c>
      <c r="C13" s="23">
        <v>0</v>
      </c>
      <c r="D13" s="23">
        <v>2756</v>
      </c>
      <c r="E13" s="23">
        <v>1429</v>
      </c>
      <c r="F13" s="10">
        <f t="shared" si="0"/>
        <v>-48.149492017416549</v>
      </c>
      <c r="G13" s="1"/>
      <c r="H13" s="1"/>
      <c r="I13" s="1"/>
    </row>
    <row r="14" spans="1:12" x14ac:dyDescent="0.25">
      <c r="A14" s="11" t="s">
        <v>51</v>
      </c>
      <c r="B14" s="24">
        <v>152</v>
      </c>
      <c r="C14" s="24">
        <v>0</v>
      </c>
      <c r="D14" s="24">
        <v>2190</v>
      </c>
      <c r="E14" s="24">
        <v>1802</v>
      </c>
      <c r="F14" s="13">
        <f t="shared" si="0"/>
        <v>-17.716894977168948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96</v>
      </c>
      <c r="C16" s="24">
        <v>63</v>
      </c>
      <c r="D16" s="24">
        <v>1080</v>
      </c>
      <c r="E16" s="24">
        <v>1065</v>
      </c>
      <c r="F16" s="13">
        <f t="shared" si="0"/>
        <v>-1.3888888888888857</v>
      </c>
      <c r="G16" s="1"/>
      <c r="H16" s="1"/>
      <c r="I16" s="1"/>
    </row>
    <row r="17" spans="1:9" x14ac:dyDescent="0.25">
      <c r="A17" s="8" t="s">
        <v>54</v>
      </c>
      <c r="B17" s="23">
        <v>506</v>
      </c>
      <c r="C17" s="23">
        <v>378</v>
      </c>
      <c r="D17" s="23">
        <v>4926</v>
      </c>
      <c r="E17" s="23">
        <v>4019</v>
      </c>
      <c r="F17" s="10">
        <f t="shared" si="0"/>
        <v>-18.412505075111653</v>
      </c>
      <c r="G17" s="1"/>
      <c r="H17" s="1"/>
      <c r="I17" s="1"/>
    </row>
    <row r="18" spans="1:9" x14ac:dyDescent="0.25">
      <c r="A18" s="11" t="s">
        <v>55</v>
      </c>
      <c r="B18" s="24">
        <v>0</v>
      </c>
      <c r="C18" s="24">
        <v>9</v>
      </c>
      <c r="D18" s="24">
        <v>100</v>
      </c>
      <c r="E18" s="24">
        <v>68</v>
      </c>
      <c r="F18" s="13">
        <f t="shared" si="0"/>
        <v>-32</v>
      </c>
      <c r="G18" s="1"/>
      <c r="H18" s="1"/>
      <c r="I18" s="1"/>
    </row>
    <row r="19" spans="1:9" x14ac:dyDescent="0.25">
      <c r="A19" s="8" t="s">
        <v>56</v>
      </c>
      <c r="B19" s="23">
        <v>6</v>
      </c>
      <c r="C19" s="23">
        <v>7</v>
      </c>
      <c r="D19" s="23">
        <v>175</v>
      </c>
      <c r="E19" s="23">
        <v>278</v>
      </c>
      <c r="F19" s="10">
        <f t="shared" si="0"/>
        <v>58.857142857142861</v>
      </c>
      <c r="G19" s="1"/>
      <c r="H19" s="1"/>
      <c r="I19" s="1"/>
    </row>
    <row r="20" spans="1:9" x14ac:dyDescent="0.25">
      <c r="A20" s="11" t="s">
        <v>57</v>
      </c>
      <c r="B20" s="24">
        <v>767</v>
      </c>
      <c r="C20" s="24">
        <v>720</v>
      </c>
      <c r="D20" s="24">
        <v>11009</v>
      </c>
      <c r="E20" s="24">
        <v>9217</v>
      </c>
      <c r="F20" s="13">
        <f t="shared" si="0"/>
        <v>-16.277591061858473</v>
      </c>
      <c r="G20" s="1"/>
      <c r="H20" s="1"/>
      <c r="I20" s="1"/>
    </row>
    <row r="21" spans="1:9" x14ac:dyDescent="0.25">
      <c r="A21" s="8" t="s">
        <v>58</v>
      </c>
      <c r="B21" s="23">
        <v>188</v>
      </c>
      <c r="C21" s="23">
        <v>171</v>
      </c>
      <c r="D21" s="23">
        <v>2427</v>
      </c>
      <c r="E21" s="23">
        <v>2171</v>
      </c>
      <c r="F21" s="10">
        <f t="shared" si="0"/>
        <v>-10.548001648125251</v>
      </c>
      <c r="G21" s="1"/>
      <c r="H21" s="1"/>
      <c r="I21" s="1"/>
    </row>
    <row r="22" spans="1:9" x14ac:dyDescent="0.25">
      <c r="A22" s="11" t="s">
        <v>59</v>
      </c>
      <c r="B22" s="24">
        <v>430</v>
      </c>
      <c r="C22" s="24">
        <v>278</v>
      </c>
      <c r="D22" s="24">
        <v>3804</v>
      </c>
      <c r="E22" s="24">
        <v>2258</v>
      </c>
      <c r="F22" s="13">
        <f t="shared" si="0"/>
        <v>-40.641430073606728</v>
      </c>
      <c r="G22" s="1"/>
      <c r="H22" s="1"/>
      <c r="I22" s="1"/>
    </row>
    <row r="23" spans="1:9" x14ac:dyDescent="0.25">
      <c r="A23" s="8" t="s">
        <v>60</v>
      </c>
      <c r="B23" s="23">
        <v>85</v>
      </c>
      <c r="C23" s="23">
        <v>49</v>
      </c>
      <c r="D23" s="23">
        <v>1001</v>
      </c>
      <c r="E23" s="23">
        <v>1002</v>
      </c>
      <c r="F23" s="10">
        <f t="shared" si="0"/>
        <v>9.9900099900096961E-2</v>
      </c>
      <c r="G23" s="1"/>
      <c r="H23" s="1"/>
      <c r="I23" s="1"/>
    </row>
    <row r="24" spans="1:9" x14ac:dyDescent="0.25">
      <c r="A24" s="11" t="s">
        <v>61</v>
      </c>
      <c r="B24" s="24">
        <v>191</v>
      </c>
      <c r="C24" s="24">
        <v>188</v>
      </c>
      <c r="D24" s="24">
        <v>2551</v>
      </c>
      <c r="E24" s="24">
        <v>2294</v>
      </c>
      <c r="F24" s="13">
        <f t="shared" si="0"/>
        <v>-10.074480595844761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264</v>
      </c>
      <c r="C26" s="24">
        <v>91</v>
      </c>
      <c r="D26" s="24">
        <v>2629</v>
      </c>
      <c r="E26" s="24">
        <v>1511</v>
      </c>
      <c r="F26" s="13">
        <f t="shared" si="0"/>
        <v>-42.525675161658427</v>
      </c>
      <c r="G26" s="1"/>
      <c r="H26" s="1"/>
      <c r="I26" s="1"/>
    </row>
    <row r="27" spans="1:9" x14ac:dyDescent="0.25">
      <c r="A27" s="8" t="s">
        <v>64</v>
      </c>
      <c r="B27" s="23">
        <v>1324</v>
      </c>
      <c r="C27" s="23">
        <v>1881</v>
      </c>
      <c r="D27" s="23">
        <v>14208</v>
      </c>
      <c r="E27" s="23">
        <v>16884</v>
      </c>
      <c r="F27" s="10">
        <f t="shared" si="0"/>
        <v>18.834459459459453</v>
      </c>
      <c r="G27" s="1"/>
      <c r="H27" s="1"/>
      <c r="I27" s="1"/>
    </row>
    <row r="28" spans="1:9" x14ac:dyDescent="0.25">
      <c r="A28" s="11" t="s">
        <v>65</v>
      </c>
      <c r="B28" s="24">
        <v>287</v>
      </c>
      <c r="C28" s="24">
        <v>449</v>
      </c>
      <c r="D28" s="24">
        <v>4412</v>
      </c>
      <c r="E28" s="24">
        <v>4082</v>
      </c>
      <c r="F28" s="13">
        <f t="shared" si="0"/>
        <v>-7.4796010879419725</v>
      </c>
      <c r="G28" s="1"/>
      <c r="H28" s="1"/>
      <c r="I28" s="1"/>
    </row>
    <row r="29" spans="1:9" x14ac:dyDescent="0.25">
      <c r="A29" s="8" t="s">
        <v>66</v>
      </c>
      <c r="B29" s="23">
        <v>128</v>
      </c>
      <c r="C29" s="23">
        <v>441</v>
      </c>
      <c r="D29" s="23">
        <v>11306</v>
      </c>
      <c r="E29" s="23">
        <v>9138</v>
      </c>
      <c r="F29" s="10">
        <f t="shared" si="0"/>
        <v>-19.175658942154612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275</v>
      </c>
      <c r="C31" s="23">
        <v>240</v>
      </c>
      <c r="D31" s="23">
        <v>3679</v>
      </c>
      <c r="E31" s="23">
        <v>2928</v>
      </c>
      <c r="F31" s="10">
        <f t="shared" si="0"/>
        <v>-20.413155748844801</v>
      </c>
      <c r="G31" s="1"/>
      <c r="H31" s="1"/>
      <c r="I31" s="1"/>
    </row>
    <row r="32" spans="1:9" x14ac:dyDescent="0.25">
      <c r="A32" s="11" t="s">
        <v>69</v>
      </c>
      <c r="B32" s="24">
        <v>98</v>
      </c>
      <c r="C32" s="24">
        <v>108</v>
      </c>
      <c r="D32" s="24">
        <v>1750</v>
      </c>
      <c r="E32" s="24">
        <v>1291</v>
      </c>
      <c r="F32" s="13">
        <f t="shared" si="0"/>
        <v>-26.228571428571428</v>
      </c>
      <c r="G32" s="1"/>
      <c r="H32" s="1"/>
      <c r="I32" s="1"/>
    </row>
    <row r="33" spans="1:9" x14ac:dyDescent="0.25">
      <c r="A33" s="8" t="s">
        <v>70</v>
      </c>
      <c r="B33" s="23">
        <v>7423</v>
      </c>
      <c r="C33" s="23">
        <v>7584</v>
      </c>
      <c r="D33" s="23">
        <v>77776</v>
      </c>
      <c r="E33" s="23">
        <v>77458</v>
      </c>
      <c r="F33" s="10">
        <f t="shared" si="0"/>
        <v>-0.40886648837687289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17584</v>
      </c>
      <c r="C35" s="15">
        <f t="shared" ref="C35:E35" si="1">SUM(C7:C34)</f>
        <v>18205</v>
      </c>
      <c r="D35" s="15">
        <f t="shared" si="1"/>
        <v>226104</v>
      </c>
      <c r="E35" s="15">
        <f t="shared" si="1"/>
        <v>213849</v>
      </c>
      <c r="F35" s="16">
        <f t="shared" si="0"/>
        <v>-5.4200721791741842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40677</v>
      </c>
      <c r="C38" s="41">
        <f>D7</f>
        <v>40670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77458</v>
      </c>
      <c r="G38" s="42">
        <f>LOOKUP(E38,$A$38:$A$65,$C$38:$C$65)</f>
        <v>77776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329</v>
      </c>
      <c r="C39" s="41">
        <f t="shared" ref="C39:C65" si="5">D8</f>
        <v>478</v>
      </c>
      <c r="D39" s="41">
        <f t="shared" ref="D39:D65" si="6">_xlfn.RANK.EQ(B39,$B$38:$B$65)+COUNTIF($B$38:$B$65,B39)-1</f>
        <v>22</v>
      </c>
      <c r="E39" s="42" t="str">
        <f t="shared" si="2"/>
        <v>A CORUÑA</v>
      </c>
      <c r="F39" s="42">
        <f t="shared" ref="F39:F54" si="7">LOOKUP(E39,$A$38:$A$65,$B$38:$B$65)</f>
        <v>40677</v>
      </c>
      <c r="G39" s="42">
        <f t="shared" ref="G39:G65" si="8">LOOKUP(E39,$A$38:$A$65,$C$38:$C$65)</f>
        <v>40670</v>
      </c>
    </row>
    <row r="40" spans="1:9" x14ac:dyDescent="0.25">
      <c r="A40" s="42" t="str">
        <f t="shared" si="3"/>
        <v>ALMERIA</v>
      </c>
      <c r="B40" s="41">
        <f t="shared" si="4"/>
        <v>3125</v>
      </c>
      <c r="C40" s="41">
        <f t="shared" si="5"/>
        <v>3417</v>
      </c>
      <c r="D40" s="41">
        <f t="shared" si="6"/>
        <v>10</v>
      </c>
      <c r="E40" s="42" t="str">
        <f t="shared" si="2"/>
        <v>PASAIA</v>
      </c>
      <c r="F40" s="42">
        <f t="shared" si="7"/>
        <v>16884</v>
      </c>
      <c r="G40" s="42">
        <f t="shared" si="8"/>
        <v>14208</v>
      </c>
    </row>
    <row r="41" spans="1:9" x14ac:dyDescent="0.25">
      <c r="A41" s="42" t="str">
        <f t="shared" si="3"/>
        <v>AVILES</v>
      </c>
      <c r="B41" s="41">
        <f t="shared" si="4"/>
        <v>13078</v>
      </c>
      <c r="C41" s="41">
        <f t="shared" si="5"/>
        <v>13055</v>
      </c>
      <c r="D41" s="41">
        <f t="shared" si="6"/>
        <v>5</v>
      </c>
      <c r="E41" s="42" t="str">
        <f t="shared" si="2"/>
        <v>BAHIA DE CADIZ</v>
      </c>
      <c r="F41" s="42">
        <f t="shared" si="7"/>
        <v>16365</v>
      </c>
      <c r="G41" s="42">
        <f t="shared" si="8"/>
        <v>18669</v>
      </c>
    </row>
    <row r="42" spans="1:9" x14ac:dyDescent="0.25">
      <c r="A42" s="42" t="str">
        <f t="shared" si="3"/>
        <v>BAHIA DE ALGECIRAS</v>
      </c>
      <c r="B42" s="41">
        <f t="shared" si="4"/>
        <v>1380</v>
      </c>
      <c r="C42" s="41">
        <f t="shared" si="5"/>
        <v>2036</v>
      </c>
      <c r="D42" s="41">
        <f t="shared" si="6"/>
        <v>18</v>
      </c>
      <c r="E42" s="42" t="str">
        <f t="shared" si="2"/>
        <v>AVILES</v>
      </c>
      <c r="F42" s="42">
        <f t="shared" si="7"/>
        <v>13078</v>
      </c>
      <c r="G42" s="42">
        <f t="shared" si="8"/>
        <v>13055</v>
      </c>
    </row>
    <row r="43" spans="1:9" x14ac:dyDescent="0.25">
      <c r="A43" s="42" t="str">
        <f t="shared" si="3"/>
        <v>BAHIA DE CADIZ</v>
      </c>
      <c r="B43" s="41">
        <f t="shared" si="4"/>
        <v>16365</v>
      </c>
      <c r="C43" s="41">
        <f t="shared" si="5"/>
        <v>18669</v>
      </c>
      <c r="D43" s="41">
        <f t="shared" si="6"/>
        <v>4</v>
      </c>
      <c r="E43" s="42" t="str">
        <f t="shared" si="2"/>
        <v>GIJON</v>
      </c>
      <c r="F43" s="42">
        <f t="shared" si="7"/>
        <v>9217</v>
      </c>
      <c r="G43" s="42">
        <f t="shared" si="8"/>
        <v>11009</v>
      </c>
    </row>
    <row r="44" spans="1:9" x14ac:dyDescent="0.25">
      <c r="A44" s="42" t="str">
        <f t="shared" si="3"/>
        <v>BALEARES</v>
      </c>
      <c r="B44" s="41">
        <f t="shared" si="4"/>
        <v>1429</v>
      </c>
      <c r="C44" s="41">
        <f t="shared" si="5"/>
        <v>2756</v>
      </c>
      <c r="D44" s="41">
        <f t="shared" si="6"/>
        <v>17</v>
      </c>
      <c r="E44" s="42" t="str">
        <f t="shared" si="2"/>
        <v>SANTANDER</v>
      </c>
      <c r="F44" s="42">
        <f t="shared" si="7"/>
        <v>9138</v>
      </c>
      <c r="G44" s="42">
        <f t="shared" si="8"/>
        <v>11306</v>
      </c>
    </row>
    <row r="45" spans="1:9" x14ac:dyDescent="0.25">
      <c r="A45" s="42" t="str">
        <f t="shared" si="3"/>
        <v>BARCELONA</v>
      </c>
      <c r="B45" s="41">
        <f t="shared" si="4"/>
        <v>1802</v>
      </c>
      <c r="C45" s="41">
        <f t="shared" si="5"/>
        <v>2190</v>
      </c>
      <c r="D45" s="41">
        <f t="shared" si="6"/>
        <v>15</v>
      </c>
      <c r="E45" s="42" t="str">
        <f t="shared" si="2"/>
        <v>SANTA CRUZ DE TENERIFE</v>
      </c>
      <c r="F45" s="42">
        <f t="shared" si="7"/>
        <v>4082</v>
      </c>
      <c r="G45" s="42">
        <f t="shared" si="8"/>
        <v>4412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CASTELLON</v>
      </c>
      <c r="F46" s="42">
        <f t="shared" si="7"/>
        <v>4019</v>
      </c>
      <c r="G46" s="42">
        <f t="shared" si="8"/>
        <v>4926</v>
      </c>
    </row>
    <row r="47" spans="1:9" x14ac:dyDescent="0.25">
      <c r="A47" s="42" t="str">
        <f t="shared" si="3"/>
        <v>CARTAGENA</v>
      </c>
      <c r="B47" s="41">
        <f t="shared" si="4"/>
        <v>1065</v>
      </c>
      <c r="C47" s="41">
        <f t="shared" si="5"/>
        <v>1080</v>
      </c>
      <c r="D47" s="41">
        <f t="shared" si="6"/>
        <v>20</v>
      </c>
      <c r="E47" s="42" t="str">
        <f t="shared" si="2"/>
        <v>ALMERIA</v>
      </c>
      <c r="F47" s="42">
        <f t="shared" si="7"/>
        <v>3125</v>
      </c>
      <c r="G47" s="42">
        <f t="shared" si="8"/>
        <v>3417</v>
      </c>
    </row>
    <row r="48" spans="1:9" x14ac:dyDescent="0.25">
      <c r="A48" s="42" t="str">
        <f t="shared" si="3"/>
        <v>CASTELLON</v>
      </c>
      <c r="B48" s="41">
        <f t="shared" si="4"/>
        <v>4019</v>
      </c>
      <c r="C48" s="41">
        <f t="shared" si="5"/>
        <v>4926</v>
      </c>
      <c r="D48" s="41">
        <f t="shared" si="6"/>
        <v>9</v>
      </c>
      <c r="E48" s="42" t="str">
        <f t="shared" si="2"/>
        <v>TARRAGONA</v>
      </c>
      <c r="F48" s="42">
        <f t="shared" si="7"/>
        <v>2928</v>
      </c>
      <c r="G48" s="42">
        <f t="shared" si="8"/>
        <v>3679</v>
      </c>
    </row>
    <row r="49" spans="1:7" x14ac:dyDescent="0.25">
      <c r="A49" s="42" t="str">
        <f t="shared" si="3"/>
        <v>CEUTA</v>
      </c>
      <c r="B49" s="41">
        <f t="shared" si="4"/>
        <v>68</v>
      </c>
      <c r="C49" s="41">
        <f t="shared" si="5"/>
        <v>100</v>
      </c>
      <c r="D49" s="41">
        <f t="shared" si="6"/>
        <v>24</v>
      </c>
      <c r="E49" s="42" t="str">
        <f t="shared" si="2"/>
        <v>MARIN Y RIA DE PONTEVEDRA</v>
      </c>
      <c r="F49" s="42">
        <f t="shared" si="7"/>
        <v>2294</v>
      </c>
      <c r="G49" s="42">
        <f t="shared" si="8"/>
        <v>2551</v>
      </c>
    </row>
    <row r="50" spans="1:7" x14ac:dyDescent="0.25">
      <c r="A50" s="42" t="str">
        <f t="shared" si="3"/>
        <v>FERROL-SAN CIBRAO</v>
      </c>
      <c r="B50" s="41">
        <f t="shared" si="4"/>
        <v>278</v>
      </c>
      <c r="C50" s="41">
        <f t="shared" si="5"/>
        <v>175</v>
      </c>
      <c r="D50" s="41">
        <f t="shared" si="6"/>
        <v>23</v>
      </c>
      <c r="E50" s="42" t="str">
        <f t="shared" si="2"/>
        <v>LAS PALMAS</v>
      </c>
      <c r="F50" s="42">
        <f t="shared" si="7"/>
        <v>2258</v>
      </c>
      <c r="G50" s="42">
        <f t="shared" si="8"/>
        <v>3804</v>
      </c>
    </row>
    <row r="51" spans="1:7" x14ac:dyDescent="0.25">
      <c r="A51" s="42" t="str">
        <f t="shared" si="3"/>
        <v>GIJON</v>
      </c>
      <c r="B51" s="41">
        <f t="shared" si="4"/>
        <v>9217</v>
      </c>
      <c r="C51" s="41">
        <f t="shared" si="5"/>
        <v>11009</v>
      </c>
      <c r="D51" s="41">
        <f t="shared" si="6"/>
        <v>6</v>
      </c>
      <c r="E51" s="42" t="str">
        <f t="shared" si="2"/>
        <v>HUELVA</v>
      </c>
      <c r="F51" s="42">
        <f t="shared" si="7"/>
        <v>2171</v>
      </c>
      <c r="G51" s="42">
        <f t="shared" si="8"/>
        <v>2427</v>
      </c>
    </row>
    <row r="52" spans="1:7" x14ac:dyDescent="0.25">
      <c r="A52" s="42" t="str">
        <f t="shared" si="3"/>
        <v>HUELVA</v>
      </c>
      <c r="B52" s="41">
        <f t="shared" si="4"/>
        <v>2171</v>
      </c>
      <c r="C52" s="41">
        <f t="shared" si="5"/>
        <v>2427</v>
      </c>
      <c r="D52" s="41">
        <f t="shared" si="6"/>
        <v>14</v>
      </c>
      <c r="E52" s="42" t="str">
        <f t="shared" si="2"/>
        <v>BARCELONA</v>
      </c>
      <c r="F52" s="42">
        <f t="shared" si="7"/>
        <v>1802</v>
      </c>
      <c r="G52" s="42">
        <f t="shared" si="8"/>
        <v>2190</v>
      </c>
    </row>
    <row r="53" spans="1:7" x14ac:dyDescent="0.25">
      <c r="A53" s="42" t="str">
        <f t="shared" si="3"/>
        <v>LAS PALMAS</v>
      </c>
      <c r="B53" s="41">
        <f t="shared" si="4"/>
        <v>2258</v>
      </c>
      <c r="C53" s="41">
        <f t="shared" si="5"/>
        <v>3804</v>
      </c>
      <c r="D53" s="41">
        <f t="shared" si="6"/>
        <v>13</v>
      </c>
      <c r="E53" s="42" t="str">
        <f t="shared" si="2"/>
        <v>MOTRIL</v>
      </c>
      <c r="F53" s="42">
        <f t="shared" si="7"/>
        <v>1511</v>
      </c>
      <c r="G53" s="42">
        <f t="shared" si="8"/>
        <v>2629</v>
      </c>
    </row>
    <row r="54" spans="1:7" x14ac:dyDescent="0.25">
      <c r="A54" s="42" t="str">
        <f t="shared" si="3"/>
        <v>MALAGA</v>
      </c>
      <c r="B54" s="41">
        <f t="shared" si="4"/>
        <v>1002</v>
      </c>
      <c r="C54" s="41">
        <f t="shared" si="5"/>
        <v>1001</v>
      </c>
      <c r="D54" s="41">
        <f t="shared" si="6"/>
        <v>21</v>
      </c>
      <c r="E54" s="42" t="str">
        <f t="shared" si="2"/>
        <v>BALEARES</v>
      </c>
      <c r="F54" s="42">
        <f t="shared" si="7"/>
        <v>1429</v>
      </c>
      <c r="G54" s="42">
        <f t="shared" si="8"/>
        <v>2756</v>
      </c>
    </row>
    <row r="55" spans="1:7" x14ac:dyDescent="0.25">
      <c r="A55" s="42" t="str">
        <f t="shared" si="3"/>
        <v>MARIN Y RIA DE PONTEVEDRA</v>
      </c>
      <c r="B55" s="41">
        <f t="shared" si="4"/>
        <v>2294</v>
      </c>
      <c r="C55" s="41">
        <f t="shared" si="5"/>
        <v>2551</v>
      </c>
      <c r="D55" s="41">
        <f t="shared" si="6"/>
        <v>12</v>
      </c>
      <c r="E55" s="42" t="str">
        <f t="shared" si="2"/>
        <v>BAHIA DE ALGECIRAS</v>
      </c>
      <c r="F55" s="42">
        <f t="shared" ref="F55:F65" si="9">LOOKUP(E55,$A$38:$A$65,$B$38:$B$65)</f>
        <v>1380</v>
      </c>
      <c r="G55" s="42">
        <f t="shared" si="8"/>
        <v>2036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VALENCIA</v>
      </c>
      <c r="F56" s="42">
        <f t="shared" si="9"/>
        <v>1291</v>
      </c>
      <c r="G56" s="42">
        <f t="shared" si="8"/>
        <v>1750</v>
      </c>
    </row>
    <row r="57" spans="1:7" x14ac:dyDescent="0.25">
      <c r="A57" s="42" t="str">
        <f t="shared" si="3"/>
        <v>MOTRIL</v>
      </c>
      <c r="B57" s="41">
        <f t="shared" si="4"/>
        <v>1511</v>
      </c>
      <c r="C57" s="41">
        <f t="shared" si="5"/>
        <v>2629</v>
      </c>
      <c r="D57" s="41">
        <f t="shared" si="6"/>
        <v>16</v>
      </c>
      <c r="E57" s="42" t="str">
        <f t="shared" si="2"/>
        <v>CARTAGENA</v>
      </c>
      <c r="F57" s="42">
        <f t="shared" si="9"/>
        <v>1065</v>
      </c>
      <c r="G57" s="42">
        <f t="shared" si="8"/>
        <v>1080</v>
      </c>
    </row>
    <row r="58" spans="1:7" x14ac:dyDescent="0.25">
      <c r="A58" s="42" t="str">
        <f t="shared" si="3"/>
        <v>PASAIA</v>
      </c>
      <c r="B58" s="41">
        <f t="shared" si="4"/>
        <v>16884</v>
      </c>
      <c r="C58" s="41">
        <f t="shared" si="5"/>
        <v>14208</v>
      </c>
      <c r="D58" s="41">
        <f t="shared" si="6"/>
        <v>3</v>
      </c>
      <c r="E58" s="42" t="str">
        <f t="shared" si="2"/>
        <v>MALAGA</v>
      </c>
      <c r="F58" s="42">
        <f t="shared" si="9"/>
        <v>1002</v>
      </c>
      <c r="G58" s="42">
        <f t="shared" si="8"/>
        <v>1001</v>
      </c>
    </row>
    <row r="59" spans="1:7" x14ac:dyDescent="0.25">
      <c r="A59" s="42" t="str">
        <f t="shared" si="3"/>
        <v>SANTA CRUZ DE TENERIFE</v>
      </c>
      <c r="B59" s="41">
        <f t="shared" si="4"/>
        <v>4082</v>
      </c>
      <c r="C59" s="41">
        <f t="shared" si="5"/>
        <v>4412</v>
      </c>
      <c r="D59" s="41">
        <f t="shared" si="6"/>
        <v>8</v>
      </c>
      <c r="E59" s="42" t="str">
        <f t="shared" si="2"/>
        <v>ALICANTE</v>
      </c>
      <c r="F59" s="42">
        <f t="shared" si="9"/>
        <v>329</v>
      </c>
      <c r="G59" s="42">
        <f t="shared" si="8"/>
        <v>478</v>
      </c>
    </row>
    <row r="60" spans="1:7" x14ac:dyDescent="0.25">
      <c r="A60" s="42" t="str">
        <f t="shared" si="3"/>
        <v>SANTANDER</v>
      </c>
      <c r="B60" s="41">
        <f t="shared" si="4"/>
        <v>9138</v>
      </c>
      <c r="C60" s="41">
        <f t="shared" si="5"/>
        <v>11306</v>
      </c>
      <c r="D60" s="41">
        <f t="shared" si="6"/>
        <v>7</v>
      </c>
      <c r="E60" s="42" t="str">
        <f t="shared" si="2"/>
        <v>FERROL-SAN CIBRAO</v>
      </c>
      <c r="F60" s="42">
        <f t="shared" si="9"/>
        <v>278</v>
      </c>
      <c r="G60" s="42">
        <f t="shared" si="8"/>
        <v>175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68</v>
      </c>
      <c r="G61" s="42">
        <f t="shared" si="8"/>
        <v>100</v>
      </c>
    </row>
    <row r="62" spans="1:7" x14ac:dyDescent="0.25">
      <c r="A62" s="42" t="str">
        <f t="shared" si="3"/>
        <v>TARRAGONA</v>
      </c>
      <c r="B62" s="41">
        <f t="shared" si="4"/>
        <v>2928</v>
      </c>
      <c r="C62" s="41">
        <f t="shared" si="5"/>
        <v>3679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1291</v>
      </c>
      <c r="C63" s="41">
        <f t="shared" si="5"/>
        <v>1750</v>
      </c>
      <c r="D63" s="41">
        <f t="shared" si="6"/>
        <v>19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77458</v>
      </c>
      <c r="C64" s="41">
        <f t="shared" si="5"/>
        <v>77776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40554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5">
        <v>4327</v>
      </c>
      <c r="C7" s="25">
        <v>3860</v>
      </c>
      <c r="D7" s="25">
        <v>55013</v>
      </c>
      <c r="E7" s="25">
        <v>60152</v>
      </c>
      <c r="F7" s="10">
        <f>((E7*100)/D7)-100</f>
        <v>9.341428389653359</v>
      </c>
      <c r="G7" s="1"/>
      <c r="H7" s="1"/>
      <c r="I7" s="1"/>
    </row>
    <row r="8" spans="1:12" x14ac:dyDescent="0.25">
      <c r="A8" s="11" t="s">
        <v>45</v>
      </c>
      <c r="B8" s="26">
        <v>1348</v>
      </c>
      <c r="C8" s="26">
        <v>1367</v>
      </c>
      <c r="D8" s="26">
        <v>22839</v>
      </c>
      <c r="E8" s="26">
        <v>12181</v>
      </c>
      <c r="F8" s="13">
        <f t="shared" ref="F8:F35" si="0">((E8*100)/D8)-100</f>
        <v>-46.665790971583696</v>
      </c>
      <c r="G8" s="1"/>
      <c r="H8" s="1"/>
      <c r="I8" s="1"/>
    </row>
    <row r="9" spans="1:12" x14ac:dyDescent="0.25">
      <c r="A9" s="8" t="s">
        <v>46</v>
      </c>
      <c r="B9" s="25">
        <v>5406</v>
      </c>
      <c r="C9" s="25">
        <v>5070</v>
      </c>
      <c r="D9" s="25">
        <v>111561</v>
      </c>
      <c r="E9" s="25">
        <v>86968</v>
      </c>
      <c r="F9" s="10">
        <f t="shared" si="0"/>
        <v>-22.044442054122854</v>
      </c>
      <c r="G9" s="1"/>
      <c r="H9" s="1"/>
      <c r="I9" s="1"/>
    </row>
    <row r="10" spans="1:12" x14ac:dyDescent="0.25">
      <c r="A10" s="11" t="s">
        <v>47</v>
      </c>
      <c r="B10" s="26">
        <v>2245</v>
      </c>
      <c r="C10" s="26">
        <v>2421</v>
      </c>
      <c r="D10" s="26">
        <v>31826</v>
      </c>
      <c r="E10" s="26">
        <v>33981</v>
      </c>
      <c r="F10" s="13">
        <f t="shared" si="0"/>
        <v>6.7711933639162964</v>
      </c>
      <c r="G10" s="1"/>
      <c r="H10" s="1"/>
      <c r="I10" s="1"/>
    </row>
    <row r="11" spans="1:12" x14ac:dyDescent="0.25">
      <c r="A11" s="8" t="s">
        <v>48</v>
      </c>
      <c r="B11" s="25">
        <v>277682</v>
      </c>
      <c r="C11" s="25">
        <v>237015</v>
      </c>
      <c r="D11" s="25">
        <v>3097146</v>
      </c>
      <c r="E11" s="25">
        <v>2486390</v>
      </c>
      <c r="F11" s="10">
        <f t="shared" si="0"/>
        <v>-19.719961538784418</v>
      </c>
      <c r="G11" s="1"/>
      <c r="H11" s="1"/>
      <c r="I11" s="1"/>
    </row>
    <row r="12" spans="1:12" x14ac:dyDescent="0.25">
      <c r="A12" s="11" t="s">
        <v>49</v>
      </c>
      <c r="B12" s="26">
        <v>16163</v>
      </c>
      <c r="C12" s="26">
        <v>11586</v>
      </c>
      <c r="D12" s="26">
        <v>141742</v>
      </c>
      <c r="E12" s="26">
        <v>81642</v>
      </c>
      <c r="F12" s="13">
        <f t="shared" si="0"/>
        <v>-42.400982066007252</v>
      </c>
      <c r="G12" s="1"/>
      <c r="H12" s="1"/>
      <c r="I12" s="1"/>
    </row>
    <row r="13" spans="1:12" x14ac:dyDescent="0.25">
      <c r="A13" s="8" t="s">
        <v>50</v>
      </c>
      <c r="B13" s="25">
        <v>8090</v>
      </c>
      <c r="C13" s="25">
        <v>8014</v>
      </c>
      <c r="D13" s="25">
        <v>160904</v>
      </c>
      <c r="E13" s="25">
        <v>158363</v>
      </c>
      <c r="F13" s="10">
        <f t="shared" si="0"/>
        <v>-1.579202505841991</v>
      </c>
      <c r="G13" s="1"/>
      <c r="H13" s="1"/>
      <c r="I13" s="1"/>
    </row>
    <row r="14" spans="1:12" x14ac:dyDescent="0.25">
      <c r="A14" s="11" t="s">
        <v>51</v>
      </c>
      <c r="B14" s="26">
        <v>74064</v>
      </c>
      <c r="C14" s="26">
        <v>53355</v>
      </c>
      <c r="D14" s="26">
        <v>1110189</v>
      </c>
      <c r="E14" s="26">
        <v>857379</v>
      </c>
      <c r="F14" s="13">
        <f t="shared" si="0"/>
        <v>-22.771798315421975</v>
      </c>
      <c r="G14" s="1"/>
      <c r="H14" s="1"/>
      <c r="I14" s="1"/>
    </row>
    <row r="15" spans="1:12" x14ac:dyDescent="0.25">
      <c r="A15" s="8" t="s">
        <v>52</v>
      </c>
      <c r="B15" s="25">
        <v>10680</v>
      </c>
      <c r="C15" s="25">
        <v>10135</v>
      </c>
      <c r="D15" s="25">
        <v>118255</v>
      </c>
      <c r="E15" s="25">
        <v>125788</v>
      </c>
      <c r="F15" s="10">
        <f t="shared" si="0"/>
        <v>6.3701323411272313</v>
      </c>
      <c r="G15" s="1"/>
      <c r="H15" s="1"/>
      <c r="I15" s="1"/>
    </row>
    <row r="16" spans="1:12" x14ac:dyDescent="0.25">
      <c r="A16" s="11" t="s">
        <v>53</v>
      </c>
      <c r="B16" s="26">
        <v>3955</v>
      </c>
      <c r="C16" s="26">
        <v>3182</v>
      </c>
      <c r="D16" s="26">
        <v>57394</v>
      </c>
      <c r="E16" s="26">
        <v>47531</v>
      </c>
      <c r="F16" s="13">
        <f t="shared" si="0"/>
        <v>-17.184723141791821</v>
      </c>
      <c r="G16" s="1"/>
      <c r="H16" s="1"/>
      <c r="I16" s="1"/>
    </row>
    <row r="17" spans="1:9" x14ac:dyDescent="0.25">
      <c r="A17" s="8" t="s">
        <v>54</v>
      </c>
      <c r="B17" s="25">
        <v>3227</v>
      </c>
      <c r="C17" s="25">
        <v>2735</v>
      </c>
      <c r="D17" s="25">
        <v>32694</v>
      </c>
      <c r="E17" s="25">
        <v>31110</v>
      </c>
      <c r="F17" s="10">
        <f t="shared" si="0"/>
        <v>-4.8449256744356717</v>
      </c>
      <c r="G17" s="1"/>
      <c r="H17" s="1"/>
      <c r="I17" s="1"/>
    </row>
    <row r="18" spans="1:9" x14ac:dyDescent="0.25">
      <c r="A18" s="11" t="s">
        <v>55</v>
      </c>
      <c r="B18" s="26">
        <v>46134</v>
      </c>
      <c r="C18" s="26">
        <v>58632</v>
      </c>
      <c r="D18" s="26">
        <v>501590</v>
      </c>
      <c r="E18" s="26">
        <v>620288</v>
      </c>
      <c r="F18" s="13">
        <f t="shared" si="0"/>
        <v>23.664347375346395</v>
      </c>
      <c r="G18" s="1"/>
      <c r="H18" s="1"/>
      <c r="I18" s="1"/>
    </row>
    <row r="19" spans="1:9" x14ac:dyDescent="0.25">
      <c r="A19" s="8" t="s">
        <v>56</v>
      </c>
      <c r="B19" s="25">
        <v>1473</v>
      </c>
      <c r="C19" s="25">
        <v>811</v>
      </c>
      <c r="D19" s="25">
        <v>15890</v>
      </c>
      <c r="E19" s="25">
        <v>16594</v>
      </c>
      <c r="F19" s="10">
        <f t="shared" si="0"/>
        <v>4.4304594084329807</v>
      </c>
      <c r="G19" s="1"/>
      <c r="H19" s="1"/>
      <c r="I19" s="1"/>
    </row>
    <row r="20" spans="1:9" x14ac:dyDescent="0.25">
      <c r="A20" s="11" t="s">
        <v>57</v>
      </c>
      <c r="B20" s="26">
        <v>20247</v>
      </c>
      <c r="C20" s="26">
        <v>1153</v>
      </c>
      <c r="D20" s="26">
        <v>112385</v>
      </c>
      <c r="E20" s="26">
        <v>105050</v>
      </c>
      <c r="F20" s="13">
        <f t="shared" si="0"/>
        <v>-6.5266717088579469</v>
      </c>
      <c r="G20" s="1"/>
      <c r="H20" s="1"/>
      <c r="I20" s="1"/>
    </row>
    <row r="21" spans="1:9" x14ac:dyDescent="0.25">
      <c r="A21" s="8" t="s">
        <v>58</v>
      </c>
      <c r="B21" s="25">
        <v>2913</v>
      </c>
      <c r="C21" s="25">
        <v>2747</v>
      </c>
      <c r="D21" s="25">
        <v>34650</v>
      </c>
      <c r="E21" s="25">
        <v>121445</v>
      </c>
      <c r="F21" s="10">
        <f t="shared" si="0"/>
        <v>250.49062049062047</v>
      </c>
      <c r="G21" s="1"/>
      <c r="H21" s="1"/>
      <c r="I21" s="1"/>
    </row>
    <row r="22" spans="1:9" x14ac:dyDescent="0.25">
      <c r="A22" s="11" t="s">
        <v>59</v>
      </c>
      <c r="B22" s="26">
        <v>181894</v>
      </c>
      <c r="C22" s="26">
        <v>190359</v>
      </c>
      <c r="D22" s="26">
        <v>1958579</v>
      </c>
      <c r="E22" s="26">
        <v>1988984</v>
      </c>
      <c r="F22" s="13">
        <f t="shared" si="0"/>
        <v>1.5524010009297626</v>
      </c>
      <c r="G22" s="1"/>
      <c r="H22" s="1"/>
      <c r="I22" s="1"/>
    </row>
    <row r="23" spans="1:9" x14ac:dyDescent="0.25">
      <c r="A23" s="8" t="s">
        <v>60</v>
      </c>
      <c r="B23" s="25">
        <v>7611</v>
      </c>
      <c r="C23" s="25">
        <v>11010</v>
      </c>
      <c r="D23" s="25">
        <v>69505</v>
      </c>
      <c r="E23" s="25">
        <v>79651</v>
      </c>
      <c r="F23" s="10">
        <f t="shared" si="0"/>
        <v>14.597510970433788</v>
      </c>
      <c r="G23" s="1"/>
      <c r="H23" s="1"/>
      <c r="I23" s="1"/>
    </row>
    <row r="24" spans="1:9" x14ac:dyDescent="0.25">
      <c r="A24" s="11" t="s">
        <v>61</v>
      </c>
      <c r="B24" s="26">
        <v>1986</v>
      </c>
      <c r="C24" s="26">
        <v>1159</v>
      </c>
      <c r="D24" s="26">
        <v>35434</v>
      </c>
      <c r="E24" s="26">
        <v>30749</v>
      </c>
      <c r="F24" s="13">
        <f t="shared" si="0"/>
        <v>-13.221764407066658</v>
      </c>
      <c r="G24" s="1"/>
      <c r="H24" s="1"/>
      <c r="I24" s="1"/>
    </row>
    <row r="25" spans="1:9" x14ac:dyDescent="0.25">
      <c r="A25" s="8" t="s">
        <v>62</v>
      </c>
      <c r="B25" s="25">
        <v>1512</v>
      </c>
      <c r="C25" s="25">
        <v>108</v>
      </c>
      <c r="D25" s="25">
        <v>20824</v>
      </c>
      <c r="E25" s="25">
        <v>1599</v>
      </c>
      <c r="F25" s="10">
        <f t="shared" si="0"/>
        <v>-92.321359969266226</v>
      </c>
      <c r="G25" s="1"/>
      <c r="H25" s="1"/>
      <c r="I25" s="1"/>
    </row>
    <row r="26" spans="1:9" x14ac:dyDescent="0.25">
      <c r="A26" s="11" t="s">
        <v>63</v>
      </c>
      <c r="B26" s="26">
        <v>907</v>
      </c>
      <c r="C26" s="26">
        <v>1554</v>
      </c>
      <c r="D26" s="26">
        <v>15536</v>
      </c>
      <c r="E26" s="26">
        <v>11187</v>
      </c>
      <c r="F26" s="13">
        <f t="shared" si="0"/>
        <v>-27.993048403707519</v>
      </c>
      <c r="G26" s="1"/>
      <c r="H26" s="1"/>
      <c r="I26" s="1"/>
    </row>
    <row r="27" spans="1:9" x14ac:dyDescent="0.25">
      <c r="A27" s="8" t="s">
        <v>64</v>
      </c>
      <c r="B27" s="25">
        <v>2881</v>
      </c>
      <c r="C27" s="25">
        <v>2700</v>
      </c>
      <c r="D27" s="25">
        <v>31769</v>
      </c>
      <c r="E27" s="25">
        <v>34768</v>
      </c>
      <c r="F27" s="10">
        <f t="shared" si="0"/>
        <v>9.4400201454247821</v>
      </c>
      <c r="G27" s="1"/>
      <c r="H27" s="1"/>
      <c r="I27" s="1"/>
    </row>
    <row r="28" spans="1:9" x14ac:dyDescent="0.25">
      <c r="A28" s="11" t="s">
        <v>65</v>
      </c>
      <c r="B28" s="26">
        <v>89057</v>
      </c>
      <c r="C28" s="26">
        <v>94457</v>
      </c>
      <c r="D28" s="26">
        <v>929751</v>
      </c>
      <c r="E28" s="26">
        <v>1032763</v>
      </c>
      <c r="F28" s="13">
        <f t="shared" si="0"/>
        <v>11.079525593411574</v>
      </c>
      <c r="G28" s="1"/>
      <c r="H28" s="1"/>
      <c r="I28" s="1"/>
    </row>
    <row r="29" spans="1:9" x14ac:dyDescent="0.25">
      <c r="A29" s="8" t="s">
        <v>66</v>
      </c>
      <c r="B29" s="25">
        <v>5298</v>
      </c>
      <c r="C29" s="25">
        <v>4115</v>
      </c>
      <c r="D29" s="25">
        <v>48588</v>
      </c>
      <c r="E29" s="25">
        <v>49785</v>
      </c>
      <c r="F29" s="10">
        <f t="shared" si="0"/>
        <v>2.4635712521610316</v>
      </c>
      <c r="G29" s="1"/>
      <c r="H29" s="1"/>
      <c r="I29" s="1"/>
    </row>
    <row r="30" spans="1:9" x14ac:dyDescent="0.25">
      <c r="A30" s="11" t="s">
        <v>67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5">
        <v>18280</v>
      </c>
      <c r="C31" s="25">
        <v>10665</v>
      </c>
      <c r="D31" s="25">
        <v>194740</v>
      </c>
      <c r="E31" s="25">
        <v>118875</v>
      </c>
      <c r="F31" s="10">
        <f t="shared" si="0"/>
        <v>-38.957070966416758</v>
      </c>
      <c r="G31" s="1"/>
      <c r="H31" s="1"/>
      <c r="I31" s="1"/>
    </row>
    <row r="32" spans="1:9" x14ac:dyDescent="0.25">
      <c r="A32" s="11" t="s">
        <v>69</v>
      </c>
      <c r="B32" s="26">
        <v>18876</v>
      </c>
      <c r="C32" s="26">
        <v>25527</v>
      </c>
      <c r="D32" s="26">
        <v>255871</v>
      </c>
      <c r="E32" s="26">
        <v>253675</v>
      </c>
      <c r="F32" s="13">
        <f t="shared" si="0"/>
        <v>-0.85824497500694008</v>
      </c>
      <c r="G32" s="1"/>
      <c r="H32" s="1"/>
      <c r="I32" s="1"/>
    </row>
    <row r="33" spans="1:9" x14ac:dyDescent="0.25">
      <c r="A33" s="8" t="s">
        <v>70</v>
      </c>
      <c r="B33" s="25">
        <v>23890</v>
      </c>
      <c r="C33" s="25">
        <v>20609</v>
      </c>
      <c r="D33" s="25">
        <v>299874</v>
      </c>
      <c r="E33" s="25">
        <v>252096</v>
      </c>
      <c r="F33" s="10">
        <f t="shared" si="0"/>
        <v>-15.932691730526827</v>
      </c>
      <c r="G33" s="1"/>
      <c r="H33" s="1"/>
      <c r="I33" s="1"/>
    </row>
    <row r="34" spans="1:9" x14ac:dyDescent="0.25">
      <c r="A34" s="11" t="s">
        <v>71</v>
      </c>
      <c r="B34" s="26">
        <v>286</v>
      </c>
      <c r="C34" s="26">
        <v>793</v>
      </c>
      <c r="D34" s="26">
        <v>5029</v>
      </c>
      <c r="E34" s="26">
        <v>6231</v>
      </c>
      <c r="F34" s="13">
        <f t="shared" si="0"/>
        <v>23.901372042155501</v>
      </c>
      <c r="G34" s="1"/>
      <c r="H34" s="1"/>
      <c r="I34" s="1"/>
    </row>
    <row r="35" spans="1:9" x14ac:dyDescent="0.25">
      <c r="A35" s="14" t="s">
        <v>72</v>
      </c>
      <c r="B35" s="15">
        <f>SUM(B7:B34)</f>
        <v>830432</v>
      </c>
      <c r="C35" s="15">
        <f t="shared" ref="C35:E35" si="1">SUM(C7:C34)</f>
        <v>765139</v>
      </c>
      <c r="D35" s="15">
        <f t="shared" si="1"/>
        <v>9469578</v>
      </c>
      <c r="E35" s="15">
        <f t="shared" si="1"/>
        <v>8705225</v>
      </c>
      <c r="F35" s="16">
        <f t="shared" si="0"/>
        <v>-8.0716690859930651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60152</v>
      </c>
      <c r="C38" s="41">
        <f>D7</f>
        <v>55013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2486390</v>
      </c>
      <c r="G38" s="42">
        <f>LOOKUP(E38,$A$38:$A$65,$C$38:$C$65)</f>
        <v>3097146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12181</v>
      </c>
      <c r="C39" s="41">
        <f t="shared" ref="C39:C65" si="5">D8</f>
        <v>22839</v>
      </c>
      <c r="D39" s="41">
        <f t="shared" ref="D39:D65" si="6">_xlfn.RANK.EQ(B39,$B$38:$B$65)+COUNTIF($B$38:$B$65,B39)-1</f>
        <v>24</v>
      </c>
      <c r="E39" s="42" t="str">
        <f t="shared" si="2"/>
        <v>LAS PALMAS</v>
      </c>
      <c r="F39" s="42">
        <f t="shared" ref="F39:F54" si="7">LOOKUP(E39,$A$38:$A$65,$B$38:$B$65)</f>
        <v>1988984</v>
      </c>
      <c r="G39" s="42">
        <f t="shared" ref="G39:G65" si="8">LOOKUP(E39,$A$38:$A$65,$C$38:$C$65)</f>
        <v>1958579</v>
      </c>
    </row>
    <row r="40" spans="1:9" x14ac:dyDescent="0.25">
      <c r="A40" s="42" t="str">
        <f t="shared" si="3"/>
        <v>ALMERIA</v>
      </c>
      <c r="B40" s="41">
        <f t="shared" si="4"/>
        <v>86968</v>
      </c>
      <c r="C40" s="41">
        <f t="shared" si="5"/>
        <v>111561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1032763</v>
      </c>
      <c r="G40" s="42">
        <f t="shared" si="8"/>
        <v>929751</v>
      </c>
    </row>
    <row r="41" spans="1:9" x14ac:dyDescent="0.25">
      <c r="A41" s="42" t="str">
        <f t="shared" si="3"/>
        <v>AVILES</v>
      </c>
      <c r="B41" s="41">
        <f t="shared" si="4"/>
        <v>33981</v>
      </c>
      <c r="C41" s="41">
        <f t="shared" si="5"/>
        <v>31826</v>
      </c>
      <c r="D41" s="41">
        <f t="shared" si="6"/>
        <v>20</v>
      </c>
      <c r="E41" s="42" t="str">
        <f t="shared" si="2"/>
        <v>BARCELONA</v>
      </c>
      <c r="F41" s="42">
        <f t="shared" si="7"/>
        <v>857379</v>
      </c>
      <c r="G41" s="42">
        <f t="shared" si="8"/>
        <v>1110189</v>
      </c>
    </row>
    <row r="42" spans="1:9" x14ac:dyDescent="0.25">
      <c r="A42" s="42" t="str">
        <f t="shared" si="3"/>
        <v>BAHIA DE ALGECIRAS</v>
      </c>
      <c r="B42" s="41">
        <f t="shared" si="4"/>
        <v>2486390</v>
      </c>
      <c r="C42" s="41">
        <f t="shared" si="5"/>
        <v>3097146</v>
      </c>
      <c r="D42" s="41">
        <f t="shared" si="6"/>
        <v>1</v>
      </c>
      <c r="E42" s="42" t="str">
        <f t="shared" si="2"/>
        <v>CEUTA</v>
      </c>
      <c r="F42" s="42">
        <f t="shared" si="7"/>
        <v>620288</v>
      </c>
      <c r="G42" s="42">
        <f t="shared" si="8"/>
        <v>501590</v>
      </c>
    </row>
    <row r="43" spans="1:9" x14ac:dyDescent="0.25">
      <c r="A43" s="42" t="str">
        <f t="shared" si="3"/>
        <v>BAHIA DE CADIZ</v>
      </c>
      <c r="B43" s="41">
        <f t="shared" si="4"/>
        <v>81642</v>
      </c>
      <c r="C43" s="41">
        <f t="shared" si="5"/>
        <v>141742</v>
      </c>
      <c r="D43" s="41">
        <f t="shared" si="6"/>
        <v>14</v>
      </c>
      <c r="E43" s="42" t="str">
        <f t="shared" si="2"/>
        <v>VALENCIA</v>
      </c>
      <c r="F43" s="42">
        <f t="shared" si="7"/>
        <v>253675</v>
      </c>
      <c r="G43" s="42">
        <f t="shared" si="8"/>
        <v>255871</v>
      </c>
    </row>
    <row r="44" spans="1:9" x14ac:dyDescent="0.25">
      <c r="A44" s="42" t="str">
        <f t="shared" si="3"/>
        <v>BALEARES</v>
      </c>
      <c r="B44" s="41">
        <f t="shared" si="4"/>
        <v>158363</v>
      </c>
      <c r="C44" s="41">
        <f t="shared" si="5"/>
        <v>160904</v>
      </c>
      <c r="D44" s="41">
        <f t="shared" si="6"/>
        <v>8</v>
      </c>
      <c r="E44" s="42" t="str">
        <f t="shared" si="2"/>
        <v>VIGO</v>
      </c>
      <c r="F44" s="42">
        <f t="shared" si="7"/>
        <v>252096</v>
      </c>
      <c r="G44" s="42">
        <f t="shared" si="8"/>
        <v>299874</v>
      </c>
    </row>
    <row r="45" spans="1:9" x14ac:dyDescent="0.25">
      <c r="A45" s="42" t="str">
        <f t="shared" si="3"/>
        <v>BARCELONA</v>
      </c>
      <c r="B45" s="41">
        <f t="shared" si="4"/>
        <v>857379</v>
      </c>
      <c r="C45" s="41">
        <f t="shared" si="5"/>
        <v>1110189</v>
      </c>
      <c r="D45" s="41">
        <f t="shared" si="6"/>
        <v>4</v>
      </c>
      <c r="E45" s="42" t="str">
        <f t="shared" si="2"/>
        <v>BALEARES</v>
      </c>
      <c r="F45" s="42">
        <f t="shared" si="7"/>
        <v>158363</v>
      </c>
      <c r="G45" s="42">
        <f t="shared" si="8"/>
        <v>160904</v>
      </c>
    </row>
    <row r="46" spans="1:9" x14ac:dyDescent="0.25">
      <c r="A46" s="42" t="str">
        <f t="shared" si="3"/>
        <v>BILBAO</v>
      </c>
      <c r="B46" s="41">
        <f t="shared" si="4"/>
        <v>125788</v>
      </c>
      <c r="C46" s="41">
        <f t="shared" si="5"/>
        <v>118255</v>
      </c>
      <c r="D46" s="41">
        <f t="shared" si="6"/>
        <v>9</v>
      </c>
      <c r="E46" s="42" t="str">
        <f t="shared" si="2"/>
        <v>BILBAO</v>
      </c>
      <c r="F46" s="42">
        <f t="shared" si="7"/>
        <v>125788</v>
      </c>
      <c r="G46" s="42">
        <f t="shared" si="8"/>
        <v>118255</v>
      </c>
    </row>
    <row r="47" spans="1:9" x14ac:dyDescent="0.25">
      <c r="A47" s="42" t="str">
        <f t="shared" si="3"/>
        <v>CARTAGENA</v>
      </c>
      <c r="B47" s="41">
        <f t="shared" si="4"/>
        <v>47531</v>
      </c>
      <c r="C47" s="41">
        <f t="shared" si="5"/>
        <v>57394</v>
      </c>
      <c r="D47" s="41">
        <f t="shared" si="6"/>
        <v>18</v>
      </c>
      <c r="E47" s="42" t="str">
        <f t="shared" si="2"/>
        <v>HUELVA</v>
      </c>
      <c r="F47" s="42">
        <f t="shared" si="7"/>
        <v>121445</v>
      </c>
      <c r="G47" s="42">
        <f t="shared" si="8"/>
        <v>34650</v>
      </c>
    </row>
    <row r="48" spans="1:9" x14ac:dyDescent="0.25">
      <c r="A48" s="42" t="str">
        <f t="shared" si="3"/>
        <v>CASTELLON</v>
      </c>
      <c r="B48" s="41">
        <f t="shared" si="4"/>
        <v>31110</v>
      </c>
      <c r="C48" s="41">
        <f t="shared" si="5"/>
        <v>32694</v>
      </c>
      <c r="D48" s="41">
        <f t="shared" si="6"/>
        <v>21</v>
      </c>
      <c r="E48" s="42" t="str">
        <f t="shared" si="2"/>
        <v>TARRAGONA</v>
      </c>
      <c r="F48" s="42">
        <f t="shared" si="7"/>
        <v>118875</v>
      </c>
      <c r="G48" s="42">
        <f t="shared" si="8"/>
        <v>194740</v>
      </c>
    </row>
    <row r="49" spans="1:7" x14ac:dyDescent="0.25">
      <c r="A49" s="42" t="str">
        <f t="shared" si="3"/>
        <v>CEUTA</v>
      </c>
      <c r="B49" s="41">
        <f t="shared" si="4"/>
        <v>620288</v>
      </c>
      <c r="C49" s="41">
        <f t="shared" si="5"/>
        <v>501590</v>
      </c>
      <c r="D49" s="41">
        <f t="shared" si="6"/>
        <v>5</v>
      </c>
      <c r="E49" s="42" t="str">
        <f t="shared" si="2"/>
        <v>GIJON</v>
      </c>
      <c r="F49" s="42">
        <f t="shared" si="7"/>
        <v>105050</v>
      </c>
      <c r="G49" s="42">
        <f t="shared" si="8"/>
        <v>112385</v>
      </c>
    </row>
    <row r="50" spans="1:7" x14ac:dyDescent="0.25">
      <c r="A50" s="42" t="str">
        <f t="shared" si="3"/>
        <v>FERROL-SAN CIBRAO</v>
      </c>
      <c r="B50" s="41">
        <f t="shared" si="4"/>
        <v>16594</v>
      </c>
      <c r="C50" s="41">
        <f t="shared" si="5"/>
        <v>15890</v>
      </c>
      <c r="D50" s="41">
        <f t="shared" si="6"/>
        <v>23</v>
      </c>
      <c r="E50" s="42" t="str">
        <f t="shared" si="2"/>
        <v>ALMERIA</v>
      </c>
      <c r="F50" s="42">
        <f t="shared" si="7"/>
        <v>86968</v>
      </c>
      <c r="G50" s="42">
        <f t="shared" si="8"/>
        <v>111561</v>
      </c>
    </row>
    <row r="51" spans="1:7" x14ac:dyDescent="0.25">
      <c r="A51" s="42" t="str">
        <f t="shared" si="3"/>
        <v>GIJON</v>
      </c>
      <c r="B51" s="41">
        <f t="shared" si="4"/>
        <v>105050</v>
      </c>
      <c r="C51" s="41">
        <f t="shared" si="5"/>
        <v>112385</v>
      </c>
      <c r="D51" s="41">
        <f t="shared" si="6"/>
        <v>12</v>
      </c>
      <c r="E51" s="42" t="str">
        <f t="shared" si="2"/>
        <v>BAHIA DE CADIZ</v>
      </c>
      <c r="F51" s="42">
        <f t="shared" si="7"/>
        <v>81642</v>
      </c>
      <c r="G51" s="42">
        <f t="shared" si="8"/>
        <v>141742</v>
      </c>
    </row>
    <row r="52" spans="1:7" x14ac:dyDescent="0.25">
      <c r="A52" s="42" t="str">
        <f t="shared" si="3"/>
        <v>HUELVA</v>
      </c>
      <c r="B52" s="41">
        <f t="shared" si="4"/>
        <v>121445</v>
      </c>
      <c r="C52" s="41">
        <f t="shared" si="5"/>
        <v>34650</v>
      </c>
      <c r="D52" s="41">
        <f t="shared" si="6"/>
        <v>10</v>
      </c>
      <c r="E52" s="42" t="str">
        <f t="shared" si="2"/>
        <v>MALAGA</v>
      </c>
      <c r="F52" s="42">
        <f t="shared" si="7"/>
        <v>79651</v>
      </c>
      <c r="G52" s="42">
        <f t="shared" si="8"/>
        <v>69505</v>
      </c>
    </row>
    <row r="53" spans="1:7" x14ac:dyDescent="0.25">
      <c r="A53" s="42" t="str">
        <f t="shared" si="3"/>
        <v>LAS PALMAS</v>
      </c>
      <c r="B53" s="41">
        <f t="shared" si="4"/>
        <v>1988984</v>
      </c>
      <c r="C53" s="41">
        <f t="shared" si="5"/>
        <v>1958579</v>
      </c>
      <c r="D53" s="41">
        <f t="shared" si="6"/>
        <v>2</v>
      </c>
      <c r="E53" s="42" t="str">
        <f t="shared" si="2"/>
        <v>A CORUÑA</v>
      </c>
      <c r="F53" s="42">
        <f t="shared" si="7"/>
        <v>60152</v>
      </c>
      <c r="G53" s="42">
        <f t="shared" si="8"/>
        <v>55013</v>
      </c>
    </row>
    <row r="54" spans="1:7" x14ac:dyDescent="0.25">
      <c r="A54" s="42" t="str">
        <f t="shared" si="3"/>
        <v>MALAGA</v>
      </c>
      <c r="B54" s="41">
        <f t="shared" si="4"/>
        <v>79651</v>
      </c>
      <c r="C54" s="41">
        <f t="shared" si="5"/>
        <v>69505</v>
      </c>
      <c r="D54" s="41">
        <f t="shared" si="6"/>
        <v>15</v>
      </c>
      <c r="E54" s="42" t="str">
        <f t="shared" si="2"/>
        <v>SANTANDER</v>
      </c>
      <c r="F54" s="42">
        <f t="shared" si="7"/>
        <v>49785</v>
      </c>
      <c r="G54" s="42">
        <f t="shared" si="8"/>
        <v>48588</v>
      </c>
    </row>
    <row r="55" spans="1:7" x14ac:dyDescent="0.25">
      <c r="A55" s="42" t="str">
        <f t="shared" si="3"/>
        <v>MARIN Y RIA DE PONTEVEDRA</v>
      </c>
      <c r="B55" s="41">
        <f t="shared" si="4"/>
        <v>30749</v>
      </c>
      <c r="C55" s="41">
        <f t="shared" si="5"/>
        <v>35434</v>
      </c>
      <c r="D55" s="41">
        <f t="shared" si="6"/>
        <v>22</v>
      </c>
      <c r="E55" s="42" t="str">
        <f t="shared" si="2"/>
        <v>CARTAGENA</v>
      </c>
      <c r="F55" s="42">
        <f t="shared" ref="F55:F65" si="9">LOOKUP(E55,$A$38:$A$65,$B$38:$B$65)</f>
        <v>47531</v>
      </c>
      <c r="G55" s="42">
        <f t="shared" si="8"/>
        <v>57394</v>
      </c>
    </row>
    <row r="56" spans="1:7" x14ac:dyDescent="0.25">
      <c r="A56" s="42" t="str">
        <f t="shared" si="3"/>
        <v>MELILLA</v>
      </c>
      <c r="B56" s="41">
        <f t="shared" si="4"/>
        <v>1599</v>
      </c>
      <c r="C56" s="41">
        <f t="shared" si="5"/>
        <v>20824</v>
      </c>
      <c r="D56" s="41">
        <f t="shared" si="6"/>
        <v>27</v>
      </c>
      <c r="E56" s="42" t="str">
        <f t="shared" si="2"/>
        <v>PASAIA</v>
      </c>
      <c r="F56" s="42">
        <f t="shared" si="9"/>
        <v>34768</v>
      </c>
      <c r="G56" s="42">
        <f t="shared" si="8"/>
        <v>31769</v>
      </c>
    </row>
    <row r="57" spans="1:7" x14ac:dyDescent="0.25">
      <c r="A57" s="42" t="str">
        <f t="shared" si="3"/>
        <v>MOTRIL</v>
      </c>
      <c r="B57" s="41">
        <f t="shared" si="4"/>
        <v>11187</v>
      </c>
      <c r="C57" s="41">
        <f t="shared" si="5"/>
        <v>15536</v>
      </c>
      <c r="D57" s="41">
        <f t="shared" si="6"/>
        <v>25</v>
      </c>
      <c r="E57" s="42" t="str">
        <f t="shared" si="2"/>
        <v>AVILES</v>
      </c>
      <c r="F57" s="42">
        <f t="shared" si="9"/>
        <v>33981</v>
      </c>
      <c r="G57" s="42">
        <f t="shared" si="8"/>
        <v>31826</v>
      </c>
    </row>
    <row r="58" spans="1:7" x14ac:dyDescent="0.25">
      <c r="A58" s="42" t="str">
        <f t="shared" si="3"/>
        <v>PASAIA</v>
      </c>
      <c r="B58" s="41">
        <f t="shared" si="4"/>
        <v>34768</v>
      </c>
      <c r="C58" s="41">
        <f t="shared" si="5"/>
        <v>31769</v>
      </c>
      <c r="D58" s="41">
        <f t="shared" si="6"/>
        <v>19</v>
      </c>
      <c r="E58" s="42" t="str">
        <f t="shared" si="2"/>
        <v>CASTELLON</v>
      </c>
      <c r="F58" s="42">
        <f t="shared" si="9"/>
        <v>31110</v>
      </c>
      <c r="G58" s="42">
        <f t="shared" si="8"/>
        <v>32694</v>
      </c>
    </row>
    <row r="59" spans="1:7" x14ac:dyDescent="0.25">
      <c r="A59" s="42" t="str">
        <f t="shared" si="3"/>
        <v>SANTA CRUZ DE TENERIFE</v>
      </c>
      <c r="B59" s="41">
        <f t="shared" si="4"/>
        <v>1032763</v>
      </c>
      <c r="C59" s="41">
        <f t="shared" si="5"/>
        <v>929751</v>
      </c>
      <c r="D59" s="41">
        <f t="shared" si="6"/>
        <v>3</v>
      </c>
      <c r="E59" s="42" t="str">
        <f t="shared" si="2"/>
        <v>MARIN Y RIA DE PONTEVEDRA</v>
      </c>
      <c r="F59" s="42">
        <f t="shared" si="9"/>
        <v>30749</v>
      </c>
      <c r="G59" s="42">
        <f t="shared" si="8"/>
        <v>35434</v>
      </c>
    </row>
    <row r="60" spans="1:7" x14ac:dyDescent="0.25">
      <c r="A60" s="42" t="str">
        <f t="shared" si="3"/>
        <v>SANTANDER</v>
      </c>
      <c r="B60" s="41">
        <f t="shared" si="4"/>
        <v>49785</v>
      </c>
      <c r="C60" s="41">
        <f t="shared" si="5"/>
        <v>48588</v>
      </c>
      <c r="D60" s="41">
        <f t="shared" si="6"/>
        <v>17</v>
      </c>
      <c r="E60" s="42" t="str">
        <f t="shared" si="2"/>
        <v>FERROL-SAN CIBRAO</v>
      </c>
      <c r="F60" s="42">
        <f t="shared" si="9"/>
        <v>16594</v>
      </c>
      <c r="G60" s="42">
        <f t="shared" si="8"/>
        <v>15890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ALICANTE</v>
      </c>
      <c r="F61" s="42">
        <f t="shared" si="9"/>
        <v>12181</v>
      </c>
      <c r="G61" s="42">
        <f t="shared" si="8"/>
        <v>22839</v>
      </c>
    </row>
    <row r="62" spans="1:7" x14ac:dyDescent="0.25">
      <c r="A62" s="42" t="str">
        <f t="shared" si="3"/>
        <v>TARRAGONA</v>
      </c>
      <c r="B62" s="41">
        <f t="shared" si="4"/>
        <v>118875</v>
      </c>
      <c r="C62" s="41">
        <f t="shared" si="5"/>
        <v>194740</v>
      </c>
      <c r="D62" s="41">
        <f t="shared" si="6"/>
        <v>11</v>
      </c>
      <c r="E62" s="42" t="str">
        <f t="shared" si="2"/>
        <v>MOTRIL</v>
      </c>
      <c r="F62" s="42">
        <f t="shared" si="9"/>
        <v>11187</v>
      </c>
      <c r="G62" s="42">
        <f t="shared" si="8"/>
        <v>15536</v>
      </c>
    </row>
    <row r="63" spans="1:7" x14ac:dyDescent="0.25">
      <c r="A63" s="42" t="str">
        <f t="shared" si="3"/>
        <v>VALENCIA</v>
      </c>
      <c r="B63" s="41">
        <f t="shared" si="4"/>
        <v>253675</v>
      </c>
      <c r="C63" s="41">
        <f t="shared" si="5"/>
        <v>255871</v>
      </c>
      <c r="D63" s="41">
        <f t="shared" si="6"/>
        <v>6</v>
      </c>
      <c r="E63" s="42" t="str">
        <f t="shared" si="2"/>
        <v>VILAGARCIA</v>
      </c>
      <c r="F63" s="42">
        <f t="shared" si="9"/>
        <v>6231</v>
      </c>
      <c r="G63" s="42">
        <f t="shared" si="8"/>
        <v>5029</v>
      </c>
    </row>
    <row r="64" spans="1:7" x14ac:dyDescent="0.25">
      <c r="A64" s="42" t="str">
        <f t="shared" si="3"/>
        <v>VIGO</v>
      </c>
      <c r="B64" s="41">
        <f t="shared" si="4"/>
        <v>252096</v>
      </c>
      <c r="C64" s="41">
        <f t="shared" si="5"/>
        <v>299874</v>
      </c>
      <c r="D64" s="41">
        <f t="shared" si="6"/>
        <v>7</v>
      </c>
      <c r="E64" s="42" t="str">
        <f t="shared" si="2"/>
        <v>MELILLA</v>
      </c>
      <c r="F64" s="42">
        <f t="shared" si="9"/>
        <v>1599</v>
      </c>
      <c r="G64" s="42">
        <f t="shared" si="8"/>
        <v>20824</v>
      </c>
    </row>
    <row r="65" spans="1:7" x14ac:dyDescent="0.25">
      <c r="A65" s="42" t="str">
        <f t="shared" si="3"/>
        <v>VILAGARCIA</v>
      </c>
      <c r="B65" s="41">
        <f t="shared" si="4"/>
        <v>6231</v>
      </c>
      <c r="C65" s="41">
        <f t="shared" si="5"/>
        <v>5029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40554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7">
        <v>3064</v>
      </c>
      <c r="C7" s="27">
        <v>0</v>
      </c>
      <c r="D7" s="27">
        <v>3064</v>
      </c>
      <c r="E7" s="27">
        <v>0</v>
      </c>
      <c r="F7" s="10">
        <f>((E7*100)/D7)-100</f>
        <v>-100</v>
      </c>
      <c r="G7" s="1"/>
      <c r="H7" s="1"/>
      <c r="I7" s="1"/>
    </row>
    <row r="8" spans="1:12" x14ac:dyDescent="0.25">
      <c r="A8" s="11" t="s">
        <v>45</v>
      </c>
      <c r="B8" s="28">
        <v>0</v>
      </c>
      <c r="C8" s="28">
        <v>202</v>
      </c>
      <c r="D8" s="28">
        <v>931</v>
      </c>
      <c r="E8" s="28">
        <v>5713</v>
      </c>
      <c r="F8" s="13">
        <f t="shared" ref="F8:F35" si="0">((E8*100)/D8)-100</f>
        <v>513.64124597207308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906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3088383</v>
      </c>
      <c r="C11" s="27">
        <v>2514112</v>
      </c>
      <c r="D11" s="27">
        <v>33830254</v>
      </c>
      <c r="E11" s="27">
        <v>31302479</v>
      </c>
      <c r="F11" s="10">
        <f t="shared" si="0"/>
        <v>-7.4719362142536738</v>
      </c>
      <c r="G11" s="1"/>
      <c r="H11" s="1"/>
      <c r="I11" s="1"/>
    </row>
    <row r="12" spans="1:12" x14ac:dyDescent="0.25">
      <c r="A12" s="11" t="s">
        <v>49</v>
      </c>
      <c r="B12" s="28">
        <v>1447</v>
      </c>
      <c r="C12" s="28">
        <v>15684</v>
      </c>
      <c r="D12" s="28">
        <v>87599</v>
      </c>
      <c r="E12" s="28">
        <v>187334</v>
      </c>
      <c r="F12" s="13">
        <f t="shared" si="0"/>
        <v>113.85403942967386</v>
      </c>
      <c r="G12" s="1"/>
      <c r="H12" s="1"/>
      <c r="I12" s="1"/>
    </row>
    <row r="13" spans="1:12" x14ac:dyDescent="0.25">
      <c r="A13" s="8" t="s">
        <v>50</v>
      </c>
      <c r="B13" s="27">
        <v>0</v>
      </c>
      <c r="C13" s="27">
        <v>0</v>
      </c>
      <c r="D13" s="27">
        <v>12320</v>
      </c>
      <c r="E13" s="27">
        <v>329</v>
      </c>
      <c r="F13" s="10">
        <f t="shared" si="0"/>
        <v>-97.329545454545453</v>
      </c>
      <c r="G13" s="1"/>
      <c r="H13" s="1"/>
      <c r="I13" s="1"/>
    </row>
    <row r="14" spans="1:12" x14ac:dyDescent="0.25">
      <c r="A14" s="11" t="s">
        <v>51</v>
      </c>
      <c r="B14" s="28">
        <v>629474</v>
      </c>
      <c r="C14" s="28">
        <v>567088</v>
      </c>
      <c r="D14" s="28">
        <v>6754116</v>
      </c>
      <c r="E14" s="28">
        <v>6655843</v>
      </c>
      <c r="F14" s="13">
        <f t="shared" si="0"/>
        <v>-1.4550090641025406</v>
      </c>
      <c r="G14" s="1"/>
      <c r="H14" s="1"/>
      <c r="I14" s="1"/>
    </row>
    <row r="15" spans="1:12" x14ac:dyDescent="0.25">
      <c r="A15" s="8" t="s">
        <v>52</v>
      </c>
      <c r="B15" s="27">
        <v>71912</v>
      </c>
      <c r="C15" s="27">
        <v>22925</v>
      </c>
      <c r="D15" s="27">
        <v>657675</v>
      </c>
      <c r="E15" s="27">
        <v>339981</v>
      </c>
      <c r="F15" s="10">
        <f t="shared" si="0"/>
        <v>-48.305622077773975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391</v>
      </c>
      <c r="D16" s="28">
        <v>5470</v>
      </c>
      <c r="E16" s="28">
        <v>5755</v>
      </c>
      <c r="F16" s="13">
        <f t="shared" si="0"/>
        <v>5.2102376599634397</v>
      </c>
      <c r="G16" s="1"/>
      <c r="H16" s="1"/>
      <c r="I16" s="1"/>
    </row>
    <row r="17" spans="1:9" x14ac:dyDescent="0.25">
      <c r="A17" s="8" t="s">
        <v>54</v>
      </c>
      <c r="B17" s="27">
        <v>0</v>
      </c>
      <c r="C17" s="27">
        <v>108</v>
      </c>
      <c r="D17" s="27">
        <v>90</v>
      </c>
      <c r="E17" s="27">
        <v>19093</v>
      </c>
      <c r="F17" s="10">
        <f t="shared" si="0"/>
        <v>21114.444444444445</v>
      </c>
      <c r="G17" s="1"/>
      <c r="H17" s="1"/>
      <c r="I17" s="1"/>
    </row>
    <row r="18" spans="1:9" x14ac:dyDescent="0.25">
      <c r="A18" s="11" t="s">
        <v>55</v>
      </c>
      <c r="B18" s="28">
        <v>70170</v>
      </c>
      <c r="C18" s="28">
        <v>76739</v>
      </c>
      <c r="D18" s="28">
        <v>663695</v>
      </c>
      <c r="E18" s="28">
        <v>845813</v>
      </c>
      <c r="F18" s="13">
        <f t="shared" si="0"/>
        <v>27.440013861788927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14226</v>
      </c>
      <c r="C20" s="28">
        <v>31596</v>
      </c>
      <c r="D20" s="28">
        <v>441121</v>
      </c>
      <c r="E20" s="28">
        <v>675426</v>
      </c>
      <c r="F20" s="13">
        <f t="shared" si="0"/>
        <v>53.115811761398788</v>
      </c>
      <c r="G20" s="1"/>
      <c r="H20" s="1"/>
      <c r="I20" s="1"/>
    </row>
    <row r="21" spans="1:9" x14ac:dyDescent="0.25">
      <c r="A21" s="8" t="s">
        <v>58</v>
      </c>
      <c r="B21" s="27">
        <v>6461</v>
      </c>
      <c r="C21" s="27">
        <v>5001</v>
      </c>
      <c r="D21" s="27">
        <v>40410</v>
      </c>
      <c r="E21" s="27">
        <v>380323</v>
      </c>
      <c r="F21" s="10">
        <f t="shared" si="0"/>
        <v>841.16060381093791</v>
      </c>
      <c r="G21" s="1"/>
      <c r="H21" s="1"/>
      <c r="I21" s="1"/>
    </row>
    <row r="22" spans="1:9" x14ac:dyDescent="0.25">
      <c r="A22" s="11" t="s">
        <v>59</v>
      </c>
      <c r="B22" s="28">
        <v>749764</v>
      </c>
      <c r="C22" s="28">
        <v>739007</v>
      </c>
      <c r="D22" s="28">
        <v>7378826</v>
      </c>
      <c r="E22" s="28">
        <v>8635203</v>
      </c>
      <c r="F22" s="13">
        <f t="shared" si="0"/>
        <v>17.026787188097401</v>
      </c>
      <c r="G22" s="1"/>
      <c r="H22" s="1"/>
      <c r="I22" s="1"/>
    </row>
    <row r="23" spans="1:9" x14ac:dyDescent="0.25">
      <c r="A23" s="8" t="s">
        <v>60</v>
      </c>
      <c r="B23" s="27">
        <v>54664</v>
      </c>
      <c r="C23" s="27">
        <v>39498</v>
      </c>
      <c r="D23" s="27">
        <v>563045</v>
      </c>
      <c r="E23" s="27">
        <v>744069</v>
      </c>
      <c r="F23" s="10">
        <f t="shared" si="0"/>
        <v>32.150893800673117</v>
      </c>
      <c r="G23" s="1"/>
      <c r="H23" s="1"/>
      <c r="I23" s="1"/>
    </row>
    <row r="24" spans="1:9" x14ac:dyDescent="0.25">
      <c r="A24" s="11" t="s">
        <v>61</v>
      </c>
      <c r="B24" s="28">
        <v>88</v>
      </c>
      <c r="C24" s="28">
        <v>3824</v>
      </c>
      <c r="D24" s="28">
        <v>336</v>
      </c>
      <c r="E24" s="28">
        <v>11375</v>
      </c>
      <c r="F24" s="13">
        <f t="shared" si="0"/>
        <v>3285.4166666666665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3668</v>
      </c>
      <c r="E26" s="28">
        <v>46</v>
      </c>
      <c r="F26" s="13">
        <f t="shared" si="0"/>
        <v>-98.745910577971642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23395</v>
      </c>
      <c r="C28" s="28">
        <v>17891</v>
      </c>
      <c r="D28" s="28">
        <v>277269</v>
      </c>
      <c r="E28" s="28">
        <v>251138</v>
      </c>
      <c r="F28" s="13">
        <f t="shared" si="0"/>
        <v>-9.4244217709156146</v>
      </c>
      <c r="G28" s="1"/>
      <c r="H28" s="1"/>
      <c r="I28" s="1"/>
    </row>
    <row r="29" spans="1:9" x14ac:dyDescent="0.25">
      <c r="A29" s="8" t="s">
        <v>66</v>
      </c>
      <c r="B29" s="27">
        <v>96</v>
      </c>
      <c r="C29" s="27">
        <v>0</v>
      </c>
      <c r="D29" s="27">
        <v>2346</v>
      </c>
      <c r="E29" s="27">
        <v>58</v>
      </c>
      <c r="F29" s="10">
        <f t="shared" si="0"/>
        <v>-97.527706734867863</v>
      </c>
      <c r="G29" s="1"/>
      <c r="H29" s="1"/>
      <c r="I29" s="1"/>
    </row>
    <row r="30" spans="1:9" x14ac:dyDescent="0.25">
      <c r="A30" s="11" t="s">
        <v>67</v>
      </c>
      <c r="B30" s="28">
        <v>419</v>
      </c>
      <c r="C30" s="28">
        <v>0</v>
      </c>
      <c r="D30" s="28">
        <v>5514</v>
      </c>
      <c r="E30" s="2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27">
        <v>344152</v>
      </c>
      <c r="C31" s="27">
        <v>593600</v>
      </c>
      <c r="D31" s="27">
        <v>4924798</v>
      </c>
      <c r="E31" s="27">
        <v>5706941</v>
      </c>
      <c r="F31" s="10">
        <f t="shared" si="0"/>
        <v>15.88172753481463</v>
      </c>
      <c r="G31" s="1"/>
      <c r="H31" s="1"/>
      <c r="I31" s="1"/>
    </row>
    <row r="32" spans="1:9" x14ac:dyDescent="0.25">
      <c r="A32" s="11" t="s">
        <v>69</v>
      </c>
      <c r="B32" s="28">
        <v>2291544</v>
      </c>
      <c r="C32" s="28">
        <v>3034854</v>
      </c>
      <c r="D32" s="28">
        <v>24856409</v>
      </c>
      <c r="E32" s="28">
        <v>29429881</v>
      </c>
      <c r="F32" s="13">
        <f t="shared" si="0"/>
        <v>18.399568497605586</v>
      </c>
      <c r="G32" s="1"/>
      <c r="H32" s="1"/>
      <c r="I32" s="1"/>
    </row>
    <row r="33" spans="1:9" x14ac:dyDescent="0.25">
      <c r="A33" s="8" t="s">
        <v>70</v>
      </c>
      <c r="B33" s="27">
        <v>17889</v>
      </c>
      <c r="C33" s="27">
        <v>18305</v>
      </c>
      <c r="D33" s="27">
        <v>185101</v>
      </c>
      <c r="E33" s="27">
        <v>207659</v>
      </c>
      <c r="F33" s="10">
        <f t="shared" si="0"/>
        <v>12.186860146622649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4005</v>
      </c>
      <c r="D34" s="28">
        <v>24768</v>
      </c>
      <c r="E34" s="28">
        <v>7010</v>
      </c>
      <c r="F34" s="13">
        <f t="shared" si="0"/>
        <v>-71.697351421188628</v>
      </c>
      <c r="G34" s="1"/>
      <c r="H34" s="1"/>
      <c r="I34" s="1"/>
    </row>
    <row r="35" spans="1:9" x14ac:dyDescent="0.25">
      <c r="A35" s="14" t="s">
        <v>72</v>
      </c>
      <c r="B35" s="15">
        <f>SUM(B7:B34)</f>
        <v>7367148</v>
      </c>
      <c r="C35" s="15">
        <f t="shared" ref="C35:E35" si="1">SUM(C7:C34)</f>
        <v>7684830</v>
      </c>
      <c r="D35" s="15">
        <f t="shared" si="1"/>
        <v>80718825</v>
      </c>
      <c r="E35" s="15">
        <f t="shared" si="1"/>
        <v>85412375</v>
      </c>
      <c r="F35" s="16">
        <f t="shared" si="0"/>
        <v>5.8146906870857009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3064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31302479</v>
      </c>
      <c r="G38" s="42">
        <f>LOOKUP(E38,$A$38:$A$65,$C$38:$C$65)</f>
        <v>33830254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5713</v>
      </c>
      <c r="C39" s="41">
        <f t="shared" ref="C39:C65" si="5">D8</f>
        <v>931</v>
      </c>
      <c r="D39" s="41">
        <f t="shared" ref="D39:D65" si="6">_xlfn.RANK.EQ(B39,$B$38:$B$65)+COUNTIF($B$38:$B$65,B39)-1</f>
        <v>18</v>
      </c>
      <c r="E39" s="42" t="str">
        <f t="shared" si="2"/>
        <v>VALENCIA</v>
      </c>
      <c r="F39" s="42">
        <f t="shared" ref="F39:F54" si="7">LOOKUP(E39,$A$38:$A$65,$B$38:$B$65)</f>
        <v>29429881</v>
      </c>
      <c r="G39" s="42">
        <f t="shared" ref="G39:G65" si="8">LOOKUP(E39,$A$38:$A$65,$C$38:$C$65)</f>
        <v>24856409</v>
      </c>
    </row>
    <row r="40" spans="1:9" x14ac:dyDescent="0.25">
      <c r="A40" s="42" t="str">
        <f t="shared" si="3"/>
        <v>ALMERIA</v>
      </c>
      <c r="B40" s="41">
        <f t="shared" si="4"/>
        <v>906</v>
      </c>
      <c r="C40" s="41">
        <f t="shared" si="5"/>
        <v>0</v>
      </c>
      <c r="D40" s="41">
        <f t="shared" si="6"/>
        <v>19</v>
      </c>
      <c r="E40" s="42" t="str">
        <f t="shared" si="2"/>
        <v>LAS PALMAS</v>
      </c>
      <c r="F40" s="42">
        <f t="shared" si="7"/>
        <v>8635203</v>
      </c>
      <c r="G40" s="42">
        <f t="shared" si="8"/>
        <v>7378826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6655843</v>
      </c>
      <c r="G41" s="42">
        <f t="shared" si="8"/>
        <v>6754116</v>
      </c>
    </row>
    <row r="42" spans="1:9" x14ac:dyDescent="0.25">
      <c r="A42" s="42" t="str">
        <f t="shared" si="3"/>
        <v>BAHIA DE ALGECIRAS</v>
      </c>
      <c r="B42" s="41">
        <f t="shared" si="4"/>
        <v>31302479</v>
      </c>
      <c r="C42" s="41">
        <f t="shared" si="5"/>
        <v>33830254</v>
      </c>
      <c r="D42" s="41">
        <f t="shared" si="6"/>
        <v>1</v>
      </c>
      <c r="E42" s="42" t="str">
        <f t="shared" si="2"/>
        <v>TARRAGONA</v>
      </c>
      <c r="F42" s="42">
        <f t="shared" si="7"/>
        <v>5706941</v>
      </c>
      <c r="G42" s="42">
        <f t="shared" si="8"/>
        <v>4924798</v>
      </c>
    </row>
    <row r="43" spans="1:9" x14ac:dyDescent="0.25">
      <c r="A43" s="42" t="str">
        <f t="shared" si="3"/>
        <v>BAHIA DE CADIZ</v>
      </c>
      <c r="B43" s="41">
        <f t="shared" si="4"/>
        <v>187334</v>
      </c>
      <c r="C43" s="41">
        <f t="shared" si="5"/>
        <v>87599</v>
      </c>
      <c r="D43" s="41">
        <f t="shared" si="6"/>
        <v>13</v>
      </c>
      <c r="E43" s="42" t="str">
        <f t="shared" si="2"/>
        <v>CEUTA</v>
      </c>
      <c r="F43" s="42">
        <f t="shared" si="7"/>
        <v>845813</v>
      </c>
      <c r="G43" s="42">
        <f t="shared" si="8"/>
        <v>663695</v>
      </c>
    </row>
    <row r="44" spans="1:9" x14ac:dyDescent="0.25">
      <c r="A44" s="42" t="str">
        <f t="shared" si="3"/>
        <v>BALEARES</v>
      </c>
      <c r="B44" s="41">
        <f t="shared" si="4"/>
        <v>329</v>
      </c>
      <c r="C44" s="41">
        <f t="shared" si="5"/>
        <v>12320</v>
      </c>
      <c r="D44" s="41">
        <f t="shared" si="6"/>
        <v>20</v>
      </c>
      <c r="E44" s="42" t="str">
        <f t="shared" si="2"/>
        <v>MALAGA</v>
      </c>
      <c r="F44" s="42">
        <f t="shared" si="7"/>
        <v>744069</v>
      </c>
      <c r="G44" s="42">
        <f t="shared" si="8"/>
        <v>563045</v>
      </c>
    </row>
    <row r="45" spans="1:9" x14ac:dyDescent="0.25">
      <c r="A45" s="42" t="str">
        <f t="shared" si="3"/>
        <v>BARCELONA</v>
      </c>
      <c r="B45" s="41">
        <f t="shared" si="4"/>
        <v>6655843</v>
      </c>
      <c r="C45" s="41">
        <f t="shared" si="5"/>
        <v>6754116</v>
      </c>
      <c r="D45" s="41">
        <f t="shared" si="6"/>
        <v>4</v>
      </c>
      <c r="E45" s="42" t="str">
        <f t="shared" si="2"/>
        <v>GIJON</v>
      </c>
      <c r="F45" s="42">
        <f t="shared" si="7"/>
        <v>675426</v>
      </c>
      <c r="G45" s="42">
        <f t="shared" si="8"/>
        <v>441121</v>
      </c>
    </row>
    <row r="46" spans="1:9" x14ac:dyDescent="0.25">
      <c r="A46" s="42" t="str">
        <f t="shared" si="3"/>
        <v>BILBAO</v>
      </c>
      <c r="B46" s="41">
        <f t="shared" si="4"/>
        <v>339981</v>
      </c>
      <c r="C46" s="41">
        <f t="shared" si="5"/>
        <v>657675</v>
      </c>
      <c r="D46" s="41">
        <f t="shared" si="6"/>
        <v>10</v>
      </c>
      <c r="E46" s="42" t="str">
        <f t="shared" si="2"/>
        <v>HUELVA</v>
      </c>
      <c r="F46" s="42">
        <f t="shared" si="7"/>
        <v>380323</v>
      </c>
      <c r="G46" s="42">
        <f t="shared" si="8"/>
        <v>40410</v>
      </c>
    </row>
    <row r="47" spans="1:9" x14ac:dyDescent="0.25">
      <c r="A47" s="42" t="str">
        <f t="shared" si="3"/>
        <v>CARTAGENA</v>
      </c>
      <c r="B47" s="41">
        <f t="shared" si="4"/>
        <v>5755</v>
      </c>
      <c r="C47" s="41">
        <f t="shared" si="5"/>
        <v>5470</v>
      </c>
      <c r="D47" s="41">
        <f t="shared" si="6"/>
        <v>17</v>
      </c>
      <c r="E47" s="42" t="str">
        <f t="shared" si="2"/>
        <v>BILBAO</v>
      </c>
      <c r="F47" s="42">
        <f t="shared" si="7"/>
        <v>339981</v>
      </c>
      <c r="G47" s="42">
        <f t="shared" si="8"/>
        <v>657675</v>
      </c>
    </row>
    <row r="48" spans="1:9" x14ac:dyDescent="0.25">
      <c r="A48" s="42" t="str">
        <f t="shared" si="3"/>
        <v>CASTELLON</v>
      </c>
      <c r="B48" s="41">
        <f t="shared" si="4"/>
        <v>19093</v>
      </c>
      <c r="C48" s="41">
        <f t="shared" si="5"/>
        <v>90</v>
      </c>
      <c r="D48" s="41">
        <f t="shared" si="6"/>
        <v>14</v>
      </c>
      <c r="E48" s="42" t="str">
        <f t="shared" si="2"/>
        <v>SANTA CRUZ DE TENERIFE</v>
      </c>
      <c r="F48" s="42">
        <f t="shared" si="7"/>
        <v>251138</v>
      </c>
      <c r="G48" s="42">
        <f t="shared" si="8"/>
        <v>277269</v>
      </c>
    </row>
    <row r="49" spans="1:7" x14ac:dyDescent="0.25">
      <c r="A49" s="42" t="str">
        <f t="shared" si="3"/>
        <v>CEUTA</v>
      </c>
      <c r="B49" s="41">
        <f t="shared" si="4"/>
        <v>845813</v>
      </c>
      <c r="C49" s="41">
        <f t="shared" si="5"/>
        <v>663695</v>
      </c>
      <c r="D49" s="41">
        <f t="shared" si="6"/>
        <v>6</v>
      </c>
      <c r="E49" s="42" t="str">
        <f t="shared" si="2"/>
        <v>VIGO</v>
      </c>
      <c r="F49" s="42">
        <f t="shared" si="7"/>
        <v>207659</v>
      </c>
      <c r="G49" s="42">
        <f t="shared" si="8"/>
        <v>185101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187334</v>
      </c>
      <c r="G50" s="42">
        <f t="shared" si="8"/>
        <v>87599</v>
      </c>
    </row>
    <row r="51" spans="1:7" x14ac:dyDescent="0.25">
      <c r="A51" s="42" t="str">
        <f t="shared" si="3"/>
        <v>GIJON</v>
      </c>
      <c r="B51" s="41">
        <f t="shared" si="4"/>
        <v>675426</v>
      </c>
      <c r="C51" s="41">
        <f t="shared" si="5"/>
        <v>441121</v>
      </c>
      <c r="D51" s="41">
        <f t="shared" si="6"/>
        <v>8</v>
      </c>
      <c r="E51" s="42" t="str">
        <f t="shared" si="2"/>
        <v>CASTELLON</v>
      </c>
      <c r="F51" s="42">
        <f t="shared" si="7"/>
        <v>19093</v>
      </c>
      <c r="G51" s="42">
        <f t="shared" si="8"/>
        <v>90</v>
      </c>
    </row>
    <row r="52" spans="1:7" x14ac:dyDescent="0.25">
      <c r="A52" s="42" t="str">
        <f t="shared" si="3"/>
        <v>HUELVA</v>
      </c>
      <c r="B52" s="41">
        <f t="shared" si="4"/>
        <v>380323</v>
      </c>
      <c r="C52" s="41">
        <f t="shared" si="5"/>
        <v>40410</v>
      </c>
      <c r="D52" s="41">
        <f t="shared" si="6"/>
        <v>9</v>
      </c>
      <c r="E52" s="42" t="str">
        <f t="shared" si="2"/>
        <v>MARIN Y RIA DE PONTEVEDRA</v>
      </c>
      <c r="F52" s="42">
        <f t="shared" si="7"/>
        <v>11375</v>
      </c>
      <c r="G52" s="42">
        <f t="shared" si="8"/>
        <v>336</v>
      </c>
    </row>
    <row r="53" spans="1:7" x14ac:dyDescent="0.25">
      <c r="A53" s="42" t="str">
        <f t="shared" si="3"/>
        <v>LAS PALMAS</v>
      </c>
      <c r="B53" s="41">
        <f t="shared" si="4"/>
        <v>8635203</v>
      </c>
      <c r="C53" s="41">
        <f t="shared" si="5"/>
        <v>7378826</v>
      </c>
      <c r="D53" s="41">
        <f t="shared" si="6"/>
        <v>3</v>
      </c>
      <c r="E53" s="42" t="str">
        <f t="shared" si="2"/>
        <v>VILAGARCIA</v>
      </c>
      <c r="F53" s="42">
        <f t="shared" si="7"/>
        <v>7010</v>
      </c>
      <c r="G53" s="42">
        <f t="shared" si="8"/>
        <v>24768</v>
      </c>
    </row>
    <row r="54" spans="1:7" x14ac:dyDescent="0.25">
      <c r="A54" s="42" t="str">
        <f t="shared" si="3"/>
        <v>MALAGA</v>
      </c>
      <c r="B54" s="41">
        <f t="shared" si="4"/>
        <v>744069</v>
      </c>
      <c r="C54" s="41">
        <f t="shared" si="5"/>
        <v>563045</v>
      </c>
      <c r="D54" s="41">
        <f t="shared" si="6"/>
        <v>7</v>
      </c>
      <c r="E54" s="42" t="str">
        <f t="shared" si="2"/>
        <v>CARTAGENA</v>
      </c>
      <c r="F54" s="42">
        <f t="shared" si="7"/>
        <v>5755</v>
      </c>
      <c r="G54" s="42">
        <f t="shared" si="8"/>
        <v>5470</v>
      </c>
    </row>
    <row r="55" spans="1:7" x14ac:dyDescent="0.25">
      <c r="A55" s="42" t="str">
        <f t="shared" si="3"/>
        <v>MARIN Y RIA DE PONTEVEDRA</v>
      </c>
      <c r="B55" s="41">
        <f t="shared" si="4"/>
        <v>11375</v>
      </c>
      <c r="C55" s="41">
        <f t="shared" si="5"/>
        <v>336</v>
      </c>
      <c r="D55" s="41">
        <f t="shared" si="6"/>
        <v>15</v>
      </c>
      <c r="E55" s="42" t="str">
        <f t="shared" si="2"/>
        <v>ALICANTE</v>
      </c>
      <c r="F55" s="42">
        <f t="shared" ref="F55:F65" si="9">LOOKUP(E55,$A$38:$A$65,$B$38:$B$65)</f>
        <v>5713</v>
      </c>
      <c r="G55" s="42">
        <f t="shared" si="8"/>
        <v>931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ALMERIA</v>
      </c>
      <c r="F56" s="42">
        <f t="shared" si="9"/>
        <v>906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46</v>
      </c>
      <c r="C57" s="41">
        <f t="shared" si="5"/>
        <v>3668</v>
      </c>
      <c r="D57" s="41">
        <f t="shared" si="6"/>
        <v>22</v>
      </c>
      <c r="E57" s="42" t="str">
        <f t="shared" si="2"/>
        <v>BALEARES</v>
      </c>
      <c r="F57" s="42">
        <f t="shared" si="9"/>
        <v>329</v>
      </c>
      <c r="G57" s="42">
        <f t="shared" si="8"/>
        <v>12320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SANTANDER</v>
      </c>
      <c r="F58" s="42">
        <f t="shared" si="9"/>
        <v>58</v>
      </c>
      <c r="G58" s="42">
        <f t="shared" si="8"/>
        <v>2346</v>
      </c>
    </row>
    <row r="59" spans="1:7" x14ac:dyDescent="0.25">
      <c r="A59" s="42" t="str">
        <f t="shared" si="3"/>
        <v>SANTA CRUZ DE TENERIFE</v>
      </c>
      <c r="B59" s="41">
        <f t="shared" si="4"/>
        <v>251138</v>
      </c>
      <c r="C59" s="41">
        <f t="shared" si="5"/>
        <v>277269</v>
      </c>
      <c r="D59" s="41">
        <f t="shared" si="6"/>
        <v>11</v>
      </c>
      <c r="E59" s="42" t="str">
        <f t="shared" si="2"/>
        <v>MOTRIL</v>
      </c>
      <c r="F59" s="42">
        <f t="shared" si="9"/>
        <v>46</v>
      </c>
      <c r="G59" s="42">
        <f t="shared" si="8"/>
        <v>3668</v>
      </c>
    </row>
    <row r="60" spans="1:7" x14ac:dyDescent="0.25">
      <c r="A60" s="42" t="str">
        <f t="shared" si="3"/>
        <v>SANTANDER</v>
      </c>
      <c r="B60" s="41">
        <f t="shared" si="4"/>
        <v>58</v>
      </c>
      <c r="C60" s="41">
        <f t="shared" si="5"/>
        <v>2346</v>
      </c>
      <c r="D60" s="41">
        <f t="shared" si="6"/>
        <v>21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5514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5706941</v>
      </c>
      <c r="C62" s="41">
        <f t="shared" si="5"/>
        <v>4924798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29429881</v>
      </c>
      <c r="C63" s="41">
        <f t="shared" si="5"/>
        <v>24856409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207659</v>
      </c>
      <c r="C64" s="41">
        <f t="shared" si="5"/>
        <v>185101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7010</v>
      </c>
      <c r="C65" s="41">
        <f t="shared" si="5"/>
        <v>24768</v>
      </c>
      <c r="D65" s="41">
        <f t="shared" si="6"/>
        <v>16</v>
      </c>
      <c r="E65" s="42" t="str">
        <f t="shared" si="2"/>
        <v>A CORUÑA</v>
      </c>
      <c r="F65" s="42">
        <f t="shared" si="9"/>
        <v>0</v>
      </c>
      <c r="G65" s="42">
        <f t="shared" si="8"/>
        <v>3064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40554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0</v>
      </c>
      <c r="C8" s="30">
        <v>202</v>
      </c>
      <c r="D8" s="30">
        <v>931</v>
      </c>
      <c r="E8" s="30">
        <v>4993</v>
      </c>
      <c r="F8" s="13">
        <f t="shared" ref="F8:F35" si="0">((E8*100)/D8)-100</f>
        <v>436.3050483351235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3087817</v>
      </c>
      <c r="C11" s="29">
        <v>2453934</v>
      </c>
      <c r="D11" s="29">
        <v>32773534</v>
      </c>
      <c r="E11" s="29">
        <v>31012403</v>
      </c>
      <c r="F11" s="10">
        <f t="shared" si="0"/>
        <v>-5.3736377651552658</v>
      </c>
      <c r="G11" s="1"/>
      <c r="H11" s="1"/>
      <c r="I11" s="1"/>
    </row>
    <row r="12" spans="1:12" x14ac:dyDescent="0.25">
      <c r="A12" s="11" t="s">
        <v>49</v>
      </c>
      <c r="B12" s="30">
        <v>147</v>
      </c>
      <c r="C12" s="30">
        <v>11941</v>
      </c>
      <c r="D12" s="30">
        <v>11887</v>
      </c>
      <c r="E12" s="30">
        <v>12162</v>
      </c>
      <c r="F12" s="13">
        <f t="shared" si="0"/>
        <v>2.313451669891478</v>
      </c>
      <c r="G12" s="1"/>
      <c r="H12" s="1"/>
      <c r="I12" s="1"/>
    </row>
    <row r="13" spans="1:12" x14ac:dyDescent="0.25">
      <c r="A13" s="8" t="s">
        <v>50</v>
      </c>
      <c r="B13" s="29">
        <v>0</v>
      </c>
      <c r="C13" s="29">
        <v>0</v>
      </c>
      <c r="D13" s="29">
        <v>1324</v>
      </c>
      <c r="E13" s="29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51</v>
      </c>
      <c r="B14" s="30">
        <v>559400</v>
      </c>
      <c r="C14" s="30">
        <v>539624</v>
      </c>
      <c r="D14" s="30">
        <v>6184046</v>
      </c>
      <c r="E14" s="30">
        <v>6269495</v>
      </c>
      <c r="F14" s="13">
        <f t="shared" si="0"/>
        <v>1.3817652714743645</v>
      </c>
      <c r="G14" s="1"/>
      <c r="H14" s="1"/>
      <c r="I14" s="1"/>
    </row>
    <row r="15" spans="1:12" x14ac:dyDescent="0.25">
      <c r="A15" s="8" t="s">
        <v>52</v>
      </c>
      <c r="B15" s="29">
        <v>4479</v>
      </c>
      <c r="C15" s="29">
        <v>10012</v>
      </c>
      <c r="D15" s="29">
        <v>68104</v>
      </c>
      <c r="E15" s="29">
        <v>96538</v>
      </c>
      <c r="F15" s="10">
        <f t="shared" si="0"/>
        <v>41.750851638670269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391</v>
      </c>
      <c r="D16" s="30">
        <v>0</v>
      </c>
      <c r="E16" s="30">
        <v>391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0</v>
      </c>
      <c r="C17" s="29">
        <v>108</v>
      </c>
      <c r="D17" s="29">
        <v>75</v>
      </c>
      <c r="E17" s="29">
        <v>5035</v>
      </c>
      <c r="F17" s="10">
        <f t="shared" si="0"/>
        <v>6613.333333333333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18</v>
      </c>
      <c r="E18" s="30">
        <v>59</v>
      </c>
      <c r="F18" s="17">
        <f t="shared" si="0"/>
        <v>227.77777777777777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0</v>
      </c>
      <c r="E20" s="30">
        <v>556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713790</v>
      </c>
      <c r="C22" s="30">
        <v>696939</v>
      </c>
      <c r="D22" s="30">
        <v>7122767</v>
      </c>
      <c r="E22" s="30">
        <v>8163447</v>
      </c>
      <c r="F22" s="13">
        <f t="shared" si="0"/>
        <v>14.610614105445251</v>
      </c>
      <c r="G22" s="1"/>
      <c r="H22" s="1"/>
      <c r="I22" s="1"/>
    </row>
    <row r="23" spans="1:9" x14ac:dyDescent="0.25">
      <c r="A23" s="8" t="s">
        <v>60</v>
      </c>
      <c r="B23" s="29">
        <v>54664</v>
      </c>
      <c r="C23" s="29">
        <v>39498</v>
      </c>
      <c r="D23" s="29">
        <v>563045</v>
      </c>
      <c r="E23" s="29">
        <v>744069</v>
      </c>
      <c r="F23" s="10">
        <f t="shared" si="0"/>
        <v>32.150893800673117</v>
      </c>
      <c r="G23" s="1"/>
      <c r="H23" s="1"/>
      <c r="I23" s="1"/>
    </row>
    <row r="24" spans="1:9" x14ac:dyDescent="0.25">
      <c r="A24" s="11" t="s">
        <v>61</v>
      </c>
      <c r="B24" s="30">
        <v>88</v>
      </c>
      <c r="C24" s="30">
        <v>3824</v>
      </c>
      <c r="D24" s="30">
        <v>336</v>
      </c>
      <c r="E24" s="30">
        <v>11375</v>
      </c>
      <c r="F24" s="13">
        <f t="shared" si="0"/>
        <v>3285.4166666666665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0</v>
      </c>
      <c r="E26" s="30">
        <v>46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18354</v>
      </c>
      <c r="C28" s="30">
        <v>14634</v>
      </c>
      <c r="D28" s="30">
        <v>221250</v>
      </c>
      <c r="E28" s="30">
        <v>199227</v>
      </c>
      <c r="F28" s="13">
        <f t="shared" si="0"/>
        <v>-9.9538983050847492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140</v>
      </c>
      <c r="E29" s="29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30">
        <v>419</v>
      </c>
      <c r="C30" s="30">
        <v>0</v>
      </c>
      <c r="D30" s="30">
        <v>465</v>
      </c>
      <c r="E30" s="30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29">
        <v>177630</v>
      </c>
      <c r="C31" s="29">
        <v>167625</v>
      </c>
      <c r="D31" s="29">
        <v>1554319</v>
      </c>
      <c r="E31" s="29">
        <v>1920915</v>
      </c>
      <c r="F31" s="10">
        <f t="shared" si="0"/>
        <v>23.585634609111779</v>
      </c>
      <c r="G31" s="1"/>
      <c r="H31" s="1"/>
      <c r="I31" s="1"/>
    </row>
    <row r="32" spans="1:9" x14ac:dyDescent="0.25">
      <c r="A32" s="11" t="s">
        <v>69</v>
      </c>
      <c r="B32" s="30">
        <v>2286894</v>
      </c>
      <c r="C32" s="30">
        <v>3131844</v>
      </c>
      <c r="D32" s="30">
        <v>24841929</v>
      </c>
      <c r="E32" s="30">
        <v>29500947</v>
      </c>
      <c r="F32" s="13">
        <f t="shared" si="0"/>
        <v>18.754654680801963</v>
      </c>
      <c r="G32" s="1"/>
      <c r="H32" s="1"/>
      <c r="I32" s="1"/>
    </row>
    <row r="33" spans="1:9" x14ac:dyDescent="0.25">
      <c r="A33" s="8" t="s">
        <v>70</v>
      </c>
      <c r="B33" s="29">
        <v>9221</v>
      </c>
      <c r="C33" s="29">
        <v>9716</v>
      </c>
      <c r="D33" s="29">
        <v>102242</v>
      </c>
      <c r="E33" s="29">
        <v>125452</v>
      </c>
      <c r="F33" s="10">
        <f t="shared" si="0"/>
        <v>22.701042624361804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9709</v>
      </c>
      <c r="E34" s="30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6912903</v>
      </c>
      <c r="C35" s="15">
        <f t="shared" ref="C35:E35" si="1">SUM(C7:C34)</f>
        <v>7080292</v>
      </c>
      <c r="D35" s="15">
        <f t="shared" si="1"/>
        <v>73456121</v>
      </c>
      <c r="E35" s="15">
        <f t="shared" si="1"/>
        <v>78067110</v>
      </c>
      <c r="F35" s="16">
        <f t="shared" si="0"/>
        <v>6.2772018685821962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31012403</v>
      </c>
      <c r="G38" s="42">
        <f>LOOKUP(E38,$A$38:$A$65,$C$38:$C$65)</f>
        <v>32773534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4993</v>
      </c>
      <c r="C39" s="41">
        <f t="shared" ref="C39:C65" si="5">D8</f>
        <v>931</v>
      </c>
      <c r="D39" s="41">
        <f t="shared" ref="D39:D65" si="6">_xlfn.RANK.EQ(B39,$B$38:$B$65)+COUNTIF($B$38:$B$65,B39)-1</f>
        <v>13</v>
      </c>
      <c r="E39" s="42" t="str">
        <f t="shared" si="2"/>
        <v>VALENCIA</v>
      </c>
      <c r="F39" s="42">
        <f t="shared" ref="F39:F54" si="7">LOOKUP(E39,$A$38:$A$65,$B$38:$B$65)</f>
        <v>29500947</v>
      </c>
      <c r="G39" s="42">
        <f t="shared" ref="G39:G65" si="8">LOOKUP(E39,$A$38:$A$65,$C$38:$C$65)</f>
        <v>24841929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8163447</v>
      </c>
      <c r="G40" s="42">
        <f t="shared" si="8"/>
        <v>7122767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6269495</v>
      </c>
      <c r="G41" s="42">
        <f t="shared" si="8"/>
        <v>6184046</v>
      </c>
    </row>
    <row r="42" spans="1:9" x14ac:dyDescent="0.25">
      <c r="A42" s="42" t="str">
        <f t="shared" si="3"/>
        <v>BAHIA DE ALGECIRAS</v>
      </c>
      <c r="B42" s="41">
        <f t="shared" si="4"/>
        <v>31012403</v>
      </c>
      <c r="C42" s="41">
        <f t="shared" si="5"/>
        <v>32773534</v>
      </c>
      <c r="D42" s="41">
        <f t="shared" si="6"/>
        <v>1</v>
      </c>
      <c r="E42" s="42" t="str">
        <f t="shared" si="2"/>
        <v>TARRAGONA</v>
      </c>
      <c r="F42" s="42">
        <f t="shared" si="7"/>
        <v>1920915</v>
      </c>
      <c r="G42" s="42">
        <f t="shared" si="8"/>
        <v>1554319</v>
      </c>
    </row>
    <row r="43" spans="1:9" x14ac:dyDescent="0.25">
      <c r="A43" s="42" t="str">
        <f t="shared" si="3"/>
        <v>BAHIA DE CADIZ</v>
      </c>
      <c r="B43" s="41">
        <f t="shared" si="4"/>
        <v>12162</v>
      </c>
      <c r="C43" s="41">
        <f t="shared" si="5"/>
        <v>11887</v>
      </c>
      <c r="D43" s="41">
        <f t="shared" si="6"/>
        <v>10</v>
      </c>
      <c r="E43" s="42" t="str">
        <f t="shared" si="2"/>
        <v>MALAGA</v>
      </c>
      <c r="F43" s="42">
        <f t="shared" si="7"/>
        <v>744069</v>
      </c>
      <c r="G43" s="42">
        <f t="shared" si="8"/>
        <v>563045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1324</v>
      </c>
      <c r="D44" s="41">
        <f t="shared" si="6"/>
        <v>28</v>
      </c>
      <c r="E44" s="42" t="str">
        <f t="shared" si="2"/>
        <v>SANTA CRUZ DE TENERIFE</v>
      </c>
      <c r="F44" s="42">
        <f t="shared" si="7"/>
        <v>199227</v>
      </c>
      <c r="G44" s="42">
        <f t="shared" si="8"/>
        <v>221250</v>
      </c>
    </row>
    <row r="45" spans="1:9" x14ac:dyDescent="0.25">
      <c r="A45" s="42" t="str">
        <f t="shared" si="3"/>
        <v>BARCELONA</v>
      </c>
      <c r="B45" s="41">
        <f t="shared" si="4"/>
        <v>6269495</v>
      </c>
      <c r="C45" s="41">
        <f t="shared" si="5"/>
        <v>6184046</v>
      </c>
      <c r="D45" s="41">
        <f t="shared" si="6"/>
        <v>4</v>
      </c>
      <c r="E45" s="42" t="str">
        <f t="shared" si="2"/>
        <v>VIGO</v>
      </c>
      <c r="F45" s="42">
        <f t="shared" si="7"/>
        <v>125452</v>
      </c>
      <c r="G45" s="42">
        <f t="shared" si="8"/>
        <v>102242</v>
      </c>
    </row>
    <row r="46" spans="1:9" x14ac:dyDescent="0.25">
      <c r="A46" s="42" t="str">
        <f t="shared" si="3"/>
        <v>BILBAO</v>
      </c>
      <c r="B46" s="41">
        <f t="shared" si="4"/>
        <v>96538</v>
      </c>
      <c r="C46" s="41">
        <f t="shared" si="5"/>
        <v>68104</v>
      </c>
      <c r="D46" s="41">
        <f t="shared" si="6"/>
        <v>9</v>
      </c>
      <c r="E46" s="42" t="str">
        <f t="shared" si="2"/>
        <v>BILBAO</v>
      </c>
      <c r="F46" s="42">
        <f t="shared" si="7"/>
        <v>96538</v>
      </c>
      <c r="G46" s="42">
        <f t="shared" si="8"/>
        <v>68104</v>
      </c>
    </row>
    <row r="47" spans="1:9" x14ac:dyDescent="0.25">
      <c r="A47" s="42" t="str">
        <f t="shared" si="3"/>
        <v>CARTAGENA</v>
      </c>
      <c r="B47" s="41">
        <f t="shared" si="4"/>
        <v>391</v>
      </c>
      <c r="C47" s="41">
        <f t="shared" si="5"/>
        <v>0</v>
      </c>
      <c r="D47" s="41">
        <f t="shared" si="6"/>
        <v>15</v>
      </c>
      <c r="E47" s="42" t="str">
        <f t="shared" si="2"/>
        <v>BAHIA DE CADIZ</v>
      </c>
      <c r="F47" s="42">
        <f t="shared" si="7"/>
        <v>12162</v>
      </c>
      <c r="G47" s="42">
        <f t="shared" si="8"/>
        <v>11887</v>
      </c>
    </row>
    <row r="48" spans="1:9" x14ac:dyDescent="0.25">
      <c r="A48" s="42" t="str">
        <f t="shared" si="3"/>
        <v>CASTELLON</v>
      </c>
      <c r="B48" s="41">
        <f t="shared" si="4"/>
        <v>5035</v>
      </c>
      <c r="C48" s="41">
        <f t="shared" si="5"/>
        <v>75</v>
      </c>
      <c r="D48" s="41">
        <f t="shared" si="6"/>
        <v>12</v>
      </c>
      <c r="E48" s="42" t="str">
        <f t="shared" si="2"/>
        <v>MARIN Y RIA DE PONTEVEDRA</v>
      </c>
      <c r="F48" s="42">
        <f t="shared" si="7"/>
        <v>11375</v>
      </c>
      <c r="G48" s="42">
        <f t="shared" si="8"/>
        <v>336</v>
      </c>
    </row>
    <row r="49" spans="1:7" x14ac:dyDescent="0.25">
      <c r="A49" s="42" t="str">
        <f t="shared" si="3"/>
        <v>CEUTA</v>
      </c>
      <c r="B49" s="41">
        <f t="shared" si="4"/>
        <v>59</v>
      </c>
      <c r="C49" s="41">
        <f t="shared" si="5"/>
        <v>18</v>
      </c>
      <c r="D49" s="41">
        <f t="shared" si="6"/>
        <v>16</v>
      </c>
      <c r="E49" s="42" t="str">
        <f t="shared" si="2"/>
        <v>CASTELLON</v>
      </c>
      <c r="F49" s="42">
        <f t="shared" si="7"/>
        <v>5035</v>
      </c>
      <c r="G49" s="42">
        <f t="shared" si="8"/>
        <v>75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ALICANTE</v>
      </c>
      <c r="F50" s="42">
        <f t="shared" si="7"/>
        <v>4993</v>
      </c>
      <c r="G50" s="42">
        <f t="shared" si="8"/>
        <v>931</v>
      </c>
    </row>
    <row r="51" spans="1:7" x14ac:dyDescent="0.25">
      <c r="A51" s="42" t="str">
        <f t="shared" si="3"/>
        <v>GIJON</v>
      </c>
      <c r="B51" s="41">
        <f t="shared" si="4"/>
        <v>556</v>
      </c>
      <c r="C51" s="41">
        <f t="shared" si="5"/>
        <v>0</v>
      </c>
      <c r="D51" s="41">
        <f t="shared" si="6"/>
        <v>14</v>
      </c>
      <c r="E51" s="42" t="str">
        <f t="shared" si="2"/>
        <v>GIJON</v>
      </c>
      <c r="F51" s="42">
        <f t="shared" si="7"/>
        <v>556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391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8163447</v>
      </c>
      <c r="C53" s="41">
        <f t="shared" si="5"/>
        <v>7122767</v>
      </c>
      <c r="D53" s="41">
        <f t="shared" si="6"/>
        <v>3</v>
      </c>
      <c r="E53" s="42" t="str">
        <f t="shared" si="2"/>
        <v>CEUTA</v>
      </c>
      <c r="F53" s="42">
        <f t="shared" si="7"/>
        <v>59</v>
      </c>
      <c r="G53" s="42">
        <f t="shared" si="8"/>
        <v>18</v>
      </c>
    </row>
    <row r="54" spans="1:7" x14ac:dyDescent="0.25">
      <c r="A54" s="42" t="str">
        <f t="shared" si="3"/>
        <v>MALAGA</v>
      </c>
      <c r="B54" s="41">
        <f t="shared" si="4"/>
        <v>744069</v>
      </c>
      <c r="C54" s="41">
        <f t="shared" si="5"/>
        <v>563045</v>
      </c>
      <c r="D54" s="41">
        <f t="shared" si="6"/>
        <v>6</v>
      </c>
      <c r="E54" s="42" t="str">
        <f t="shared" si="2"/>
        <v>MOTRIL</v>
      </c>
      <c r="F54" s="42">
        <f t="shared" si="7"/>
        <v>46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11375</v>
      </c>
      <c r="C55" s="41">
        <f t="shared" si="5"/>
        <v>336</v>
      </c>
      <c r="D55" s="41">
        <f t="shared" si="6"/>
        <v>11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46</v>
      </c>
      <c r="C57" s="41">
        <f t="shared" si="5"/>
        <v>0</v>
      </c>
      <c r="D57" s="41">
        <f t="shared" si="6"/>
        <v>17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199227</v>
      </c>
      <c r="C59" s="41">
        <f t="shared" si="5"/>
        <v>221250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140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465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1920915</v>
      </c>
      <c r="C62" s="41">
        <f t="shared" si="5"/>
        <v>1554319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29500947</v>
      </c>
      <c r="C63" s="41">
        <f t="shared" si="5"/>
        <v>24841929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125452</v>
      </c>
      <c r="C64" s="41">
        <f t="shared" si="5"/>
        <v>102242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9709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40554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1">
        <v>8562</v>
      </c>
      <c r="C7" s="31">
        <v>6226</v>
      </c>
      <c r="D7" s="31">
        <v>117924</v>
      </c>
      <c r="E7" s="31">
        <v>84472</v>
      </c>
      <c r="F7" s="10">
        <f>((E7*100)/D7)-100</f>
        <v>-28.367423086055425</v>
      </c>
      <c r="G7" s="1"/>
      <c r="H7" s="1"/>
      <c r="I7" s="1"/>
    </row>
    <row r="8" spans="1:12" x14ac:dyDescent="0.25">
      <c r="A8" s="11" t="s">
        <v>45</v>
      </c>
      <c r="B8" s="32">
        <v>87005</v>
      </c>
      <c r="C8" s="32">
        <v>103108</v>
      </c>
      <c r="D8" s="32">
        <v>875639</v>
      </c>
      <c r="E8" s="32">
        <v>1050207</v>
      </c>
      <c r="F8" s="13">
        <f t="shared" ref="F8:F35" si="0">((E8*100)/D8)-100</f>
        <v>19.936069544641114</v>
      </c>
      <c r="G8" s="1"/>
      <c r="H8" s="1"/>
      <c r="I8" s="1"/>
    </row>
    <row r="9" spans="1:12" x14ac:dyDescent="0.25">
      <c r="A9" s="8" t="s">
        <v>46</v>
      </c>
      <c r="B9" s="31">
        <v>2780</v>
      </c>
      <c r="C9" s="31">
        <v>3450</v>
      </c>
      <c r="D9" s="31">
        <v>11773</v>
      </c>
      <c r="E9" s="31">
        <v>27425</v>
      </c>
      <c r="F9" s="10">
        <f t="shared" si="0"/>
        <v>132.94827146861462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0</v>
      </c>
      <c r="D10" s="32">
        <v>21647</v>
      </c>
      <c r="E10" s="3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1">
        <v>3272453</v>
      </c>
      <c r="C11" s="31">
        <v>2677388</v>
      </c>
      <c r="D11" s="31">
        <v>34512251</v>
      </c>
      <c r="E11" s="31">
        <v>32930951</v>
      </c>
      <c r="F11" s="10">
        <f t="shared" si="0"/>
        <v>-4.5818512388542842</v>
      </c>
      <c r="G11" s="1"/>
      <c r="H11" s="1"/>
      <c r="I11" s="1"/>
    </row>
    <row r="12" spans="1:12" x14ac:dyDescent="0.25">
      <c r="A12" s="11" t="s">
        <v>49</v>
      </c>
      <c r="B12" s="32">
        <v>100089</v>
      </c>
      <c r="C12" s="32">
        <v>94035</v>
      </c>
      <c r="D12" s="32">
        <v>954769</v>
      </c>
      <c r="E12" s="32">
        <v>1005289</v>
      </c>
      <c r="F12" s="13">
        <f t="shared" si="0"/>
        <v>5.291332248952358</v>
      </c>
      <c r="G12" s="1"/>
      <c r="H12" s="1"/>
      <c r="I12" s="1"/>
    </row>
    <row r="13" spans="1:12" x14ac:dyDescent="0.25">
      <c r="A13" s="8" t="s">
        <v>50</v>
      </c>
      <c r="B13" s="31">
        <v>40206</v>
      </c>
      <c r="C13" s="31">
        <v>27124</v>
      </c>
      <c r="D13" s="31">
        <v>565269</v>
      </c>
      <c r="E13" s="31">
        <v>472457</v>
      </c>
      <c r="F13" s="10">
        <f t="shared" si="0"/>
        <v>-16.419085426584516</v>
      </c>
      <c r="G13" s="1"/>
      <c r="H13" s="1"/>
      <c r="I13" s="1"/>
    </row>
    <row r="14" spans="1:12" x14ac:dyDescent="0.25">
      <c r="A14" s="11" t="s">
        <v>51</v>
      </c>
      <c r="B14" s="32">
        <v>1419758</v>
      </c>
      <c r="C14" s="32">
        <v>1607658</v>
      </c>
      <c r="D14" s="32">
        <v>15939983</v>
      </c>
      <c r="E14" s="32">
        <v>17312221</v>
      </c>
      <c r="F14" s="13">
        <f t="shared" si="0"/>
        <v>8.6087795702166119</v>
      </c>
      <c r="G14" s="1"/>
      <c r="H14" s="1"/>
      <c r="I14" s="1"/>
    </row>
    <row r="15" spans="1:12" x14ac:dyDescent="0.25">
      <c r="A15" s="8" t="s">
        <v>52</v>
      </c>
      <c r="B15" s="31">
        <v>404914</v>
      </c>
      <c r="C15" s="31">
        <v>488836</v>
      </c>
      <c r="D15" s="31">
        <v>4278554</v>
      </c>
      <c r="E15" s="31">
        <v>5036565</v>
      </c>
      <c r="F15" s="10">
        <f t="shared" si="0"/>
        <v>17.716522918724408</v>
      </c>
      <c r="G15" s="1"/>
      <c r="H15" s="1"/>
      <c r="I15" s="1"/>
    </row>
    <row r="16" spans="1:12" x14ac:dyDescent="0.25">
      <c r="A16" s="11" t="s">
        <v>53</v>
      </c>
      <c r="B16" s="32">
        <v>61511</v>
      </c>
      <c r="C16" s="32">
        <v>53493</v>
      </c>
      <c r="D16" s="32">
        <v>545180</v>
      </c>
      <c r="E16" s="32">
        <v>682249</v>
      </c>
      <c r="F16" s="13">
        <f t="shared" si="0"/>
        <v>25.141971458967674</v>
      </c>
      <c r="G16" s="1"/>
      <c r="H16" s="1"/>
      <c r="I16" s="1"/>
    </row>
    <row r="17" spans="1:9" x14ac:dyDescent="0.25">
      <c r="A17" s="8" t="s">
        <v>54</v>
      </c>
      <c r="B17" s="31">
        <v>76749</v>
      </c>
      <c r="C17" s="31">
        <v>127099</v>
      </c>
      <c r="D17" s="31">
        <v>789717</v>
      </c>
      <c r="E17" s="31">
        <v>1246131</v>
      </c>
      <c r="F17" s="10">
        <f t="shared" si="0"/>
        <v>57.794627695744168</v>
      </c>
      <c r="G17" s="1"/>
      <c r="H17" s="1"/>
      <c r="I17" s="1"/>
    </row>
    <row r="18" spans="1:9" x14ac:dyDescent="0.25">
      <c r="A18" s="11" t="s">
        <v>55</v>
      </c>
      <c r="B18" s="32">
        <v>3960</v>
      </c>
      <c r="C18" s="32">
        <v>5873</v>
      </c>
      <c r="D18" s="32">
        <v>54871</v>
      </c>
      <c r="E18" s="32">
        <v>40273</v>
      </c>
      <c r="F18" s="13">
        <f t="shared" si="0"/>
        <v>-26.604217163893495</v>
      </c>
      <c r="G18" s="1"/>
      <c r="H18" s="1"/>
      <c r="I18" s="1"/>
    </row>
    <row r="19" spans="1:9" x14ac:dyDescent="0.25">
      <c r="A19" s="8" t="s">
        <v>56</v>
      </c>
      <c r="B19" s="31">
        <v>433</v>
      </c>
      <c r="C19" s="31">
        <v>371</v>
      </c>
      <c r="D19" s="31">
        <v>3862</v>
      </c>
      <c r="E19" s="31">
        <v>4797</v>
      </c>
      <c r="F19" s="10">
        <f t="shared" si="0"/>
        <v>24.210253754531337</v>
      </c>
      <c r="G19" s="1"/>
      <c r="H19" s="1"/>
      <c r="I19" s="1"/>
    </row>
    <row r="20" spans="1:9" x14ac:dyDescent="0.25">
      <c r="A20" s="11" t="s">
        <v>57</v>
      </c>
      <c r="B20" s="32">
        <v>31893</v>
      </c>
      <c r="C20" s="32">
        <v>37050</v>
      </c>
      <c r="D20" s="32">
        <v>283402</v>
      </c>
      <c r="E20" s="32">
        <v>401345</v>
      </c>
      <c r="F20" s="13">
        <f t="shared" si="0"/>
        <v>41.616855209208126</v>
      </c>
      <c r="G20" s="1"/>
      <c r="H20" s="1"/>
      <c r="I20" s="1"/>
    </row>
    <row r="21" spans="1:9" x14ac:dyDescent="0.25">
      <c r="A21" s="8" t="s">
        <v>58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2">
        <v>990742</v>
      </c>
      <c r="C22" s="32">
        <v>979828</v>
      </c>
      <c r="D22" s="32">
        <v>9980421</v>
      </c>
      <c r="E22" s="32">
        <v>11107051</v>
      </c>
      <c r="F22" s="13">
        <f t="shared" si="0"/>
        <v>11.288401561417103</v>
      </c>
      <c r="G22" s="1"/>
      <c r="H22" s="1"/>
      <c r="I22" s="1"/>
    </row>
    <row r="23" spans="1:9" x14ac:dyDescent="0.25">
      <c r="A23" s="8" t="s">
        <v>60</v>
      </c>
      <c r="B23" s="31">
        <v>61753</v>
      </c>
      <c r="C23" s="31">
        <v>50319</v>
      </c>
      <c r="D23" s="31">
        <v>685296</v>
      </c>
      <c r="E23" s="31">
        <v>875528</v>
      </c>
      <c r="F23" s="10">
        <f t="shared" si="0"/>
        <v>27.759099717494337</v>
      </c>
      <c r="G23" s="1"/>
      <c r="H23" s="1"/>
      <c r="I23" s="1"/>
    </row>
    <row r="24" spans="1:9" x14ac:dyDescent="0.25">
      <c r="A24" s="11" t="s">
        <v>61</v>
      </c>
      <c r="B24" s="32">
        <v>26344</v>
      </c>
      <c r="C24" s="32">
        <v>31803</v>
      </c>
      <c r="D24" s="32">
        <v>240373</v>
      </c>
      <c r="E24" s="32">
        <v>371903</v>
      </c>
      <c r="F24" s="13">
        <f t="shared" si="0"/>
        <v>54.719124028073026</v>
      </c>
      <c r="G24" s="1"/>
      <c r="H24" s="1"/>
      <c r="I24" s="1"/>
    </row>
    <row r="25" spans="1:9" x14ac:dyDescent="0.25">
      <c r="A25" s="8" t="s">
        <v>62</v>
      </c>
      <c r="B25" s="31">
        <v>14128</v>
      </c>
      <c r="C25" s="31">
        <v>10237</v>
      </c>
      <c r="D25" s="31">
        <v>161646</v>
      </c>
      <c r="E25" s="31">
        <v>142651</v>
      </c>
      <c r="F25" s="10">
        <f t="shared" si="0"/>
        <v>-11.750986724076071</v>
      </c>
      <c r="G25" s="1"/>
      <c r="H25" s="1"/>
      <c r="I25" s="1"/>
    </row>
    <row r="26" spans="1:9" x14ac:dyDescent="0.25">
      <c r="A26" s="11" t="s">
        <v>63</v>
      </c>
      <c r="B26" s="32">
        <v>1644</v>
      </c>
      <c r="C26" s="32">
        <v>3154</v>
      </c>
      <c r="D26" s="32">
        <v>2414</v>
      </c>
      <c r="E26" s="32">
        <v>22485</v>
      </c>
      <c r="F26" s="13">
        <f t="shared" si="0"/>
        <v>831.44159072079538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0</v>
      </c>
      <c r="E27" s="31">
        <v>281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2">
        <v>256812</v>
      </c>
      <c r="C28" s="32">
        <v>248040</v>
      </c>
      <c r="D28" s="32">
        <v>2556749</v>
      </c>
      <c r="E28" s="32">
        <v>2611021</v>
      </c>
      <c r="F28" s="13">
        <f t="shared" si="0"/>
        <v>2.122695657649615</v>
      </c>
      <c r="G28" s="1"/>
      <c r="H28" s="1"/>
      <c r="I28" s="1"/>
    </row>
    <row r="29" spans="1:9" x14ac:dyDescent="0.25">
      <c r="A29" s="8" t="s">
        <v>66</v>
      </c>
      <c r="B29" s="31">
        <v>1445</v>
      </c>
      <c r="C29" s="31">
        <v>2516</v>
      </c>
      <c r="D29" s="31">
        <v>19453</v>
      </c>
      <c r="E29" s="31">
        <v>12257</v>
      </c>
      <c r="F29" s="10">
        <f t="shared" si="0"/>
        <v>-36.991723641597694</v>
      </c>
      <c r="G29" s="1"/>
      <c r="H29" s="1"/>
      <c r="I29" s="1"/>
    </row>
    <row r="30" spans="1:9" x14ac:dyDescent="0.25">
      <c r="A30" s="11" t="s">
        <v>67</v>
      </c>
      <c r="B30" s="32">
        <v>95028</v>
      </c>
      <c r="C30" s="32">
        <v>93530</v>
      </c>
      <c r="D30" s="32">
        <v>907217</v>
      </c>
      <c r="E30" s="32">
        <v>1032198</v>
      </c>
      <c r="F30" s="13">
        <f t="shared" si="0"/>
        <v>13.776307101829005</v>
      </c>
      <c r="G30" s="1"/>
      <c r="H30" s="1"/>
      <c r="I30" s="1"/>
    </row>
    <row r="31" spans="1:9" x14ac:dyDescent="0.25">
      <c r="A31" s="8" t="s">
        <v>68</v>
      </c>
      <c r="B31" s="31">
        <v>239586</v>
      </c>
      <c r="C31" s="31">
        <v>236252</v>
      </c>
      <c r="D31" s="31">
        <v>2204362</v>
      </c>
      <c r="E31" s="31">
        <v>2602888</v>
      </c>
      <c r="F31" s="10">
        <f t="shared" si="0"/>
        <v>18.078972509959797</v>
      </c>
      <c r="G31" s="1"/>
      <c r="H31" s="1"/>
      <c r="I31" s="1"/>
    </row>
    <row r="32" spans="1:9" x14ac:dyDescent="0.25">
      <c r="A32" s="11" t="s">
        <v>69</v>
      </c>
      <c r="B32" s="32">
        <v>3554574</v>
      </c>
      <c r="C32" s="32">
        <v>4528024</v>
      </c>
      <c r="D32" s="32">
        <v>38927280</v>
      </c>
      <c r="E32" s="32">
        <v>44812537</v>
      </c>
      <c r="F32" s="13">
        <f t="shared" si="0"/>
        <v>15.118592925064377</v>
      </c>
      <c r="G32" s="1"/>
      <c r="H32" s="1"/>
      <c r="I32" s="1"/>
    </row>
    <row r="33" spans="1:9" x14ac:dyDescent="0.25">
      <c r="A33" s="8" t="s">
        <v>70</v>
      </c>
      <c r="B33" s="31">
        <v>166170</v>
      </c>
      <c r="C33" s="31">
        <v>185717</v>
      </c>
      <c r="D33" s="31">
        <v>1819158</v>
      </c>
      <c r="E33" s="31">
        <v>2016302</v>
      </c>
      <c r="F33" s="10">
        <f t="shared" si="0"/>
        <v>10.837101560172343</v>
      </c>
      <c r="G33" s="1"/>
      <c r="H33" s="1"/>
      <c r="I33" s="1"/>
    </row>
    <row r="34" spans="1:9" x14ac:dyDescent="0.25">
      <c r="A34" s="11" t="s">
        <v>71</v>
      </c>
      <c r="B34" s="32">
        <v>3787</v>
      </c>
      <c r="C34" s="32">
        <v>0</v>
      </c>
      <c r="D34" s="32">
        <v>123211</v>
      </c>
      <c r="E34" s="32">
        <v>3710</v>
      </c>
      <c r="F34" s="13">
        <f t="shared" si="0"/>
        <v>-96.988905211385344</v>
      </c>
      <c r="G34" s="1"/>
      <c r="H34" s="1"/>
      <c r="I34" s="1"/>
    </row>
    <row r="35" spans="1:9" x14ac:dyDescent="0.25">
      <c r="A35" s="14" t="s">
        <v>72</v>
      </c>
      <c r="B35" s="15">
        <f>SUM(B7:B34)</f>
        <v>10922326</v>
      </c>
      <c r="C35" s="15">
        <f t="shared" ref="C35:E35" si="1">SUM(C7:C34)</f>
        <v>11601131</v>
      </c>
      <c r="D35" s="15">
        <f t="shared" si="1"/>
        <v>116582421</v>
      </c>
      <c r="E35" s="15">
        <f t="shared" si="1"/>
        <v>125905194</v>
      </c>
      <c r="F35" s="16">
        <f t="shared" si="0"/>
        <v>7.9967227649183883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84472</v>
      </c>
      <c r="C38" s="41">
        <f>D7</f>
        <v>117924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VALENCIA</v>
      </c>
      <c r="F38" s="42">
        <f>LOOKUP(E38,$A$38:$A$65,$B$38:$B$65)</f>
        <v>44812537</v>
      </c>
      <c r="G38" s="42">
        <f>LOOKUP(E38,$A$38:$A$65,$C$38:$C$65)</f>
        <v>38927280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1050207</v>
      </c>
      <c r="C39" s="41">
        <f t="shared" ref="C39:C65" si="5">D8</f>
        <v>875639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32930951</v>
      </c>
      <c r="G39" s="42">
        <f t="shared" ref="G39:G65" si="8">LOOKUP(E39,$A$38:$A$65,$C$38:$C$65)</f>
        <v>34512251</v>
      </c>
    </row>
    <row r="40" spans="1:9" x14ac:dyDescent="0.25">
      <c r="A40" s="42" t="str">
        <f t="shared" si="3"/>
        <v>ALMERIA</v>
      </c>
      <c r="B40" s="41">
        <f t="shared" si="4"/>
        <v>27425</v>
      </c>
      <c r="C40" s="41">
        <f t="shared" si="5"/>
        <v>11773</v>
      </c>
      <c r="D40" s="41">
        <f t="shared" si="6"/>
        <v>21</v>
      </c>
      <c r="E40" s="42" t="str">
        <f t="shared" si="2"/>
        <v>BARCELONA</v>
      </c>
      <c r="F40" s="42">
        <f t="shared" si="7"/>
        <v>17312221</v>
      </c>
      <c r="G40" s="42">
        <f t="shared" si="8"/>
        <v>15939983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21647</v>
      </c>
      <c r="D41" s="41">
        <f t="shared" si="6"/>
        <v>28</v>
      </c>
      <c r="E41" s="42" t="str">
        <f t="shared" si="2"/>
        <v>LAS PALMAS</v>
      </c>
      <c r="F41" s="42">
        <f t="shared" si="7"/>
        <v>11107051</v>
      </c>
      <c r="G41" s="42">
        <f t="shared" si="8"/>
        <v>9980421</v>
      </c>
    </row>
    <row r="42" spans="1:9" x14ac:dyDescent="0.25">
      <c r="A42" s="42" t="str">
        <f t="shared" si="3"/>
        <v>BAHIA DE ALGECIRAS</v>
      </c>
      <c r="B42" s="41">
        <f t="shared" si="4"/>
        <v>32930951</v>
      </c>
      <c r="C42" s="41">
        <f t="shared" si="5"/>
        <v>34512251</v>
      </c>
      <c r="D42" s="41">
        <f t="shared" si="6"/>
        <v>2</v>
      </c>
      <c r="E42" s="42" t="str">
        <f t="shared" si="2"/>
        <v>BILBAO</v>
      </c>
      <c r="F42" s="42">
        <f t="shared" si="7"/>
        <v>5036565</v>
      </c>
      <c r="G42" s="42">
        <f t="shared" si="8"/>
        <v>4278554</v>
      </c>
    </row>
    <row r="43" spans="1:9" x14ac:dyDescent="0.25">
      <c r="A43" s="42" t="str">
        <f t="shared" si="3"/>
        <v>BAHIA DE CADIZ</v>
      </c>
      <c r="B43" s="41">
        <f t="shared" si="4"/>
        <v>1005289</v>
      </c>
      <c r="C43" s="41">
        <f t="shared" si="5"/>
        <v>954769</v>
      </c>
      <c r="D43" s="41">
        <f t="shared" si="6"/>
        <v>12</v>
      </c>
      <c r="E43" s="42" t="str">
        <f t="shared" si="2"/>
        <v>SANTA CRUZ DE TENERIFE</v>
      </c>
      <c r="F43" s="42">
        <f t="shared" si="7"/>
        <v>2611021</v>
      </c>
      <c r="G43" s="42">
        <f t="shared" si="8"/>
        <v>2556749</v>
      </c>
    </row>
    <row r="44" spans="1:9" x14ac:dyDescent="0.25">
      <c r="A44" s="42" t="str">
        <f t="shared" si="3"/>
        <v>BALEARES</v>
      </c>
      <c r="B44" s="41">
        <f t="shared" si="4"/>
        <v>472457</v>
      </c>
      <c r="C44" s="41">
        <f t="shared" si="5"/>
        <v>565269</v>
      </c>
      <c r="D44" s="41">
        <f t="shared" si="6"/>
        <v>15</v>
      </c>
      <c r="E44" s="42" t="str">
        <f t="shared" si="2"/>
        <v>TARRAGONA</v>
      </c>
      <c r="F44" s="42">
        <f t="shared" si="7"/>
        <v>2602888</v>
      </c>
      <c r="G44" s="42">
        <f t="shared" si="8"/>
        <v>2204362</v>
      </c>
    </row>
    <row r="45" spans="1:9" x14ac:dyDescent="0.25">
      <c r="A45" s="42" t="str">
        <f t="shared" si="3"/>
        <v>BARCELONA</v>
      </c>
      <c r="B45" s="41">
        <f t="shared" si="4"/>
        <v>17312221</v>
      </c>
      <c r="C45" s="41">
        <f t="shared" si="5"/>
        <v>15939983</v>
      </c>
      <c r="D45" s="41">
        <f t="shared" si="6"/>
        <v>3</v>
      </c>
      <c r="E45" s="42" t="str">
        <f t="shared" si="2"/>
        <v>VIGO</v>
      </c>
      <c r="F45" s="42">
        <f t="shared" si="7"/>
        <v>2016302</v>
      </c>
      <c r="G45" s="42">
        <f t="shared" si="8"/>
        <v>1819158</v>
      </c>
    </row>
    <row r="46" spans="1:9" x14ac:dyDescent="0.25">
      <c r="A46" s="42" t="str">
        <f t="shared" si="3"/>
        <v>BILBAO</v>
      </c>
      <c r="B46" s="41">
        <f t="shared" si="4"/>
        <v>5036565</v>
      </c>
      <c r="C46" s="41">
        <f t="shared" si="5"/>
        <v>4278554</v>
      </c>
      <c r="D46" s="41">
        <f t="shared" si="6"/>
        <v>5</v>
      </c>
      <c r="E46" s="42" t="str">
        <f t="shared" si="2"/>
        <v>CASTELLON</v>
      </c>
      <c r="F46" s="42">
        <f t="shared" si="7"/>
        <v>1246131</v>
      </c>
      <c r="G46" s="42">
        <f t="shared" si="8"/>
        <v>789717</v>
      </c>
    </row>
    <row r="47" spans="1:9" x14ac:dyDescent="0.25">
      <c r="A47" s="42" t="str">
        <f t="shared" si="3"/>
        <v>CARTAGENA</v>
      </c>
      <c r="B47" s="41">
        <f t="shared" si="4"/>
        <v>682249</v>
      </c>
      <c r="C47" s="41">
        <f t="shared" si="5"/>
        <v>545180</v>
      </c>
      <c r="D47" s="41">
        <f t="shared" si="6"/>
        <v>14</v>
      </c>
      <c r="E47" s="42" t="str">
        <f t="shared" si="2"/>
        <v>ALICANTE</v>
      </c>
      <c r="F47" s="42">
        <f t="shared" si="7"/>
        <v>1050207</v>
      </c>
      <c r="G47" s="42">
        <f t="shared" si="8"/>
        <v>875639</v>
      </c>
    </row>
    <row r="48" spans="1:9" x14ac:dyDescent="0.25">
      <c r="A48" s="42" t="str">
        <f t="shared" si="3"/>
        <v>CASTELLON</v>
      </c>
      <c r="B48" s="41">
        <f t="shared" si="4"/>
        <v>1246131</v>
      </c>
      <c r="C48" s="41">
        <f t="shared" si="5"/>
        <v>789717</v>
      </c>
      <c r="D48" s="41">
        <f t="shared" si="6"/>
        <v>9</v>
      </c>
      <c r="E48" s="42" t="str">
        <f t="shared" si="2"/>
        <v>SEVILLA</v>
      </c>
      <c r="F48" s="42">
        <f t="shared" si="7"/>
        <v>1032198</v>
      </c>
      <c r="G48" s="42">
        <f t="shared" si="8"/>
        <v>907217</v>
      </c>
    </row>
    <row r="49" spans="1:7" x14ac:dyDescent="0.25">
      <c r="A49" s="42" t="str">
        <f t="shared" si="3"/>
        <v>CEUTA</v>
      </c>
      <c r="B49" s="41">
        <f t="shared" si="4"/>
        <v>40273</v>
      </c>
      <c r="C49" s="41">
        <f t="shared" si="5"/>
        <v>54871</v>
      </c>
      <c r="D49" s="41">
        <f t="shared" si="6"/>
        <v>20</v>
      </c>
      <c r="E49" s="42" t="str">
        <f t="shared" si="2"/>
        <v>BAHIA DE CADIZ</v>
      </c>
      <c r="F49" s="42">
        <f t="shared" si="7"/>
        <v>1005289</v>
      </c>
      <c r="G49" s="42">
        <f t="shared" si="8"/>
        <v>954769</v>
      </c>
    </row>
    <row r="50" spans="1:7" x14ac:dyDescent="0.25">
      <c r="A50" s="42" t="str">
        <f t="shared" si="3"/>
        <v>FERROL-SAN CIBRAO</v>
      </c>
      <c r="B50" s="41">
        <f t="shared" si="4"/>
        <v>4797</v>
      </c>
      <c r="C50" s="41">
        <f t="shared" si="5"/>
        <v>3862</v>
      </c>
      <c r="D50" s="41">
        <f t="shared" si="6"/>
        <v>24</v>
      </c>
      <c r="E50" s="42" t="str">
        <f t="shared" si="2"/>
        <v>MALAGA</v>
      </c>
      <c r="F50" s="42">
        <f t="shared" si="7"/>
        <v>875528</v>
      </c>
      <c r="G50" s="42">
        <f t="shared" si="8"/>
        <v>685296</v>
      </c>
    </row>
    <row r="51" spans="1:7" x14ac:dyDescent="0.25">
      <c r="A51" s="42" t="str">
        <f t="shared" si="3"/>
        <v>GIJON</v>
      </c>
      <c r="B51" s="41">
        <f t="shared" si="4"/>
        <v>401345</v>
      </c>
      <c r="C51" s="41">
        <f t="shared" si="5"/>
        <v>283402</v>
      </c>
      <c r="D51" s="41">
        <f t="shared" si="6"/>
        <v>16</v>
      </c>
      <c r="E51" s="42" t="str">
        <f t="shared" si="2"/>
        <v>CARTAGENA</v>
      </c>
      <c r="F51" s="42">
        <f t="shared" si="7"/>
        <v>682249</v>
      </c>
      <c r="G51" s="42">
        <f t="shared" si="8"/>
        <v>545180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BALEARES</v>
      </c>
      <c r="F52" s="42">
        <f t="shared" si="7"/>
        <v>472457</v>
      </c>
      <c r="G52" s="42">
        <f t="shared" si="8"/>
        <v>565269</v>
      </c>
    </row>
    <row r="53" spans="1:7" x14ac:dyDescent="0.25">
      <c r="A53" s="42" t="str">
        <f t="shared" si="3"/>
        <v>LAS PALMAS</v>
      </c>
      <c r="B53" s="41">
        <f t="shared" si="4"/>
        <v>11107051</v>
      </c>
      <c r="C53" s="41">
        <f t="shared" si="5"/>
        <v>9980421</v>
      </c>
      <c r="D53" s="41">
        <f t="shared" si="6"/>
        <v>4</v>
      </c>
      <c r="E53" s="42" t="str">
        <f t="shared" si="2"/>
        <v>GIJON</v>
      </c>
      <c r="F53" s="42">
        <f t="shared" si="7"/>
        <v>401345</v>
      </c>
      <c r="G53" s="42">
        <f t="shared" si="8"/>
        <v>283402</v>
      </c>
    </row>
    <row r="54" spans="1:7" x14ac:dyDescent="0.25">
      <c r="A54" s="42" t="str">
        <f t="shared" si="3"/>
        <v>MALAGA</v>
      </c>
      <c r="B54" s="41">
        <f t="shared" si="4"/>
        <v>875528</v>
      </c>
      <c r="C54" s="41">
        <f t="shared" si="5"/>
        <v>685296</v>
      </c>
      <c r="D54" s="41">
        <f t="shared" si="6"/>
        <v>13</v>
      </c>
      <c r="E54" s="42" t="str">
        <f t="shared" si="2"/>
        <v>MARIN Y RIA DE PONTEVEDRA</v>
      </c>
      <c r="F54" s="42">
        <f t="shared" si="7"/>
        <v>371903</v>
      </c>
      <c r="G54" s="42">
        <f t="shared" si="8"/>
        <v>240373</v>
      </c>
    </row>
    <row r="55" spans="1:7" x14ac:dyDescent="0.25">
      <c r="A55" s="42" t="str">
        <f t="shared" si="3"/>
        <v>MARIN Y RIA DE PONTEVEDRA</v>
      </c>
      <c r="B55" s="41">
        <f t="shared" si="4"/>
        <v>371903</v>
      </c>
      <c r="C55" s="41">
        <f t="shared" si="5"/>
        <v>240373</v>
      </c>
      <c r="D55" s="41">
        <f t="shared" si="6"/>
        <v>17</v>
      </c>
      <c r="E55" s="42" t="str">
        <f t="shared" si="2"/>
        <v>MELILLA</v>
      </c>
      <c r="F55" s="42">
        <f t="shared" ref="F55:F65" si="9">LOOKUP(E55,$A$38:$A$65,$B$38:$B$65)</f>
        <v>142651</v>
      </c>
      <c r="G55" s="42">
        <f t="shared" si="8"/>
        <v>161646</v>
      </c>
    </row>
    <row r="56" spans="1:7" x14ac:dyDescent="0.25">
      <c r="A56" s="42" t="str">
        <f t="shared" si="3"/>
        <v>MELILLA</v>
      </c>
      <c r="B56" s="41">
        <f t="shared" si="4"/>
        <v>142651</v>
      </c>
      <c r="C56" s="41">
        <f t="shared" si="5"/>
        <v>161646</v>
      </c>
      <c r="D56" s="41">
        <f t="shared" si="6"/>
        <v>18</v>
      </c>
      <c r="E56" s="42" t="str">
        <f t="shared" si="2"/>
        <v>A CORUÑA</v>
      </c>
      <c r="F56" s="42">
        <f t="shared" si="9"/>
        <v>84472</v>
      </c>
      <c r="G56" s="42">
        <f t="shared" si="8"/>
        <v>117924</v>
      </c>
    </row>
    <row r="57" spans="1:7" x14ac:dyDescent="0.25">
      <c r="A57" s="42" t="str">
        <f t="shared" si="3"/>
        <v>MOTRIL</v>
      </c>
      <c r="B57" s="41">
        <f t="shared" si="4"/>
        <v>22485</v>
      </c>
      <c r="C57" s="41">
        <f t="shared" si="5"/>
        <v>2414</v>
      </c>
      <c r="D57" s="41">
        <f t="shared" si="6"/>
        <v>22</v>
      </c>
      <c r="E57" s="42" t="str">
        <f t="shared" si="2"/>
        <v>CEUTA</v>
      </c>
      <c r="F57" s="42">
        <f t="shared" si="9"/>
        <v>40273</v>
      </c>
      <c r="G57" s="42">
        <f t="shared" si="8"/>
        <v>54871</v>
      </c>
    </row>
    <row r="58" spans="1:7" x14ac:dyDescent="0.25">
      <c r="A58" s="42" t="str">
        <f t="shared" si="3"/>
        <v>PASAIA</v>
      </c>
      <c r="B58" s="41">
        <f t="shared" si="4"/>
        <v>281</v>
      </c>
      <c r="C58" s="41">
        <f t="shared" si="5"/>
        <v>0</v>
      </c>
      <c r="D58" s="41">
        <f t="shared" si="6"/>
        <v>26</v>
      </c>
      <c r="E58" s="42" t="str">
        <f t="shared" si="2"/>
        <v>ALMERIA</v>
      </c>
      <c r="F58" s="42">
        <f t="shared" si="9"/>
        <v>27425</v>
      </c>
      <c r="G58" s="42">
        <f t="shared" si="8"/>
        <v>11773</v>
      </c>
    </row>
    <row r="59" spans="1:7" x14ac:dyDescent="0.25">
      <c r="A59" s="42" t="str">
        <f t="shared" si="3"/>
        <v>SANTA CRUZ DE TENERIFE</v>
      </c>
      <c r="B59" s="41">
        <f t="shared" si="4"/>
        <v>2611021</v>
      </c>
      <c r="C59" s="41">
        <f t="shared" si="5"/>
        <v>2556749</v>
      </c>
      <c r="D59" s="41">
        <f t="shared" si="6"/>
        <v>6</v>
      </c>
      <c r="E59" s="42" t="str">
        <f t="shared" si="2"/>
        <v>MOTRIL</v>
      </c>
      <c r="F59" s="42">
        <f t="shared" si="9"/>
        <v>22485</v>
      </c>
      <c r="G59" s="42">
        <f t="shared" si="8"/>
        <v>2414</v>
      </c>
    </row>
    <row r="60" spans="1:7" x14ac:dyDescent="0.25">
      <c r="A60" s="42" t="str">
        <f t="shared" si="3"/>
        <v>SANTANDER</v>
      </c>
      <c r="B60" s="41">
        <f t="shared" si="4"/>
        <v>12257</v>
      </c>
      <c r="C60" s="41">
        <f t="shared" si="5"/>
        <v>19453</v>
      </c>
      <c r="D60" s="41">
        <f t="shared" si="6"/>
        <v>23</v>
      </c>
      <c r="E60" s="42" t="str">
        <f t="shared" si="2"/>
        <v>SANTANDER</v>
      </c>
      <c r="F60" s="42">
        <f t="shared" si="9"/>
        <v>12257</v>
      </c>
      <c r="G60" s="42">
        <f t="shared" si="8"/>
        <v>19453</v>
      </c>
    </row>
    <row r="61" spans="1:7" x14ac:dyDescent="0.25">
      <c r="A61" s="42" t="str">
        <f t="shared" si="3"/>
        <v>SEVILLA</v>
      </c>
      <c r="B61" s="41">
        <f t="shared" si="4"/>
        <v>1032198</v>
      </c>
      <c r="C61" s="41">
        <f t="shared" si="5"/>
        <v>907217</v>
      </c>
      <c r="D61" s="41">
        <f t="shared" si="6"/>
        <v>11</v>
      </c>
      <c r="E61" s="42" t="str">
        <f t="shared" si="2"/>
        <v>FERROL-SAN CIBRAO</v>
      </c>
      <c r="F61" s="42">
        <f t="shared" si="9"/>
        <v>4797</v>
      </c>
      <c r="G61" s="42">
        <f t="shared" si="8"/>
        <v>3862</v>
      </c>
    </row>
    <row r="62" spans="1:7" x14ac:dyDescent="0.25">
      <c r="A62" s="42" t="str">
        <f t="shared" si="3"/>
        <v>TARRAGONA</v>
      </c>
      <c r="B62" s="41">
        <f t="shared" si="4"/>
        <v>2602888</v>
      </c>
      <c r="C62" s="41">
        <f t="shared" si="5"/>
        <v>2204362</v>
      </c>
      <c r="D62" s="41">
        <f t="shared" si="6"/>
        <v>7</v>
      </c>
      <c r="E62" s="42" t="str">
        <f t="shared" si="2"/>
        <v>VILAGARCIA</v>
      </c>
      <c r="F62" s="42">
        <f t="shared" si="9"/>
        <v>3710</v>
      </c>
      <c r="G62" s="42">
        <f t="shared" si="8"/>
        <v>123211</v>
      </c>
    </row>
    <row r="63" spans="1:7" x14ac:dyDescent="0.25">
      <c r="A63" s="42" t="str">
        <f t="shared" si="3"/>
        <v>VALENCIA</v>
      </c>
      <c r="B63" s="41">
        <f t="shared" si="4"/>
        <v>44812537</v>
      </c>
      <c r="C63" s="41">
        <f t="shared" si="5"/>
        <v>38927280</v>
      </c>
      <c r="D63" s="41">
        <f t="shared" si="6"/>
        <v>1</v>
      </c>
      <c r="E63" s="42" t="str">
        <f t="shared" si="2"/>
        <v>PASAIA</v>
      </c>
      <c r="F63" s="42">
        <f t="shared" si="9"/>
        <v>281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2016302</v>
      </c>
      <c r="C64" s="41">
        <f t="shared" si="5"/>
        <v>1819158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3710</v>
      </c>
      <c r="C65" s="41">
        <f t="shared" si="5"/>
        <v>123211</v>
      </c>
      <c r="D65" s="41">
        <f t="shared" si="6"/>
        <v>25</v>
      </c>
      <c r="E65" s="42" t="str">
        <f t="shared" si="2"/>
        <v>AVILES</v>
      </c>
      <c r="F65" s="42">
        <f t="shared" si="9"/>
        <v>0</v>
      </c>
      <c r="G65" s="42">
        <f t="shared" si="8"/>
        <v>21647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40554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15376</v>
      </c>
      <c r="C8" s="34">
        <v>702</v>
      </c>
      <c r="D8" s="34">
        <v>165138</v>
      </c>
      <c r="E8" s="34">
        <v>111380</v>
      </c>
      <c r="F8" s="13">
        <f t="shared" ref="F8:F35" si="0">((E8*100)/D8)-100</f>
        <v>-32.553379597669831</v>
      </c>
      <c r="G8" s="1"/>
      <c r="H8" s="1"/>
      <c r="I8" s="1"/>
    </row>
    <row r="9" spans="1:12" x14ac:dyDescent="0.25">
      <c r="A9" s="8" t="s">
        <v>46</v>
      </c>
      <c r="B9" s="33">
        <v>39198</v>
      </c>
      <c r="C9" s="33">
        <v>29961</v>
      </c>
      <c r="D9" s="33">
        <v>384780</v>
      </c>
      <c r="E9" s="33">
        <v>390296</v>
      </c>
      <c r="F9" s="10">
        <f t="shared" si="0"/>
        <v>1.4335464421227755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394477</v>
      </c>
      <c r="C11" s="33">
        <v>375442</v>
      </c>
      <c r="D11" s="33">
        <v>3933144</v>
      </c>
      <c r="E11" s="33">
        <v>3834579</v>
      </c>
      <c r="F11" s="10">
        <f t="shared" si="0"/>
        <v>-2.5060104588085323</v>
      </c>
      <c r="G11" s="1"/>
      <c r="H11" s="1"/>
      <c r="I11" s="1"/>
    </row>
    <row r="12" spans="1:12" x14ac:dyDescent="0.25">
      <c r="A12" s="11" t="s">
        <v>49</v>
      </c>
      <c r="B12" s="34">
        <v>102011</v>
      </c>
      <c r="C12" s="34">
        <v>92104</v>
      </c>
      <c r="D12" s="34">
        <v>1098832</v>
      </c>
      <c r="E12" s="34">
        <v>1134911</v>
      </c>
      <c r="F12" s="13">
        <f t="shared" si="0"/>
        <v>3.2833954599065152</v>
      </c>
      <c r="G12" s="1"/>
      <c r="H12" s="1"/>
      <c r="I12" s="1"/>
    </row>
    <row r="13" spans="1:12" x14ac:dyDescent="0.25">
      <c r="A13" s="8" t="s">
        <v>50</v>
      </c>
      <c r="B13" s="33">
        <v>583969</v>
      </c>
      <c r="C13" s="33">
        <v>571567</v>
      </c>
      <c r="D13" s="33">
        <v>7394933</v>
      </c>
      <c r="E13" s="33">
        <v>7294406</v>
      </c>
      <c r="F13" s="10">
        <f t="shared" si="0"/>
        <v>-1.3594037971676016</v>
      </c>
      <c r="G13" s="1"/>
      <c r="H13" s="1"/>
      <c r="I13" s="1"/>
    </row>
    <row r="14" spans="1:12" x14ac:dyDescent="0.25">
      <c r="A14" s="11" t="s">
        <v>51</v>
      </c>
      <c r="B14" s="34">
        <v>724257</v>
      </c>
      <c r="C14" s="34">
        <v>715256</v>
      </c>
      <c r="D14" s="34">
        <v>7732095</v>
      </c>
      <c r="E14" s="34">
        <v>7915815</v>
      </c>
      <c r="F14" s="13">
        <f t="shared" si="0"/>
        <v>2.376070133644248</v>
      </c>
      <c r="G14" s="1"/>
      <c r="H14" s="1"/>
      <c r="I14" s="1"/>
    </row>
    <row r="15" spans="1:12" x14ac:dyDescent="0.25">
      <c r="A15" s="8" t="s">
        <v>52</v>
      </c>
      <c r="B15" s="33">
        <v>71933</v>
      </c>
      <c r="C15" s="33">
        <v>146494</v>
      </c>
      <c r="D15" s="33">
        <v>709083</v>
      </c>
      <c r="E15" s="33">
        <v>1220537</v>
      </c>
      <c r="F15" s="10">
        <f t="shared" si="0"/>
        <v>72.12893272014702</v>
      </c>
      <c r="G15" s="1"/>
      <c r="H15" s="1"/>
      <c r="I15" s="1"/>
    </row>
    <row r="16" spans="1:12" x14ac:dyDescent="0.25">
      <c r="A16" s="11" t="s">
        <v>53</v>
      </c>
      <c r="B16" s="34">
        <v>333</v>
      </c>
      <c r="C16" s="34">
        <v>480</v>
      </c>
      <c r="D16" s="34">
        <v>3772</v>
      </c>
      <c r="E16" s="34">
        <v>11309</v>
      </c>
      <c r="F16" s="17">
        <f t="shared" si="0"/>
        <v>199.81442205726404</v>
      </c>
      <c r="G16" s="1"/>
      <c r="H16" s="1"/>
      <c r="I16" s="1"/>
    </row>
    <row r="17" spans="1:9" x14ac:dyDescent="0.25">
      <c r="A17" s="8" t="s">
        <v>54</v>
      </c>
      <c r="B17" s="33">
        <v>23014</v>
      </c>
      <c r="C17" s="33">
        <v>11746</v>
      </c>
      <c r="D17" s="33">
        <v>247540</v>
      </c>
      <c r="E17" s="33">
        <v>139233</v>
      </c>
      <c r="F17" s="10">
        <f t="shared" si="0"/>
        <v>-43.753332794699844</v>
      </c>
      <c r="G17" s="1"/>
      <c r="H17" s="1"/>
      <c r="I17" s="1"/>
    </row>
    <row r="18" spans="1:9" x14ac:dyDescent="0.25">
      <c r="A18" s="11" t="s">
        <v>55</v>
      </c>
      <c r="B18" s="34">
        <v>77787</v>
      </c>
      <c r="C18" s="34">
        <v>73149</v>
      </c>
      <c r="D18" s="34">
        <v>858255</v>
      </c>
      <c r="E18" s="34">
        <v>803710</v>
      </c>
      <c r="F18" s="13">
        <f t="shared" si="0"/>
        <v>-6.355337283208371</v>
      </c>
      <c r="G18" s="1"/>
      <c r="H18" s="1"/>
      <c r="I18" s="1"/>
    </row>
    <row r="19" spans="1:9" x14ac:dyDescent="0.25">
      <c r="A19" s="8" t="s">
        <v>56</v>
      </c>
      <c r="B19" s="33">
        <v>16146</v>
      </c>
      <c r="C19" s="33">
        <v>9571</v>
      </c>
      <c r="D19" s="33">
        <v>139716</v>
      </c>
      <c r="E19" s="33">
        <v>113753</v>
      </c>
      <c r="F19" s="10">
        <f t="shared" si="0"/>
        <v>-18.582696326834437</v>
      </c>
      <c r="G19" s="1"/>
      <c r="H19" s="1"/>
      <c r="I19" s="1"/>
    </row>
    <row r="20" spans="1:9" x14ac:dyDescent="0.25">
      <c r="A20" s="11" t="s">
        <v>57</v>
      </c>
      <c r="B20" s="34">
        <v>0</v>
      </c>
      <c r="C20" s="34">
        <v>10966</v>
      </c>
      <c r="D20" s="34">
        <v>0</v>
      </c>
      <c r="E20" s="34">
        <v>43695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4">
        <v>201685</v>
      </c>
      <c r="C22" s="34">
        <v>208050</v>
      </c>
      <c r="D22" s="34">
        <v>2078712</v>
      </c>
      <c r="E22" s="34">
        <v>2187040</v>
      </c>
      <c r="F22" s="13">
        <f t="shared" si="0"/>
        <v>5.211303922813741</v>
      </c>
      <c r="G22" s="1"/>
      <c r="H22" s="1"/>
      <c r="I22" s="1"/>
    </row>
    <row r="23" spans="1:9" x14ac:dyDescent="0.25">
      <c r="A23" s="8" t="s">
        <v>60</v>
      </c>
      <c r="B23" s="33">
        <v>40904</v>
      </c>
      <c r="C23" s="33">
        <v>34666</v>
      </c>
      <c r="D23" s="33">
        <v>495187</v>
      </c>
      <c r="E23" s="33">
        <v>433020</v>
      </c>
      <c r="F23" s="10">
        <f t="shared" si="0"/>
        <v>-12.55424718338729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5153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45108</v>
      </c>
      <c r="C25" s="33">
        <v>41944</v>
      </c>
      <c r="D25" s="33">
        <v>507932</v>
      </c>
      <c r="E25" s="33">
        <v>514795</v>
      </c>
      <c r="F25" s="10">
        <f t="shared" si="0"/>
        <v>1.3511651165904084</v>
      </c>
      <c r="G25" s="1"/>
      <c r="H25" s="1"/>
      <c r="I25" s="1"/>
    </row>
    <row r="26" spans="1:9" x14ac:dyDescent="0.25">
      <c r="A26" s="11" t="s">
        <v>63</v>
      </c>
      <c r="B26" s="34">
        <v>4008</v>
      </c>
      <c r="C26" s="34">
        <v>0</v>
      </c>
      <c r="D26" s="34">
        <v>26659</v>
      </c>
      <c r="E26" s="34">
        <v>6924</v>
      </c>
      <c r="F26" s="13">
        <f t="shared" si="0"/>
        <v>-74.027532915713266</v>
      </c>
      <c r="G26" s="1"/>
      <c r="H26" s="1"/>
      <c r="I26" s="1"/>
    </row>
    <row r="27" spans="1:9" x14ac:dyDescent="0.25">
      <c r="A27" s="8" t="s">
        <v>64</v>
      </c>
      <c r="B27" s="33">
        <v>37537</v>
      </c>
      <c r="C27" s="33">
        <v>52832</v>
      </c>
      <c r="D27" s="33">
        <v>372209</v>
      </c>
      <c r="E27" s="33">
        <v>443204</v>
      </c>
      <c r="F27" s="10">
        <f t="shared" si="0"/>
        <v>19.073961134738809</v>
      </c>
      <c r="G27" s="1"/>
      <c r="H27" s="1"/>
      <c r="I27" s="1"/>
    </row>
    <row r="28" spans="1:9" x14ac:dyDescent="0.25">
      <c r="A28" s="11" t="s">
        <v>65</v>
      </c>
      <c r="B28" s="34">
        <v>284489</v>
      </c>
      <c r="C28" s="34">
        <v>269159</v>
      </c>
      <c r="D28" s="34">
        <v>2997617</v>
      </c>
      <c r="E28" s="34">
        <v>3043588</v>
      </c>
      <c r="F28" s="13">
        <f t="shared" si="0"/>
        <v>1.5335848442279314</v>
      </c>
      <c r="G28" s="1"/>
      <c r="H28" s="1"/>
      <c r="I28" s="1"/>
    </row>
    <row r="29" spans="1:9" x14ac:dyDescent="0.25">
      <c r="A29" s="8" t="s">
        <v>66</v>
      </c>
      <c r="B29" s="33">
        <v>63792</v>
      </c>
      <c r="C29" s="33">
        <v>123627</v>
      </c>
      <c r="D29" s="33">
        <v>695489</v>
      </c>
      <c r="E29" s="33">
        <v>1192676</v>
      </c>
      <c r="F29" s="10">
        <f t="shared" si="0"/>
        <v>71.48739951314829</v>
      </c>
      <c r="G29" s="1"/>
      <c r="H29" s="1"/>
      <c r="I29" s="1"/>
    </row>
    <row r="30" spans="1:9" x14ac:dyDescent="0.25">
      <c r="A30" s="11" t="s">
        <v>67</v>
      </c>
      <c r="B30" s="34">
        <v>19422</v>
      </c>
      <c r="C30" s="34">
        <v>25910</v>
      </c>
      <c r="D30" s="34">
        <v>220680</v>
      </c>
      <c r="E30" s="34">
        <v>206817</v>
      </c>
      <c r="F30" s="13">
        <f t="shared" si="0"/>
        <v>-6.2819467101685689</v>
      </c>
      <c r="G30" s="1"/>
      <c r="H30" s="1"/>
      <c r="I30" s="1"/>
    </row>
    <row r="31" spans="1:9" x14ac:dyDescent="0.25">
      <c r="A31" s="8" t="s">
        <v>68</v>
      </c>
      <c r="B31" s="33">
        <v>18862</v>
      </c>
      <c r="C31" s="33">
        <v>14713</v>
      </c>
      <c r="D31" s="33">
        <v>132976</v>
      </c>
      <c r="E31" s="33">
        <v>164927</v>
      </c>
      <c r="F31" s="10">
        <f t="shared" si="0"/>
        <v>24.027644086150886</v>
      </c>
      <c r="G31" s="1"/>
      <c r="H31" s="1"/>
      <c r="I31" s="1"/>
    </row>
    <row r="32" spans="1:9" x14ac:dyDescent="0.25">
      <c r="A32" s="11" t="s">
        <v>69</v>
      </c>
      <c r="B32" s="34">
        <v>429227</v>
      </c>
      <c r="C32" s="34">
        <v>402765</v>
      </c>
      <c r="D32" s="34">
        <v>4131600</v>
      </c>
      <c r="E32" s="34">
        <v>4310321</v>
      </c>
      <c r="F32" s="13">
        <f t="shared" si="0"/>
        <v>4.3257091683609303</v>
      </c>
      <c r="G32" s="1"/>
      <c r="H32" s="1"/>
      <c r="I32" s="1"/>
    </row>
    <row r="33" spans="1:9" x14ac:dyDescent="0.25">
      <c r="A33" s="8" t="s">
        <v>70</v>
      </c>
      <c r="B33" s="33">
        <v>78359</v>
      </c>
      <c r="C33" s="33">
        <v>87404</v>
      </c>
      <c r="D33" s="33">
        <v>826050</v>
      </c>
      <c r="E33" s="33">
        <v>893886</v>
      </c>
      <c r="F33" s="10">
        <f t="shared" si="0"/>
        <v>8.2120936989286406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3271894</v>
      </c>
      <c r="C35" s="15">
        <f t="shared" ref="C35:E35" si="1">SUM(C7:C34)</f>
        <v>3298508</v>
      </c>
      <c r="D35" s="15">
        <f t="shared" si="1"/>
        <v>35152399</v>
      </c>
      <c r="E35" s="15">
        <f t="shared" si="1"/>
        <v>36415975</v>
      </c>
      <c r="F35" s="16">
        <f t="shared" si="0"/>
        <v>3.5945654804384759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7915815</v>
      </c>
      <c r="G38" s="42">
        <f>LOOKUP(E38,$A$38:$A$65,$C$38:$C$65)</f>
        <v>7732095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111380</v>
      </c>
      <c r="C39" s="41">
        <f t="shared" ref="C39:C65" si="5">D8</f>
        <v>165138</v>
      </c>
      <c r="D39" s="41">
        <f t="shared" ref="D39:D65" si="6">_xlfn.RANK.EQ(B39,$B$38:$B$65)+COUNTIF($B$38:$B$65,B39)-1</f>
        <v>20</v>
      </c>
      <c r="E39" s="42" t="str">
        <f t="shared" si="2"/>
        <v>BALEARES</v>
      </c>
      <c r="F39" s="42">
        <f t="shared" ref="F39:F54" si="7">LOOKUP(E39,$A$38:$A$65,$B$38:$B$65)</f>
        <v>7294406</v>
      </c>
      <c r="G39" s="42">
        <f t="shared" ref="G39:G65" si="8">LOOKUP(E39,$A$38:$A$65,$C$38:$C$65)</f>
        <v>7394933</v>
      </c>
    </row>
    <row r="40" spans="1:9" x14ac:dyDescent="0.25">
      <c r="A40" s="42" t="str">
        <f t="shared" si="3"/>
        <v>ALMERIA</v>
      </c>
      <c r="B40" s="41">
        <f t="shared" si="4"/>
        <v>390296</v>
      </c>
      <c r="C40" s="41">
        <f t="shared" si="5"/>
        <v>384780</v>
      </c>
      <c r="D40" s="41">
        <f t="shared" si="6"/>
        <v>15</v>
      </c>
      <c r="E40" s="42" t="str">
        <f t="shared" si="2"/>
        <v>VALENCIA</v>
      </c>
      <c r="F40" s="42">
        <f t="shared" si="7"/>
        <v>4310321</v>
      </c>
      <c r="G40" s="42">
        <f t="shared" si="8"/>
        <v>4131600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3834579</v>
      </c>
      <c r="G41" s="42">
        <f t="shared" si="8"/>
        <v>3933144</v>
      </c>
    </row>
    <row r="42" spans="1:9" x14ac:dyDescent="0.25">
      <c r="A42" s="42" t="str">
        <f t="shared" si="3"/>
        <v>BAHIA DE ALGECIRAS</v>
      </c>
      <c r="B42" s="41">
        <f t="shared" si="4"/>
        <v>3834579</v>
      </c>
      <c r="C42" s="41">
        <f t="shared" si="5"/>
        <v>3933144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3043588</v>
      </c>
      <c r="G42" s="42">
        <f t="shared" si="8"/>
        <v>2997617</v>
      </c>
    </row>
    <row r="43" spans="1:9" x14ac:dyDescent="0.25">
      <c r="A43" s="42" t="str">
        <f t="shared" si="3"/>
        <v>BAHIA DE CADIZ</v>
      </c>
      <c r="B43" s="41">
        <f t="shared" si="4"/>
        <v>1134911</v>
      </c>
      <c r="C43" s="41">
        <f t="shared" si="5"/>
        <v>1098832</v>
      </c>
      <c r="D43" s="41">
        <f t="shared" si="6"/>
        <v>9</v>
      </c>
      <c r="E43" s="42" t="str">
        <f t="shared" si="2"/>
        <v>LAS PALMAS</v>
      </c>
      <c r="F43" s="42">
        <f t="shared" si="7"/>
        <v>2187040</v>
      </c>
      <c r="G43" s="42">
        <f t="shared" si="8"/>
        <v>2078712</v>
      </c>
    </row>
    <row r="44" spans="1:9" x14ac:dyDescent="0.25">
      <c r="A44" s="42" t="str">
        <f t="shared" si="3"/>
        <v>BALEARES</v>
      </c>
      <c r="B44" s="41">
        <f t="shared" si="4"/>
        <v>7294406</v>
      </c>
      <c r="C44" s="41">
        <f t="shared" si="5"/>
        <v>7394933</v>
      </c>
      <c r="D44" s="41">
        <f t="shared" si="6"/>
        <v>2</v>
      </c>
      <c r="E44" s="42" t="str">
        <f t="shared" si="2"/>
        <v>BILBAO</v>
      </c>
      <c r="F44" s="42">
        <f t="shared" si="7"/>
        <v>1220537</v>
      </c>
      <c r="G44" s="42">
        <f t="shared" si="8"/>
        <v>709083</v>
      </c>
    </row>
    <row r="45" spans="1:9" x14ac:dyDescent="0.25">
      <c r="A45" s="42" t="str">
        <f t="shared" si="3"/>
        <v>BARCELONA</v>
      </c>
      <c r="B45" s="41">
        <f t="shared" si="4"/>
        <v>7915815</v>
      </c>
      <c r="C45" s="41">
        <f t="shared" si="5"/>
        <v>7732095</v>
      </c>
      <c r="D45" s="41">
        <f t="shared" si="6"/>
        <v>1</v>
      </c>
      <c r="E45" s="42" t="str">
        <f t="shared" si="2"/>
        <v>SANTANDER</v>
      </c>
      <c r="F45" s="42">
        <f t="shared" si="7"/>
        <v>1192676</v>
      </c>
      <c r="G45" s="42">
        <f t="shared" si="8"/>
        <v>695489</v>
      </c>
    </row>
    <row r="46" spans="1:9" x14ac:dyDescent="0.25">
      <c r="A46" s="42" t="str">
        <f t="shared" si="3"/>
        <v>BILBAO</v>
      </c>
      <c r="B46" s="41">
        <f t="shared" si="4"/>
        <v>1220537</v>
      </c>
      <c r="C46" s="41">
        <f t="shared" si="5"/>
        <v>709083</v>
      </c>
      <c r="D46" s="41">
        <f t="shared" si="6"/>
        <v>7</v>
      </c>
      <c r="E46" s="42" t="str">
        <f t="shared" si="2"/>
        <v>BAHIA DE CADIZ</v>
      </c>
      <c r="F46" s="42">
        <f t="shared" si="7"/>
        <v>1134911</v>
      </c>
      <c r="G46" s="42">
        <f t="shared" si="8"/>
        <v>1098832</v>
      </c>
    </row>
    <row r="47" spans="1:9" x14ac:dyDescent="0.25">
      <c r="A47" s="42" t="str">
        <f t="shared" si="3"/>
        <v>CARTAGENA</v>
      </c>
      <c r="B47" s="41">
        <f t="shared" si="4"/>
        <v>11309</v>
      </c>
      <c r="C47" s="41">
        <f t="shared" si="5"/>
        <v>3772</v>
      </c>
      <c r="D47" s="41">
        <f t="shared" si="6"/>
        <v>22</v>
      </c>
      <c r="E47" s="42" t="str">
        <f t="shared" si="2"/>
        <v>VIGO</v>
      </c>
      <c r="F47" s="42">
        <f t="shared" si="7"/>
        <v>893886</v>
      </c>
      <c r="G47" s="42">
        <f t="shared" si="8"/>
        <v>826050</v>
      </c>
    </row>
    <row r="48" spans="1:9" x14ac:dyDescent="0.25">
      <c r="A48" s="42" t="str">
        <f t="shared" si="3"/>
        <v>CASTELLON</v>
      </c>
      <c r="B48" s="41">
        <f t="shared" si="4"/>
        <v>139233</v>
      </c>
      <c r="C48" s="41">
        <f t="shared" si="5"/>
        <v>247540</v>
      </c>
      <c r="D48" s="41">
        <f t="shared" si="6"/>
        <v>18</v>
      </c>
      <c r="E48" s="42" t="str">
        <f t="shared" si="2"/>
        <v>CEUTA</v>
      </c>
      <c r="F48" s="42">
        <f t="shared" si="7"/>
        <v>803710</v>
      </c>
      <c r="G48" s="42">
        <f t="shared" si="8"/>
        <v>858255</v>
      </c>
    </row>
    <row r="49" spans="1:7" x14ac:dyDescent="0.25">
      <c r="A49" s="42" t="str">
        <f t="shared" si="3"/>
        <v>CEUTA</v>
      </c>
      <c r="B49" s="41">
        <f t="shared" si="4"/>
        <v>803710</v>
      </c>
      <c r="C49" s="41">
        <f t="shared" si="5"/>
        <v>858255</v>
      </c>
      <c r="D49" s="41">
        <f t="shared" si="6"/>
        <v>11</v>
      </c>
      <c r="E49" s="42" t="str">
        <f t="shared" si="2"/>
        <v>MELILLA</v>
      </c>
      <c r="F49" s="42">
        <f t="shared" si="7"/>
        <v>514795</v>
      </c>
      <c r="G49" s="42">
        <f t="shared" si="8"/>
        <v>507932</v>
      </c>
    </row>
    <row r="50" spans="1:7" x14ac:dyDescent="0.25">
      <c r="A50" s="42" t="str">
        <f t="shared" si="3"/>
        <v>FERROL-SAN CIBRAO</v>
      </c>
      <c r="B50" s="41">
        <f t="shared" si="4"/>
        <v>113753</v>
      </c>
      <c r="C50" s="41">
        <f t="shared" si="5"/>
        <v>139716</v>
      </c>
      <c r="D50" s="41">
        <f t="shared" si="6"/>
        <v>19</v>
      </c>
      <c r="E50" s="42" t="str">
        <f t="shared" si="2"/>
        <v>PASAIA</v>
      </c>
      <c r="F50" s="42">
        <f t="shared" si="7"/>
        <v>443204</v>
      </c>
      <c r="G50" s="42">
        <f t="shared" si="8"/>
        <v>372209</v>
      </c>
    </row>
    <row r="51" spans="1:7" x14ac:dyDescent="0.25">
      <c r="A51" s="42" t="str">
        <f t="shared" si="3"/>
        <v>GIJON</v>
      </c>
      <c r="B51" s="41">
        <f t="shared" si="4"/>
        <v>43695</v>
      </c>
      <c r="C51" s="41">
        <f t="shared" si="5"/>
        <v>0</v>
      </c>
      <c r="D51" s="41">
        <f t="shared" si="6"/>
        <v>21</v>
      </c>
      <c r="E51" s="42" t="str">
        <f t="shared" si="2"/>
        <v>MALAGA</v>
      </c>
      <c r="F51" s="42">
        <f t="shared" si="7"/>
        <v>433020</v>
      </c>
      <c r="G51" s="42">
        <f t="shared" si="8"/>
        <v>495187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ALMERIA</v>
      </c>
      <c r="F52" s="42">
        <f t="shared" si="7"/>
        <v>390296</v>
      </c>
      <c r="G52" s="42">
        <f t="shared" si="8"/>
        <v>384780</v>
      </c>
    </row>
    <row r="53" spans="1:7" x14ac:dyDescent="0.25">
      <c r="A53" s="42" t="str">
        <f t="shared" si="3"/>
        <v>LAS PALMAS</v>
      </c>
      <c r="B53" s="41">
        <f t="shared" si="4"/>
        <v>2187040</v>
      </c>
      <c r="C53" s="41">
        <f t="shared" si="5"/>
        <v>2078712</v>
      </c>
      <c r="D53" s="41">
        <f t="shared" si="6"/>
        <v>6</v>
      </c>
      <c r="E53" s="42" t="str">
        <f t="shared" si="2"/>
        <v>SEVILLA</v>
      </c>
      <c r="F53" s="42">
        <f t="shared" si="7"/>
        <v>206817</v>
      </c>
      <c r="G53" s="42">
        <f t="shared" si="8"/>
        <v>220680</v>
      </c>
    </row>
    <row r="54" spans="1:7" x14ac:dyDescent="0.25">
      <c r="A54" s="42" t="str">
        <f t="shared" si="3"/>
        <v>MALAGA</v>
      </c>
      <c r="B54" s="41">
        <f t="shared" si="4"/>
        <v>433020</v>
      </c>
      <c r="C54" s="41">
        <f t="shared" si="5"/>
        <v>495187</v>
      </c>
      <c r="D54" s="41">
        <f t="shared" si="6"/>
        <v>14</v>
      </c>
      <c r="E54" s="42" t="str">
        <f t="shared" si="2"/>
        <v>TARRAGONA</v>
      </c>
      <c r="F54" s="42">
        <f t="shared" si="7"/>
        <v>164927</v>
      </c>
      <c r="G54" s="42">
        <f t="shared" si="8"/>
        <v>132976</v>
      </c>
    </row>
    <row r="55" spans="1:7" x14ac:dyDescent="0.25">
      <c r="A55" s="42" t="str">
        <f t="shared" si="3"/>
        <v>MARIN Y RIA DE PONTEVEDRA</v>
      </c>
      <c r="B55" s="41">
        <f t="shared" si="4"/>
        <v>5153</v>
      </c>
      <c r="C55" s="41">
        <f t="shared" si="5"/>
        <v>0</v>
      </c>
      <c r="D55" s="41">
        <f t="shared" si="6"/>
        <v>24</v>
      </c>
      <c r="E55" s="42" t="str">
        <f t="shared" si="2"/>
        <v>CASTELLON</v>
      </c>
      <c r="F55" s="42">
        <f t="shared" ref="F55:F65" si="9">LOOKUP(E55,$A$38:$A$65,$B$38:$B$65)</f>
        <v>139233</v>
      </c>
      <c r="G55" s="42">
        <f t="shared" si="8"/>
        <v>247540</v>
      </c>
    </row>
    <row r="56" spans="1:7" x14ac:dyDescent="0.25">
      <c r="A56" s="42" t="str">
        <f t="shared" si="3"/>
        <v>MELILLA</v>
      </c>
      <c r="B56" s="41">
        <f t="shared" si="4"/>
        <v>514795</v>
      </c>
      <c r="C56" s="41">
        <f t="shared" si="5"/>
        <v>507932</v>
      </c>
      <c r="D56" s="41">
        <f t="shared" si="6"/>
        <v>12</v>
      </c>
      <c r="E56" s="42" t="str">
        <f t="shared" si="2"/>
        <v>FERROL-SAN CIBRAO</v>
      </c>
      <c r="F56" s="42">
        <f t="shared" si="9"/>
        <v>113753</v>
      </c>
      <c r="G56" s="42">
        <f t="shared" si="8"/>
        <v>139716</v>
      </c>
    </row>
    <row r="57" spans="1:7" x14ac:dyDescent="0.25">
      <c r="A57" s="42" t="str">
        <f t="shared" si="3"/>
        <v>MOTRIL</v>
      </c>
      <c r="B57" s="41">
        <f t="shared" si="4"/>
        <v>6924</v>
      </c>
      <c r="C57" s="41">
        <f t="shared" si="5"/>
        <v>26659</v>
      </c>
      <c r="D57" s="41">
        <f t="shared" si="6"/>
        <v>23</v>
      </c>
      <c r="E57" s="42" t="str">
        <f t="shared" si="2"/>
        <v>ALICANTE</v>
      </c>
      <c r="F57" s="42">
        <f t="shared" si="9"/>
        <v>111380</v>
      </c>
      <c r="G57" s="42">
        <f t="shared" si="8"/>
        <v>165138</v>
      </c>
    </row>
    <row r="58" spans="1:7" x14ac:dyDescent="0.25">
      <c r="A58" s="42" t="str">
        <f t="shared" si="3"/>
        <v>PASAIA</v>
      </c>
      <c r="B58" s="41">
        <f t="shared" si="4"/>
        <v>443204</v>
      </c>
      <c r="C58" s="41">
        <f t="shared" si="5"/>
        <v>372209</v>
      </c>
      <c r="D58" s="41">
        <f t="shared" si="6"/>
        <v>13</v>
      </c>
      <c r="E58" s="42" t="str">
        <f t="shared" si="2"/>
        <v>GIJON</v>
      </c>
      <c r="F58" s="42">
        <f t="shared" si="9"/>
        <v>43695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3043588</v>
      </c>
      <c r="C59" s="41">
        <f t="shared" si="5"/>
        <v>2997617</v>
      </c>
      <c r="D59" s="41">
        <f t="shared" si="6"/>
        <v>5</v>
      </c>
      <c r="E59" s="42" t="str">
        <f t="shared" si="2"/>
        <v>CARTAGENA</v>
      </c>
      <c r="F59" s="42">
        <f t="shared" si="9"/>
        <v>11309</v>
      </c>
      <c r="G59" s="42">
        <f t="shared" si="8"/>
        <v>3772</v>
      </c>
    </row>
    <row r="60" spans="1:7" x14ac:dyDescent="0.25">
      <c r="A60" s="42" t="str">
        <f t="shared" si="3"/>
        <v>SANTANDER</v>
      </c>
      <c r="B60" s="41">
        <f t="shared" si="4"/>
        <v>1192676</v>
      </c>
      <c r="C60" s="41">
        <f t="shared" si="5"/>
        <v>695489</v>
      </c>
      <c r="D60" s="41">
        <f t="shared" si="6"/>
        <v>8</v>
      </c>
      <c r="E60" s="42" t="str">
        <f t="shared" si="2"/>
        <v>MOTRIL</v>
      </c>
      <c r="F60" s="42">
        <f t="shared" si="9"/>
        <v>6924</v>
      </c>
      <c r="G60" s="42">
        <f t="shared" si="8"/>
        <v>26659</v>
      </c>
    </row>
    <row r="61" spans="1:7" x14ac:dyDescent="0.25">
      <c r="A61" s="42" t="str">
        <f t="shared" si="3"/>
        <v>SEVILLA</v>
      </c>
      <c r="B61" s="41">
        <f t="shared" si="4"/>
        <v>206817</v>
      </c>
      <c r="C61" s="41">
        <f t="shared" si="5"/>
        <v>220680</v>
      </c>
      <c r="D61" s="41">
        <f t="shared" si="6"/>
        <v>16</v>
      </c>
      <c r="E61" s="42" t="str">
        <f t="shared" si="2"/>
        <v>MARIN Y RIA DE PONTEVEDRA</v>
      </c>
      <c r="F61" s="42">
        <f t="shared" si="9"/>
        <v>5153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164927</v>
      </c>
      <c r="C62" s="41">
        <f t="shared" si="5"/>
        <v>132976</v>
      </c>
      <c r="D62" s="41">
        <f t="shared" si="6"/>
        <v>17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4310321</v>
      </c>
      <c r="C63" s="41">
        <f t="shared" si="5"/>
        <v>4131600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893886</v>
      </c>
      <c r="C64" s="41">
        <f t="shared" si="5"/>
        <v>826050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40554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5">
        <v>623</v>
      </c>
      <c r="C7" s="35">
        <v>344</v>
      </c>
      <c r="D7" s="35">
        <v>7396</v>
      </c>
      <c r="E7" s="35">
        <v>5180</v>
      </c>
      <c r="F7" s="10">
        <f>((E7*100)/D7)-100</f>
        <v>-29.962141698215248</v>
      </c>
      <c r="G7" s="1"/>
      <c r="H7" s="1"/>
      <c r="I7" s="1"/>
    </row>
    <row r="8" spans="1:12" x14ac:dyDescent="0.25">
      <c r="A8" s="11" t="s">
        <v>45</v>
      </c>
      <c r="B8" s="36">
        <v>12341</v>
      </c>
      <c r="C8" s="36">
        <v>12451</v>
      </c>
      <c r="D8" s="36">
        <v>120781</v>
      </c>
      <c r="E8" s="36">
        <v>135869</v>
      </c>
      <c r="F8" s="13">
        <f t="shared" ref="F8:F35" si="0">((E8*100)/D8)-100</f>
        <v>12.492031031370828</v>
      </c>
      <c r="G8" s="1"/>
      <c r="H8" s="1"/>
      <c r="I8" s="1"/>
    </row>
    <row r="9" spans="1:12" x14ac:dyDescent="0.25">
      <c r="A9" s="8" t="s">
        <v>46</v>
      </c>
      <c r="B9" s="35">
        <v>284</v>
      </c>
      <c r="C9" s="35">
        <v>340</v>
      </c>
      <c r="D9" s="35">
        <v>1190.5</v>
      </c>
      <c r="E9" s="35">
        <v>2540</v>
      </c>
      <c r="F9" s="10">
        <f t="shared" si="0"/>
        <v>113.35573288534229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0</v>
      </c>
      <c r="D10" s="36">
        <v>2575</v>
      </c>
      <c r="E10" s="36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5">
        <v>267927</v>
      </c>
      <c r="C11" s="35">
        <v>214506</v>
      </c>
      <c r="D11" s="35">
        <v>2773530</v>
      </c>
      <c r="E11" s="35">
        <v>2582518.0099999998</v>
      </c>
      <c r="F11" s="10">
        <f t="shared" si="0"/>
        <v>-6.8869631841011341</v>
      </c>
      <c r="G11" s="1"/>
      <c r="H11" s="1"/>
      <c r="I11" s="1"/>
    </row>
    <row r="12" spans="1:12" x14ac:dyDescent="0.25">
      <c r="A12" s="11" t="s">
        <v>49</v>
      </c>
      <c r="B12" s="36">
        <v>10096.5</v>
      </c>
      <c r="C12" s="36">
        <v>9032.5</v>
      </c>
      <c r="D12" s="36">
        <v>97639</v>
      </c>
      <c r="E12" s="36">
        <v>101746</v>
      </c>
      <c r="F12" s="13">
        <f t="shared" si="0"/>
        <v>4.2063110027755357</v>
      </c>
      <c r="G12" s="1"/>
      <c r="H12" s="1"/>
      <c r="I12" s="1"/>
    </row>
    <row r="13" spans="1:12" x14ac:dyDescent="0.25">
      <c r="A13" s="8" t="s">
        <v>50</v>
      </c>
      <c r="B13" s="35">
        <v>6385</v>
      </c>
      <c r="C13" s="35">
        <v>5112</v>
      </c>
      <c r="D13" s="35">
        <v>122138</v>
      </c>
      <c r="E13" s="35">
        <v>73220</v>
      </c>
      <c r="F13" s="10">
        <f t="shared" si="0"/>
        <v>-40.051417249340908</v>
      </c>
      <c r="G13" s="1"/>
      <c r="H13" s="1"/>
      <c r="I13" s="1"/>
    </row>
    <row r="14" spans="1:12" x14ac:dyDescent="0.25">
      <c r="A14" s="11" t="s">
        <v>51</v>
      </c>
      <c r="B14" s="36">
        <v>142856</v>
      </c>
      <c r="C14" s="36">
        <v>159804.5</v>
      </c>
      <c r="D14" s="36">
        <v>1650403.5</v>
      </c>
      <c r="E14" s="36">
        <v>1760358</v>
      </c>
      <c r="F14" s="13">
        <f t="shared" si="0"/>
        <v>6.6622798606522622</v>
      </c>
      <c r="G14" s="1"/>
      <c r="H14" s="1"/>
      <c r="I14" s="1"/>
    </row>
    <row r="15" spans="1:12" x14ac:dyDescent="0.25">
      <c r="A15" s="8" t="s">
        <v>52</v>
      </c>
      <c r="B15" s="35">
        <v>35958</v>
      </c>
      <c r="C15" s="35">
        <v>45344.25</v>
      </c>
      <c r="D15" s="35">
        <v>399828.25</v>
      </c>
      <c r="E15" s="35">
        <v>470631.5</v>
      </c>
      <c r="F15" s="10">
        <f t="shared" si="0"/>
        <v>17.708416051141953</v>
      </c>
      <c r="G15" s="1"/>
      <c r="H15" s="1"/>
      <c r="I15" s="1"/>
    </row>
    <row r="16" spans="1:12" x14ac:dyDescent="0.25">
      <c r="A16" s="11" t="s">
        <v>53</v>
      </c>
      <c r="B16" s="36">
        <v>5823</v>
      </c>
      <c r="C16" s="36">
        <v>4484</v>
      </c>
      <c r="D16" s="36">
        <v>54945</v>
      </c>
      <c r="E16" s="36">
        <v>59302</v>
      </c>
      <c r="F16" s="13">
        <f t="shared" si="0"/>
        <v>7.9297479297479327</v>
      </c>
      <c r="G16" s="1"/>
      <c r="H16" s="1"/>
      <c r="I16" s="1"/>
    </row>
    <row r="17" spans="1:9" x14ac:dyDescent="0.25">
      <c r="A17" s="8" t="s">
        <v>54</v>
      </c>
      <c r="B17" s="35">
        <v>5525</v>
      </c>
      <c r="C17" s="35">
        <v>9294</v>
      </c>
      <c r="D17" s="35">
        <v>60886</v>
      </c>
      <c r="E17" s="35">
        <v>95443</v>
      </c>
      <c r="F17" s="10">
        <f t="shared" si="0"/>
        <v>56.756889925434422</v>
      </c>
      <c r="G17" s="1"/>
      <c r="H17" s="1"/>
      <c r="I17" s="1"/>
    </row>
    <row r="18" spans="1:9" x14ac:dyDescent="0.25">
      <c r="A18" s="11" t="s">
        <v>55</v>
      </c>
      <c r="B18" s="36">
        <v>1114</v>
      </c>
      <c r="C18" s="36">
        <v>893</v>
      </c>
      <c r="D18" s="36">
        <v>12571</v>
      </c>
      <c r="E18" s="36">
        <v>8784</v>
      </c>
      <c r="F18" s="13">
        <f t="shared" si="0"/>
        <v>-30.124890621271177</v>
      </c>
      <c r="G18" s="1"/>
      <c r="H18" s="1"/>
      <c r="I18" s="1"/>
    </row>
    <row r="19" spans="1:9" x14ac:dyDescent="0.25">
      <c r="A19" s="8" t="s">
        <v>56</v>
      </c>
      <c r="B19" s="35">
        <v>37</v>
      </c>
      <c r="C19" s="35">
        <v>31</v>
      </c>
      <c r="D19" s="35">
        <v>375</v>
      </c>
      <c r="E19" s="35">
        <v>385</v>
      </c>
      <c r="F19" s="10">
        <f t="shared" si="0"/>
        <v>2.6666666666666714</v>
      </c>
      <c r="G19" s="1"/>
      <c r="H19" s="1"/>
      <c r="I19" s="1"/>
    </row>
    <row r="20" spans="1:9" x14ac:dyDescent="0.25">
      <c r="A20" s="11" t="s">
        <v>57</v>
      </c>
      <c r="B20" s="36">
        <v>2447</v>
      </c>
      <c r="C20" s="36">
        <v>3391</v>
      </c>
      <c r="D20" s="36">
        <v>24683</v>
      </c>
      <c r="E20" s="36">
        <v>32165</v>
      </c>
      <c r="F20" s="13">
        <f t="shared" si="0"/>
        <v>30.312360734108495</v>
      </c>
      <c r="G20" s="1"/>
      <c r="H20" s="1"/>
      <c r="I20" s="1"/>
    </row>
    <row r="21" spans="1:9" x14ac:dyDescent="0.25">
      <c r="A21" s="8" t="s">
        <v>58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6">
        <v>95494</v>
      </c>
      <c r="C22" s="36">
        <v>94840</v>
      </c>
      <c r="D22" s="36">
        <v>925911</v>
      </c>
      <c r="E22" s="36">
        <v>1021742</v>
      </c>
      <c r="F22" s="13">
        <f t="shared" si="0"/>
        <v>10.349914840627235</v>
      </c>
      <c r="G22" s="1"/>
      <c r="H22" s="1"/>
      <c r="I22" s="1"/>
    </row>
    <row r="23" spans="1:9" x14ac:dyDescent="0.25">
      <c r="A23" s="8" t="s">
        <v>60</v>
      </c>
      <c r="B23" s="35">
        <v>28455</v>
      </c>
      <c r="C23" s="35">
        <v>20373</v>
      </c>
      <c r="D23" s="35">
        <v>264809</v>
      </c>
      <c r="E23" s="35">
        <v>276207</v>
      </c>
      <c r="F23" s="10">
        <f t="shared" si="0"/>
        <v>4.304234372698815</v>
      </c>
      <c r="G23" s="1"/>
      <c r="H23" s="1"/>
      <c r="I23" s="1"/>
    </row>
    <row r="24" spans="1:9" x14ac:dyDescent="0.25">
      <c r="A24" s="11" t="s">
        <v>61</v>
      </c>
      <c r="B24" s="36">
        <v>3015</v>
      </c>
      <c r="C24" s="36">
        <v>3765</v>
      </c>
      <c r="D24" s="36">
        <v>26608</v>
      </c>
      <c r="E24" s="36">
        <v>44436</v>
      </c>
      <c r="F24" s="13">
        <f t="shared" si="0"/>
        <v>67.002405291641622</v>
      </c>
      <c r="G24" s="1"/>
      <c r="H24" s="1"/>
      <c r="I24" s="1"/>
    </row>
    <row r="25" spans="1:9" x14ac:dyDescent="0.25">
      <c r="A25" s="8" t="s">
        <v>62</v>
      </c>
      <c r="B25" s="35">
        <v>2117</v>
      </c>
      <c r="C25" s="35">
        <v>1491</v>
      </c>
      <c r="D25" s="35">
        <v>23417</v>
      </c>
      <c r="E25" s="35">
        <v>20524</v>
      </c>
      <c r="F25" s="10">
        <f t="shared" si="0"/>
        <v>-12.35427253704573</v>
      </c>
      <c r="G25" s="1"/>
      <c r="H25" s="1"/>
      <c r="I25" s="1"/>
    </row>
    <row r="26" spans="1:9" x14ac:dyDescent="0.25">
      <c r="A26" s="11" t="s">
        <v>63</v>
      </c>
      <c r="B26" s="36">
        <v>229</v>
      </c>
      <c r="C26" s="36">
        <v>385</v>
      </c>
      <c r="D26" s="36">
        <v>381</v>
      </c>
      <c r="E26" s="36">
        <v>2568</v>
      </c>
      <c r="F26" s="13">
        <f t="shared" si="0"/>
        <v>574.01574803149606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32696</v>
      </c>
      <c r="C28" s="36">
        <v>31015</v>
      </c>
      <c r="D28" s="36">
        <v>317362</v>
      </c>
      <c r="E28" s="36">
        <v>326261</v>
      </c>
      <c r="F28" s="13">
        <f t="shared" si="0"/>
        <v>2.8040534153427359</v>
      </c>
      <c r="G28" s="1"/>
      <c r="H28" s="1"/>
      <c r="I28" s="1"/>
    </row>
    <row r="29" spans="1:9" x14ac:dyDescent="0.25">
      <c r="A29" s="8" t="s">
        <v>66</v>
      </c>
      <c r="B29" s="35">
        <v>126</v>
      </c>
      <c r="C29" s="35">
        <v>138</v>
      </c>
      <c r="D29" s="35">
        <v>1742</v>
      </c>
      <c r="E29" s="35">
        <v>1389</v>
      </c>
      <c r="F29" s="10">
        <f t="shared" si="0"/>
        <v>-20.264064293915041</v>
      </c>
      <c r="G29" s="1"/>
      <c r="H29" s="1"/>
      <c r="I29" s="1"/>
    </row>
    <row r="30" spans="1:9" x14ac:dyDescent="0.25">
      <c r="A30" s="11" t="s">
        <v>67</v>
      </c>
      <c r="B30" s="36">
        <v>12929</v>
      </c>
      <c r="C30" s="36">
        <v>14132</v>
      </c>
      <c r="D30" s="36">
        <v>119172</v>
      </c>
      <c r="E30" s="36">
        <v>138856</v>
      </c>
      <c r="F30" s="13">
        <f t="shared" si="0"/>
        <v>16.517302722115929</v>
      </c>
      <c r="G30" s="1"/>
      <c r="H30" s="1"/>
      <c r="I30" s="1"/>
    </row>
    <row r="31" spans="1:9" x14ac:dyDescent="0.25">
      <c r="A31" s="8" t="s">
        <v>68</v>
      </c>
      <c r="B31" s="35">
        <v>21857</v>
      </c>
      <c r="C31" s="35">
        <v>21889</v>
      </c>
      <c r="D31" s="35">
        <v>197756</v>
      </c>
      <c r="E31" s="35">
        <v>231980</v>
      </c>
      <c r="F31" s="10">
        <f t="shared" si="0"/>
        <v>17.306175286716964</v>
      </c>
      <c r="G31" s="1"/>
      <c r="H31" s="1"/>
      <c r="I31" s="1"/>
    </row>
    <row r="32" spans="1:9" x14ac:dyDescent="0.25">
      <c r="A32" s="11" t="s">
        <v>69</v>
      </c>
      <c r="B32" s="36">
        <v>287784</v>
      </c>
      <c r="C32" s="36">
        <v>372408</v>
      </c>
      <c r="D32" s="36">
        <v>3357642</v>
      </c>
      <c r="E32" s="36">
        <v>3855453</v>
      </c>
      <c r="F32" s="13">
        <f t="shared" si="0"/>
        <v>14.826208392675568</v>
      </c>
      <c r="G32" s="1"/>
      <c r="H32" s="1"/>
      <c r="I32" s="1"/>
    </row>
    <row r="33" spans="1:9" x14ac:dyDescent="0.25">
      <c r="A33" s="8" t="s">
        <v>70</v>
      </c>
      <c r="B33" s="35">
        <v>17012</v>
      </c>
      <c r="C33" s="35">
        <v>16868</v>
      </c>
      <c r="D33" s="35">
        <v>179794</v>
      </c>
      <c r="E33" s="35">
        <v>194690.5</v>
      </c>
      <c r="F33" s="10">
        <f t="shared" si="0"/>
        <v>8.2853154165322564</v>
      </c>
      <c r="G33" s="1"/>
      <c r="H33" s="1"/>
      <c r="I33" s="1"/>
    </row>
    <row r="34" spans="1:9" x14ac:dyDescent="0.25">
      <c r="A34" s="11" t="s">
        <v>71</v>
      </c>
      <c r="B34" s="36">
        <v>623</v>
      </c>
      <c r="C34" s="36">
        <v>0</v>
      </c>
      <c r="D34" s="36">
        <v>16042</v>
      </c>
      <c r="E34" s="36">
        <v>589</v>
      </c>
      <c r="F34" s="13">
        <f t="shared" si="0"/>
        <v>-96.328387981548431</v>
      </c>
      <c r="G34" s="1"/>
      <c r="H34" s="1"/>
      <c r="I34" s="1"/>
    </row>
    <row r="35" spans="1:9" x14ac:dyDescent="0.25">
      <c r="A35" s="14" t="s">
        <v>72</v>
      </c>
      <c r="B35" s="15">
        <f>SUM(B7:B34)</f>
        <v>993753.5</v>
      </c>
      <c r="C35" s="15">
        <f t="shared" ref="C35:E35" si="1">SUM(C7:C34)</f>
        <v>1042331.25</v>
      </c>
      <c r="D35" s="15">
        <f t="shared" si="1"/>
        <v>10759577.25</v>
      </c>
      <c r="E35" s="15">
        <f t="shared" si="1"/>
        <v>11442837.01</v>
      </c>
      <c r="F35" s="16">
        <f t="shared" si="0"/>
        <v>6.3502472645939747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5180</v>
      </c>
      <c r="C38" s="41">
        <f>D7</f>
        <v>7396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3855453</v>
      </c>
      <c r="G38" s="42">
        <f>LOOKUP(E38,$A$38:$A$65,$C$38:$C$65)</f>
        <v>3357642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135869</v>
      </c>
      <c r="C39" s="41">
        <f t="shared" ref="C39:C65" si="5">D8</f>
        <v>120781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2582518.0099999998</v>
      </c>
      <c r="G39" s="42">
        <f t="shared" ref="G39:G65" si="8">LOOKUP(E39,$A$38:$A$65,$C$38:$C$65)</f>
        <v>2773530</v>
      </c>
    </row>
    <row r="40" spans="1:9" x14ac:dyDescent="0.25">
      <c r="A40" s="42" t="str">
        <f t="shared" si="3"/>
        <v>ALMERIA</v>
      </c>
      <c r="B40" s="41">
        <f t="shared" si="4"/>
        <v>2540</v>
      </c>
      <c r="C40" s="41">
        <f t="shared" si="5"/>
        <v>1190.5</v>
      </c>
      <c r="D40" s="41">
        <f t="shared" si="6"/>
        <v>22</v>
      </c>
      <c r="E40" s="42" t="str">
        <f t="shared" si="2"/>
        <v>BARCELONA</v>
      </c>
      <c r="F40" s="42">
        <f t="shared" si="7"/>
        <v>1760358</v>
      </c>
      <c r="G40" s="42">
        <f t="shared" si="8"/>
        <v>1650403.5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2575</v>
      </c>
      <c r="D41" s="41">
        <f t="shared" si="6"/>
        <v>28</v>
      </c>
      <c r="E41" s="42" t="str">
        <f t="shared" si="2"/>
        <v>LAS PALMAS</v>
      </c>
      <c r="F41" s="42">
        <f t="shared" si="7"/>
        <v>1021742</v>
      </c>
      <c r="G41" s="42">
        <f t="shared" si="8"/>
        <v>925911</v>
      </c>
    </row>
    <row r="42" spans="1:9" x14ac:dyDescent="0.25">
      <c r="A42" s="42" t="str">
        <f t="shared" si="3"/>
        <v>BAHIA DE ALGECIRAS</v>
      </c>
      <c r="B42" s="41">
        <f t="shared" si="4"/>
        <v>2582518.0099999998</v>
      </c>
      <c r="C42" s="41">
        <f t="shared" si="5"/>
        <v>2773530</v>
      </c>
      <c r="D42" s="41">
        <f t="shared" si="6"/>
        <v>2</v>
      </c>
      <c r="E42" s="42" t="str">
        <f t="shared" si="2"/>
        <v>BILBAO</v>
      </c>
      <c r="F42" s="42">
        <f t="shared" si="7"/>
        <v>470631.5</v>
      </c>
      <c r="G42" s="42">
        <f t="shared" si="8"/>
        <v>399828.25</v>
      </c>
    </row>
    <row r="43" spans="1:9" x14ac:dyDescent="0.25">
      <c r="A43" s="42" t="str">
        <f t="shared" si="3"/>
        <v>BAHIA DE CADIZ</v>
      </c>
      <c r="B43" s="41">
        <f t="shared" si="4"/>
        <v>101746</v>
      </c>
      <c r="C43" s="41">
        <f t="shared" si="5"/>
        <v>97639</v>
      </c>
      <c r="D43" s="41">
        <f t="shared" si="6"/>
        <v>12</v>
      </c>
      <c r="E43" s="42" t="str">
        <f t="shared" si="2"/>
        <v>SANTA CRUZ DE TENERIFE</v>
      </c>
      <c r="F43" s="42">
        <f t="shared" si="7"/>
        <v>326261</v>
      </c>
      <c r="G43" s="42">
        <f t="shared" si="8"/>
        <v>317362</v>
      </c>
    </row>
    <row r="44" spans="1:9" x14ac:dyDescent="0.25">
      <c r="A44" s="42" t="str">
        <f t="shared" si="3"/>
        <v>BALEARES</v>
      </c>
      <c r="B44" s="41">
        <f t="shared" si="4"/>
        <v>73220</v>
      </c>
      <c r="C44" s="41">
        <f t="shared" si="5"/>
        <v>122138</v>
      </c>
      <c r="D44" s="41">
        <f t="shared" si="6"/>
        <v>14</v>
      </c>
      <c r="E44" s="42" t="str">
        <f t="shared" si="2"/>
        <v>MALAGA</v>
      </c>
      <c r="F44" s="42">
        <f t="shared" si="7"/>
        <v>276207</v>
      </c>
      <c r="G44" s="42">
        <f t="shared" si="8"/>
        <v>264809</v>
      </c>
    </row>
    <row r="45" spans="1:9" x14ac:dyDescent="0.25">
      <c r="A45" s="42" t="str">
        <f t="shared" si="3"/>
        <v>BARCELONA</v>
      </c>
      <c r="B45" s="41">
        <f t="shared" si="4"/>
        <v>1760358</v>
      </c>
      <c r="C45" s="41">
        <f t="shared" si="5"/>
        <v>1650403.5</v>
      </c>
      <c r="D45" s="41">
        <f t="shared" si="6"/>
        <v>3</v>
      </c>
      <c r="E45" s="42" t="str">
        <f t="shared" si="2"/>
        <v>TARRAGONA</v>
      </c>
      <c r="F45" s="42">
        <f t="shared" si="7"/>
        <v>231980</v>
      </c>
      <c r="G45" s="42">
        <f t="shared" si="8"/>
        <v>197756</v>
      </c>
    </row>
    <row r="46" spans="1:9" x14ac:dyDescent="0.25">
      <c r="A46" s="42" t="str">
        <f t="shared" si="3"/>
        <v>BILBAO</v>
      </c>
      <c r="B46" s="41">
        <f t="shared" si="4"/>
        <v>470631.5</v>
      </c>
      <c r="C46" s="41">
        <f t="shared" si="5"/>
        <v>399828.25</v>
      </c>
      <c r="D46" s="41">
        <f t="shared" si="6"/>
        <v>5</v>
      </c>
      <c r="E46" s="42" t="str">
        <f t="shared" si="2"/>
        <v>VIGO</v>
      </c>
      <c r="F46" s="42">
        <f t="shared" si="7"/>
        <v>194690.5</v>
      </c>
      <c r="G46" s="42">
        <f t="shared" si="8"/>
        <v>179794</v>
      </c>
    </row>
    <row r="47" spans="1:9" x14ac:dyDescent="0.25">
      <c r="A47" s="42" t="str">
        <f t="shared" si="3"/>
        <v>CARTAGENA</v>
      </c>
      <c r="B47" s="41">
        <f t="shared" si="4"/>
        <v>59302</v>
      </c>
      <c r="C47" s="41">
        <f t="shared" si="5"/>
        <v>54945</v>
      </c>
      <c r="D47" s="41">
        <f t="shared" si="6"/>
        <v>15</v>
      </c>
      <c r="E47" s="42" t="str">
        <f t="shared" si="2"/>
        <v>SEVILLA</v>
      </c>
      <c r="F47" s="42">
        <f t="shared" si="7"/>
        <v>138856</v>
      </c>
      <c r="G47" s="42">
        <f t="shared" si="8"/>
        <v>119172</v>
      </c>
    </row>
    <row r="48" spans="1:9" x14ac:dyDescent="0.25">
      <c r="A48" s="42" t="str">
        <f t="shared" si="3"/>
        <v>CASTELLON</v>
      </c>
      <c r="B48" s="41">
        <f t="shared" si="4"/>
        <v>95443</v>
      </c>
      <c r="C48" s="41">
        <f t="shared" si="5"/>
        <v>60886</v>
      </c>
      <c r="D48" s="41">
        <f t="shared" si="6"/>
        <v>13</v>
      </c>
      <c r="E48" s="42" t="str">
        <f t="shared" si="2"/>
        <v>ALICANTE</v>
      </c>
      <c r="F48" s="42">
        <f t="shared" si="7"/>
        <v>135869</v>
      </c>
      <c r="G48" s="42">
        <f t="shared" si="8"/>
        <v>120781</v>
      </c>
    </row>
    <row r="49" spans="1:7" x14ac:dyDescent="0.25">
      <c r="A49" s="42" t="str">
        <f t="shared" si="3"/>
        <v>CEUTA</v>
      </c>
      <c r="B49" s="41">
        <f t="shared" si="4"/>
        <v>8784</v>
      </c>
      <c r="C49" s="41">
        <f t="shared" si="5"/>
        <v>12571</v>
      </c>
      <c r="D49" s="41">
        <f t="shared" si="6"/>
        <v>19</v>
      </c>
      <c r="E49" s="42" t="str">
        <f t="shared" si="2"/>
        <v>BAHIA DE CADIZ</v>
      </c>
      <c r="F49" s="42">
        <f t="shared" si="7"/>
        <v>101746</v>
      </c>
      <c r="G49" s="42">
        <f t="shared" si="8"/>
        <v>97639</v>
      </c>
    </row>
    <row r="50" spans="1:7" x14ac:dyDescent="0.25">
      <c r="A50" s="42" t="str">
        <f t="shared" si="3"/>
        <v>FERROL-SAN CIBRAO</v>
      </c>
      <c r="B50" s="41">
        <f t="shared" si="4"/>
        <v>385</v>
      </c>
      <c r="C50" s="41">
        <f t="shared" si="5"/>
        <v>375</v>
      </c>
      <c r="D50" s="41">
        <f t="shared" si="6"/>
        <v>25</v>
      </c>
      <c r="E50" s="42" t="str">
        <f t="shared" si="2"/>
        <v>CASTELLON</v>
      </c>
      <c r="F50" s="42">
        <f t="shared" si="7"/>
        <v>95443</v>
      </c>
      <c r="G50" s="42">
        <f t="shared" si="8"/>
        <v>60886</v>
      </c>
    </row>
    <row r="51" spans="1:7" x14ac:dyDescent="0.25">
      <c r="A51" s="42" t="str">
        <f t="shared" si="3"/>
        <v>GIJON</v>
      </c>
      <c r="B51" s="41">
        <f t="shared" si="4"/>
        <v>32165</v>
      </c>
      <c r="C51" s="41">
        <f t="shared" si="5"/>
        <v>24683</v>
      </c>
      <c r="D51" s="41">
        <f t="shared" si="6"/>
        <v>17</v>
      </c>
      <c r="E51" s="42" t="str">
        <f t="shared" si="2"/>
        <v>BALEARES</v>
      </c>
      <c r="F51" s="42">
        <f t="shared" si="7"/>
        <v>73220</v>
      </c>
      <c r="G51" s="42">
        <f t="shared" si="8"/>
        <v>122138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59302</v>
      </c>
      <c r="G52" s="42">
        <f t="shared" si="8"/>
        <v>54945</v>
      </c>
    </row>
    <row r="53" spans="1:7" x14ac:dyDescent="0.25">
      <c r="A53" s="42" t="str">
        <f t="shared" si="3"/>
        <v>LAS PALMAS</v>
      </c>
      <c r="B53" s="41">
        <f t="shared" si="4"/>
        <v>1021742</v>
      </c>
      <c r="C53" s="41">
        <f t="shared" si="5"/>
        <v>925911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44436</v>
      </c>
      <c r="G53" s="42">
        <f t="shared" si="8"/>
        <v>26608</v>
      </c>
    </row>
    <row r="54" spans="1:7" x14ac:dyDescent="0.25">
      <c r="A54" s="42" t="str">
        <f t="shared" si="3"/>
        <v>MALAGA</v>
      </c>
      <c r="B54" s="41">
        <f t="shared" si="4"/>
        <v>276207</v>
      </c>
      <c r="C54" s="41">
        <f t="shared" si="5"/>
        <v>264809</v>
      </c>
      <c r="D54" s="41">
        <f t="shared" si="6"/>
        <v>7</v>
      </c>
      <c r="E54" s="42" t="str">
        <f t="shared" si="2"/>
        <v>GIJON</v>
      </c>
      <c r="F54" s="42">
        <f t="shared" si="7"/>
        <v>32165</v>
      </c>
      <c r="G54" s="42">
        <f t="shared" si="8"/>
        <v>24683</v>
      </c>
    </row>
    <row r="55" spans="1:7" x14ac:dyDescent="0.25">
      <c r="A55" s="42" t="str">
        <f t="shared" si="3"/>
        <v>MARIN Y RIA DE PONTEVEDRA</v>
      </c>
      <c r="B55" s="41">
        <f t="shared" si="4"/>
        <v>44436</v>
      </c>
      <c r="C55" s="41">
        <f t="shared" si="5"/>
        <v>26608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20524</v>
      </c>
      <c r="G55" s="42">
        <f t="shared" si="8"/>
        <v>23417</v>
      </c>
    </row>
    <row r="56" spans="1:7" x14ac:dyDescent="0.25">
      <c r="A56" s="42" t="str">
        <f t="shared" si="3"/>
        <v>MELILLA</v>
      </c>
      <c r="B56" s="41">
        <f t="shared" si="4"/>
        <v>20524</v>
      </c>
      <c r="C56" s="41">
        <f t="shared" si="5"/>
        <v>23417</v>
      </c>
      <c r="D56" s="41">
        <f t="shared" si="6"/>
        <v>18</v>
      </c>
      <c r="E56" s="42" t="str">
        <f t="shared" si="2"/>
        <v>CEUTA</v>
      </c>
      <c r="F56" s="42">
        <f t="shared" si="9"/>
        <v>8784</v>
      </c>
      <c r="G56" s="42">
        <f t="shared" si="8"/>
        <v>12571</v>
      </c>
    </row>
    <row r="57" spans="1:7" x14ac:dyDescent="0.25">
      <c r="A57" s="42" t="str">
        <f t="shared" si="3"/>
        <v>MOTRIL</v>
      </c>
      <c r="B57" s="41">
        <f t="shared" si="4"/>
        <v>2568</v>
      </c>
      <c r="C57" s="41">
        <f t="shared" si="5"/>
        <v>381</v>
      </c>
      <c r="D57" s="41">
        <f t="shared" si="6"/>
        <v>21</v>
      </c>
      <c r="E57" s="42" t="str">
        <f t="shared" si="2"/>
        <v>A CORUÑA</v>
      </c>
      <c r="F57" s="42">
        <f t="shared" si="9"/>
        <v>5180</v>
      </c>
      <c r="G57" s="42">
        <f t="shared" si="8"/>
        <v>7396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2568</v>
      </c>
      <c r="G58" s="42">
        <f t="shared" si="8"/>
        <v>381</v>
      </c>
    </row>
    <row r="59" spans="1:7" x14ac:dyDescent="0.25">
      <c r="A59" s="42" t="str">
        <f t="shared" si="3"/>
        <v>SANTA CRUZ DE TENERIFE</v>
      </c>
      <c r="B59" s="41">
        <f t="shared" si="4"/>
        <v>326261</v>
      </c>
      <c r="C59" s="41">
        <f t="shared" si="5"/>
        <v>317362</v>
      </c>
      <c r="D59" s="41">
        <f t="shared" si="6"/>
        <v>6</v>
      </c>
      <c r="E59" s="42" t="str">
        <f t="shared" si="2"/>
        <v>ALMERIA</v>
      </c>
      <c r="F59" s="42">
        <f t="shared" si="9"/>
        <v>2540</v>
      </c>
      <c r="G59" s="42">
        <f t="shared" si="8"/>
        <v>1190.5</v>
      </c>
    </row>
    <row r="60" spans="1:7" x14ac:dyDescent="0.25">
      <c r="A60" s="42" t="str">
        <f t="shared" si="3"/>
        <v>SANTANDER</v>
      </c>
      <c r="B60" s="41">
        <f t="shared" si="4"/>
        <v>1389</v>
      </c>
      <c r="C60" s="41">
        <f t="shared" si="5"/>
        <v>1742</v>
      </c>
      <c r="D60" s="41">
        <f t="shared" si="6"/>
        <v>23</v>
      </c>
      <c r="E60" s="42" t="str">
        <f t="shared" si="2"/>
        <v>SANTANDER</v>
      </c>
      <c r="F60" s="42">
        <f t="shared" si="9"/>
        <v>1389</v>
      </c>
      <c r="G60" s="42">
        <f t="shared" si="8"/>
        <v>1742</v>
      </c>
    </row>
    <row r="61" spans="1:7" x14ac:dyDescent="0.25">
      <c r="A61" s="42" t="str">
        <f t="shared" si="3"/>
        <v>SEVILLA</v>
      </c>
      <c r="B61" s="41">
        <f t="shared" si="4"/>
        <v>138856</v>
      </c>
      <c r="C61" s="41">
        <f t="shared" si="5"/>
        <v>119172</v>
      </c>
      <c r="D61" s="41">
        <f t="shared" si="6"/>
        <v>10</v>
      </c>
      <c r="E61" s="42" t="str">
        <f t="shared" si="2"/>
        <v>VILAGARCIA</v>
      </c>
      <c r="F61" s="42">
        <f t="shared" si="9"/>
        <v>589</v>
      </c>
      <c r="G61" s="42">
        <f t="shared" si="8"/>
        <v>16042</v>
      </c>
    </row>
    <row r="62" spans="1:7" x14ac:dyDescent="0.25">
      <c r="A62" s="42" t="str">
        <f t="shared" si="3"/>
        <v>TARRAGONA</v>
      </c>
      <c r="B62" s="41">
        <f t="shared" si="4"/>
        <v>231980</v>
      </c>
      <c r="C62" s="41">
        <f t="shared" si="5"/>
        <v>197756</v>
      </c>
      <c r="D62" s="41">
        <f t="shared" si="6"/>
        <v>8</v>
      </c>
      <c r="E62" s="42" t="str">
        <f t="shared" si="2"/>
        <v>FERROL-SAN CIBRAO</v>
      </c>
      <c r="F62" s="42">
        <f t="shared" si="9"/>
        <v>385</v>
      </c>
      <c r="G62" s="42">
        <f t="shared" si="8"/>
        <v>375</v>
      </c>
    </row>
    <row r="63" spans="1:7" x14ac:dyDescent="0.25">
      <c r="A63" s="42" t="str">
        <f t="shared" si="3"/>
        <v>VALENCIA</v>
      </c>
      <c r="B63" s="41">
        <f t="shared" si="4"/>
        <v>3855453</v>
      </c>
      <c r="C63" s="41">
        <f t="shared" si="5"/>
        <v>3357642</v>
      </c>
      <c r="D63" s="41">
        <f t="shared" si="6"/>
        <v>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194690.5</v>
      </c>
      <c r="C64" s="41">
        <f t="shared" si="5"/>
        <v>179794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589</v>
      </c>
      <c r="C65" s="41">
        <f t="shared" si="5"/>
        <v>16042</v>
      </c>
      <c r="D65" s="41">
        <f t="shared" si="6"/>
        <v>24</v>
      </c>
      <c r="E65" s="42" t="str">
        <f t="shared" si="2"/>
        <v>AVILES</v>
      </c>
      <c r="F65" s="42">
        <f t="shared" si="9"/>
        <v>0</v>
      </c>
      <c r="G65" s="42">
        <f t="shared" si="8"/>
        <v>2575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40554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0</v>
      </c>
      <c r="C8" s="38">
        <v>12</v>
      </c>
      <c r="D8" s="38">
        <v>76</v>
      </c>
      <c r="E8" s="38">
        <v>402</v>
      </c>
      <c r="F8" s="13">
        <f t="shared" ref="F8:F35" si="0">((E8*100)/D8)-100</f>
        <v>428.9473684210526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252733</v>
      </c>
      <c r="C11" s="37">
        <v>195200</v>
      </c>
      <c r="D11" s="37">
        <v>2635816</v>
      </c>
      <c r="E11" s="37">
        <v>2415556.5</v>
      </c>
      <c r="F11" s="10">
        <f t="shared" si="0"/>
        <v>-8.356406516995122</v>
      </c>
      <c r="G11" s="1"/>
      <c r="H11" s="1"/>
      <c r="I11" s="1"/>
    </row>
    <row r="12" spans="1:12" x14ac:dyDescent="0.25">
      <c r="A12" s="11" t="s">
        <v>49</v>
      </c>
      <c r="B12" s="38">
        <v>10</v>
      </c>
      <c r="C12" s="38">
        <v>934</v>
      </c>
      <c r="D12" s="38">
        <v>1023</v>
      </c>
      <c r="E12" s="38">
        <v>947</v>
      </c>
      <c r="F12" s="13">
        <f t="shared" si="0"/>
        <v>-7.4291300097751645</v>
      </c>
      <c r="G12" s="1"/>
      <c r="H12" s="1"/>
      <c r="I12" s="1"/>
    </row>
    <row r="13" spans="1:12" x14ac:dyDescent="0.25">
      <c r="A13" s="8" t="s">
        <v>50</v>
      </c>
      <c r="B13" s="37">
        <v>0</v>
      </c>
      <c r="C13" s="37">
        <v>0</v>
      </c>
      <c r="D13" s="37">
        <v>335</v>
      </c>
      <c r="E13" s="37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51</v>
      </c>
      <c r="B14" s="38">
        <v>49881</v>
      </c>
      <c r="C14" s="38">
        <v>50207</v>
      </c>
      <c r="D14" s="38">
        <v>550541.5</v>
      </c>
      <c r="E14" s="38">
        <v>566476</v>
      </c>
      <c r="F14" s="13">
        <f t="shared" si="0"/>
        <v>2.8943322165540621</v>
      </c>
      <c r="G14" s="1"/>
      <c r="H14" s="1"/>
      <c r="I14" s="1"/>
    </row>
    <row r="15" spans="1:12" x14ac:dyDescent="0.25">
      <c r="A15" s="8" t="s">
        <v>52</v>
      </c>
      <c r="B15" s="37">
        <v>296.5</v>
      </c>
      <c r="C15" s="37">
        <v>638.5</v>
      </c>
      <c r="D15" s="37">
        <v>4131</v>
      </c>
      <c r="E15" s="37">
        <v>5691</v>
      </c>
      <c r="F15" s="10">
        <f t="shared" si="0"/>
        <v>37.763253449527951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111</v>
      </c>
      <c r="D16" s="38">
        <v>0</v>
      </c>
      <c r="E16" s="38">
        <v>111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0</v>
      </c>
      <c r="C17" s="37">
        <v>5</v>
      </c>
      <c r="D17" s="37">
        <v>4</v>
      </c>
      <c r="E17" s="37">
        <v>328</v>
      </c>
      <c r="F17" s="10">
        <f t="shared" si="0"/>
        <v>8100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4</v>
      </c>
      <c r="E18" s="38">
        <v>19</v>
      </c>
      <c r="F18" s="17">
        <f t="shared" si="0"/>
        <v>375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0</v>
      </c>
      <c r="E20" s="38">
        <v>102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56891</v>
      </c>
      <c r="C22" s="38">
        <v>55731</v>
      </c>
      <c r="D22" s="38">
        <v>542736</v>
      </c>
      <c r="E22" s="38">
        <v>620750</v>
      </c>
      <c r="F22" s="13">
        <f t="shared" si="0"/>
        <v>14.374207717932848</v>
      </c>
      <c r="G22" s="1"/>
      <c r="H22" s="1"/>
      <c r="I22" s="1"/>
    </row>
    <row r="23" spans="1:9" x14ac:dyDescent="0.25">
      <c r="A23" s="8" t="s">
        <v>60</v>
      </c>
      <c r="B23" s="37">
        <v>27342</v>
      </c>
      <c r="C23" s="37">
        <v>18763</v>
      </c>
      <c r="D23" s="37">
        <v>250203</v>
      </c>
      <c r="E23" s="37">
        <v>259046</v>
      </c>
      <c r="F23" s="10">
        <f t="shared" si="0"/>
        <v>3.5343301239393554</v>
      </c>
      <c r="G23" s="1"/>
      <c r="H23" s="1"/>
      <c r="I23" s="1"/>
    </row>
    <row r="24" spans="1:9" x14ac:dyDescent="0.25">
      <c r="A24" s="11" t="s">
        <v>61</v>
      </c>
      <c r="B24" s="38">
        <v>44</v>
      </c>
      <c r="C24" s="38">
        <v>652</v>
      </c>
      <c r="D24" s="38">
        <v>61</v>
      </c>
      <c r="E24" s="38">
        <v>1815</v>
      </c>
      <c r="F24" s="13">
        <f t="shared" si="0"/>
        <v>2875.4098360655739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0</v>
      </c>
      <c r="E26" s="38">
        <v>4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1384</v>
      </c>
      <c r="C28" s="38">
        <v>1165</v>
      </c>
      <c r="D28" s="38">
        <v>15634</v>
      </c>
      <c r="E28" s="38">
        <v>14541</v>
      </c>
      <c r="F28" s="13">
        <f t="shared" si="0"/>
        <v>-6.9911730843034405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70</v>
      </c>
      <c r="E29" s="37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38">
        <v>265</v>
      </c>
      <c r="C30" s="38">
        <v>0</v>
      </c>
      <c r="D30" s="38">
        <v>269</v>
      </c>
      <c r="E30" s="3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37">
        <v>15456</v>
      </c>
      <c r="C31" s="37">
        <v>14958</v>
      </c>
      <c r="D31" s="37">
        <v>134347</v>
      </c>
      <c r="E31" s="37">
        <v>169034</v>
      </c>
      <c r="F31" s="10">
        <f t="shared" si="0"/>
        <v>25.818961346364262</v>
      </c>
      <c r="G31" s="1"/>
      <c r="H31" s="1"/>
      <c r="I31" s="1"/>
    </row>
    <row r="32" spans="1:9" x14ac:dyDescent="0.25">
      <c r="A32" s="11" t="s">
        <v>69</v>
      </c>
      <c r="B32" s="38">
        <v>149919</v>
      </c>
      <c r="C32" s="38">
        <v>208400</v>
      </c>
      <c r="D32" s="38">
        <v>1672152</v>
      </c>
      <c r="E32" s="38">
        <v>1970902</v>
      </c>
      <c r="F32" s="13">
        <f t="shared" si="0"/>
        <v>17.866198766619306</v>
      </c>
      <c r="G32" s="1"/>
      <c r="H32" s="1"/>
      <c r="I32" s="1"/>
    </row>
    <row r="33" spans="1:9" x14ac:dyDescent="0.25">
      <c r="A33" s="8" t="s">
        <v>70</v>
      </c>
      <c r="B33" s="37">
        <v>655</v>
      </c>
      <c r="C33" s="37">
        <v>615</v>
      </c>
      <c r="D33" s="37">
        <v>6699</v>
      </c>
      <c r="E33" s="37">
        <v>8537</v>
      </c>
      <c r="F33" s="10">
        <f t="shared" si="0"/>
        <v>27.436930885206749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619</v>
      </c>
      <c r="E34" s="38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554876.5</v>
      </c>
      <c r="C35" s="15">
        <f t="shared" ref="C35:E35" si="1">SUM(C7:C34)</f>
        <v>547391.5</v>
      </c>
      <c r="D35" s="15">
        <f t="shared" si="1"/>
        <v>5814720.5</v>
      </c>
      <c r="E35" s="15">
        <f t="shared" si="1"/>
        <v>6034261.5</v>
      </c>
      <c r="F35" s="16">
        <f t="shared" si="0"/>
        <v>3.7756070992578259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2415556.5</v>
      </c>
      <c r="G38" s="42">
        <f>LOOKUP(E38,$A$38:$A$65,$C$38:$C$65)</f>
        <v>2635816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402</v>
      </c>
      <c r="C39" s="41">
        <f t="shared" ref="C39:C65" si="5">D8</f>
        <v>76</v>
      </c>
      <c r="D39" s="41">
        <f t="shared" ref="D39:D65" si="6">_xlfn.RANK.EQ(B39,$B$38:$B$65)+COUNTIF($B$38:$B$65,B39)-1</f>
        <v>12</v>
      </c>
      <c r="E39" s="42" t="str">
        <f t="shared" si="2"/>
        <v>VALENCIA</v>
      </c>
      <c r="F39" s="42">
        <f t="shared" ref="F39:F54" si="7">LOOKUP(E39,$A$38:$A$65,$B$38:$B$65)</f>
        <v>1970902</v>
      </c>
      <c r="G39" s="42">
        <f t="shared" ref="G39:G65" si="8">LOOKUP(E39,$A$38:$A$65,$C$38:$C$65)</f>
        <v>1672152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620750</v>
      </c>
      <c r="G40" s="42">
        <f t="shared" si="8"/>
        <v>542736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566476</v>
      </c>
      <c r="G41" s="42">
        <f t="shared" si="8"/>
        <v>550541.5</v>
      </c>
    </row>
    <row r="42" spans="1:9" x14ac:dyDescent="0.25">
      <c r="A42" s="42" t="str">
        <f t="shared" si="3"/>
        <v>BAHIA DE ALGECIRAS</v>
      </c>
      <c r="B42" s="41">
        <f t="shared" si="4"/>
        <v>2415556.5</v>
      </c>
      <c r="C42" s="41">
        <f t="shared" si="5"/>
        <v>2635816</v>
      </c>
      <c r="D42" s="41">
        <f t="shared" si="6"/>
        <v>1</v>
      </c>
      <c r="E42" s="42" t="str">
        <f t="shared" si="2"/>
        <v>MALAGA</v>
      </c>
      <c r="F42" s="42">
        <f t="shared" si="7"/>
        <v>259046</v>
      </c>
      <c r="G42" s="42">
        <f t="shared" si="8"/>
        <v>250203</v>
      </c>
    </row>
    <row r="43" spans="1:9" x14ac:dyDescent="0.25">
      <c r="A43" s="42" t="str">
        <f t="shared" si="3"/>
        <v>BAHIA DE CADIZ</v>
      </c>
      <c r="B43" s="41">
        <f t="shared" si="4"/>
        <v>947</v>
      </c>
      <c r="C43" s="41">
        <f t="shared" si="5"/>
        <v>1023</v>
      </c>
      <c r="D43" s="41">
        <f t="shared" si="6"/>
        <v>11</v>
      </c>
      <c r="E43" s="42" t="str">
        <f t="shared" si="2"/>
        <v>TARRAGONA</v>
      </c>
      <c r="F43" s="42">
        <f t="shared" si="7"/>
        <v>169034</v>
      </c>
      <c r="G43" s="42">
        <f t="shared" si="8"/>
        <v>134347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335</v>
      </c>
      <c r="D44" s="41">
        <f t="shared" si="6"/>
        <v>28</v>
      </c>
      <c r="E44" s="42" t="str">
        <f t="shared" si="2"/>
        <v>SANTA CRUZ DE TENERIFE</v>
      </c>
      <c r="F44" s="42">
        <f t="shared" si="7"/>
        <v>14541</v>
      </c>
      <c r="G44" s="42">
        <f t="shared" si="8"/>
        <v>15634</v>
      </c>
    </row>
    <row r="45" spans="1:9" x14ac:dyDescent="0.25">
      <c r="A45" s="42" t="str">
        <f t="shared" si="3"/>
        <v>BARCELONA</v>
      </c>
      <c r="B45" s="41">
        <f t="shared" si="4"/>
        <v>566476</v>
      </c>
      <c r="C45" s="41">
        <f t="shared" si="5"/>
        <v>550541.5</v>
      </c>
      <c r="D45" s="41">
        <f t="shared" si="6"/>
        <v>4</v>
      </c>
      <c r="E45" s="42" t="str">
        <f t="shared" si="2"/>
        <v>VIGO</v>
      </c>
      <c r="F45" s="42">
        <f t="shared" si="7"/>
        <v>8537</v>
      </c>
      <c r="G45" s="42">
        <f t="shared" si="8"/>
        <v>6699</v>
      </c>
    </row>
    <row r="46" spans="1:9" x14ac:dyDescent="0.25">
      <c r="A46" s="42" t="str">
        <f t="shared" si="3"/>
        <v>BILBAO</v>
      </c>
      <c r="B46" s="41">
        <f t="shared" si="4"/>
        <v>5691</v>
      </c>
      <c r="C46" s="41">
        <f t="shared" si="5"/>
        <v>4131</v>
      </c>
      <c r="D46" s="41">
        <f t="shared" si="6"/>
        <v>9</v>
      </c>
      <c r="E46" s="42" t="str">
        <f t="shared" si="2"/>
        <v>BILBAO</v>
      </c>
      <c r="F46" s="42">
        <f t="shared" si="7"/>
        <v>5691</v>
      </c>
      <c r="G46" s="42">
        <f t="shared" si="8"/>
        <v>4131</v>
      </c>
    </row>
    <row r="47" spans="1:9" x14ac:dyDescent="0.25">
      <c r="A47" s="42" t="str">
        <f t="shared" si="3"/>
        <v>CARTAGENA</v>
      </c>
      <c r="B47" s="41">
        <f t="shared" si="4"/>
        <v>111</v>
      </c>
      <c r="C47" s="41">
        <f t="shared" si="5"/>
        <v>0</v>
      </c>
      <c r="D47" s="41">
        <f t="shared" si="6"/>
        <v>14</v>
      </c>
      <c r="E47" s="42" t="str">
        <f t="shared" si="2"/>
        <v>MARIN Y RIA DE PONTEVEDRA</v>
      </c>
      <c r="F47" s="42">
        <f t="shared" si="7"/>
        <v>1815</v>
      </c>
      <c r="G47" s="42">
        <f t="shared" si="8"/>
        <v>61</v>
      </c>
    </row>
    <row r="48" spans="1:9" x14ac:dyDescent="0.25">
      <c r="A48" s="42" t="str">
        <f t="shared" si="3"/>
        <v>CASTELLON</v>
      </c>
      <c r="B48" s="41">
        <f t="shared" si="4"/>
        <v>328</v>
      </c>
      <c r="C48" s="41">
        <f t="shared" si="5"/>
        <v>4</v>
      </c>
      <c r="D48" s="41">
        <f t="shared" si="6"/>
        <v>13</v>
      </c>
      <c r="E48" s="42" t="str">
        <f t="shared" si="2"/>
        <v>BAHIA DE CADIZ</v>
      </c>
      <c r="F48" s="42">
        <f t="shared" si="7"/>
        <v>947</v>
      </c>
      <c r="G48" s="42">
        <f t="shared" si="8"/>
        <v>1023</v>
      </c>
    </row>
    <row r="49" spans="1:7" x14ac:dyDescent="0.25">
      <c r="A49" s="42" t="str">
        <f t="shared" si="3"/>
        <v>CEUTA</v>
      </c>
      <c r="B49" s="41">
        <f t="shared" si="4"/>
        <v>19</v>
      </c>
      <c r="C49" s="41">
        <f t="shared" si="5"/>
        <v>4</v>
      </c>
      <c r="D49" s="41">
        <f t="shared" si="6"/>
        <v>16</v>
      </c>
      <c r="E49" s="42" t="str">
        <f t="shared" si="2"/>
        <v>ALICANTE</v>
      </c>
      <c r="F49" s="42">
        <f t="shared" si="7"/>
        <v>402</v>
      </c>
      <c r="G49" s="42">
        <f t="shared" si="8"/>
        <v>76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328</v>
      </c>
      <c r="G50" s="42">
        <f t="shared" si="8"/>
        <v>4</v>
      </c>
    </row>
    <row r="51" spans="1:7" x14ac:dyDescent="0.25">
      <c r="A51" s="42" t="str">
        <f t="shared" si="3"/>
        <v>GIJON</v>
      </c>
      <c r="B51" s="41">
        <f t="shared" si="4"/>
        <v>102</v>
      </c>
      <c r="C51" s="41">
        <f t="shared" si="5"/>
        <v>0</v>
      </c>
      <c r="D51" s="41">
        <f t="shared" si="6"/>
        <v>15</v>
      </c>
      <c r="E51" s="42" t="str">
        <f t="shared" si="2"/>
        <v>CARTAGENA</v>
      </c>
      <c r="F51" s="42">
        <f t="shared" si="7"/>
        <v>111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GIJON</v>
      </c>
      <c r="F52" s="42">
        <f t="shared" si="7"/>
        <v>102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620750</v>
      </c>
      <c r="C53" s="41">
        <f t="shared" si="5"/>
        <v>542736</v>
      </c>
      <c r="D53" s="41">
        <f t="shared" si="6"/>
        <v>3</v>
      </c>
      <c r="E53" s="42" t="str">
        <f t="shared" si="2"/>
        <v>CEUTA</v>
      </c>
      <c r="F53" s="42">
        <f t="shared" si="7"/>
        <v>19</v>
      </c>
      <c r="G53" s="42">
        <f t="shared" si="8"/>
        <v>4</v>
      </c>
    </row>
    <row r="54" spans="1:7" x14ac:dyDescent="0.25">
      <c r="A54" s="42" t="str">
        <f t="shared" si="3"/>
        <v>MALAGA</v>
      </c>
      <c r="B54" s="41">
        <f t="shared" si="4"/>
        <v>259046</v>
      </c>
      <c r="C54" s="41">
        <f t="shared" si="5"/>
        <v>250203</v>
      </c>
      <c r="D54" s="41">
        <f t="shared" si="6"/>
        <v>5</v>
      </c>
      <c r="E54" s="42" t="str">
        <f t="shared" si="2"/>
        <v>MOTRIL</v>
      </c>
      <c r="F54" s="42">
        <f t="shared" si="7"/>
        <v>4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1815</v>
      </c>
      <c r="C55" s="41">
        <f t="shared" si="5"/>
        <v>61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4</v>
      </c>
      <c r="C57" s="41">
        <f t="shared" si="5"/>
        <v>0</v>
      </c>
      <c r="D57" s="41">
        <f t="shared" si="6"/>
        <v>17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14541</v>
      </c>
      <c r="C59" s="41">
        <f t="shared" si="5"/>
        <v>15634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70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269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169034</v>
      </c>
      <c r="C62" s="41">
        <f t="shared" si="5"/>
        <v>134347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1970902</v>
      </c>
      <c r="C63" s="41">
        <f t="shared" si="5"/>
        <v>1672152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8537</v>
      </c>
      <c r="C64" s="41">
        <f t="shared" si="5"/>
        <v>6699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619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Noviembre</v>
      </c>
      <c r="C5" s="46"/>
      <c r="D5" s="45" t="s">
        <v>40</v>
      </c>
      <c r="E5" s="46"/>
      <c r="F5" s="46"/>
      <c r="L5" s="39">
        <f>'Resumen general'!I4</f>
        <v>40554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4</v>
      </c>
      <c r="C7" s="9">
        <v>0</v>
      </c>
      <c r="D7" s="9">
        <v>509</v>
      </c>
      <c r="E7" s="9">
        <v>61</v>
      </c>
      <c r="F7" s="10">
        <f>((E7*100)/D7)-100</f>
        <v>-88.015717092337923</v>
      </c>
      <c r="G7" s="1"/>
      <c r="H7" s="1"/>
      <c r="I7" s="1"/>
    </row>
    <row r="8" spans="1:12" x14ac:dyDescent="0.25">
      <c r="A8" s="11" t="s">
        <v>45</v>
      </c>
      <c r="B8" s="12">
        <v>11534</v>
      </c>
      <c r="C8" s="12">
        <v>9715</v>
      </c>
      <c r="D8" s="12">
        <v>110795</v>
      </c>
      <c r="E8" s="12">
        <v>114729</v>
      </c>
      <c r="F8" s="13">
        <f t="shared" ref="F8:F35" si="0">((E8*100)/D8)-100</f>
        <v>3.5507017464687038</v>
      </c>
      <c r="G8" s="1"/>
      <c r="H8" s="1"/>
      <c r="I8" s="1"/>
    </row>
    <row r="9" spans="1:12" x14ac:dyDescent="0.25">
      <c r="A9" s="8" t="s">
        <v>46</v>
      </c>
      <c r="B9" s="9">
        <v>217</v>
      </c>
      <c r="C9" s="9">
        <v>310</v>
      </c>
      <c r="D9" s="9">
        <v>436</v>
      </c>
      <c r="E9" s="9">
        <v>2347</v>
      </c>
      <c r="F9" s="10">
        <f t="shared" si="0"/>
        <v>438.30275229357801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2384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989</v>
      </c>
      <c r="C11" s="9">
        <v>1620</v>
      </c>
      <c r="D11" s="9">
        <v>9972</v>
      </c>
      <c r="E11" s="9">
        <v>9013.01</v>
      </c>
      <c r="F11" s="10">
        <f t="shared" si="0"/>
        <v>-9.6168271159245933</v>
      </c>
      <c r="G11" s="1"/>
      <c r="H11" s="1"/>
      <c r="I11" s="1"/>
    </row>
    <row r="12" spans="1:12" x14ac:dyDescent="0.25">
      <c r="A12" s="11" t="s">
        <v>49</v>
      </c>
      <c r="B12" s="12">
        <v>5803.5</v>
      </c>
      <c r="C12" s="12">
        <v>3908.5</v>
      </c>
      <c r="D12" s="12">
        <v>54804</v>
      </c>
      <c r="E12" s="12">
        <v>57901</v>
      </c>
      <c r="F12" s="13">
        <f t="shared" si="0"/>
        <v>5.6510473688051945</v>
      </c>
      <c r="G12" s="1"/>
      <c r="H12" s="1"/>
      <c r="I12" s="1"/>
    </row>
    <row r="13" spans="1:12" x14ac:dyDescent="0.25">
      <c r="A13" s="8" t="s">
        <v>50</v>
      </c>
      <c r="B13" s="9">
        <v>6385</v>
      </c>
      <c r="C13" s="9">
        <v>5112</v>
      </c>
      <c r="D13" s="9">
        <v>121801</v>
      </c>
      <c r="E13" s="9">
        <v>73220</v>
      </c>
      <c r="F13" s="10">
        <f t="shared" si="0"/>
        <v>-39.88555102174859</v>
      </c>
      <c r="G13" s="1"/>
      <c r="H13" s="1"/>
      <c r="I13" s="1"/>
    </row>
    <row r="14" spans="1:12" x14ac:dyDescent="0.25">
      <c r="A14" s="11" t="s">
        <v>51</v>
      </c>
      <c r="B14" s="12">
        <v>16385</v>
      </c>
      <c r="C14" s="12">
        <v>15621.5</v>
      </c>
      <c r="D14" s="12">
        <v>208288.5</v>
      </c>
      <c r="E14" s="12">
        <v>181965</v>
      </c>
      <c r="F14" s="13">
        <f t="shared" si="0"/>
        <v>-12.637999697534909</v>
      </c>
      <c r="G14" s="1"/>
      <c r="H14" s="1"/>
      <c r="I14" s="1"/>
    </row>
    <row r="15" spans="1:12" x14ac:dyDescent="0.25">
      <c r="A15" s="8" t="s">
        <v>52</v>
      </c>
      <c r="B15" s="9">
        <v>3665</v>
      </c>
      <c r="C15" s="9">
        <v>4029.5</v>
      </c>
      <c r="D15" s="9">
        <v>50119.25</v>
      </c>
      <c r="E15" s="9">
        <v>46377.25</v>
      </c>
      <c r="F15" s="10">
        <f t="shared" si="0"/>
        <v>-7.4661931293864114</v>
      </c>
      <c r="G15" s="1"/>
      <c r="H15" s="1"/>
      <c r="I15" s="1"/>
    </row>
    <row r="16" spans="1:12" x14ac:dyDescent="0.25">
      <c r="A16" s="11" t="s">
        <v>53</v>
      </c>
      <c r="B16" s="12">
        <v>4089</v>
      </c>
      <c r="C16" s="12">
        <v>3249</v>
      </c>
      <c r="D16" s="12">
        <v>28375</v>
      </c>
      <c r="E16" s="12">
        <v>40364</v>
      </c>
      <c r="F16" s="13">
        <f t="shared" si="0"/>
        <v>42.25198237885462</v>
      </c>
      <c r="G16" s="1"/>
      <c r="H16" s="1"/>
      <c r="I16" s="1"/>
    </row>
    <row r="17" spans="1:9" x14ac:dyDescent="0.25">
      <c r="A17" s="8" t="s">
        <v>54</v>
      </c>
      <c r="B17" s="9">
        <v>84</v>
      </c>
      <c r="C17" s="9">
        <v>266</v>
      </c>
      <c r="D17" s="9">
        <v>553</v>
      </c>
      <c r="E17" s="9">
        <v>2847</v>
      </c>
      <c r="F17" s="10">
        <f t="shared" si="0"/>
        <v>414.8282097649186</v>
      </c>
      <c r="G17" s="1"/>
      <c r="H17" s="1"/>
      <c r="I17" s="1"/>
    </row>
    <row r="18" spans="1:9" x14ac:dyDescent="0.25">
      <c r="A18" s="11" t="s">
        <v>55</v>
      </c>
      <c r="B18" s="12">
        <v>1085</v>
      </c>
      <c r="C18" s="12">
        <v>846</v>
      </c>
      <c r="D18" s="12">
        <v>11866</v>
      </c>
      <c r="E18" s="12">
        <v>8056</v>
      </c>
      <c r="F18" s="13">
        <f t="shared" si="0"/>
        <v>-32.108545423900225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783</v>
      </c>
      <c r="C20" s="12">
        <v>1221</v>
      </c>
      <c r="D20" s="12">
        <v>9519</v>
      </c>
      <c r="E20" s="12">
        <v>9814</v>
      </c>
      <c r="F20" s="13">
        <f t="shared" si="0"/>
        <v>3.0990650278390603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30423</v>
      </c>
      <c r="C22" s="12">
        <v>31238</v>
      </c>
      <c r="D22" s="12">
        <v>302468</v>
      </c>
      <c r="E22" s="12">
        <v>317438</v>
      </c>
      <c r="F22" s="13">
        <f t="shared" si="0"/>
        <v>4.949283891188486</v>
      </c>
      <c r="G22" s="1"/>
      <c r="H22" s="1"/>
      <c r="I22" s="1"/>
    </row>
    <row r="23" spans="1:9" x14ac:dyDescent="0.25">
      <c r="A23" s="8" t="s">
        <v>60</v>
      </c>
      <c r="B23" s="9">
        <v>853</v>
      </c>
      <c r="C23" s="9">
        <v>1089</v>
      </c>
      <c r="D23" s="9">
        <v>10908</v>
      </c>
      <c r="E23" s="9">
        <v>11250</v>
      </c>
      <c r="F23" s="10">
        <f t="shared" si="0"/>
        <v>3.135313531353134</v>
      </c>
      <c r="G23" s="1"/>
      <c r="H23" s="1"/>
      <c r="I23" s="1"/>
    </row>
    <row r="24" spans="1:9" x14ac:dyDescent="0.25">
      <c r="A24" s="11" t="s">
        <v>61</v>
      </c>
      <c r="B24" s="12">
        <v>1844</v>
      </c>
      <c r="C24" s="12">
        <v>2095</v>
      </c>
      <c r="D24" s="12">
        <v>13311</v>
      </c>
      <c r="E24" s="12">
        <v>25938</v>
      </c>
      <c r="F24" s="13">
        <f t="shared" si="0"/>
        <v>94.861392832995278</v>
      </c>
      <c r="G24" s="1"/>
      <c r="H24" s="1"/>
      <c r="I24" s="1"/>
    </row>
    <row r="25" spans="1:9" x14ac:dyDescent="0.25">
      <c r="A25" s="8" t="s">
        <v>62</v>
      </c>
      <c r="B25" s="9">
        <v>1006</v>
      </c>
      <c r="C25" s="9">
        <v>968</v>
      </c>
      <c r="D25" s="9">
        <v>11598</v>
      </c>
      <c r="E25" s="9">
        <v>12440</v>
      </c>
      <c r="F25" s="10">
        <f t="shared" si="0"/>
        <v>7.2598723917916885</v>
      </c>
      <c r="G25" s="1"/>
      <c r="H25" s="1"/>
      <c r="I25" s="1"/>
    </row>
    <row r="26" spans="1:9" x14ac:dyDescent="0.25">
      <c r="A26" s="11" t="s">
        <v>63</v>
      </c>
      <c r="B26" s="12">
        <v>119</v>
      </c>
      <c r="C26" s="12">
        <v>167</v>
      </c>
      <c r="D26" s="12">
        <v>227</v>
      </c>
      <c r="E26" s="12">
        <v>909</v>
      </c>
      <c r="F26" s="13">
        <f t="shared" si="0"/>
        <v>300.44052863436121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27267</v>
      </c>
      <c r="C28" s="12">
        <v>26366</v>
      </c>
      <c r="D28" s="12">
        <v>264210</v>
      </c>
      <c r="E28" s="12">
        <v>271552</v>
      </c>
      <c r="F28" s="13">
        <f t="shared" si="0"/>
        <v>2.7788501570720285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10228</v>
      </c>
      <c r="C30" s="12">
        <v>12639</v>
      </c>
      <c r="D30" s="12">
        <v>100663</v>
      </c>
      <c r="E30" s="12">
        <v>118396</v>
      </c>
      <c r="F30" s="13">
        <f t="shared" si="0"/>
        <v>17.616204563742386</v>
      </c>
      <c r="G30" s="1"/>
      <c r="H30" s="1"/>
      <c r="I30" s="1"/>
    </row>
    <row r="31" spans="1:9" x14ac:dyDescent="0.25">
      <c r="A31" s="8" t="s">
        <v>68</v>
      </c>
      <c r="B31" s="9">
        <v>853</v>
      </c>
      <c r="C31" s="9">
        <v>2388</v>
      </c>
      <c r="D31" s="9">
        <v>13624</v>
      </c>
      <c r="E31" s="9">
        <v>12587</v>
      </c>
      <c r="F31" s="10">
        <f t="shared" si="0"/>
        <v>-7.6115678214914908</v>
      </c>
      <c r="G31" s="1"/>
      <c r="H31" s="1"/>
      <c r="I31" s="1"/>
    </row>
    <row r="32" spans="1:9" x14ac:dyDescent="0.25">
      <c r="A32" s="11" t="s">
        <v>69</v>
      </c>
      <c r="B32" s="12">
        <v>12096</v>
      </c>
      <c r="C32" s="12">
        <v>12162</v>
      </c>
      <c r="D32" s="12">
        <v>143779</v>
      </c>
      <c r="E32" s="12">
        <v>124064</v>
      </c>
      <c r="F32" s="13">
        <f t="shared" si="0"/>
        <v>-13.712016358438987</v>
      </c>
      <c r="G32" s="1"/>
      <c r="H32" s="1"/>
      <c r="I32" s="1"/>
    </row>
    <row r="33" spans="1:9" x14ac:dyDescent="0.25">
      <c r="A33" s="8" t="s">
        <v>70</v>
      </c>
      <c r="B33" s="9">
        <v>4588</v>
      </c>
      <c r="C33" s="9">
        <v>3186</v>
      </c>
      <c r="D33" s="9">
        <v>44226</v>
      </c>
      <c r="E33" s="9">
        <v>36808</v>
      </c>
      <c r="F33" s="10">
        <f t="shared" si="0"/>
        <v>-16.772938995161212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10331</v>
      </c>
      <c r="E34" s="12">
        <v>34</v>
      </c>
      <c r="F34" s="13">
        <f t="shared" si="0"/>
        <v>-99.670893427548151</v>
      </c>
      <c r="G34" s="1"/>
      <c r="H34" s="1"/>
      <c r="I34" s="1"/>
    </row>
    <row r="35" spans="1:9" x14ac:dyDescent="0.25">
      <c r="A35" s="14" t="s">
        <v>72</v>
      </c>
      <c r="B35" s="15">
        <f>SUM(B7:B34)</f>
        <v>140300.5</v>
      </c>
      <c r="C35" s="15">
        <f t="shared" ref="C35:E35" si="1">SUM(C7:C34)</f>
        <v>138196.5</v>
      </c>
      <c r="D35" s="15">
        <f t="shared" si="1"/>
        <v>1524766.75</v>
      </c>
      <c r="E35" s="15">
        <f t="shared" si="1"/>
        <v>1478110.26</v>
      </c>
      <c r="F35" s="16">
        <f t="shared" si="0"/>
        <v>-3.0599099829531298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61</v>
      </c>
      <c r="C38" s="41">
        <f>D7</f>
        <v>509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LAS PALMAS</v>
      </c>
      <c r="F38" s="42">
        <f>LOOKUP(E38,$A$38:$A$65,$B$38:$B$65)</f>
        <v>317438</v>
      </c>
      <c r="G38" s="42">
        <f>LOOKUP(E38,$A$38:$A$65,$C$38:$C$65)</f>
        <v>302468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114729</v>
      </c>
      <c r="C39" s="41">
        <f t="shared" ref="C39:C65" si="5">D8</f>
        <v>110795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271552</v>
      </c>
      <c r="G39" s="42">
        <f t="shared" ref="G39:G65" si="8">LOOKUP(E39,$A$38:$A$65,$C$38:$C$65)</f>
        <v>264210</v>
      </c>
    </row>
    <row r="40" spans="1:9" x14ac:dyDescent="0.25">
      <c r="A40" s="42" t="str">
        <f t="shared" si="3"/>
        <v>ALMERIA</v>
      </c>
      <c r="B40" s="41">
        <f t="shared" si="4"/>
        <v>2347</v>
      </c>
      <c r="C40" s="41">
        <f t="shared" si="5"/>
        <v>436</v>
      </c>
      <c r="D40" s="41">
        <f t="shared" si="6"/>
        <v>20</v>
      </c>
      <c r="E40" s="42" t="str">
        <f t="shared" si="2"/>
        <v>BARCELONA</v>
      </c>
      <c r="F40" s="42">
        <f t="shared" si="7"/>
        <v>181965</v>
      </c>
      <c r="G40" s="42">
        <f t="shared" si="8"/>
        <v>208288.5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2384</v>
      </c>
      <c r="D41" s="41">
        <f t="shared" si="6"/>
        <v>28</v>
      </c>
      <c r="E41" s="42" t="str">
        <f t="shared" si="2"/>
        <v>VALENCIA</v>
      </c>
      <c r="F41" s="42">
        <f t="shared" si="7"/>
        <v>124064</v>
      </c>
      <c r="G41" s="42">
        <f t="shared" si="8"/>
        <v>143779</v>
      </c>
    </row>
    <row r="42" spans="1:9" x14ac:dyDescent="0.25">
      <c r="A42" s="42" t="str">
        <f t="shared" si="3"/>
        <v>BAHIA DE ALGECIRAS</v>
      </c>
      <c r="B42" s="41">
        <f t="shared" si="4"/>
        <v>9013.01</v>
      </c>
      <c r="C42" s="41">
        <f t="shared" si="5"/>
        <v>9972</v>
      </c>
      <c r="D42" s="41">
        <f t="shared" si="6"/>
        <v>17</v>
      </c>
      <c r="E42" s="42" t="str">
        <f t="shared" si="2"/>
        <v>SEVILLA</v>
      </c>
      <c r="F42" s="42">
        <f t="shared" si="7"/>
        <v>118396</v>
      </c>
      <c r="G42" s="42">
        <f t="shared" si="8"/>
        <v>100663</v>
      </c>
    </row>
    <row r="43" spans="1:9" x14ac:dyDescent="0.25">
      <c r="A43" s="42" t="str">
        <f t="shared" si="3"/>
        <v>BAHIA DE CADIZ</v>
      </c>
      <c r="B43" s="41">
        <f t="shared" si="4"/>
        <v>57901</v>
      </c>
      <c r="C43" s="41">
        <f t="shared" si="5"/>
        <v>54804</v>
      </c>
      <c r="D43" s="41">
        <f t="shared" si="6"/>
        <v>8</v>
      </c>
      <c r="E43" s="42" t="str">
        <f t="shared" si="2"/>
        <v>ALICANTE</v>
      </c>
      <c r="F43" s="42">
        <f t="shared" si="7"/>
        <v>114729</v>
      </c>
      <c r="G43" s="42">
        <f t="shared" si="8"/>
        <v>110795</v>
      </c>
    </row>
    <row r="44" spans="1:9" x14ac:dyDescent="0.25">
      <c r="A44" s="42" t="str">
        <f t="shared" si="3"/>
        <v>BALEARES</v>
      </c>
      <c r="B44" s="41">
        <f t="shared" si="4"/>
        <v>73220</v>
      </c>
      <c r="C44" s="41">
        <f t="shared" si="5"/>
        <v>121801</v>
      </c>
      <c r="D44" s="41">
        <f t="shared" si="6"/>
        <v>7</v>
      </c>
      <c r="E44" s="42" t="str">
        <f t="shared" si="2"/>
        <v>BALEARES</v>
      </c>
      <c r="F44" s="42">
        <f t="shared" si="7"/>
        <v>73220</v>
      </c>
      <c r="G44" s="42">
        <f t="shared" si="8"/>
        <v>121801</v>
      </c>
    </row>
    <row r="45" spans="1:9" x14ac:dyDescent="0.25">
      <c r="A45" s="42" t="str">
        <f t="shared" si="3"/>
        <v>BARCELONA</v>
      </c>
      <c r="B45" s="41">
        <f t="shared" si="4"/>
        <v>181965</v>
      </c>
      <c r="C45" s="41">
        <f t="shared" si="5"/>
        <v>208288.5</v>
      </c>
      <c r="D45" s="41">
        <f t="shared" si="6"/>
        <v>3</v>
      </c>
      <c r="E45" s="42" t="str">
        <f t="shared" si="2"/>
        <v>BAHIA DE CADIZ</v>
      </c>
      <c r="F45" s="42">
        <f t="shared" si="7"/>
        <v>57901</v>
      </c>
      <c r="G45" s="42">
        <f t="shared" si="8"/>
        <v>54804</v>
      </c>
    </row>
    <row r="46" spans="1:9" x14ac:dyDescent="0.25">
      <c r="A46" s="42" t="str">
        <f t="shared" si="3"/>
        <v>BILBAO</v>
      </c>
      <c r="B46" s="41">
        <f t="shared" si="4"/>
        <v>46377.25</v>
      </c>
      <c r="C46" s="41">
        <f t="shared" si="5"/>
        <v>50119.25</v>
      </c>
      <c r="D46" s="41">
        <f t="shared" si="6"/>
        <v>9</v>
      </c>
      <c r="E46" s="42" t="str">
        <f t="shared" si="2"/>
        <v>BILBAO</v>
      </c>
      <c r="F46" s="42">
        <f t="shared" si="7"/>
        <v>46377.25</v>
      </c>
      <c r="G46" s="42">
        <f t="shared" si="8"/>
        <v>50119.25</v>
      </c>
    </row>
    <row r="47" spans="1:9" x14ac:dyDescent="0.25">
      <c r="A47" s="42" t="str">
        <f t="shared" si="3"/>
        <v>CARTAGENA</v>
      </c>
      <c r="B47" s="41">
        <f t="shared" si="4"/>
        <v>40364</v>
      </c>
      <c r="C47" s="41">
        <f t="shared" si="5"/>
        <v>28375</v>
      </c>
      <c r="D47" s="41">
        <f t="shared" si="6"/>
        <v>10</v>
      </c>
      <c r="E47" s="42" t="str">
        <f t="shared" si="2"/>
        <v>CARTAGENA</v>
      </c>
      <c r="F47" s="42">
        <f t="shared" si="7"/>
        <v>40364</v>
      </c>
      <c r="G47" s="42">
        <f t="shared" si="8"/>
        <v>28375</v>
      </c>
    </row>
    <row r="48" spans="1:9" x14ac:dyDescent="0.25">
      <c r="A48" s="42" t="str">
        <f t="shared" si="3"/>
        <v>CASTELLON</v>
      </c>
      <c r="B48" s="41">
        <f t="shared" si="4"/>
        <v>2847</v>
      </c>
      <c r="C48" s="41">
        <f t="shared" si="5"/>
        <v>553</v>
      </c>
      <c r="D48" s="41">
        <f t="shared" si="6"/>
        <v>19</v>
      </c>
      <c r="E48" s="42" t="str">
        <f t="shared" si="2"/>
        <v>VIGO</v>
      </c>
      <c r="F48" s="42">
        <f t="shared" si="7"/>
        <v>36808</v>
      </c>
      <c r="G48" s="42">
        <f t="shared" si="8"/>
        <v>44226</v>
      </c>
    </row>
    <row r="49" spans="1:7" x14ac:dyDescent="0.25">
      <c r="A49" s="42" t="str">
        <f t="shared" si="3"/>
        <v>CEUTA</v>
      </c>
      <c r="B49" s="41">
        <f t="shared" si="4"/>
        <v>8056</v>
      </c>
      <c r="C49" s="41">
        <f t="shared" si="5"/>
        <v>11866</v>
      </c>
      <c r="D49" s="41">
        <f t="shared" si="6"/>
        <v>18</v>
      </c>
      <c r="E49" s="42" t="str">
        <f t="shared" si="2"/>
        <v>MARIN Y RIA DE PONTEVEDRA</v>
      </c>
      <c r="F49" s="42">
        <f t="shared" si="7"/>
        <v>25938</v>
      </c>
      <c r="G49" s="42">
        <f t="shared" si="8"/>
        <v>13311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TARRAGONA</v>
      </c>
      <c r="F50" s="42">
        <f t="shared" si="7"/>
        <v>12587</v>
      </c>
      <c r="G50" s="42">
        <f t="shared" si="8"/>
        <v>13624</v>
      </c>
    </row>
    <row r="51" spans="1:7" x14ac:dyDescent="0.25">
      <c r="A51" s="42" t="str">
        <f t="shared" si="3"/>
        <v>GIJON</v>
      </c>
      <c r="B51" s="41">
        <f t="shared" si="4"/>
        <v>9814</v>
      </c>
      <c r="C51" s="41">
        <f t="shared" si="5"/>
        <v>9519</v>
      </c>
      <c r="D51" s="41">
        <f t="shared" si="6"/>
        <v>16</v>
      </c>
      <c r="E51" s="42" t="str">
        <f t="shared" si="2"/>
        <v>MELILLA</v>
      </c>
      <c r="F51" s="42">
        <f t="shared" si="7"/>
        <v>12440</v>
      </c>
      <c r="G51" s="42">
        <f t="shared" si="8"/>
        <v>11598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MALAGA</v>
      </c>
      <c r="F52" s="42">
        <f t="shared" si="7"/>
        <v>11250</v>
      </c>
      <c r="G52" s="42">
        <f t="shared" si="8"/>
        <v>10908</v>
      </c>
    </row>
    <row r="53" spans="1:7" x14ac:dyDescent="0.25">
      <c r="A53" s="42" t="str">
        <f t="shared" si="3"/>
        <v>LAS PALMAS</v>
      </c>
      <c r="B53" s="41">
        <f t="shared" si="4"/>
        <v>317438</v>
      </c>
      <c r="C53" s="41">
        <f t="shared" si="5"/>
        <v>302468</v>
      </c>
      <c r="D53" s="41">
        <f t="shared" si="6"/>
        <v>1</v>
      </c>
      <c r="E53" s="42" t="str">
        <f t="shared" si="2"/>
        <v>GIJON</v>
      </c>
      <c r="F53" s="42">
        <f t="shared" si="7"/>
        <v>9814</v>
      </c>
      <c r="G53" s="42">
        <f t="shared" si="8"/>
        <v>9519</v>
      </c>
    </row>
    <row r="54" spans="1:7" x14ac:dyDescent="0.25">
      <c r="A54" s="42" t="str">
        <f t="shared" si="3"/>
        <v>MALAGA</v>
      </c>
      <c r="B54" s="41">
        <f t="shared" si="4"/>
        <v>11250</v>
      </c>
      <c r="C54" s="41">
        <f t="shared" si="5"/>
        <v>10908</v>
      </c>
      <c r="D54" s="41">
        <f t="shared" si="6"/>
        <v>15</v>
      </c>
      <c r="E54" s="42" t="str">
        <f t="shared" si="2"/>
        <v>BAHIA DE ALGECIRAS</v>
      </c>
      <c r="F54" s="42">
        <f t="shared" si="7"/>
        <v>9013.01</v>
      </c>
      <c r="G54" s="42">
        <f t="shared" si="8"/>
        <v>9972</v>
      </c>
    </row>
    <row r="55" spans="1:7" x14ac:dyDescent="0.25">
      <c r="A55" s="42" t="str">
        <f t="shared" si="3"/>
        <v>MARIN Y RIA DE PONTEVEDRA</v>
      </c>
      <c r="B55" s="41">
        <f t="shared" si="4"/>
        <v>25938</v>
      </c>
      <c r="C55" s="41">
        <f t="shared" si="5"/>
        <v>13311</v>
      </c>
      <c r="D55" s="41">
        <f t="shared" si="6"/>
        <v>12</v>
      </c>
      <c r="E55" s="42" t="str">
        <f t="shared" si="2"/>
        <v>CEUTA</v>
      </c>
      <c r="F55" s="42">
        <f t="shared" si="7"/>
        <v>8056</v>
      </c>
      <c r="G55" s="42">
        <f t="shared" si="8"/>
        <v>11866</v>
      </c>
    </row>
    <row r="56" spans="1:7" x14ac:dyDescent="0.25">
      <c r="A56" s="42" t="str">
        <f t="shared" si="3"/>
        <v>MELILLA</v>
      </c>
      <c r="B56" s="41">
        <f t="shared" si="4"/>
        <v>12440</v>
      </c>
      <c r="C56" s="41">
        <f t="shared" si="5"/>
        <v>11598</v>
      </c>
      <c r="D56" s="41">
        <f t="shared" si="6"/>
        <v>14</v>
      </c>
      <c r="E56" s="42" t="str">
        <f t="shared" si="2"/>
        <v>CASTELLON</v>
      </c>
      <c r="F56" s="42">
        <f t="shared" si="7"/>
        <v>2847</v>
      </c>
      <c r="G56" s="42">
        <f t="shared" si="8"/>
        <v>553</v>
      </c>
    </row>
    <row r="57" spans="1:7" x14ac:dyDescent="0.25">
      <c r="A57" s="42" t="str">
        <f t="shared" si="3"/>
        <v>MOTRIL</v>
      </c>
      <c r="B57" s="41">
        <f t="shared" si="4"/>
        <v>909</v>
      </c>
      <c r="C57" s="41">
        <f t="shared" si="5"/>
        <v>227</v>
      </c>
      <c r="D57" s="41">
        <f t="shared" si="6"/>
        <v>21</v>
      </c>
      <c r="E57" s="42" t="str">
        <f t="shared" si="2"/>
        <v>ALMERIA</v>
      </c>
      <c r="F57" s="42">
        <f t="shared" si="7"/>
        <v>2347</v>
      </c>
      <c r="G57" s="42">
        <f t="shared" si="8"/>
        <v>436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909</v>
      </c>
      <c r="G58" s="42">
        <f t="shared" si="8"/>
        <v>227</v>
      </c>
    </row>
    <row r="59" spans="1:7" x14ac:dyDescent="0.25">
      <c r="A59" s="42" t="str">
        <f t="shared" si="3"/>
        <v>SANTA CRUZ DE TENERIFE</v>
      </c>
      <c r="B59" s="41">
        <f t="shared" si="4"/>
        <v>271552</v>
      </c>
      <c r="C59" s="41">
        <f t="shared" si="5"/>
        <v>264210</v>
      </c>
      <c r="D59" s="41">
        <f t="shared" si="6"/>
        <v>2</v>
      </c>
      <c r="E59" s="42" t="str">
        <f t="shared" si="2"/>
        <v>A CORUÑA</v>
      </c>
      <c r="F59" s="42">
        <f t="shared" si="7"/>
        <v>61</v>
      </c>
      <c r="G59" s="42">
        <f t="shared" si="8"/>
        <v>509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VILAGARCIA</v>
      </c>
      <c r="F60" s="42">
        <f t="shared" si="7"/>
        <v>34</v>
      </c>
      <c r="G60" s="42">
        <f t="shared" si="8"/>
        <v>10331</v>
      </c>
    </row>
    <row r="61" spans="1:7" x14ac:dyDescent="0.25">
      <c r="A61" s="42" t="str">
        <f t="shared" si="3"/>
        <v>SEVILLA</v>
      </c>
      <c r="B61" s="41">
        <f t="shared" si="4"/>
        <v>118396</v>
      </c>
      <c r="C61" s="41">
        <f t="shared" si="5"/>
        <v>100663</v>
      </c>
      <c r="D61" s="41">
        <f t="shared" si="6"/>
        <v>5</v>
      </c>
      <c r="E61" s="42" t="e">
        <f t="shared" si="2"/>
        <v>#N/A</v>
      </c>
      <c r="F61" s="42" t="e">
        <f t="shared" si="7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12587</v>
      </c>
      <c r="C62" s="41">
        <f t="shared" si="5"/>
        <v>13624</v>
      </c>
      <c r="D62" s="41">
        <f t="shared" si="6"/>
        <v>13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124064</v>
      </c>
      <c r="C63" s="41">
        <f t="shared" si="5"/>
        <v>143779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36808</v>
      </c>
      <c r="C64" s="41">
        <f t="shared" si="5"/>
        <v>44226</v>
      </c>
      <c r="D64" s="41">
        <f t="shared" si="6"/>
        <v>11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34</v>
      </c>
      <c r="C65" s="41">
        <f t="shared" si="5"/>
        <v>10331</v>
      </c>
      <c r="D65" s="41">
        <f t="shared" si="6"/>
        <v>23</v>
      </c>
      <c r="E65" s="42" t="str">
        <f t="shared" si="2"/>
        <v>AVILES</v>
      </c>
      <c r="F65" s="42">
        <f t="shared" si="7"/>
        <v>0</v>
      </c>
      <c r="G65" s="42">
        <f t="shared" si="8"/>
        <v>2384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Noviembre</v>
      </c>
      <c r="C5" s="46"/>
      <c r="D5" s="45" t="s">
        <v>40</v>
      </c>
      <c r="E5" s="46"/>
      <c r="F5" s="46"/>
      <c r="L5" s="39">
        <f>'Resumen general'!I4</f>
        <v>40554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619</v>
      </c>
      <c r="C7" s="9">
        <v>344</v>
      </c>
      <c r="D7" s="9">
        <v>6887</v>
      </c>
      <c r="E7" s="9">
        <v>5119</v>
      </c>
      <c r="F7" s="10">
        <f>((E7*100)/D7)-100</f>
        <v>-25.67155510381879</v>
      </c>
      <c r="G7" s="1"/>
      <c r="H7" s="1"/>
      <c r="I7" s="1"/>
    </row>
    <row r="8" spans="1:12" x14ac:dyDescent="0.25">
      <c r="A8" s="11" t="s">
        <v>45</v>
      </c>
      <c r="B8" s="12">
        <v>807</v>
      </c>
      <c r="C8" s="12">
        <v>2724</v>
      </c>
      <c r="D8" s="12">
        <v>9910</v>
      </c>
      <c r="E8" s="12">
        <v>20738</v>
      </c>
      <c r="F8" s="13">
        <f t="shared" ref="F8:F35" si="0">((E8*100)/D8)-100</f>
        <v>109.26337033299697</v>
      </c>
      <c r="G8" s="1"/>
      <c r="H8" s="1"/>
      <c r="I8" s="1"/>
    </row>
    <row r="9" spans="1:12" x14ac:dyDescent="0.25">
      <c r="A9" s="8" t="s">
        <v>46</v>
      </c>
      <c r="B9" s="9">
        <v>67</v>
      </c>
      <c r="C9" s="9">
        <v>30</v>
      </c>
      <c r="D9" s="9">
        <v>754.5</v>
      </c>
      <c r="E9" s="9">
        <v>193</v>
      </c>
      <c r="F9" s="10">
        <f t="shared" si="0"/>
        <v>-74.420145791915175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191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14188</v>
      </c>
      <c r="C11" s="9">
        <v>17686</v>
      </c>
      <c r="D11" s="9">
        <v>127719</v>
      </c>
      <c r="E11" s="9">
        <v>157944.5</v>
      </c>
      <c r="F11" s="10">
        <f t="shared" si="0"/>
        <v>23.665625318081098</v>
      </c>
      <c r="G11" s="1"/>
      <c r="H11" s="1"/>
      <c r="I11" s="1"/>
    </row>
    <row r="12" spans="1:12" x14ac:dyDescent="0.25">
      <c r="A12" s="11" t="s">
        <v>49</v>
      </c>
      <c r="B12" s="12">
        <v>4283</v>
      </c>
      <c r="C12" s="12">
        <v>4190</v>
      </c>
      <c r="D12" s="12">
        <v>41812</v>
      </c>
      <c r="E12" s="12">
        <v>42898</v>
      </c>
      <c r="F12" s="13">
        <f t="shared" si="0"/>
        <v>2.5973404764182533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2</v>
      </c>
      <c r="E13" s="9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51</v>
      </c>
      <c r="B14" s="12">
        <v>76590</v>
      </c>
      <c r="C14" s="12">
        <v>93976</v>
      </c>
      <c r="D14" s="12">
        <v>891573.5</v>
      </c>
      <c r="E14" s="12">
        <v>1011917</v>
      </c>
      <c r="F14" s="13">
        <f t="shared" si="0"/>
        <v>13.497877628709247</v>
      </c>
      <c r="G14" s="1"/>
      <c r="H14" s="1"/>
      <c r="I14" s="1"/>
    </row>
    <row r="15" spans="1:12" x14ac:dyDescent="0.25">
      <c r="A15" s="8" t="s">
        <v>52</v>
      </c>
      <c r="B15" s="9">
        <v>31996.5</v>
      </c>
      <c r="C15" s="9">
        <v>40676.25</v>
      </c>
      <c r="D15" s="9">
        <v>345578</v>
      </c>
      <c r="E15" s="9">
        <v>418563.25</v>
      </c>
      <c r="F15" s="10">
        <f t="shared" si="0"/>
        <v>21.119761674643641</v>
      </c>
      <c r="G15" s="1"/>
      <c r="H15" s="1"/>
      <c r="I15" s="1"/>
    </row>
    <row r="16" spans="1:12" x14ac:dyDescent="0.25">
      <c r="A16" s="11" t="s">
        <v>53</v>
      </c>
      <c r="B16" s="12">
        <v>1734</v>
      </c>
      <c r="C16" s="12">
        <v>1124</v>
      </c>
      <c r="D16" s="12">
        <v>26570</v>
      </c>
      <c r="E16" s="12">
        <v>18827</v>
      </c>
      <c r="F16" s="13">
        <f t="shared" si="0"/>
        <v>-29.14188934888972</v>
      </c>
      <c r="G16" s="1"/>
      <c r="H16" s="1"/>
      <c r="I16" s="1"/>
    </row>
    <row r="17" spans="1:9" x14ac:dyDescent="0.25">
      <c r="A17" s="8" t="s">
        <v>54</v>
      </c>
      <c r="B17" s="9">
        <v>5441</v>
      </c>
      <c r="C17" s="9">
        <v>9023</v>
      </c>
      <c r="D17" s="9">
        <v>60329</v>
      </c>
      <c r="E17" s="9">
        <v>92268</v>
      </c>
      <c r="F17" s="10">
        <f t="shared" si="0"/>
        <v>52.94137147971955</v>
      </c>
      <c r="G17" s="1"/>
      <c r="H17" s="1"/>
      <c r="I17" s="1"/>
    </row>
    <row r="18" spans="1:9" x14ac:dyDescent="0.25">
      <c r="A18" s="11" t="s">
        <v>55</v>
      </c>
      <c r="B18" s="12">
        <v>29</v>
      </c>
      <c r="C18" s="12">
        <v>47</v>
      </c>
      <c r="D18" s="12">
        <v>701</v>
      </c>
      <c r="E18" s="12">
        <v>709</v>
      </c>
      <c r="F18" s="13">
        <f t="shared" si="0"/>
        <v>1.1412268188302477</v>
      </c>
      <c r="G18" s="1"/>
      <c r="H18" s="1"/>
      <c r="I18" s="1"/>
    </row>
    <row r="19" spans="1:9" x14ac:dyDescent="0.25">
      <c r="A19" s="8" t="s">
        <v>56</v>
      </c>
      <c r="B19" s="9">
        <v>37</v>
      </c>
      <c r="C19" s="9">
        <v>31</v>
      </c>
      <c r="D19" s="9">
        <v>375</v>
      </c>
      <c r="E19" s="9">
        <v>385</v>
      </c>
      <c r="F19" s="10">
        <f t="shared" si="0"/>
        <v>2.6666666666666714</v>
      </c>
      <c r="G19" s="1"/>
      <c r="H19" s="1"/>
      <c r="I19" s="1"/>
    </row>
    <row r="20" spans="1:9" x14ac:dyDescent="0.25">
      <c r="A20" s="11" t="s">
        <v>57</v>
      </c>
      <c r="B20" s="12">
        <v>1664</v>
      </c>
      <c r="C20" s="12">
        <v>2170</v>
      </c>
      <c r="D20" s="12">
        <v>15164</v>
      </c>
      <c r="E20" s="12">
        <v>22249</v>
      </c>
      <c r="F20" s="13">
        <f t="shared" si="0"/>
        <v>46.722500659456614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8180</v>
      </c>
      <c r="C22" s="12">
        <v>7871</v>
      </c>
      <c r="D22" s="12">
        <v>80705</v>
      </c>
      <c r="E22" s="12">
        <v>83536</v>
      </c>
      <c r="F22" s="13">
        <f t="shared" si="0"/>
        <v>3.5078371848088779</v>
      </c>
      <c r="G22" s="1"/>
      <c r="H22" s="1"/>
      <c r="I22" s="1"/>
    </row>
    <row r="23" spans="1:9" x14ac:dyDescent="0.25">
      <c r="A23" s="8" t="s">
        <v>60</v>
      </c>
      <c r="B23" s="9">
        <v>260</v>
      </c>
      <c r="C23" s="9">
        <v>521</v>
      </c>
      <c r="D23" s="9">
        <v>3698</v>
      </c>
      <c r="E23" s="9">
        <v>5911</v>
      </c>
      <c r="F23" s="10">
        <f t="shared" si="0"/>
        <v>59.843158464034616</v>
      </c>
      <c r="G23" s="1"/>
      <c r="H23" s="1"/>
      <c r="I23" s="1"/>
    </row>
    <row r="24" spans="1:9" x14ac:dyDescent="0.25">
      <c r="A24" s="11" t="s">
        <v>61</v>
      </c>
      <c r="B24" s="12">
        <v>1127</v>
      </c>
      <c r="C24" s="12">
        <v>1018</v>
      </c>
      <c r="D24" s="12">
        <v>13236</v>
      </c>
      <c r="E24" s="12">
        <v>16677</v>
      </c>
      <c r="F24" s="13">
        <f t="shared" si="0"/>
        <v>25.997280145058937</v>
      </c>
      <c r="G24" s="1"/>
      <c r="H24" s="1"/>
      <c r="I24" s="1"/>
    </row>
    <row r="25" spans="1:9" x14ac:dyDescent="0.25">
      <c r="A25" s="8" t="s">
        <v>62</v>
      </c>
      <c r="B25" s="9">
        <v>1111</v>
      </c>
      <c r="C25" s="9">
        <v>523</v>
      </c>
      <c r="D25" s="9">
        <v>11819</v>
      </c>
      <c r="E25" s="9">
        <v>8084</v>
      </c>
      <c r="F25" s="10">
        <f t="shared" si="0"/>
        <v>-31.601658346729849</v>
      </c>
      <c r="G25" s="1"/>
      <c r="H25" s="1"/>
      <c r="I25" s="1"/>
    </row>
    <row r="26" spans="1:9" x14ac:dyDescent="0.25">
      <c r="A26" s="11" t="s">
        <v>63</v>
      </c>
      <c r="B26" s="12">
        <v>110</v>
      </c>
      <c r="C26" s="12">
        <v>218</v>
      </c>
      <c r="D26" s="12">
        <v>154</v>
      </c>
      <c r="E26" s="12">
        <v>1655</v>
      </c>
      <c r="F26" s="13">
        <f t="shared" si="0"/>
        <v>974.67532467532465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4045</v>
      </c>
      <c r="C28" s="12">
        <v>3484</v>
      </c>
      <c r="D28" s="12">
        <v>37518</v>
      </c>
      <c r="E28" s="12">
        <v>40168</v>
      </c>
      <c r="F28" s="13">
        <f t="shared" si="0"/>
        <v>7.0632762940455223</v>
      </c>
      <c r="G28" s="1"/>
      <c r="H28" s="1"/>
      <c r="I28" s="1"/>
    </row>
    <row r="29" spans="1:9" x14ac:dyDescent="0.25">
      <c r="A29" s="8" t="s">
        <v>66</v>
      </c>
      <c r="B29" s="9">
        <v>126</v>
      </c>
      <c r="C29" s="9">
        <v>138</v>
      </c>
      <c r="D29" s="9">
        <v>1672</v>
      </c>
      <c r="E29" s="9">
        <v>1389</v>
      </c>
      <c r="F29" s="10">
        <f t="shared" si="0"/>
        <v>-16.925837320574161</v>
      </c>
      <c r="G29" s="1"/>
      <c r="H29" s="1"/>
      <c r="I29" s="1"/>
    </row>
    <row r="30" spans="1:9" x14ac:dyDescent="0.25">
      <c r="A30" s="11" t="s">
        <v>67</v>
      </c>
      <c r="B30" s="12">
        <v>2436</v>
      </c>
      <c r="C30" s="12">
        <v>1493</v>
      </c>
      <c r="D30" s="12">
        <v>18240</v>
      </c>
      <c r="E30" s="12">
        <v>20460</v>
      </c>
      <c r="F30" s="13">
        <f t="shared" si="0"/>
        <v>12.171052631578945</v>
      </c>
      <c r="G30" s="1"/>
      <c r="H30" s="1"/>
      <c r="I30" s="1"/>
    </row>
    <row r="31" spans="1:9" x14ac:dyDescent="0.25">
      <c r="A31" s="8" t="s">
        <v>68</v>
      </c>
      <c r="B31" s="9">
        <v>5548</v>
      </c>
      <c r="C31" s="9">
        <v>4543</v>
      </c>
      <c r="D31" s="9">
        <v>49785</v>
      </c>
      <c r="E31" s="9">
        <v>50359</v>
      </c>
      <c r="F31" s="10">
        <f t="shared" si="0"/>
        <v>1.1529577181882047</v>
      </c>
      <c r="G31" s="1"/>
      <c r="H31" s="1"/>
      <c r="I31" s="1"/>
    </row>
    <row r="32" spans="1:9" x14ac:dyDescent="0.25">
      <c r="A32" s="11" t="s">
        <v>69</v>
      </c>
      <c r="B32" s="12">
        <v>125769</v>
      </c>
      <c r="C32" s="12">
        <v>151846</v>
      </c>
      <c r="D32" s="12">
        <v>1541711</v>
      </c>
      <c r="E32" s="12">
        <v>1760487</v>
      </c>
      <c r="F32" s="13">
        <f t="shared" si="0"/>
        <v>14.190467603850522</v>
      </c>
      <c r="G32" s="1"/>
      <c r="H32" s="1"/>
      <c r="I32" s="1"/>
    </row>
    <row r="33" spans="1:9" x14ac:dyDescent="0.25">
      <c r="A33" s="8" t="s">
        <v>70</v>
      </c>
      <c r="B33" s="9">
        <v>11769</v>
      </c>
      <c r="C33" s="9">
        <v>13067</v>
      </c>
      <c r="D33" s="9">
        <v>128869</v>
      </c>
      <c r="E33" s="9">
        <v>149345.5</v>
      </c>
      <c r="F33" s="10">
        <f t="shared" si="0"/>
        <v>15.889391552662005</v>
      </c>
      <c r="G33" s="1"/>
      <c r="H33" s="1"/>
      <c r="I33" s="1"/>
    </row>
    <row r="34" spans="1:9" x14ac:dyDescent="0.25">
      <c r="A34" s="11" t="s">
        <v>71</v>
      </c>
      <c r="B34" s="12">
        <v>623</v>
      </c>
      <c r="C34" s="12">
        <v>0</v>
      </c>
      <c r="D34" s="12">
        <v>5092</v>
      </c>
      <c r="E34" s="12">
        <v>555</v>
      </c>
      <c r="F34" s="13">
        <f t="shared" si="0"/>
        <v>-89.10054988216811</v>
      </c>
      <c r="G34" s="1"/>
      <c r="H34" s="1"/>
      <c r="I34" s="1"/>
    </row>
    <row r="35" spans="1:9" x14ac:dyDescent="0.25">
      <c r="A35" s="14" t="s">
        <v>72</v>
      </c>
      <c r="B35" s="15">
        <f>SUM(B7:B34)</f>
        <v>298559.5</v>
      </c>
      <c r="C35" s="15">
        <f t="shared" ref="C35:E35" si="1">SUM(C7:C34)</f>
        <v>356743.25</v>
      </c>
      <c r="D35" s="15">
        <f t="shared" si="1"/>
        <v>3420065</v>
      </c>
      <c r="E35" s="15">
        <f t="shared" si="1"/>
        <v>3930437.25</v>
      </c>
      <c r="F35" s="16">
        <f t="shared" si="0"/>
        <v>14.922881582659983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5119</v>
      </c>
      <c r="C38" s="41">
        <f>D7</f>
        <v>6887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1760487</v>
      </c>
      <c r="G38" s="42">
        <f>LOOKUP(E38,$A$38:$A$65,$C$38:$C$65)</f>
        <v>1541711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20738</v>
      </c>
      <c r="C39" s="41">
        <f t="shared" ref="C39:C65" si="5">D8</f>
        <v>9910</v>
      </c>
      <c r="D39" s="41">
        <f t="shared" ref="D39:D65" si="6">_xlfn.RANK.EQ(B39,$B$38:$B$65)+COUNTIF($B$38:$B$65,B39)-1</f>
        <v>12</v>
      </c>
      <c r="E39" s="42" t="str">
        <f t="shared" si="2"/>
        <v>BARCELONA</v>
      </c>
      <c r="F39" s="42">
        <f t="shared" ref="F39:F65" si="7">LOOKUP(E39,$A$38:$A$65,$B$38:$B$65)</f>
        <v>1011917</v>
      </c>
      <c r="G39" s="42">
        <f t="shared" ref="G39:G65" si="8">LOOKUP(E39,$A$38:$A$65,$C$38:$C$65)</f>
        <v>891573.5</v>
      </c>
    </row>
    <row r="40" spans="1:9" x14ac:dyDescent="0.25">
      <c r="A40" s="42" t="str">
        <f t="shared" si="3"/>
        <v>ALMERIA</v>
      </c>
      <c r="B40" s="41">
        <f t="shared" si="4"/>
        <v>193</v>
      </c>
      <c r="C40" s="41">
        <f t="shared" si="5"/>
        <v>754.5</v>
      </c>
      <c r="D40" s="41">
        <f t="shared" si="6"/>
        <v>24</v>
      </c>
      <c r="E40" s="42" t="str">
        <f t="shared" si="2"/>
        <v>BILBAO</v>
      </c>
      <c r="F40" s="42">
        <f t="shared" si="7"/>
        <v>418563.25</v>
      </c>
      <c r="G40" s="42">
        <f t="shared" si="8"/>
        <v>345578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191</v>
      </c>
      <c r="D41" s="41">
        <f t="shared" si="6"/>
        <v>28</v>
      </c>
      <c r="E41" s="42" t="str">
        <f t="shared" si="2"/>
        <v>BAHIA DE ALGECIRAS</v>
      </c>
      <c r="F41" s="42">
        <f t="shared" si="7"/>
        <v>157944.5</v>
      </c>
      <c r="G41" s="42">
        <f t="shared" si="8"/>
        <v>127719</v>
      </c>
    </row>
    <row r="42" spans="1:9" x14ac:dyDescent="0.25">
      <c r="A42" s="42" t="str">
        <f t="shared" si="3"/>
        <v>BAHIA DE ALGECIRAS</v>
      </c>
      <c r="B42" s="41">
        <f t="shared" si="4"/>
        <v>157944.5</v>
      </c>
      <c r="C42" s="41">
        <f t="shared" si="5"/>
        <v>127719</v>
      </c>
      <c r="D42" s="41">
        <f t="shared" si="6"/>
        <v>4</v>
      </c>
      <c r="E42" s="42" t="str">
        <f t="shared" si="2"/>
        <v>VIGO</v>
      </c>
      <c r="F42" s="42">
        <f t="shared" si="7"/>
        <v>149345.5</v>
      </c>
      <c r="G42" s="42">
        <f t="shared" si="8"/>
        <v>128869</v>
      </c>
    </row>
    <row r="43" spans="1:9" x14ac:dyDescent="0.25">
      <c r="A43" s="42" t="str">
        <f t="shared" si="3"/>
        <v>BAHIA DE CADIZ</v>
      </c>
      <c r="B43" s="41">
        <f t="shared" si="4"/>
        <v>42898</v>
      </c>
      <c r="C43" s="41">
        <f t="shared" si="5"/>
        <v>41812</v>
      </c>
      <c r="D43" s="41">
        <f t="shared" si="6"/>
        <v>9</v>
      </c>
      <c r="E43" s="42" t="str">
        <f t="shared" si="2"/>
        <v>CASTELLON</v>
      </c>
      <c r="F43" s="42">
        <f t="shared" si="7"/>
        <v>92268</v>
      </c>
      <c r="G43" s="42">
        <f t="shared" si="8"/>
        <v>60329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2</v>
      </c>
      <c r="D44" s="41">
        <f t="shared" si="6"/>
        <v>28</v>
      </c>
      <c r="E44" s="42" t="str">
        <f t="shared" si="2"/>
        <v>LAS PALMAS</v>
      </c>
      <c r="F44" s="42">
        <f t="shared" si="7"/>
        <v>83536</v>
      </c>
      <c r="G44" s="42">
        <f t="shared" si="8"/>
        <v>80705</v>
      </c>
    </row>
    <row r="45" spans="1:9" x14ac:dyDescent="0.25">
      <c r="A45" s="42" t="str">
        <f t="shared" si="3"/>
        <v>BARCELONA</v>
      </c>
      <c r="B45" s="41">
        <f t="shared" si="4"/>
        <v>1011917</v>
      </c>
      <c r="C45" s="41">
        <f t="shared" si="5"/>
        <v>891573.5</v>
      </c>
      <c r="D45" s="41">
        <f t="shared" si="6"/>
        <v>2</v>
      </c>
      <c r="E45" s="42" t="str">
        <f t="shared" si="2"/>
        <v>TARRAGONA</v>
      </c>
      <c r="F45" s="42">
        <f t="shared" si="7"/>
        <v>50359</v>
      </c>
      <c r="G45" s="42">
        <f t="shared" si="8"/>
        <v>49785</v>
      </c>
    </row>
    <row r="46" spans="1:9" x14ac:dyDescent="0.25">
      <c r="A46" s="42" t="str">
        <f t="shared" si="3"/>
        <v>BILBAO</v>
      </c>
      <c r="B46" s="41">
        <f t="shared" si="4"/>
        <v>418563.25</v>
      </c>
      <c r="C46" s="41">
        <f t="shared" si="5"/>
        <v>345578</v>
      </c>
      <c r="D46" s="41">
        <f t="shared" si="6"/>
        <v>3</v>
      </c>
      <c r="E46" s="42" t="str">
        <f t="shared" si="2"/>
        <v>BAHIA DE CADIZ</v>
      </c>
      <c r="F46" s="42">
        <f t="shared" si="7"/>
        <v>42898</v>
      </c>
      <c r="G46" s="42">
        <f t="shared" si="8"/>
        <v>41812</v>
      </c>
    </row>
    <row r="47" spans="1:9" x14ac:dyDescent="0.25">
      <c r="A47" s="42" t="str">
        <f t="shared" si="3"/>
        <v>CARTAGENA</v>
      </c>
      <c r="B47" s="41">
        <f t="shared" si="4"/>
        <v>18827</v>
      </c>
      <c r="C47" s="41">
        <f t="shared" si="5"/>
        <v>26570</v>
      </c>
      <c r="D47" s="41">
        <f t="shared" si="6"/>
        <v>14</v>
      </c>
      <c r="E47" s="42" t="str">
        <f t="shared" si="2"/>
        <v>SANTA CRUZ DE TENERIFE</v>
      </c>
      <c r="F47" s="42">
        <f t="shared" si="7"/>
        <v>40168</v>
      </c>
      <c r="G47" s="42">
        <f t="shared" si="8"/>
        <v>37518</v>
      </c>
    </row>
    <row r="48" spans="1:9" x14ac:dyDescent="0.25">
      <c r="A48" s="42" t="str">
        <f t="shared" si="3"/>
        <v>CASTELLON</v>
      </c>
      <c r="B48" s="41">
        <f t="shared" si="4"/>
        <v>92268</v>
      </c>
      <c r="C48" s="41">
        <f t="shared" si="5"/>
        <v>60329</v>
      </c>
      <c r="D48" s="41">
        <f t="shared" si="6"/>
        <v>6</v>
      </c>
      <c r="E48" s="42" t="str">
        <f t="shared" si="2"/>
        <v>GIJON</v>
      </c>
      <c r="F48" s="42">
        <f t="shared" si="7"/>
        <v>22249</v>
      </c>
      <c r="G48" s="42">
        <f t="shared" si="8"/>
        <v>15164</v>
      </c>
    </row>
    <row r="49" spans="1:7" x14ac:dyDescent="0.25">
      <c r="A49" s="42" t="str">
        <f t="shared" si="3"/>
        <v>CEUTA</v>
      </c>
      <c r="B49" s="41">
        <f t="shared" si="4"/>
        <v>709</v>
      </c>
      <c r="C49" s="41">
        <f t="shared" si="5"/>
        <v>701</v>
      </c>
      <c r="D49" s="41">
        <f t="shared" si="6"/>
        <v>21</v>
      </c>
      <c r="E49" s="42" t="str">
        <f t="shared" si="2"/>
        <v>ALICANTE</v>
      </c>
      <c r="F49" s="42">
        <f t="shared" si="7"/>
        <v>20738</v>
      </c>
      <c r="G49" s="42">
        <f t="shared" si="8"/>
        <v>9910</v>
      </c>
    </row>
    <row r="50" spans="1:7" x14ac:dyDescent="0.25">
      <c r="A50" s="42" t="str">
        <f t="shared" si="3"/>
        <v>FERROL-SAN CIBRAO</v>
      </c>
      <c r="B50" s="41">
        <f t="shared" si="4"/>
        <v>385</v>
      </c>
      <c r="C50" s="41">
        <f t="shared" si="5"/>
        <v>375</v>
      </c>
      <c r="D50" s="41">
        <f t="shared" si="6"/>
        <v>23</v>
      </c>
      <c r="E50" s="42" t="str">
        <f t="shared" si="2"/>
        <v>SEVILLA</v>
      </c>
      <c r="F50" s="42">
        <f t="shared" si="7"/>
        <v>20460</v>
      </c>
      <c r="G50" s="42">
        <f t="shared" si="8"/>
        <v>18240</v>
      </c>
    </row>
    <row r="51" spans="1:7" x14ac:dyDescent="0.25">
      <c r="A51" s="42" t="str">
        <f t="shared" si="3"/>
        <v>GIJON</v>
      </c>
      <c r="B51" s="41">
        <f t="shared" si="4"/>
        <v>22249</v>
      </c>
      <c r="C51" s="41">
        <f t="shared" si="5"/>
        <v>15164</v>
      </c>
      <c r="D51" s="41">
        <f t="shared" si="6"/>
        <v>11</v>
      </c>
      <c r="E51" s="42" t="str">
        <f t="shared" si="2"/>
        <v>CARTAGENA</v>
      </c>
      <c r="F51" s="42">
        <f t="shared" si="7"/>
        <v>18827</v>
      </c>
      <c r="G51" s="42">
        <f t="shared" si="8"/>
        <v>26570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16677</v>
      </c>
      <c r="G52" s="42">
        <f t="shared" si="8"/>
        <v>13236</v>
      </c>
    </row>
    <row r="53" spans="1:7" x14ac:dyDescent="0.25">
      <c r="A53" s="42" t="str">
        <f t="shared" si="3"/>
        <v>LAS PALMAS</v>
      </c>
      <c r="B53" s="41">
        <f t="shared" si="4"/>
        <v>83536</v>
      </c>
      <c r="C53" s="41">
        <f t="shared" si="5"/>
        <v>80705</v>
      </c>
      <c r="D53" s="41">
        <f t="shared" si="6"/>
        <v>7</v>
      </c>
      <c r="E53" s="42" t="str">
        <f t="shared" si="2"/>
        <v>MELILLA</v>
      </c>
      <c r="F53" s="42">
        <f t="shared" si="7"/>
        <v>8084</v>
      </c>
      <c r="G53" s="42">
        <f t="shared" si="8"/>
        <v>11819</v>
      </c>
    </row>
    <row r="54" spans="1:7" x14ac:dyDescent="0.25">
      <c r="A54" s="42" t="str">
        <f t="shared" si="3"/>
        <v>MALAGA</v>
      </c>
      <c r="B54" s="41">
        <f t="shared" si="4"/>
        <v>5911</v>
      </c>
      <c r="C54" s="41">
        <f t="shared" si="5"/>
        <v>3698</v>
      </c>
      <c r="D54" s="41">
        <f t="shared" si="6"/>
        <v>17</v>
      </c>
      <c r="E54" s="42" t="str">
        <f t="shared" si="2"/>
        <v>MALAGA</v>
      </c>
      <c r="F54" s="42">
        <f t="shared" si="7"/>
        <v>5911</v>
      </c>
      <c r="G54" s="42">
        <f t="shared" si="8"/>
        <v>3698</v>
      </c>
    </row>
    <row r="55" spans="1:7" x14ac:dyDescent="0.25">
      <c r="A55" s="42" t="str">
        <f t="shared" si="3"/>
        <v>MARIN Y RIA DE PONTEVEDRA</v>
      </c>
      <c r="B55" s="41">
        <f t="shared" si="4"/>
        <v>16677</v>
      </c>
      <c r="C55" s="41">
        <f t="shared" si="5"/>
        <v>13236</v>
      </c>
      <c r="D55" s="41">
        <f t="shared" si="6"/>
        <v>15</v>
      </c>
      <c r="E55" s="42" t="str">
        <f t="shared" si="2"/>
        <v>A CORUÑA</v>
      </c>
      <c r="F55" s="42">
        <f t="shared" si="7"/>
        <v>5119</v>
      </c>
      <c r="G55" s="42">
        <f t="shared" si="8"/>
        <v>6887</v>
      </c>
    </row>
    <row r="56" spans="1:7" x14ac:dyDescent="0.25">
      <c r="A56" s="42" t="str">
        <f t="shared" si="3"/>
        <v>MELILLA</v>
      </c>
      <c r="B56" s="41">
        <f t="shared" si="4"/>
        <v>8084</v>
      </c>
      <c r="C56" s="41">
        <f t="shared" si="5"/>
        <v>11819</v>
      </c>
      <c r="D56" s="41">
        <f t="shared" si="6"/>
        <v>16</v>
      </c>
      <c r="E56" s="42" t="str">
        <f t="shared" si="2"/>
        <v>MOTRIL</v>
      </c>
      <c r="F56" s="42">
        <f t="shared" si="7"/>
        <v>1655</v>
      </c>
      <c r="G56" s="42">
        <f t="shared" si="8"/>
        <v>154</v>
      </c>
    </row>
    <row r="57" spans="1:7" x14ac:dyDescent="0.25">
      <c r="A57" s="42" t="str">
        <f t="shared" si="3"/>
        <v>MOTRIL</v>
      </c>
      <c r="B57" s="41">
        <f t="shared" si="4"/>
        <v>1655</v>
      </c>
      <c r="C57" s="41">
        <f t="shared" si="5"/>
        <v>154</v>
      </c>
      <c r="D57" s="41">
        <f t="shared" si="6"/>
        <v>19</v>
      </c>
      <c r="E57" s="42" t="str">
        <f t="shared" si="2"/>
        <v>SANTANDER</v>
      </c>
      <c r="F57" s="42">
        <f t="shared" si="7"/>
        <v>1389</v>
      </c>
      <c r="G57" s="42">
        <f t="shared" si="8"/>
        <v>1672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CEUTA</v>
      </c>
      <c r="F58" s="42">
        <f t="shared" si="7"/>
        <v>709</v>
      </c>
      <c r="G58" s="42">
        <f t="shared" si="8"/>
        <v>701</v>
      </c>
    </row>
    <row r="59" spans="1:7" x14ac:dyDescent="0.25">
      <c r="A59" s="42" t="str">
        <f t="shared" si="3"/>
        <v>SANTA CRUZ DE TENERIFE</v>
      </c>
      <c r="B59" s="41">
        <f t="shared" si="4"/>
        <v>40168</v>
      </c>
      <c r="C59" s="41">
        <f t="shared" si="5"/>
        <v>37518</v>
      </c>
      <c r="D59" s="41">
        <f t="shared" si="6"/>
        <v>10</v>
      </c>
      <c r="E59" s="42" t="str">
        <f t="shared" si="2"/>
        <v>VILAGARCIA</v>
      </c>
      <c r="F59" s="42">
        <f t="shared" si="7"/>
        <v>555</v>
      </c>
      <c r="G59" s="42">
        <f t="shared" si="8"/>
        <v>5092</v>
      </c>
    </row>
    <row r="60" spans="1:7" x14ac:dyDescent="0.25">
      <c r="A60" s="42" t="str">
        <f t="shared" si="3"/>
        <v>SANTANDER</v>
      </c>
      <c r="B60" s="41">
        <f t="shared" si="4"/>
        <v>1389</v>
      </c>
      <c r="C60" s="41">
        <f t="shared" si="5"/>
        <v>1672</v>
      </c>
      <c r="D60" s="41">
        <f t="shared" si="6"/>
        <v>20</v>
      </c>
      <c r="E60" s="42" t="str">
        <f t="shared" si="2"/>
        <v>FERROL-SAN CIBRAO</v>
      </c>
      <c r="F60" s="42">
        <f t="shared" si="7"/>
        <v>385</v>
      </c>
      <c r="G60" s="42">
        <f t="shared" si="8"/>
        <v>375</v>
      </c>
    </row>
    <row r="61" spans="1:7" x14ac:dyDescent="0.25">
      <c r="A61" s="42" t="str">
        <f t="shared" si="3"/>
        <v>SEVILLA</v>
      </c>
      <c r="B61" s="41">
        <f t="shared" si="4"/>
        <v>20460</v>
      </c>
      <c r="C61" s="41">
        <f t="shared" si="5"/>
        <v>18240</v>
      </c>
      <c r="D61" s="41">
        <f t="shared" si="6"/>
        <v>13</v>
      </c>
      <c r="E61" s="42" t="str">
        <f t="shared" si="2"/>
        <v>ALMERIA</v>
      </c>
      <c r="F61" s="42">
        <f t="shared" si="7"/>
        <v>193</v>
      </c>
      <c r="G61" s="42">
        <f t="shared" si="8"/>
        <v>754.5</v>
      </c>
    </row>
    <row r="62" spans="1:7" x14ac:dyDescent="0.25">
      <c r="A62" s="42" t="str">
        <f t="shared" si="3"/>
        <v>TARRAGONA</v>
      </c>
      <c r="B62" s="41">
        <f t="shared" si="4"/>
        <v>50359</v>
      </c>
      <c r="C62" s="41">
        <f t="shared" si="5"/>
        <v>49785</v>
      </c>
      <c r="D62" s="41">
        <f t="shared" si="6"/>
        <v>8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1760487</v>
      </c>
      <c r="C63" s="41">
        <f t="shared" si="5"/>
        <v>1541711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149345.5</v>
      </c>
      <c r="C64" s="41">
        <f t="shared" si="5"/>
        <v>128869</v>
      </c>
      <c r="D64" s="41">
        <f t="shared" si="6"/>
        <v>5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555</v>
      </c>
      <c r="C65" s="41">
        <f t="shared" si="5"/>
        <v>5092</v>
      </c>
      <c r="D65" s="41">
        <f t="shared" si="6"/>
        <v>22</v>
      </c>
      <c r="E65" s="42" t="str">
        <f t="shared" si="2"/>
        <v>AVILES</v>
      </c>
      <c r="F65" s="42">
        <f t="shared" si="7"/>
        <v>0</v>
      </c>
      <c r="G65" s="42">
        <f t="shared" si="8"/>
        <v>191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Noviembre</v>
      </c>
      <c r="C5" s="46"/>
      <c r="D5" s="45" t="s">
        <v>40</v>
      </c>
      <c r="E5" s="46"/>
      <c r="F5" s="46"/>
      <c r="L5" s="39">
        <f>'Resumen general'!I4</f>
        <v>40554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623</v>
      </c>
      <c r="C7" s="9">
        <v>344</v>
      </c>
      <c r="D7" s="9">
        <v>7396</v>
      </c>
      <c r="E7" s="9">
        <v>5180</v>
      </c>
      <c r="F7" s="10">
        <f>((E7*100)/D7)-100</f>
        <v>-29.962141698215248</v>
      </c>
      <c r="G7" s="1"/>
      <c r="H7" s="1"/>
      <c r="I7" s="1"/>
    </row>
    <row r="8" spans="1:12" x14ac:dyDescent="0.25">
      <c r="A8" s="11" t="s">
        <v>45</v>
      </c>
      <c r="B8" s="12">
        <v>12341</v>
      </c>
      <c r="C8" s="12">
        <v>12439</v>
      </c>
      <c r="D8" s="12">
        <v>120705</v>
      </c>
      <c r="E8" s="12">
        <v>135467</v>
      </c>
      <c r="F8" s="13">
        <f t="shared" ref="F8:F35" si="0">((E8*100)/D8)-100</f>
        <v>12.229816494759959</v>
      </c>
      <c r="G8" s="1"/>
      <c r="H8" s="1"/>
      <c r="I8" s="1"/>
    </row>
    <row r="9" spans="1:12" x14ac:dyDescent="0.25">
      <c r="A9" s="8" t="s">
        <v>46</v>
      </c>
      <c r="B9" s="9">
        <v>284</v>
      </c>
      <c r="C9" s="9">
        <v>340</v>
      </c>
      <c r="D9" s="9">
        <v>1190.5</v>
      </c>
      <c r="E9" s="9">
        <v>2540</v>
      </c>
      <c r="F9" s="10">
        <f t="shared" si="0"/>
        <v>113.35573288534229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2575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15194</v>
      </c>
      <c r="C11" s="9">
        <v>19306</v>
      </c>
      <c r="D11" s="9">
        <v>137714</v>
      </c>
      <c r="E11" s="9">
        <v>166961.51</v>
      </c>
      <c r="F11" s="10">
        <f t="shared" si="0"/>
        <v>21.237862526685745</v>
      </c>
      <c r="G11" s="1"/>
      <c r="H11" s="1"/>
      <c r="I11" s="1"/>
    </row>
    <row r="12" spans="1:12" x14ac:dyDescent="0.25">
      <c r="A12" s="11" t="s">
        <v>49</v>
      </c>
      <c r="B12" s="12">
        <v>10086.5</v>
      </c>
      <c r="C12" s="12">
        <v>8098.5</v>
      </c>
      <c r="D12" s="12">
        <v>96616</v>
      </c>
      <c r="E12" s="12">
        <v>100799</v>
      </c>
      <c r="F12" s="13">
        <f t="shared" si="0"/>
        <v>4.3295106400596239</v>
      </c>
      <c r="G12" s="1"/>
      <c r="H12" s="1"/>
      <c r="I12" s="1"/>
    </row>
    <row r="13" spans="1:12" x14ac:dyDescent="0.25">
      <c r="A13" s="8" t="s">
        <v>50</v>
      </c>
      <c r="B13" s="9">
        <v>6385</v>
      </c>
      <c r="C13" s="9">
        <v>5112</v>
      </c>
      <c r="D13" s="9">
        <v>121803</v>
      </c>
      <c r="E13" s="9">
        <v>73220</v>
      </c>
      <c r="F13" s="10">
        <f t="shared" si="0"/>
        <v>-39.886538098404799</v>
      </c>
      <c r="G13" s="1"/>
      <c r="H13" s="1"/>
      <c r="I13" s="1"/>
    </row>
    <row r="14" spans="1:12" x14ac:dyDescent="0.25">
      <c r="A14" s="11" t="s">
        <v>51</v>
      </c>
      <c r="B14" s="12">
        <v>92975</v>
      </c>
      <c r="C14" s="12">
        <v>109597.5</v>
      </c>
      <c r="D14" s="12">
        <v>1099862</v>
      </c>
      <c r="E14" s="12">
        <v>1193882</v>
      </c>
      <c r="F14" s="13">
        <f t="shared" si="0"/>
        <v>8.5483451560286596</v>
      </c>
      <c r="G14" s="1"/>
      <c r="H14" s="1"/>
      <c r="I14" s="1"/>
    </row>
    <row r="15" spans="1:12" x14ac:dyDescent="0.25">
      <c r="A15" s="8" t="s">
        <v>52</v>
      </c>
      <c r="B15" s="9">
        <v>35661.5</v>
      </c>
      <c r="C15" s="9">
        <v>44705.75</v>
      </c>
      <c r="D15" s="9">
        <v>395697.25</v>
      </c>
      <c r="E15" s="9">
        <v>464940.5</v>
      </c>
      <c r="F15" s="10">
        <f t="shared" si="0"/>
        <v>17.499047567300508</v>
      </c>
      <c r="G15" s="1"/>
      <c r="H15" s="1"/>
      <c r="I15" s="1"/>
    </row>
    <row r="16" spans="1:12" x14ac:dyDescent="0.25">
      <c r="A16" s="11" t="s">
        <v>53</v>
      </c>
      <c r="B16" s="12">
        <v>5823</v>
      </c>
      <c r="C16" s="12">
        <v>4373</v>
      </c>
      <c r="D16" s="12">
        <v>54945</v>
      </c>
      <c r="E16" s="12">
        <v>59191</v>
      </c>
      <c r="F16" s="13">
        <f t="shared" si="0"/>
        <v>7.727727727727725</v>
      </c>
      <c r="G16" s="1"/>
      <c r="H16" s="1"/>
      <c r="I16" s="1"/>
    </row>
    <row r="17" spans="1:9" x14ac:dyDescent="0.25">
      <c r="A17" s="8" t="s">
        <v>54</v>
      </c>
      <c r="B17" s="9">
        <v>5525</v>
      </c>
      <c r="C17" s="9">
        <v>9289</v>
      </c>
      <c r="D17" s="9">
        <v>60882</v>
      </c>
      <c r="E17" s="9">
        <v>95115</v>
      </c>
      <c r="F17" s="10">
        <f t="shared" si="0"/>
        <v>56.228441904011049</v>
      </c>
      <c r="G17" s="1"/>
      <c r="H17" s="1"/>
      <c r="I17" s="1"/>
    </row>
    <row r="18" spans="1:9" x14ac:dyDescent="0.25">
      <c r="A18" s="11" t="s">
        <v>55</v>
      </c>
      <c r="B18" s="12">
        <v>1114</v>
      </c>
      <c r="C18" s="12">
        <v>893</v>
      </c>
      <c r="D18" s="12">
        <v>12567</v>
      </c>
      <c r="E18" s="12">
        <v>8765</v>
      </c>
      <c r="F18" s="13">
        <f t="shared" si="0"/>
        <v>-30.25383942070502</v>
      </c>
      <c r="G18" s="1"/>
      <c r="H18" s="1"/>
      <c r="I18" s="1"/>
    </row>
    <row r="19" spans="1:9" x14ac:dyDescent="0.25">
      <c r="A19" s="8" t="s">
        <v>56</v>
      </c>
      <c r="B19" s="9">
        <v>37</v>
      </c>
      <c r="C19" s="9">
        <v>31</v>
      </c>
      <c r="D19" s="9">
        <v>375</v>
      </c>
      <c r="E19" s="9">
        <v>385</v>
      </c>
      <c r="F19" s="10">
        <f t="shared" si="0"/>
        <v>2.6666666666666714</v>
      </c>
      <c r="G19" s="1"/>
      <c r="H19" s="1"/>
      <c r="I19" s="1"/>
    </row>
    <row r="20" spans="1:9" x14ac:dyDescent="0.25">
      <c r="A20" s="11" t="s">
        <v>57</v>
      </c>
      <c r="B20" s="12">
        <v>2447</v>
      </c>
      <c r="C20" s="12">
        <v>3391</v>
      </c>
      <c r="D20" s="12">
        <v>24683</v>
      </c>
      <c r="E20" s="12">
        <v>32063</v>
      </c>
      <c r="F20" s="13">
        <f t="shared" si="0"/>
        <v>29.899120852408544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38603</v>
      </c>
      <c r="C22" s="12">
        <v>39109</v>
      </c>
      <c r="D22" s="12">
        <v>383175</v>
      </c>
      <c r="E22" s="12">
        <v>400992</v>
      </c>
      <c r="F22" s="13">
        <f t="shared" si="0"/>
        <v>4.6498336269328604</v>
      </c>
      <c r="G22" s="1"/>
      <c r="H22" s="1"/>
      <c r="I22" s="1"/>
    </row>
    <row r="23" spans="1:9" x14ac:dyDescent="0.25">
      <c r="A23" s="8" t="s">
        <v>60</v>
      </c>
      <c r="B23" s="9">
        <v>1113</v>
      </c>
      <c r="C23" s="9">
        <v>1610</v>
      </c>
      <c r="D23" s="9">
        <v>14606</v>
      </c>
      <c r="E23" s="9">
        <v>17161</v>
      </c>
      <c r="F23" s="10">
        <f t="shared" si="0"/>
        <v>17.492811173490352</v>
      </c>
      <c r="G23" s="1"/>
      <c r="H23" s="1"/>
      <c r="I23" s="1"/>
    </row>
    <row r="24" spans="1:9" x14ac:dyDescent="0.25">
      <c r="A24" s="11" t="s">
        <v>61</v>
      </c>
      <c r="B24" s="12">
        <v>2971</v>
      </c>
      <c r="C24" s="12">
        <v>3113</v>
      </c>
      <c r="D24" s="12">
        <v>26547</v>
      </c>
      <c r="E24" s="12">
        <v>42621</v>
      </c>
      <c r="F24" s="13">
        <f t="shared" si="0"/>
        <v>60.549214600519832</v>
      </c>
      <c r="G24" s="1"/>
      <c r="H24" s="1"/>
      <c r="I24" s="1"/>
    </row>
    <row r="25" spans="1:9" x14ac:dyDescent="0.25">
      <c r="A25" s="8" t="s">
        <v>62</v>
      </c>
      <c r="B25" s="9">
        <v>2117</v>
      </c>
      <c r="C25" s="9">
        <v>1491</v>
      </c>
      <c r="D25" s="9">
        <v>23417</v>
      </c>
      <c r="E25" s="9">
        <v>20524</v>
      </c>
      <c r="F25" s="10">
        <f t="shared" si="0"/>
        <v>-12.35427253704573</v>
      </c>
      <c r="G25" s="1"/>
      <c r="H25" s="1"/>
      <c r="I25" s="1"/>
    </row>
    <row r="26" spans="1:9" x14ac:dyDescent="0.25">
      <c r="A26" s="11" t="s">
        <v>63</v>
      </c>
      <c r="B26" s="12">
        <v>229</v>
      </c>
      <c r="C26" s="12">
        <v>385</v>
      </c>
      <c r="D26" s="12">
        <v>381</v>
      </c>
      <c r="E26" s="12">
        <v>2564</v>
      </c>
      <c r="F26" s="13">
        <f t="shared" si="0"/>
        <v>572.96587926509187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31312</v>
      </c>
      <c r="C28" s="12">
        <v>29850</v>
      </c>
      <c r="D28" s="12">
        <v>301728</v>
      </c>
      <c r="E28" s="12">
        <v>311720</v>
      </c>
      <c r="F28" s="13">
        <f t="shared" si="0"/>
        <v>3.3115918973380047</v>
      </c>
      <c r="G28" s="1"/>
      <c r="H28" s="1"/>
      <c r="I28" s="1"/>
    </row>
    <row r="29" spans="1:9" x14ac:dyDescent="0.25">
      <c r="A29" s="8" t="s">
        <v>66</v>
      </c>
      <c r="B29" s="9">
        <v>126</v>
      </c>
      <c r="C29" s="9">
        <v>138</v>
      </c>
      <c r="D29" s="9">
        <v>1672</v>
      </c>
      <c r="E29" s="9">
        <v>1389</v>
      </c>
      <c r="F29" s="10">
        <f t="shared" si="0"/>
        <v>-16.925837320574161</v>
      </c>
      <c r="G29" s="1"/>
      <c r="H29" s="1"/>
      <c r="I29" s="1"/>
    </row>
    <row r="30" spans="1:9" x14ac:dyDescent="0.25">
      <c r="A30" s="11" t="s">
        <v>67</v>
      </c>
      <c r="B30" s="12">
        <v>12664</v>
      </c>
      <c r="C30" s="12">
        <v>14132</v>
      </c>
      <c r="D30" s="12">
        <v>118903</v>
      </c>
      <c r="E30" s="12">
        <v>138856</v>
      </c>
      <c r="F30" s="13">
        <f t="shared" si="0"/>
        <v>16.780905443933293</v>
      </c>
      <c r="G30" s="1"/>
      <c r="H30" s="1"/>
      <c r="I30" s="1"/>
    </row>
    <row r="31" spans="1:9" x14ac:dyDescent="0.25">
      <c r="A31" s="8" t="s">
        <v>68</v>
      </c>
      <c r="B31" s="9">
        <v>6401</v>
      </c>
      <c r="C31" s="9">
        <v>6931</v>
      </c>
      <c r="D31" s="9">
        <v>63409</v>
      </c>
      <c r="E31" s="9">
        <v>62946</v>
      </c>
      <c r="F31" s="10">
        <f t="shared" si="0"/>
        <v>-0.73018025832294597</v>
      </c>
      <c r="G31" s="1"/>
      <c r="H31" s="1"/>
      <c r="I31" s="1"/>
    </row>
    <row r="32" spans="1:9" x14ac:dyDescent="0.25">
      <c r="A32" s="11" t="s">
        <v>69</v>
      </c>
      <c r="B32" s="12">
        <v>137865</v>
      </c>
      <c r="C32" s="12">
        <v>164008</v>
      </c>
      <c r="D32" s="12">
        <v>1685490</v>
      </c>
      <c r="E32" s="12">
        <v>1884551</v>
      </c>
      <c r="F32" s="13">
        <f t="shared" si="0"/>
        <v>11.810274756895623</v>
      </c>
      <c r="G32" s="1"/>
      <c r="H32" s="1"/>
      <c r="I32" s="1"/>
    </row>
    <row r="33" spans="1:9" x14ac:dyDescent="0.25">
      <c r="A33" s="8" t="s">
        <v>70</v>
      </c>
      <c r="B33" s="9">
        <v>16357</v>
      </c>
      <c r="C33" s="9">
        <v>16253</v>
      </c>
      <c r="D33" s="9">
        <v>173095</v>
      </c>
      <c r="E33" s="9">
        <v>186153.5</v>
      </c>
      <c r="F33" s="10">
        <f t="shared" si="0"/>
        <v>7.5441231693578601</v>
      </c>
      <c r="G33" s="1"/>
      <c r="H33" s="1"/>
      <c r="I33" s="1"/>
    </row>
    <row r="34" spans="1:9" x14ac:dyDescent="0.25">
      <c r="A34" s="11" t="s">
        <v>71</v>
      </c>
      <c r="B34" s="12">
        <v>623</v>
      </c>
      <c r="C34" s="12">
        <v>0</v>
      </c>
      <c r="D34" s="12">
        <v>15423</v>
      </c>
      <c r="E34" s="12">
        <v>589</v>
      </c>
      <c r="F34" s="13">
        <f t="shared" si="0"/>
        <v>-96.181028334305907</v>
      </c>
      <c r="G34" s="1"/>
      <c r="H34" s="1"/>
      <c r="I34" s="1"/>
    </row>
    <row r="35" spans="1:9" x14ac:dyDescent="0.25">
      <c r="A35" s="14" t="s">
        <v>72</v>
      </c>
      <c r="B35" s="15">
        <f>SUM(B7:B34)</f>
        <v>438877</v>
      </c>
      <c r="C35" s="15">
        <f t="shared" ref="C35:E35" si="1">SUM(C7:C34)</f>
        <v>494939.75</v>
      </c>
      <c r="D35" s="15">
        <f t="shared" si="1"/>
        <v>4944856.75</v>
      </c>
      <c r="E35" s="15">
        <f t="shared" si="1"/>
        <v>5408575.5099999998</v>
      </c>
      <c r="F35" s="16">
        <f t="shared" si="0"/>
        <v>9.3777996703342268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5180</v>
      </c>
      <c r="C38" s="41">
        <f>D7</f>
        <v>7396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1884551</v>
      </c>
      <c r="G38" s="42">
        <f>LOOKUP(E38,$A$38:$A$65,$C$38:$C$65)</f>
        <v>1685490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135467</v>
      </c>
      <c r="C39" s="41">
        <f t="shared" ref="C39:C65" si="5">D8</f>
        <v>120705</v>
      </c>
      <c r="D39" s="41">
        <f t="shared" ref="D39:D65" si="6">_xlfn.RANK.EQ(B39,$B$38:$B$65)+COUNTIF($B$38:$B$65,B39)-1</f>
        <v>9</v>
      </c>
      <c r="E39" s="42" t="str">
        <f t="shared" si="2"/>
        <v>BARCELONA</v>
      </c>
      <c r="F39" s="42">
        <f t="shared" ref="F39:F65" si="7">LOOKUP(E39,$A$38:$A$65,$B$38:$B$65)</f>
        <v>1193882</v>
      </c>
      <c r="G39" s="42">
        <f t="shared" ref="G39:G65" si="8">LOOKUP(E39,$A$38:$A$65,$C$38:$C$65)</f>
        <v>1099862</v>
      </c>
    </row>
    <row r="40" spans="1:9" x14ac:dyDescent="0.25">
      <c r="A40" s="42" t="str">
        <f t="shared" si="3"/>
        <v>ALMERIA</v>
      </c>
      <c r="B40" s="41">
        <f t="shared" si="4"/>
        <v>2540</v>
      </c>
      <c r="C40" s="41">
        <f t="shared" si="5"/>
        <v>1190.5</v>
      </c>
      <c r="D40" s="41">
        <f t="shared" si="6"/>
        <v>22</v>
      </c>
      <c r="E40" s="42" t="str">
        <f t="shared" si="2"/>
        <v>BILBAO</v>
      </c>
      <c r="F40" s="42">
        <f t="shared" si="7"/>
        <v>464940.5</v>
      </c>
      <c r="G40" s="42">
        <f t="shared" si="8"/>
        <v>395697.25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2575</v>
      </c>
      <c r="D41" s="41">
        <f t="shared" si="6"/>
        <v>28</v>
      </c>
      <c r="E41" s="42" t="str">
        <f t="shared" si="2"/>
        <v>LAS PALMAS</v>
      </c>
      <c r="F41" s="42">
        <f t="shared" si="7"/>
        <v>400992</v>
      </c>
      <c r="G41" s="42">
        <f t="shared" si="8"/>
        <v>383175</v>
      </c>
    </row>
    <row r="42" spans="1:9" x14ac:dyDescent="0.25">
      <c r="A42" s="42" t="str">
        <f t="shared" si="3"/>
        <v>BAHIA DE ALGECIRAS</v>
      </c>
      <c r="B42" s="41">
        <f t="shared" si="4"/>
        <v>166961.51</v>
      </c>
      <c r="C42" s="41">
        <f t="shared" si="5"/>
        <v>137714</v>
      </c>
      <c r="D42" s="41">
        <f t="shared" si="6"/>
        <v>7</v>
      </c>
      <c r="E42" s="42" t="str">
        <f t="shared" si="2"/>
        <v>SANTA CRUZ DE TENERIFE</v>
      </c>
      <c r="F42" s="42">
        <f t="shared" si="7"/>
        <v>311720</v>
      </c>
      <c r="G42" s="42">
        <f t="shared" si="8"/>
        <v>301728</v>
      </c>
    </row>
    <row r="43" spans="1:9" x14ac:dyDescent="0.25">
      <c r="A43" s="42" t="str">
        <f t="shared" si="3"/>
        <v>BAHIA DE CADIZ</v>
      </c>
      <c r="B43" s="41">
        <f t="shared" si="4"/>
        <v>100799</v>
      </c>
      <c r="C43" s="41">
        <f t="shared" si="5"/>
        <v>96616</v>
      </c>
      <c r="D43" s="41">
        <f t="shared" si="6"/>
        <v>10</v>
      </c>
      <c r="E43" s="42" t="str">
        <f t="shared" si="2"/>
        <v>VIGO</v>
      </c>
      <c r="F43" s="42">
        <f t="shared" si="7"/>
        <v>186153.5</v>
      </c>
      <c r="G43" s="42">
        <f t="shared" si="8"/>
        <v>173095</v>
      </c>
    </row>
    <row r="44" spans="1:9" x14ac:dyDescent="0.25">
      <c r="A44" s="42" t="str">
        <f t="shared" si="3"/>
        <v>BALEARES</v>
      </c>
      <c r="B44" s="41">
        <f t="shared" si="4"/>
        <v>73220</v>
      </c>
      <c r="C44" s="41">
        <f t="shared" si="5"/>
        <v>121803</v>
      </c>
      <c r="D44" s="41">
        <f t="shared" si="6"/>
        <v>12</v>
      </c>
      <c r="E44" s="42" t="str">
        <f t="shared" si="2"/>
        <v>BAHIA DE ALGECIRAS</v>
      </c>
      <c r="F44" s="42">
        <f t="shared" si="7"/>
        <v>166961.51</v>
      </c>
      <c r="G44" s="42">
        <f t="shared" si="8"/>
        <v>137714</v>
      </c>
    </row>
    <row r="45" spans="1:9" x14ac:dyDescent="0.25">
      <c r="A45" s="42" t="str">
        <f t="shared" si="3"/>
        <v>BARCELONA</v>
      </c>
      <c r="B45" s="41">
        <f t="shared" si="4"/>
        <v>1193882</v>
      </c>
      <c r="C45" s="41">
        <f t="shared" si="5"/>
        <v>1099862</v>
      </c>
      <c r="D45" s="41">
        <f t="shared" si="6"/>
        <v>2</v>
      </c>
      <c r="E45" s="42" t="str">
        <f t="shared" si="2"/>
        <v>SEVILLA</v>
      </c>
      <c r="F45" s="42">
        <f t="shared" si="7"/>
        <v>138856</v>
      </c>
      <c r="G45" s="42">
        <f t="shared" si="8"/>
        <v>118903</v>
      </c>
    </row>
    <row r="46" spans="1:9" x14ac:dyDescent="0.25">
      <c r="A46" s="42" t="str">
        <f t="shared" si="3"/>
        <v>BILBAO</v>
      </c>
      <c r="B46" s="41">
        <f t="shared" si="4"/>
        <v>464940.5</v>
      </c>
      <c r="C46" s="41">
        <f t="shared" si="5"/>
        <v>395697.25</v>
      </c>
      <c r="D46" s="41">
        <f t="shared" si="6"/>
        <v>3</v>
      </c>
      <c r="E46" s="42" t="str">
        <f t="shared" si="2"/>
        <v>ALICANTE</v>
      </c>
      <c r="F46" s="42">
        <f t="shared" si="7"/>
        <v>135467</v>
      </c>
      <c r="G46" s="42">
        <f t="shared" si="8"/>
        <v>120705</v>
      </c>
    </row>
    <row r="47" spans="1:9" x14ac:dyDescent="0.25">
      <c r="A47" s="42" t="str">
        <f t="shared" si="3"/>
        <v>CARTAGENA</v>
      </c>
      <c r="B47" s="41">
        <f t="shared" si="4"/>
        <v>59191</v>
      </c>
      <c r="C47" s="41">
        <f t="shared" si="5"/>
        <v>54945</v>
      </c>
      <c r="D47" s="41">
        <f t="shared" si="6"/>
        <v>14</v>
      </c>
      <c r="E47" s="42" t="str">
        <f t="shared" si="2"/>
        <v>BAHIA DE CADIZ</v>
      </c>
      <c r="F47" s="42">
        <f t="shared" si="7"/>
        <v>100799</v>
      </c>
      <c r="G47" s="42">
        <f t="shared" si="8"/>
        <v>96616</v>
      </c>
    </row>
    <row r="48" spans="1:9" x14ac:dyDescent="0.25">
      <c r="A48" s="42" t="str">
        <f t="shared" si="3"/>
        <v>CASTELLON</v>
      </c>
      <c r="B48" s="41">
        <f t="shared" si="4"/>
        <v>95115</v>
      </c>
      <c r="C48" s="41">
        <f t="shared" si="5"/>
        <v>60882</v>
      </c>
      <c r="D48" s="41">
        <f t="shared" si="6"/>
        <v>11</v>
      </c>
      <c r="E48" s="42" t="str">
        <f t="shared" si="2"/>
        <v>CASTELLON</v>
      </c>
      <c r="F48" s="42">
        <f t="shared" si="7"/>
        <v>95115</v>
      </c>
      <c r="G48" s="42">
        <f t="shared" si="8"/>
        <v>60882</v>
      </c>
    </row>
    <row r="49" spans="1:7" x14ac:dyDescent="0.25">
      <c r="A49" s="42" t="str">
        <f t="shared" si="3"/>
        <v>CEUTA</v>
      </c>
      <c r="B49" s="41">
        <f t="shared" si="4"/>
        <v>8765</v>
      </c>
      <c r="C49" s="41">
        <f t="shared" si="5"/>
        <v>12567</v>
      </c>
      <c r="D49" s="41">
        <f t="shared" si="6"/>
        <v>19</v>
      </c>
      <c r="E49" s="42" t="str">
        <f t="shared" si="2"/>
        <v>BALEARES</v>
      </c>
      <c r="F49" s="42">
        <f t="shared" si="7"/>
        <v>73220</v>
      </c>
      <c r="G49" s="42">
        <f t="shared" si="8"/>
        <v>121803</v>
      </c>
    </row>
    <row r="50" spans="1:7" x14ac:dyDescent="0.25">
      <c r="A50" s="42" t="str">
        <f t="shared" si="3"/>
        <v>FERROL-SAN CIBRAO</v>
      </c>
      <c r="B50" s="41">
        <f t="shared" si="4"/>
        <v>385</v>
      </c>
      <c r="C50" s="41">
        <f t="shared" si="5"/>
        <v>375</v>
      </c>
      <c r="D50" s="41">
        <f t="shared" si="6"/>
        <v>25</v>
      </c>
      <c r="E50" s="42" t="str">
        <f t="shared" si="2"/>
        <v>TARRAGONA</v>
      </c>
      <c r="F50" s="42">
        <f t="shared" si="7"/>
        <v>62946</v>
      </c>
      <c r="G50" s="42">
        <f t="shared" si="8"/>
        <v>63409</v>
      </c>
    </row>
    <row r="51" spans="1:7" x14ac:dyDescent="0.25">
      <c r="A51" s="42" t="str">
        <f t="shared" si="3"/>
        <v>GIJON</v>
      </c>
      <c r="B51" s="41">
        <f t="shared" si="4"/>
        <v>32063</v>
      </c>
      <c r="C51" s="41">
        <f t="shared" si="5"/>
        <v>24683</v>
      </c>
      <c r="D51" s="41">
        <f t="shared" si="6"/>
        <v>16</v>
      </c>
      <c r="E51" s="42" t="str">
        <f t="shared" si="2"/>
        <v>CARTAGENA</v>
      </c>
      <c r="F51" s="42">
        <f t="shared" si="7"/>
        <v>59191</v>
      </c>
      <c r="G51" s="42">
        <f t="shared" si="8"/>
        <v>54945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42621</v>
      </c>
      <c r="G52" s="42">
        <f t="shared" si="8"/>
        <v>26547</v>
      </c>
    </row>
    <row r="53" spans="1:7" x14ac:dyDescent="0.25">
      <c r="A53" s="42" t="str">
        <f t="shared" si="3"/>
        <v>LAS PALMAS</v>
      </c>
      <c r="B53" s="41">
        <f t="shared" si="4"/>
        <v>400992</v>
      </c>
      <c r="C53" s="41">
        <f t="shared" si="5"/>
        <v>383175</v>
      </c>
      <c r="D53" s="41">
        <f t="shared" si="6"/>
        <v>4</v>
      </c>
      <c r="E53" s="42" t="str">
        <f t="shared" si="2"/>
        <v>GIJON</v>
      </c>
      <c r="F53" s="42">
        <f t="shared" si="7"/>
        <v>32063</v>
      </c>
      <c r="G53" s="42">
        <f t="shared" si="8"/>
        <v>24683</v>
      </c>
    </row>
    <row r="54" spans="1:7" x14ac:dyDescent="0.25">
      <c r="A54" s="42" t="str">
        <f t="shared" si="3"/>
        <v>MALAGA</v>
      </c>
      <c r="B54" s="41">
        <f t="shared" si="4"/>
        <v>17161</v>
      </c>
      <c r="C54" s="41">
        <f t="shared" si="5"/>
        <v>14606</v>
      </c>
      <c r="D54" s="41">
        <f t="shared" si="6"/>
        <v>18</v>
      </c>
      <c r="E54" s="42" t="str">
        <f t="shared" si="2"/>
        <v>MELILLA</v>
      </c>
      <c r="F54" s="42">
        <f t="shared" si="7"/>
        <v>20524</v>
      </c>
      <c r="G54" s="42">
        <f t="shared" si="8"/>
        <v>23417</v>
      </c>
    </row>
    <row r="55" spans="1:7" x14ac:dyDescent="0.25">
      <c r="A55" s="42" t="str">
        <f t="shared" si="3"/>
        <v>MARIN Y RIA DE PONTEVEDRA</v>
      </c>
      <c r="B55" s="41">
        <f t="shared" si="4"/>
        <v>42621</v>
      </c>
      <c r="C55" s="41">
        <f t="shared" si="5"/>
        <v>26547</v>
      </c>
      <c r="D55" s="41">
        <f t="shared" si="6"/>
        <v>15</v>
      </c>
      <c r="E55" s="42" t="str">
        <f t="shared" si="2"/>
        <v>MALAGA</v>
      </c>
      <c r="F55" s="42">
        <f t="shared" si="7"/>
        <v>17161</v>
      </c>
      <c r="G55" s="42">
        <f t="shared" si="8"/>
        <v>14606</v>
      </c>
    </row>
    <row r="56" spans="1:7" x14ac:dyDescent="0.25">
      <c r="A56" s="42" t="str">
        <f t="shared" si="3"/>
        <v>MELILLA</v>
      </c>
      <c r="B56" s="41">
        <f t="shared" si="4"/>
        <v>20524</v>
      </c>
      <c r="C56" s="41">
        <f t="shared" si="5"/>
        <v>23417</v>
      </c>
      <c r="D56" s="41">
        <f t="shared" si="6"/>
        <v>17</v>
      </c>
      <c r="E56" s="42" t="str">
        <f t="shared" si="2"/>
        <v>CEUTA</v>
      </c>
      <c r="F56" s="42">
        <f t="shared" si="7"/>
        <v>8765</v>
      </c>
      <c r="G56" s="42">
        <f t="shared" si="8"/>
        <v>12567</v>
      </c>
    </row>
    <row r="57" spans="1:7" x14ac:dyDescent="0.25">
      <c r="A57" s="42" t="str">
        <f t="shared" si="3"/>
        <v>MOTRIL</v>
      </c>
      <c r="B57" s="41">
        <f t="shared" si="4"/>
        <v>2564</v>
      </c>
      <c r="C57" s="41">
        <f t="shared" si="5"/>
        <v>381</v>
      </c>
      <c r="D57" s="41">
        <f t="shared" si="6"/>
        <v>21</v>
      </c>
      <c r="E57" s="42" t="str">
        <f t="shared" si="2"/>
        <v>A CORUÑA</v>
      </c>
      <c r="F57" s="42">
        <f t="shared" si="7"/>
        <v>5180</v>
      </c>
      <c r="G57" s="42">
        <f t="shared" si="8"/>
        <v>7396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2564</v>
      </c>
      <c r="G58" s="42">
        <f t="shared" si="8"/>
        <v>381</v>
      </c>
    </row>
    <row r="59" spans="1:7" x14ac:dyDescent="0.25">
      <c r="A59" s="42" t="str">
        <f t="shared" si="3"/>
        <v>SANTA CRUZ DE TENERIFE</v>
      </c>
      <c r="B59" s="41">
        <f t="shared" si="4"/>
        <v>311720</v>
      </c>
      <c r="C59" s="41">
        <f t="shared" si="5"/>
        <v>301728</v>
      </c>
      <c r="D59" s="41">
        <f t="shared" si="6"/>
        <v>5</v>
      </c>
      <c r="E59" s="42" t="str">
        <f t="shared" si="2"/>
        <v>ALMERIA</v>
      </c>
      <c r="F59" s="42">
        <f t="shared" si="7"/>
        <v>2540</v>
      </c>
      <c r="G59" s="42">
        <f t="shared" si="8"/>
        <v>1190.5</v>
      </c>
    </row>
    <row r="60" spans="1:7" x14ac:dyDescent="0.25">
      <c r="A60" s="42" t="str">
        <f t="shared" si="3"/>
        <v>SANTANDER</v>
      </c>
      <c r="B60" s="41">
        <f t="shared" si="4"/>
        <v>1389</v>
      </c>
      <c r="C60" s="41">
        <f t="shared" si="5"/>
        <v>1672</v>
      </c>
      <c r="D60" s="41">
        <f t="shared" si="6"/>
        <v>23</v>
      </c>
      <c r="E60" s="42" t="str">
        <f t="shared" si="2"/>
        <v>SANTANDER</v>
      </c>
      <c r="F60" s="42">
        <f t="shared" si="7"/>
        <v>1389</v>
      </c>
      <c r="G60" s="42">
        <f t="shared" si="8"/>
        <v>1672</v>
      </c>
    </row>
    <row r="61" spans="1:7" x14ac:dyDescent="0.25">
      <c r="A61" s="42" t="str">
        <f t="shared" si="3"/>
        <v>SEVILLA</v>
      </c>
      <c r="B61" s="41">
        <f t="shared" si="4"/>
        <v>138856</v>
      </c>
      <c r="C61" s="41">
        <f t="shared" si="5"/>
        <v>118903</v>
      </c>
      <c r="D61" s="41">
        <f t="shared" si="6"/>
        <v>8</v>
      </c>
      <c r="E61" s="42" t="str">
        <f t="shared" si="2"/>
        <v>VILAGARCIA</v>
      </c>
      <c r="F61" s="42">
        <f t="shared" si="7"/>
        <v>589</v>
      </c>
      <c r="G61" s="42">
        <f t="shared" si="8"/>
        <v>15423</v>
      </c>
    </row>
    <row r="62" spans="1:7" x14ac:dyDescent="0.25">
      <c r="A62" s="42" t="str">
        <f t="shared" si="3"/>
        <v>TARRAGONA</v>
      </c>
      <c r="B62" s="41">
        <f t="shared" si="4"/>
        <v>62946</v>
      </c>
      <c r="C62" s="41">
        <f t="shared" si="5"/>
        <v>63409</v>
      </c>
      <c r="D62" s="41">
        <f t="shared" si="6"/>
        <v>13</v>
      </c>
      <c r="E62" s="42" t="str">
        <f t="shared" si="2"/>
        <v>FERROL-SAN CIBRAO</v>
      </c>
      <c r="F62" s="42">
        <f t="shared" si="7"/>
        <v>385</v>
      </c>
      <c r="G62" s="42">
        <f t="shared" si="8"/>
        <v>375</v>
      </c>
    </row>
    <row r="63" spans="1:7" x14ac:dyDescent="0.25">
      <c r="A63" s="42" t="str">
        <f t="shared" si="3"/>
        <v>VALENCIA</v>
      </c>
      <c r="B63" s="41">
        <f t="shared" si="4"/>
        <v>1884551</v>
      </c>
      <c r="C63" s="41">
        <f t="shared" si="5"/>
        <v>1685490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186153.5</v>
      </c>
      <c r="C64" s="41">
        <f t="shared" si="5"/>
        <v>173095</v>
      </c>
      <c r="D64" s="41">
        <f t="shared" si="6"/>
        <v>6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589</v>
      </c>
      <c r="C65" s="41">
        <f t="shared" si="5"/>
        <v>15423</v>
      </c>
      <c r="D65" s="41">
        <f t="shared" si="6"/>
        <v>24</v>
      </c>
      <c r="E65" s="42" t="str">
        <f t="shared" si="2"/>
        <v>AVILES</v>
      </c>
      <c r="F65" s="42">
        <f t="shared" si="7"/>
        <v>0</v>
      </c>
      <c r="G65" s="42">
        <f t="shared" si="8"/>
        <v>2575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40554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3329</v>
      </c>
      <c r="C7" s="9">
        <v>5960</v>
      </c>
      <c r="D7" s="9">
        <v>50347</v>
      </c>
      <c r="E7" s="9">
        <v>62044</v>
      </c>
      <c r="F7" s="10">
        <f>((E7*100)/D7)-100</f>
        <v>23.232764613581736</v>
      </c>
      <c r="G7" s="1"/>
      <c r="H7" s="1"/>
      <c r="I7" s="1"/>
    </row>
    <row r="8" spans="1:12" x14ac:dyDescent="0.25">
      <c r="A8" s="11" t="s">
        <v>45</v>
      </c>
      <c r="B8" s="12">
        <v>21358</v>
      </c>
      <c r="C8" s="12">
        <v>26166</v>
      </c>
      <c r="D8" s="12">
        <v>303329</v>
      </c>
      <c r="E8" s="12">
        <v>288766</v>
      </c>
      <c r="F8" s="13">
        <f t="shared" ref="F8:F35" si="0">((E8*100)/D8)-100</f>
        <v>-4.8010575975261247</v>
      </c>
      <c r="G8" s="1"/>
      <c r="H8" s="1"/>
      <c r="I8" s="1"/>
    </row>
    <row r="9" spans="1:12" x14ac:dyDescent="0.25">
      <c r="A9" s="8" t="s">
        <v>46</v>
      </c>
      <c r="B9" s="9">
        <v>52349</v>
      </c>
      <c r="C9" s="9">
        <v>48761</v>
      </c>
      <c r="D9" s="9">
        <v>1121845</v>
      </c>
      <c r="E9" s="9">
        <v>943611</v>
      </c>
      <c r="F9" s="10">
        <f t="shared" si="0"/>
        <v>-15.887578052226459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303370</v>
      </c>
      <c r="C11" s="9">
        <v>316941</v>
      </c>
      <c r="D11" s="9">
        <v>4451588</v>
      </c>
      <c r="E11" s="9">
        <v>4367941</v>
      </c>
      <c r="F11" s="10">
        <f t="shared" si="0"/>
        <v>-1.8790373233102429</v>
      </c>
      <c r="G11" s="1"/>
      <c r="H11" s="1"/>
      <c r="I11" s="1"/>
    </row>
    <row r="12" spans="1:12" x14ac:dyDescent="0.25">
      <c r="A12" s="11" t="s">
        <v>49</v>
      </c>
      <c r="B12" s="12">
        <v>18861</v>
      </c>
      <c r="C12" s="12">
        <v>33644</v>
      </c>
      <c r="D12" s="12">
        <v>245063</v>
      </c>
      <c r="E12" s="12">
        <v>339441</v>
      </c>
      <c r="F12" s="13">
        <f t="shared" si="0"/>
        <v>38.511729636868893</v>
      </c>
      <c r="G12" s="1"/>
      <c r="H12" s="1"/>
      <c r="I12" s="1"/>
    </row>
    <row r="13" spans="1:12" x14ac:dyDescent="0.25">
      <c r="A13" s="8" t="s">
        <v>50</v>
      </c>
      <c r="B13" s="9">
        <v>180231</v>
      </c>
      <c r="C13" s="9">
        <v>182872</v>
      </c>
      <c r="D13" s="9">
        <v>5243290</v>
      </c>
      <c r="E13" s="9">
        <v>5292710</v>
      </c>
      <c r="F13" s="10">
        <f t="shared" si="0"/>
        <v>0.94253798664578881</v>
      </c>
      <c r="G13" s="1"/>
      <c r="H13" s="1"/>
      <c r="I13" s="1"/>
    </row>
    <row r="14" spans="1:12" x14ac:dyDescent="0.25">
      <c r="A14" s="11" t="s">
        <v>51</v>
      </c>
      <c r="B14" s="12">
        <v>226738</v>
      </c>
      <c r="C14" s="12">
        <v>183619</v>
      </c>
      <c r="D14" s="12">
        <v>3090939</v>
      </c>
      <c r="E14" s="12">
        <v>3312591</v>
      </c>
      <c r="F14" s="13">
        <f t="shared" si="0"/>
        <v>7.1710247274371994</v>
      </c>
      <c r="G14" s="1"/>
      <c r="H14" s="1"/>
      <c r="I14" s="1"/>
    </row>
    <row r="15" spans="1:12" x14ac:dyDescent="0.25">
      <c r="A15" s="8" t="s">
        <v>52</v>
      </c>
      <c r="B15" s="9">
        <v>7715</v>
      </c>
      <c r="C15" s="9">
        <v>286</v>
      </c>
      <c r="D15" s="9">
        <v>156903</v>
      </c>
      <c r="E15" s="9">
        <v>165024</v>
      </c>
      <c r="F15" s="10">
        <f t="shared" si="0"/>
        <v>5.175809257949183</v>
      </c>
      <c r="G15" s="1"/>
      <c r="H15" s="1"/>
      <c r="I15" s="1"/>
    </row>
    <row r="16" spans="1:12" x14ac:dyDescent="0.25">
      <c r="A16" s="11" t="s">
        <v>53</v>
      </c>
      <c r="B16" s="12">
        <v>10096</v>
      </c>
      <c r="C16" s="12">
        <v>16207</v>
      </c>
      <c r="D16" s="12">
        <v>63230</v>
      </c>
      <c r="E16" s="12">
        <v>98849</v>
      </c>
      <c r="F16" s="13">
        <f t="shared" si="0"/>
        <v>56.332437134271714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124</v>
      </c>
      <c r="D17" s="9">
        <v>0</v>
      </c>
      <c r="E17" s="9">
        <v>849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135733</v>
      </c>
      <c r="C18" s="12">
        <v>140820</v>
      </c>
      <c r="D18" s="12">
        <v>1964253</v>
      </c>
      <c r="E18" s="12">
        <v>1734060</v>
      </c>
      <c r="F18" s="13">
        <f t="shared" si="0"/>
        <v>-11.719111540112195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2445</v>
      </c>
      <c r="E19" s="9">
        <v>643</v>
      </c>
      <c r="F19" s="10">
        <f t="shared" si="0"/>
        <v>-73.701431492842531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1343</v>
      </c>
      <c r="D20" s="12">
        <v>4537</v>
      </c>
      <c r="E20" s="12">
        <v>9472</v>
      </c>
      <c r="F20" s="13">
        <f t="shared" si="0"/>
        <v>108.77231650870618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525</v>
      </c>
      <c r="E21" s="9">
        <v>0</v>
      </c>
      <c r="F21" s="10">
        <f t="shared" si="0"/>
        <v>-100</v>
      </c>
      <c r="G21" s="1"/>
      <c r="H21" s="1"/>
      <c r="I21" s="1"/>
    </row>
    <row r="22" spans="1:9" x14ac:dyDescent="0.25">
      <c r="A22" s="11" t="s">
        <v>59</v>
      </c>
      <c r="B22" s="12">
        <v>145499</v>
      </c>
      <c r="C22" s="12">
        <v>151464</v>
      </c>
      <c r="D22" s="12">
        <v>1253217</v>
      </c>
      <c r="E22" s="12">
        <v>1335895</v>
      </c>
      <c r="F22" s="13">
        <f t="shared" si="0"/>
        <v>6.5972612883483066</v>
      </c>
      <c r="G22" s="1"/>
      <c r="H22" s="1"/>
      <c r="I22" s="1"/>
    </row>
    <row r="23" spans="1:9" x14ac:dyDescent="0.25">
      <c r="A23" s="8" t="s">
        <v>60</v>
      </c>
      <c r="B23" s="9">
        <v>73126</v>
      </c>
      <c r="C23" s="9">
        <v>93778</v>
      </c>
      <c r="D23" s="9">
        <v>723418</v>
      </c>
      <c r="E23" s="9">
        <v>920038</v>
      </c>
      <c r="F23" s="10">
        <f t="shared" si="0"/>
        <v>27.179307122576432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38307</v>
      </c>
      <c r="C25" s="9">
        <v>41429</v>
      </c>
      <c r="D25" s="9">
        <v>541978</v>
      </c>
      <c r="E25" s="9">
        <v>582611</v>
      </c>
      <c r="F25" s="10">
        <f t="shared" si="0"/>
        <v>7.4971677817180762</v>
      </c>
      <c r="G25" s="1"/>
      <c r="H25" s="1"/>
      <c r="I25" s="1"/>
    </row>
    <row r="26" spans="1:9" x14ac:dyDescent="0.25">
      <c r="A26" s="11" t="s">
        <v>63</v>
      </c>
      <c r="B26" s="12">
        <v>116</v>
      </c>
      <c r="C26" s="12">
        <v>485</v>
      </c>
      <c r="D26" s="12">
        <v>3460</v>
      </c>
      <c r="E26" s="12">
        <v>2335</v>
      </c>
      <c r="F26" s="13">
        <f t="shared" si="0"/>
        <v>-32.51445086705202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386921</v>
      </c>
      <c r="C28" s="12">
        <v>402463</v>
      </c>
      <c r="D28" s="12">
        <v>3914159</v>
      </c>
      <c r="E28" s="12">
        <v>4203367</v>
      </c>
      <c r="F28" s="13">
        <f t="shared" si="0"/>
        <v>7.3887647384789403</v>
      </c>
      <c r="G28" s="1"/>
      <c r="H28" s="1"/>
      <c r="I28" s="1"/>
    </row>
    <row r="29" spans="1:9" x14ac:dyDescent="0.25">
      <c r="A29" s="8" t="s">
        <v>66</v>
      </c>
      <c r="B29" s="9">
        <v>6968</v>
      </c>
      <c r="C29" s="9">
        <v>15977</v>
      </c>
      <c r="D29" s="9">
        <v>159949</v>
      </c>
      <c r="E29" s="9">
        <v>232634</v>
      </c>
      <c r="F29" s="10">
        <f t="shared" si="0"/>
        <v>45.442609831883914</v>
      </c>
      <c r="G29" s="1"/>
      <c r="H29" s="1"/>
      <c r="I29" s="1"/>
    </row>
    <row r="30" spans="1:9" x14ac:dyDescent="0.25">
      <c r="A30" s="11" t="s">
        <v>67</v>
      </c>
      <c r="B30" s="12">
        <v>13605</v>
      </c>
      <c r="C30" s="12">
        <v>1934</v>
      </c>
      <c r="D30" s="12">
        <v>98782</v>
      </c>
      <c r="E30" s="12">
        <v>11612</v>
      </c>
      <c r="F30" s="13">
        <f t="shared" si="0"/>
        <v>-88.244821931121052</v>
      </c>
      <c r="G30" s="1"/>
      <c r="H30" s="1"/>
      <c r="I30" s="1"/>
    </row>
    <row r="31" spans="1:9" x14ac:dyDescent="0.25">
      <c r="A31" s="8" t="s">
        <v>68</v>
      </c>
      <c r="B31" s="9">
        <v>292</v>
      </c>
      <c r="C31" s="9">
        <v>0</v>
      </c>
      <c r="D31" s="9">
        <v>2223</v>
      </c>
      <c r="E31" s="9">
        <v>3148</v>
      </c>
      <c r="F31" s="10">
        <f t="shared" si="0"/>
        <v>41.610436347278466</v>
      </c>
      <c r="G31" s="1"/>
      <c r="H31" s="1"/>
      <c r="I31" s="1"/>
    </row>
    <row r="32" spans="1:9" x14ac:dyDescent="0.25">
      <c r="A32" s="11" t="s">
        <v>69</v>
      </c>
      <c r="B32" s="12">
        <v>15439</v>
      </c>
      <c r="C32" s="12">
        <v>25002</v>
      </c>
      <c r="D32" s="12">
        <v>409079</v>
      </c>
      <c r="E32" s="12">
        <v>482971</v>
      </c>
      <c r="F32" s="13">
        <f t="shared" si="0"/>
        <v>18.063014723317508</v>
      </c>
      <c r="G32" s="1"/>
      <c r="H32" s="1"/>
      <c r="I32" s="1"/>
    </row>
    <row r="33" spans="1:9" x14ac:dyDescent="0.25">
      <c r="A33" s="8" t="s">
        <v>70</v>
      </c>
      <c r="B33" s="9">
        <v>62833</v>
      </c>
      <c r="C33" s="9">
        <v>57813</v>
      </c>
      <c r="D33" s="9">
        <v>1099429</v>
      </c>
      <c r="E33" s="9">
        <v>1020107</v>
      </c>
      <c r="F33" s="10">
        <f t="shared" si="0"/>
        <v>-7.2148360649027836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3549</v>
      </c>
      <c r="E34" s="12">
        <v>3978</v>
      </c>
      <c r="F34" s="13">
        <f t="shared" si="0"/>
        <v>12.087912087912088</v>
      </c>
      <c r="G34" s="1"/>
      <c r="H34" s="1"/>
      <c r="I34" s="1"/>
    </row>
    <row r="35" spans="1:9" x14ac:dyDescent="0.25">
      <c r="A35" s="14" t="s">
        <v>72</v>
      </c>
      <c r="B35" s="15">
        <f>SUM(B7:B34)</f>
        <v>1702886</v>
      </c>
      <c r="C35" s="15">
        <f t="shared" ref="C35:E35" si="1">SUM(C7:C34)</f>
        <v>1747088</v>
      </c>
      <c r="D35" s="15">
        <f t="shared" si="1"/>
        <v>24907537</v>
      </c>
      <c r="E35" s="15">
        <f t="shared" si="1"/>
        <v>25414697</v>
      </c>
      <c r="F35" s="16">
        <f t="shared" si="0"/>
        <v>2.03617081849562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62044</v>
      </c>
      <c r="C38" s="41">
        <f>D7</f>
        <v>50347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BALEARES</v>
      </c>
      <c r="F38" s="42">
        <f>LOOKUP(E38,$A$38:$A$65,$B$38:$B$65)</f>
        <v>5292710</v>
      </c>
      <c r="G38" s="42">
        <f>LOOKUP(E38,$A$38:$A$65,$C$38:$C$65)</f>
        <v>5243290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288766</v>
      </c>
      <c r="C39" s="41">
        <f t="shared" ref="C39:C65" si="5">D8</f>
        <v>303329</v>
      </c>
      <c r="D39" s="41">
        <f t="shared" ref="D39:D65" si="6">_xlfn.RANK.EQ(B39,$B$38:$B$65)+COUNTIF($B$38:$B$65,B39)-1</f>
        <v>13</v>
      </c>
      <c r="E39" s="42" t="str">
        <f t="shared" si="2"/>
        <v>BAHIA DE ALGECIRAS</v>
      </c>
      <c r="F39" s="42">
        <f t="shared" ref="F39:F54" si="7">LOOKUP(E39,$A$38:$A$65,$B$38:$B$65)</f>
        <v>4367941</v>
      </c>
      <c r="G39" s="42">
        <f t="shared" ref="G39:G65" si="8">LOOKUP(E39,$A$38:$A$65,$C$38:$C$65)</f>
        <v>4451588</v>
      </c>
    </row>
    <row r="40" spans="1:9" x14ac:dyDescent="0.25">
      <c r="A40" s="42" t="str">
        <f t="shared" si="3"/>
        <v>ALMERIA</v>
      </c>
      <c r="B40" s="41">
        <f t="shared" si="4"/>
        <v>943611</v>
      </c>
      <c r="C40" s="41">
        <f t="shared" si="5"/>
        <v>1121845</v>
      </c>
      <c r="D40" s="41">
        <f t="shared" si="6"/>
        <v>8</v>
      </c>
      <c r="E40" s="42" t="str">
        <f t="shared" si="2"/>
        <v>SANTA CRUZ DE TENERIFE</v>
      </c>
      <c r="F40" s="42">
        <f t="shared" si="7"/>
        <v>4203367</v>
      </c>
      <c r="G40" s="42">
        <f t="shared" si="8"/>
        <v>3914159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3312591</v>
      </c>
      <c r="G41" s="42">
        <f t="shared" si="8"/>
        <v>3090939</v>
      </c>
    </row>
    <row r="42" spans="1:9" x14ac:dyDescent="0.25">
      <c r="A42" s="42" t="str">
        <f t="shared" si="3"/>
        <v>BAHIA DE ALGECIRAS</v>
      </c>
      <c r="B42" s="41">
        <f t="shared" si="4"/>
        <v>4367941</v>
      </c>
      <c r="C42" s="41">
        <f t="shared" si="5"/>
        <v>4451588</v>
      </c>
      <c r="D42" s="41">
        <f t="shared" si="6"/>
        <v>2</v>
      </c>
      <c r="E42" s="42" t="str">
        <f t="shared" si="2"/>
        <v>CEUTA</v>
      </c>
      <c r="F42" s="42">
        <f t="shared" si="7"/>
        <v>1734060</v>
      </c>
      <c r="G42" s="42">
        <f t="shared" si="8"/>
        <v>1964253</v>
      </c>
    </row>
    <row r="43" spans="1:9" x14ac:dyDescent="0.25">
      <c r="A43" s="42" t="str">
        <f t="shared" si="3"/>
        <v>BAHIA DE CADIZ</v>
      </c>
      <c r="B43" s="41">
        <f t="shared" si="4"/>
        <v>339441</v>
      </c>
      <c r="C43" s="41">
        <f t="shared" si="5"/>
        <v>245063</v>
      </c>
      <c r="D43" s="41">
        <f t="shared" si="6"/>
        <v>12</v>
      </c>
      <c r="E43" s="42" t="str">
        <f t="shared" si="2"/>
        <v>LAS PALMAS</v>
      </c>
      <c r="F43" s="42">
        <f t="shared" si="7"/>
        <v>1335895</v>
      </c>
      <c r="G43" s="42">
        <f t="shared" si="8"/>
        <v>1253217</v>
      </c>
    </row>
    <row r="44" spans="1:9" x14ac:dyDescent="0.25">
      <c r="A44" s="42" t="str">
        <f t="shared" si="3"/>
        <v>BALEARES</v>
      </c>
      <c r="B44" s="41">
        <f t="shared" si="4"/>
        <v>5292710</v>
      </c>
      <c r="C44" s="41">
        <f t="shared" si="5"/>
        <v>5243290</v>
      </c>
      <c r="D44" s="41">
        <f t="shared" si="6"/>
        <v>1</v>
      </c>
      <c r="E44" s="42" t="str">
        <f t="shared" si="2"/>
        <v>VIGO</v>
      </c>
      <c r="F44" s="42">
        <f t="shared" si="7"/>
        <v>1020107</v>
      </c>
      <c r="G44" s="42">
        <f t="shared" si="8"/>
        <v>1099429</v>
      </c>
    </row>
    <row r="45" spans="1:9" x14ac:dyDescent="0.25">
      <c r="A45" s="42" t="str">
        <f t="shared" si="3"/>
        <v>BARCELONA</v>
      </c>
      <c r="B45" s="41">
        <f t="shared" si="4"/>
        <v>3312591</v>
      </c>
      <c r="C45" s="41">
        <f t="shared" si="5"/>
        <v>3090939</v>
      </c>
      <c r="D45" s="41">
        <f t="shared" si="6"/>
        <v>4</v>
      </c>
      <c r="E45" s="42" t="str">
        <f t="shared" si="2"/>
        <v>ALMERIA</v>
      </c>
      <c r="F45" s="42">
        <f t="shared" si="7"/>
        <v>943611</v>
      </c>
      <c r="G45" s="42">
        <f t="shared" si="8"/>
        <v>1121845</v>
      </c>
    </row>
    <row r="46" spans="1:9" x14ac:dyDescent="0.25">
      <c r="A46" s="42" t="str">
        <f t="shared" si="3"/>
        <v>BILBAO</v>
      </c>
      <c r="B46" s="41">
        <f t="shared" si="4"/>
        <v>165024</v>
      </c>
      <c r="C46" s="41">
        <f t="shared" si="5"/>
        <v>156903</v>
      </c>
      <c r="D46" s="41">
        <f t="shared" si="6"/>
        <v>15</v>
      </c>
      <c r="E46" s="42" t="str">
        <f t="shared" si="2"/>
        <v>MALAGA</v>
      </c>
      <c r="F46" s="42">
        <f t="shared" si="7"/>
        <v>920038</v>
      </c>
      <c r="G46" s="42">
        <f t="shared" si="8"/>
        <v>723418</v>
      </c>
    </row>
    <row r="47" spans="1:9" x14ac:dyDescent="0.25">
      <c r="A47" s="42" t="str">
        <f t="shared" si="3"/>
        <v>CARTAGENA</v>
      </c>
      <c r="B47" s="41">
        <f t="shared" si="4"/>
        <v>98849</v>
      </c>
      <c r="C47" s="41">
        <f t="shared" si="5"/>
        <v>63230</v>
      </c>
      <c r="D47" s="41">
        <f t="shared" si="6"/>
        <v>16</v>
      </c>
      <c r="E47" s="42" t="str">
        <f t="shared" si="2"/>
        <v>MELILLA</v>
      </c>
      <c r="F47" s="42">
        <f t="shared" si="7"/>
        <v>582611</v>
      </c>
      <c r="G47" s="42">
        <f t="shared" si="8"/>
        <v>541978</v>
      </c>
    </row>
    <row r="48" spans="1:9" x14ac:dyDescent="0.25">
      <c r="A48" s="42" t="str">
        <f t="shared" si="3"/>
        <v>CASTELLON</v>
      </c>
      <c r="B48" s="41">
        <f t="shared" si="4"/>
        <v>849</v>
      </c>
      <c r="C48" s="41">
        <f t="shared" si="5"/>
        <v>0</v>
      </c>
      <c r="D48" s="41">
        <f t="shared" si="6"/>
        <v>23</v>
      </c>
      <c r="E48" s="42" t="str">
        <f t="shared" si="2"/>
        <v>VALENCIA</v>
      </c>
      <c r="F48" s="42">
        <f t="shared" si="7"/>
        <v>482971</v>
      </c>
      <c r="G48" s="42">
        <f t="shared" si="8"/>
        <v>409079</v>
      </c>
    </row>
    <row r="49" spans="1:7" x14ac:dyDescent="0.25">
      <c r="A49" s="42" t="str">
        <f t="shared" si="3"/>
        <v>CEUTA</v>
      </c>
      <c r="B49" s="41">
        <f t="shared" si="4"/>
        <v>1734060</v>
      </c>
      <c r="C49" s="41">
        <f t="shared" si="5"/>
        <v>1964253</v>
      </c>
      <c r="D49" s="41">
        <f t="shared" si="6"/>
        <v>5</v>
      </c>
      <c r="E49" s="42" t="str">
        <f t="shared" si="2"/>
        <v>BAHIA DE CADIZ</v>
      </c>
      <c r="F49" s="42">
        <f t="shared" si="7"/>
        <v>339441</v>
      </c>
      <c r="G49" s="42">
        <f t="shared" si="8"/>
        <v>245063</v>
      </c>
    </row>
    <row r="50" spans="1:7" x14ac:dyDescent="0.25">
      <c r="A50" s="42" t="str">
        <f t="shared" si="3"/>
        <v>FERROL-SAN CIBRAO</v>
      </c>
      <c r="B50" s="41">
        <f t="shared" si="4"/>
        <v>643</v>
      </c>
      <c r="C50" s="41">
        <f t="shared" si="5"/>
        <v>2445</v>
      </c>
      <c r="D50" s="41">
        <f t="shared" si="6"/>
        <v>24</v>
      </c>
      <c r="E50" s="42" t="str">
        <f t="shared" si="2"/>
        <v>ALICANTE</v>
      </c>
      <c r="F50" s="42">
        <f t="shared" si="7"/>
        <v>288766</v>
      </c>
      <c r="G50" s="42">
        <f t="shared" si="8"/>
        <v>303329</v>
      </c>
    </row>
    <row r="51" spans="1:7" x14ac:dyDescent="0.25">
      <c r="A51" s="42" t="str">
        <f t="shared" si="3"/>
        <v>GIJON</v>
      </c>
      <c r="B51" s="41">
        <f t="shared" si="4"/>
        <v>9472</v>
      </c>
      <c r="C51" s="41">
        <f t="shared" si="5"/>
        <v>4537</v>
      </c>
      <c r="D51" s="41">
        <f t="shared" si="6"/>
        <v>19</v>
      </c>
      <c r="E51" s="42" t="str">
        <f t="shared" si="2"/>
        <v>SANTANDER</v>
      </c>
      <c r="F51" s="42">
        <f t="shared" si="7"/>
        <v>232634</v>
      </c>
      <c r="G51" s="42">
        <f t="shared" si="8"/>
        <v>159949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525</v>
      </c>
      <c r="D52" s="41">
        <f t="shared" si="6"/>
        <v>28</v>
      </c>
      <c r="E52" s="42" t="str">
        <f t="shared" si="2"/>
        <v>BILBAO</v>
      </c>
      <c r="F52" s="42">
        <f t="shared" si="7"/>
        <v>165024</v>
      </c>
      <c r="G52" s="42">
        <f t="shared" si="8"/>
        <v>156903</v>
      </c>
    </row>
    <row r="53" spans="1:7" x14ac:dyDescent="0.25">
      <c r="A53" s="42" t="str">
        <f t="shared" si="3"/>
        <v>LAS PALMAS</v>
      </c>
      <c r="B53" s="41">
        <f t="shared" si="4"/>
        <v>1335895</v>
      </c>
      <c r="C53" s="41">
        <f t="shared" si="5"/>
        <v>1253217</v>
      </c>
      <c r="D53" s="41">
        <f t="shared" si="6"/>
        <v>6</v>
      </c>
      <c r="E53" s="42" t="str">
        <f t="shared" si="2"/>
        <v>CARTAGENA</v>
      </c>
      <c r="F53" s="42">
        <f t="shared" si="7"/>
        <v>98849</v>
      </c>
      <c r="G53" s="42">
        <f t="shared" si="8"/>
        <v>63230</v>
      </c>
    </row>
    <row r="54" spans="1:7" x14ac:dyDescent="0.25">
      <c r="A54" s="42" t="str">
        <f t="shared" si="3"/>
        <v>MALAGA</v>
      </c>
      <c r="B54" s="41">
        <f t="shared" si="4"/>
        <v>920038</v>
      </c>
      <c r="C54" s="41">
        <f t="shared" si="5"/>
        <v>723418</v>
      </c>
      <c r="D54" s="41">
        <f t="shared" si="6"/>
        <v>9</v>
      </c>
      <c r="E54" s="42" t="str">
        <f t="shared" si="2"/>
        <v>A CORUÑA</v>
      </c>
      <c r="F54" s="42">
        <f t="shared" si="7"/>
        <v>62044</v>
      </c>
      <c r="G54" s="42">
        <f t="shared" si="8"/>
        <v>50347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11612</v>
      </c>
      <c r="G55" s="42">
        <f t="shared" si="8"/>
        <v>98782</v>
      </c>
    </row>
    <row r="56" spans="1:7" x14ac:dyDescent="0.25">
      <c r="A56" s="42" t="str">
        <f t="shared" si="3"/>
        <v>MELILLA</v>
      </c>
      <c r="B56" s="41">
        <f t="shared" si="4"/>
        <v>582611</v>
      </c>
      <c r="C56" s="41">
        <f t="shared" si="5"/>
        <v>541978</v>
      </c>
      <c r="D56" s="41">
        <f t="shared" si="6"/>
        <v>10</v>
      </c>
      <c r="E56" s="42" t="str">
        <f t="shared" si="2"/>
        <v>GIJON</v>
      </c>
      <c r="F56" s="42">
        <f t="shared" si="9"/>
        <v>9472</v>
      </c>
      <c r="G56" s="42">
        <f t="shared" si="8"/>
        <v>4537</v>
      </c>
    </row>
    <row r="57" spans="1:7" x14ac:dyDescent="0.25">
      <c r="A57" s="42" t="str">
        <f t="shared" si="3"/>
        <v>MOTRIL</v>
      </c>
      <c r="B57" s="41">
        <f t="shared" si="4"/>
        <v>2335</v>
      </c>
      <c r="C57" s="41">
        <f t="shared" si="5"/>
        <v>3460</v>
      </c>
      <c r="D57" s="41">
        <f t="shared" si="6"/>
        <v>22</v>
      </c>
      <c r="E57" s="42" t="str">
        <f t="shared" si="2"/>
        <v>VILAGARCIA</v>
      </c>
      <c r="F57" s="42">
        <f t="shared" si="9"/>
        <v>3978</v>
      </c>
      <c r="G57" s="42">
        <f t="shared" si="8"/>
        <v>3549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TARRAGONA</v>
      </c>
      <c r="F58" s="42">
        <f t="shared" si="9"/>
        <v>3148</v>
      </c>
      <c r="G58" s="42">
        <f t="shared" si="8"/>
        <v>2223</v>
      </c>
    </row>
    <row r="59" spans="1:7" x14ac:dyDescent="0.25">
      <c r="A59" s="42" t="str">
        <f t="shared" si="3"/>
        <v>SANTA CRUZ DE TENERIFE</v>
      </c>
      <c r="B59" s="41">
        <f t="shared" si="4"/>
        <v>4203367</v>
      </c>
      <c r="C59" s="41">
        <f t="shared" si="5"/>
        <v>3914159</v>
      </c>
      <c r="D59" s="41">
        <f t="shared" si="6"/>
        <v>3</v>
      </c>
      <c r="E59" s="42" t="str">
        <f t="shared" si="2"/>
        <v>MOTRIL</v>
      </c>
      <c r="F59" s="42">
        <f t="shared" si="9"/>
        <v>2335</v>
      </c>
      <c r="G59" s="42">
        <f t="shared" si="8"/>
        <v>3460</v>
      </c>
    </row>
    <row r="60" spans="1:7" x14ac:dyDescent="0.25">
      <c r="A60" s="42" t="str">
        <f t="shared" si="3"/>
        <v>SANTANDER</v>
      </c>
      <c r="B60" s="41">
        <f t="shared" si="4"/>
        <v>232634</v>
      </c>
      <c r="C60" s="41">
        <f t="shared" si="5"/>
        <v>159949</v>
      </c>
      <c r="D60" s="41">
        <f t="shared" si="6"/>
        <v>14</v>
      </c>
      <c r="E60" s="42" t="str">
        <f t="shared" si="2"/>
        <v>CASTELLON</v>
      </c>
      <c r="F60" s="42">
        <f t="shared" si="9"/>
        <v>849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11612</v>
      </c>
      <c r="C61" s="41">
        <f t="shared" si="5"/>
        <v>98782</v>
      </c>
      <c r="D61" s="41">
        <f t="shared" si="6"/>
        <v>18</v>
      </c>
      <c r="E61" s="42" t="str">
        <f t="shared" si="2"/>
        <v>FERROL-SAN CIBRAO</v>
      </c>
      <c r="F61" s="42">
        <f t="shared" si="9"/>
        <v>643</v>
      </c>
      <c r="G61" s="42">
        <f t="shared" si="8"/>
        <v>2445</v>
      </c>
    </row>
    <row r="62" spans="1:7" x14ac:dyDescent="0.25">
      <c r="A62" s="42" t="str">
        <f t="shared" si="3"/>
        <v>TARRAGONA</v>
      </c>
      <c r="B62" s="41">
        <f t="shared" si="4"/>
        <v>3148</v>
      </c>
      <c r="C62" s="41">
        <f t="shared" si="5"/>
        <v>2223</v>
      </c>
      <c r="D62" s="41">
        <f t="shared" si="6"/>
        <v>21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482971</v>
      </c>
      <c r="C63" s="41">
        <f t="shared" si="5"/>
        <v>409079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1020107</v>
      </c>
      <c r="C64" s="41">
        <f t="shared" si="5"/>
        <v>1099429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3978</v>
      </c>
      <c r="C65" s="41">
        <f t="shared" si="5"/>
        <v>3549</v>
      </c>
      <c r="D65" s="41">
        <f t="shared" si="6"/>
        <v>20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40554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3329</v>
      </c>
      <c r="C7" s="9">
        <v>5960</v>
      </c>
      <c r="D7" s="9">
        <v>50347</v>
      </c>
      <c r="E7" s="9">
        <v>62044</v>
      </c>
      <c r="F7" s="10">
        <f>((E7*100)/D7)-100</f>
        <v>23.232764613581736</v>
      </c>
      <c r="G7" s="1"/>
      <c r="H7" s="1"/>
      <c r="I7" s="1"/>
    </row>
    <row r="8" spans="1:12" x14ac:dyDescent="0.25">
      <c r="A8" s="11" t="s">
        <v>45</v>
      </c>
      <c r="B8" s="12">
        <v>9804</v>
      </c>
      <c r="C8" s="12">
        <v>12175</v>
      </c>
      <c r="D8" s="12">
        <v>90857</v>
      </c>
      <c r="E8" s="12">
        <v>68493</v>
      </c>
      <c r="F8" s="13">
        <f t="shared" ref="F8:F35" si="0">((E8*100)/D8)-100</f>
        <v>-24.61450411085552</v>
      </c>
      <c r="G8" s="1"/>
      <c r="H8" s="1"/>
      <c r="I8" s="1"/>
    </row>
    <row r="9" spans="1:12" x14ac:dyDescent="0.25">
      <c r="A9" s="8" t="s">
        <v>46</v>
      </c>
      <c r="B9" s="9">
        <v>3810</v>
      </c>
      <c r="C9" s="9">
        <v>2629</v>
      </c>
      <c r="D9" s="9">
        <v>34583</v>
      </c>
      <c r="E9" s="9">
        <v>56995</v>
      </c>
      <c r="F9" s="10">
        <f t="shared" si="0"/>
        <v>64.806407772605041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37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17269</v>
      </c>
      <c r="C12" s="12">
        <v>32259</v>
      </c>
      <c r="D12" s="12">
        <v>224890</v>
      </c>
      <c r="E12" s="12">
        <v>320965</v>
      </c>
      <c r="F12" s="13">
        <f t="shared" si="0"/>
        <v>42.720885766374664</v>
      </c>
      <c r="G12" s="1"/>
      <c r="H12" s="1"/>
      <c r="I12" s="1"/>
    </row>
    <row r="13" spans="1:12" x14ac:dyDescent="0.25">
      <c r="A13" s="8" t="s">
        <v>50</v>
      </c>
      <c r="B13" s="9">
        <v>57214</v>
      </c>
      <c r="C13" s="9">
        <v>72862</v>
      </c>
      <c r="D13" s="9">
        <v>1227377</v>
      </c>
      <c r="E13" s="9">
        <v>1508273</v>
      </c>
      <c r="F13" s="10">
        <f t="shared" si="0"/>
        <v>22.88587777023686</v>
      </c>
      <c r="G13" s="1"/>
      <c r="H13" s="1"/>
      <c r="I13" s="1"/>
    </row>
    <row r="14" spans="1:12" x14ac:dyDescent="0.25">
      <c r="A14" s="11" t="s">
        <v>51</v>
      </c>
      <c r="B14" s="12">
        <v>195845</v>
      </c>
      <c r="C14" s="12">
        <v>149171</v>
      </c>
      <c r="D14" s="12">
        <v>2085265</v>
      </c>
      <c r="E14" s="12">
        <v>2267450</v>
      </c>
      <c r="F14" s="13">
        <f t="shared" si="0"/>
        <v>8.7367792582717243</v>
      </c>
      <c r="G14" s="1"/>
      <c r="H14" s="1"/>
      <c r="I14" s="1"/>
    </row>
    <row r="15" spans="1:12" x14ac:dyDescent="0.25">
      <c r="A15" s="8" t="s">
        <v>52</v>
      </c>
      <c r="B15" s="9">
        <v>763</v>
      </c>
      <c r="C15" s="9">
        <v>0</v>
      </c>
      <c r="D15" s="9">
        <v>28446</v>
      </c>
      <c r="E15" s="9">
        <v>43394</v>
      </c>
      <c r="F15" s="10">
        <f t="shared" si="0"/>
        <v>52.548688743584336</v>
      </c>
      <c r="G15" s="1"/>
      <c r="H15" s="1"/>
      <c r="I15" s="1"/>
    </row>
    <row r="16" spans="1:12" x14ac:dyDescent="0.25">
      <c r="A16" s="11" t="s">
        <v>53</v>
      </c>
      <c r="B16" s="12">
        <v>10096</v>
      </c>
      <c r="C16" s="12">
        <v>16207</v>
      </c>
      <c r="D16" s="12">
        <v>63230</v>
      </c>
      <c r="E16" s="12">
        <v>98849</v>
      </c>
      <c r="F16" s="13">
        <f t="shared" si="0"/>
        <v>56.332437134271714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124</v>
      </c>
      <c r="D17" s="9">
        <v>0</v>
      </c>
      <c r="E17" s="9">
        <v>849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438</v>
      </c>
      <c r="D18" s="12">
        <v>8206</v>
      </c>
      <c r="E18" s="12">
        <v>3940</v>
      </c>
      <c r="F18" s="13">
        <f t="shared" si="0"/>
        <v>-51.986351450158423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2445</v>
      </c>
      <c r="E19" s="9">
        <v>640</v>
      </c>
      <c r="F19" s="10">
        <f t="shared" si="0"/>
        <v>-73.824130879345603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1343</v>
      </c>
      <c r="D20" s="12">
        <v>4537</v>
      </c>
      <c r="E20" s="12">
        <v>9472</v>
      </c>
      <c r="F20" s="13">
        <f t="shared" si="0"/>
        <v>108.77231650870618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525</v>
      </c>
      <c r="E21" s="9">
        <v>0</v>
      </c>
      <c r="F21" s="18">
        <f t="shared" si="0"/>
        <v>-100</v>
      </c>
      <c r="G21" s="1"/>
      <c r="H21" s="1"/>
      <c r="I21" s="1"/>
    </row>
    <row r="22" spans="1:9" x14ac:dyDescent="0.25">
      <c r="A22" s="11" t="s">
        <v>59</v>
      </c>
      <c r="B22" s="12">
        <v>95944</v>
      </c>
      <c r="C22" s="12">
        <v>95528</v>
      </c>
      <c r="D22" s="12">
        <v>533445</v>
      </c>
      <c r="E22" s="12">
        <v>502000</v>
      </c>
      <c r="F22" s="13">
        <f t="shared" si="0"/>
        <v>-5.8947032964972976</v>
      </c>
      <c r="G22" s="1"/>
      <c r="H22" s="1"/>
      <c r="I22" s="1"/>
    </row>
    <row r="23" spans="1:9" x14ac:dyDescent="0.25">
      <c r="A23" s="8" t="s">
        <v>60</v>
      </c>
      <c r="B23" s="9">
        <v>54909</v>
      </c>
      <c r="C23" s="9">
        <v>73717</v>
      </c>
      <c r="D23" s="9">
        <v>444768</v>
      </c>
      <c r="E23" s="9">
        <v>619984</v>
      </c>
      <c r="F23" s="10">
        <f t="shared" si="0"/>
        <v>39.394920497877536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1042</v>
      </c>
      <c r="D25" s="9">
        <v>0</v>
      </c>
      <c r="E25" s="9">
        <v>2265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116</v>
      </c>
      <c r="C26" s="12">
        <v>485</v>
      </c>
      <c r="D26" s="12">
        <v>3460</v>
      </c>
      <c r="E26" s="12">
        <v>2335</v>
      </c>
      <c r="F26" s="13">
        <f t="shared" si="0"/>
        <v>-32.51445086705202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107590</v>
      </c>
      <c r="C28" s="12">
        <v>116996</v>
      </c>
      <c r="D28" s="12">
        <v>483175</v>
      </c>
      <c r="E28" s="12">
        <v>618548</v>
      </c>
      <c r="F28" s="13">
        <f t="shared" si="0"/>
        <v>28.017385005432828</v>
      </c>
      <c r="G28" s="1"/>
      <c r="H28" s="1"/>
      <c r="I28" s="1"/>
    </row>
    <row r="29" spans="1:9" x14ac:dyDescent="0.25">
      <c r="A29" s="8" t="s">
        <v>66</v>
      </c>
      <c r="B29" s="9">
        <v>424</v>
      </c>
      <c r="C29" s="9">
        <v>1104</v>
      </c>
      <c r="D29" s="9">
        <v>13664</v>
      </c>
      <c r="E29" s="9">
        <v>12619</v>
      </c>
      <c r="F29" s="10">
        <f t="shared" si="0"/>
        <v>-7.6478337236533918</v>
      </c>
      <c r="G29" s="1"/>
      <c r="H29" s="1"/>
      <c r="I29" s="1"/>
    </row>
    <row r="30" spans="1:9" x14ac:dyDescent="0.25">
      <c r="A30" s="11" t="s">
        <v>67</v>
      </c>
      <c r="B30" s="12">
        <v>1815</v>
      </c>
      <c r="C30" s="12">
        <v>1934</v>
      </c>
      <c r="D30" s="12">
        <v>20836</v>
      </c>
      <c r="E30" s="12">
        <v>11612</v>
      </c>
      <c r="F30" s="13">
        <f t="shared" si="0"/>
        <v>-44.26953349971204</v>
      </c>
      <c r="G30" s="1"/>
      <c r="H30" s="1"/>
      <c r="I30" s="1"/>
    </row>
    <row r="31" spans="1:9" x14ac:dyDescent="0.25">
      <c r="A31" s="8" t="s">
        <v>68</v>
      </c>
      <c r="B31" s="9">
        <v>292</v>
      </c>
      <c r="C31" s="9">
        <v>0</v>
      </c>
      <c r="D31" s="9">
        <v>2223</v>
      </c>
      <c r="E31" s="9">
        <v>3148</v>
      </c>
      <c r="F31" s="10">
        <f t="shared" si="0"/>
        <v>41.610436347278466</v>
      </c>
      <c r="G31" s="1"/>
      <c r="H31" s="1"/>
      <c r="I31" s="1"/>
    </row>
    <row r="32" spans="1:9" x14ac:dyDescent="0.25">
      <c r="A32" s="11" t="s">
        <v>69</v>
      </c>
      <c r="B32" s="12">
        <v>4315</v>
      </c>
      <c r="C32" s="12">
        <v>13807</v>
      </c>
      <c r="D32" s="12">
        <v>177654</v>
      </c>
      <c r="E32" s="12">
        <v>248315</v>
      </c>
      <c r="F32" s="13">
        <f t="shared" si="0"/>
        <v>39.774505499453994</v>
      </c>
      <c r="G32" s="1"/>
      <c r="H32" s="1"/>
      <c r="I32" s="1"/>
    </row>
    <row r="33" spans="1:9" x14ac:dyDescent="0.25">
      <c r="A33" s="8" t="s">
        <v>70</v>
      </c>
      <c r="B33" s="9">
        <v>19853</v>
      </c>
      <c r="C33" s="9">
        <v>18244</v>
      </c>
      <c r="D33" s="9">
        <v>215394</v>
      </c>
      <c r="E33" s="9">
        <v>220346</v>
      </c>
      <c r="F33" s="10">
        <f t="shared" si="0"/>
        <v>2.2990426845687466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3549</v>
      </c>
      <c r="E34" s="12">
        <v>3978</v>
      </c>
      <c r="F34" s="13">
        <f t="shared" si="0"/>
        <v>12.087912087912088</v>
      </c>
      <c r="G34" s="1"/>
      <c r="H34" s="1"/>
      <c r="I34" s="1"/>
    </row>
    <row r="35" spans="1:9" x14ac:dyDescent="0.25">
      <c r="A35" s="14" t="s">
        <v>72</v>
      </c>
      <c r="B35" s="15">
        <f>SUM(B7:B34)</f>
        <v>583388</v>
      </c>
      <c r="C35" s="15">
        <f t="shared" ref="C35:E35" si="1">SUM(C7:C34)</f>
        <v>616025</v>
      </c>
      <c r="D35" s="15">
        <f t="shared" si="1"/>
        <v>5718876</v>
      </c>
      <c r="E35" s="15">
        <f t="shared" si="1"/>
        <v>6686551</v>
      </c>
      <c r="F35" s="16">
        <f t="shared" si="0"/>
        <v>16.920720085555274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62044</v>
      </c>
      <c r="C38" s="41">
        <f>D7</f>
        <v>50347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BARCELONA</v>
      </c>
      <c r="F38" s="42">
        <f>LOOKUP(E38,$A$38:$A$65,$B$38:$B$65)</f>
        <v>2267450</v>
      </c>
      <c r="G38" s="42">
        <f>LOOKUP(E38,$A$38:$A$65,$C$38:$C$65)</f>
        <v>2085265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68493</v>
      </c>
      <c r="C39" s="41">
        <f t="shared" ref="C39:C65" si="5">D8</f>
        <v>90857</v>
      </c>
      <c r="D39" s="41">
        <f t="shared" ref="D39:D65" si="6">_xlfn.RANK.EQ(B39,$B$38:$B$65)+COUNTIF($B$38:$B$65,B39)-1</f>
        <v>10</v>
      </c>
      <c r="E39" s="42" t="str">
        <f t="shared" si="2"/>
        <v>BALEARES</v>
      </c>
      <c r="F39" s="42">
        <f t="shared" ref="F39:F54" si="7">LOOKUP(E39,$A$38:$A$65,$B$38:$B$65)</f>
        <v>1508273</v>
      </c>
      <c r="G39" s="42">
        <f t="shared" ref="G39:G65" si="8">LOOKUP(E39,$A$38:$A$65,$C$38:$C$65)</f>
        <v>1227377</v>
      </c>
    </row>
    <row r="40" spans="1:9" x14ac:dyDescent="0.25">
      <c r="A40" s="42" t="str">
        <f t="shared" si="3"/>
        <v>ALMERIA</v>
      </c>
      <c r="B40" s="41">
        <f t="shared" si="4"/>
        <v>56995</v>
      </c>
      <c r="C40" s="41">
        <f t="shared" si="5"/>
        <v>34583</v>
      </c>
      <c r="D40" s="41">
        <f t="shared" si="6"/>
        <v>12</v>
      </c>
      <c r="E40" s="42" t="str">
        <f t="shared" si="2"/>
        <v>MALAGA</v>
      </c>
      <c r="F40" s="42">
        <f t="shared" si="7"/>
        <v>619984</v>
      </c>
      <c r="G40" s="42">
        <f t="shared" si="8"/>
        <v>444768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618548</v>
      </c>
      <c r="G41" s="42">
        <f t="shared" si="8"/>
        <v>483175</v>
      </c>
    </row>
    <row r="42" spans="1:9" x14ac:dyDescent="0.25">
      <c r="A42" s="42" t="str">
        <f t="shared" si="3"/>
        <v>BAHIA DE ALGECIRAS</v>
      </c>
      <c r="B42" s="41">
        <f t="shared" si="4"/>
        <v>37</v>
      </c>
      <c r="C42" s="41">
        <f t="shared" si="5"/>
        <v>0</v>
      </c>
      <c r="D42" s="41">
        <f t="shared" si="6"/>
        <v>24</v>
      </c>
      <c r="E42" s="42" t="str">
        <f t="shared" si="2"/>
        <v>LAS PALMAS</v>
      </c>
      <c r="F42" s="42">
        <f t="shared" si="7"/>
        <v>502000</v>
      </c>
      <c r="G42" s="42">
        <f t="shared" si="8"/>
        <v>533445</v>
      </c>
    </row>
    <row r="43" spans="1:9" x14ac:dyDescent="0.25">
      <c r="A43" s="42" t="str">
        <f t="shared" si="3"/>
        <v>BAHIA DE CADIZ</v>
      </c>
      <c r="B43" s="41">
        <f t="shared" si="4"/>
        <v>320965</v>
      </c>
      <c r="C43" s="41">
        <f t="shared" si="5"/>
        <v>224890</v>
      </c>
      <c r="D43" s="41">
        <f t="shared" si="6"/>
        <v>6</v>
      </c>
      <c r="E43" s="42" t="str">
        <f t="shared" si="2"/>
        <v>BAHIA DE CADIZ</v>
      </c>
      <c r="F43" s="42">
        <f t="shared" si="7"/>
        <v>320965</v>
      </c>
      <c r="G43" s="42">
        <f t="shared" si="8"/>
        <v>224890</v>
      </c>
    </row>
    <row r="44" spans="1:9" x14ac:dyDescent="0.25">
      <c r="A44" s="42" t="str">
        <f t="shared" si="3"/>
        <v>BALEARES</v>
      </c>
      <c r="B44" s="41">
        <f t="shared" si="4"/>
        <v>1508273</v>
      </c>
      <c r="C44" s="41">
        <f t="shared" si="5"/>
        <v>1227377</v>
      </c>
      <c r="D44" s="41">
        <f t="shared" si="6"/>
        <v>2</v>
      </c>
      <c r="E44" s="42" t="str">
        <f t="shared" si="2"/>
        <v>VALENCIA</v>
      </c>
      <c r="F44" s="42">
        <f t="shared" si="7"/>
        <v>248315</v>
      </c>
      <c r="G44" s="42">
        <f t="shared" si="8"/>
        <v>177654</v>
      </c>
    </row>
    <row r="45" spans="1:9" x14ac:dyDescent="0.25">
      <c r="A45" s="42" t="str">
        <f t="shared" si="3"/>
        <v>BARCELONA</v>
      </c>
      <c r="B45" s="41">
        <f t="shared" si="4"/>
        <v>2267450</v>
      </c>
      <c r="C45" s="41">
        <f t="shared" si="5"/>
        <v>2085265</v>
      </c>
      <c r="D45" s="41">
        <f t="shared" si="6"/>
        <v>1</v>
      </c>
      <c r="E45" s="42" t="str">
        <f t="shared" si="2"/>
        <v>VIGO</v>
      </c>
      <c r="F45" s="42">
        <f t="shared" si="7"/>
        <v>220346</v>
      </c>
      <c r="G45" s="42">
        <f t="shared" si="8"/>
        <v>215394</v>
      </c>
    </row>
    <row r="46" spans="1:9" x14ac:dyDescent="0.25">
      <c r="A46" s="42" t="str">
        <f t="shared" si="3"/>
        <v>BILBAO</v>
      </c>
      <c r="B46" s="41">
        <f t="shared" si="4"/>
        <v>43394</v>
      </c>
      <c r="C46" s="41">
        <f t="shared" si="5"/>
        <v>28446</v>
      </c>
      <c r="D46" s="41">
        <f t="shared" si="6"/>
        <v>13</v>
      </c>
      <c r="E46" s="42" t="str">
        <f t="shared" si="2"/>
        <v>CARTAGENA</v>
      </c>
      <c r="F46" s="42">
        <f t="shared" si="7"/>
        <v>98849</v>
      </c>
      <c r="G46" s="42">
        <f t="shared" si="8"/>
        <v>63230</v>
      </c>
    </row>
    <row r="47" spans="1:9" x14ac:dyDescent="0.25">
      <c r="A47" s="42" t="str">
        <f t="shared" si="3"/>
        <v>CARTAGENA</v>
      </c>
      <c r="B47" s="41">
        <f t="shared" si="4"/>
        <v>98849</v>
      </c>
      <c r="C47" s="41">
        <f t="shared" si="5"/>
        <v>63230</v>
      </c>
      <c r="D47" s="41">
        <f t="shared" si="6"/>
        <v>9</v>
      </c>
      <c r="E47" s="42" t="str">
        <f t="shared" si="2"/>
        <v>ALICANTE</v>
      </c>
      <c r="F47" s="42">
        <f t="shared" si="7"/>
        <v>68493</v>
      </c>
      <c r="G47" s="42">
        <f t="shared" si="8"/>
        <v>90857</v>
      </c>
    </row>
    <row r="48" spans="1:9" x14ac:dyDescent="0.25">
      <c r="A48" s="42" t="str">
        <f t="shared" si="3"/>
        <v>CASTELLON</v>
      </c>
      <c r="B48" s="41">
        <f t="shared" si="4"/>
        <v>849</v>
      </c>
      <c r="C48" s="41">
        <f t="shared" si="5"/>
        <v>0</v>
      </c>
      <c r="D48" s="41">
        <f t="shared" si="6"/>
        <v>22</v>
      </c>
      <c r="E48" s="42" t="str">
        <f t="shared" si="2"/>
        <v>A CORUÑA</v>
      </c>
      <c r="F48" s="42">
        <f t="shared" si="7"/>
        <v>62044</v>
      </c>
      <c r="G48" s="42">
        <f t="shared" si="8"/>
        <v>50347</v>
      </c>
    </row>
    <row r="49" spans="1:7" x14ac:dyDescent="0.25">
      <c r="A49" s="42" t="str">
        <f t="shared" si="3"/>
        <v>CEUTA</v>
      </c>
      <c r="B49" s="41">
        <f t="shared" si="4"/>
        <v>3940</v>
      </c>
      <c r="C49" s="41">
        <f t="shared" si="5"/>
        <v>8206</v>
      </c>
      <c r="D49" s="41">
        <f t="shared" si="6"/>
        <v>18</v>
      </c>
      <c r="E49" s="42" t="str">
        <f t="shared" si="2"/>
        <v>ALMERIA</v>
      </c>
      <c r="F49" s="42">
        <f t="shared" si="7"/>
        <v>56995</v>
      </c>
      <c r="G49" s="42">
        <f t="shared" si="8"/>
        <v>34583</v>
      </c>
    </row>
    <row r="50" spans="1:7" x14ac:dyDescent="0.25">
      <c r="A50" s="42" t="str">
        <f t="shared" si="3"/>
        <v>FERROL-SAN CIBRAO</v>
      </c>
      <c r="B50" s="41">
        <f t="shared" si="4"/>
        <v>640</v>
      </c>
      <c r="C50" s="41">
        <f t="shared" si="5"/>
        <v>2445</v>
      </c>
      <c r="D50" s="41">
        <f t="shared" si="6"/>
        <v>23</v>
      </c>
      <c r="E50" s="42" t="str">
        <f t="shared" si="2"/>
        <v>BILBAO</v>
      </c>
      <c r="F50" s="42">
        <f t="shared" si="7"/>
        <v>43394</v>
      </c>
      <c r="G50" s="42">
        <f t="shared" si="8"/>
        <v>28446</v>
      </c>
    </row>
    <row r="51" spans="1:7" x14ac:dyDescent="0.25">
      <c r="A51" s="42" t="str">
        <f t="shared" si="3"/>
        <v>GIJON</v>
      </c>
      <c r="B51" s="41">
        <f t="shared" si="4"/>
        <v>9472</v>
      </c>
      <c r="C51" s="41">
        <f t="shared" si="5"/>
        <v>4537</v>
      </c>
      <c r="D51" s="41">
        <f t="shared" si="6"/>
        <v>16</v>
      </c>
      <c r="E51" s="42" t="str">
        <f t="shared" si="2"/>
        <v>SANTANDER</v>
      </c>
      <c r="F51" s="42">
        <f t="shared" si="7"/>
        <v>12619</v>
      </c>
      <c r="G51" s="42">
        <f t="shared" si="8"/>
        <v>13664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525</v>
      </c>
      <c r="D52" s="41">
        <f t="shared" si="6"/>
        <v>28</v>
      </c>
      <c r="E52" s="42" t="str">
        <f t="shared" si="2"/>
        <v>SEVILLA</v>
      </c>
      <c r="F52" s="42">
        <f t="shared" si="7"/>
        <v>11612</v>
      </c>
      <c r="G52" s="42">
        <f t="shared" si="8"/>
        <v>20836</v>
      </c>
    </row>
    <row r="53" spans="1:7" x14ac:dyDescent="0.25">
      <c r="A53" s="42" t="str">
        <f t="shared" si="3"/>
        <v>LAS PALMAS</v>
      </c>
      <c r="B53" s="41">
        <f t="shared" si="4"/>
        <v>502000</v>
      </c>
      <c r="C53" s="41">
        <f t="shared" si="5"/>
        <v>533445</v>
      </c>
      <c r="D53" s="41">
        <f t="shared" si="6"/>
        <v>5</v>
      </c>
      <c r="E53" s="42" t="str">
        <f t="shared" si="2"/>
        <v>GIJON</v>
      </c>
      <c r="F53" s="42">
        <f t="shared" si="7"/>
        <v>9472</v>
      </c>
      <c r="G53" s="42">
        <f t="shared" si="8"/>
        <v>4537</v>
      </c>
    </row>
    <row r="54" spans="1:7" x14ac:dyDescent="0.25">
      <c r="A54" s="42" t="str">
        <f t="shared" si="3"/>
        <v>MALAGA</v>
      </c>
      <c r="B54" s="41">
        <f t="shared" si="4"/>
        <v>619984</v>
      </c>
      <c r="C54" s="41">
        <f t="shared" si="5"/>
        <v>444768</v>
      </c>
      <c r="D54" s="41">
        <f t="shared" si="6"/>
        <v>3</v>
      </c>
      <c r="E54" s="42" t="str">
        <f t="shared" si="2"/>
        <v>VILAGARCIA</v>
      </c>
      <c r="F54" s="42">
        <f t="shared" si="7"/>
        <v>3978</v>
      </c>
      <c r="G54" s="42">
        <f t="shared" si="8"/>
        <v>3549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CEUTA</v>
      </c>
      <c r="F55" s="42">
        <f t="shared" ref="F55:F65" si="9">LOOKUP(E55,$A$38:$A$65,$B$38:$B$65)</f>
        <v>3940</v>
      </c>
      <c r="G55" s="42">
        <f t="shared" si="8"/>
        <v>8206</v>
      </c>
    </row>
    <row r="56" spans="1:7" x14ac:dyDescent="0.25">
      <c r="A56" s="42" t="str">
        <f t="shared" si="3"/>
        <v>MELILLA</v>
      </c>
      <c r="B56" s="41">
        <f t="shared" si="4"/>
        <v>2265</v>
      </c>
      <c r="C56" s="41">
        <f t="shared" si="5"/>
        <v>0</v>
      </c>
      <c r="D56" s="41">
        <f t="shared" si="6"/>
        <v>21</v>
      </c>
      <c r="E56" s="42" t="str">
        <f t="shared" si="2"/>
        <v>TARRAGONA</v>
      </c>
      <c r="F56" s="42">
        <f t="shared" si="9"/>
        <v>3148</v>
      </c>
      <c r="G56" s="42">
        <f t="shared" si="8"/>
        <v>2223</v>
      </c>
    </row>
    <row r="57" spans="1:7" x14ac:dyDescent="0.25">
      <c r="A57" s="42" t="str">
        <f t="shared" si="3"/>
        <v>MOTRIL</v>
      </c>
      <c r="B57" s="41">
        <f t="shared" si="4"/>
        <v>2335</v>
      </c>
      <c r="C57" s="41">
        <f t="shared" si="5"/>
        <v>3460</v>
      </c>
      <c r="D57" s="41">
        <f t="shared" si="6"/>
        <v>20</v>
      </c>
      <c r="E57" s="42" t="str">
        <f t="shared" si="2"/>
        <v>MOTRIL</v>
      </c>
      <c r="F57" s="42">
        <f t="shared" si="9"/>
        <v>2335</v>
      </c>
      <c r="G57" s="42">
        <f t="shared" si="8"/>
        <v>3460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MELILLA</v>
      </c>
      <c r="F58" s="42">
        <f t="shared" si="9"/>
        <v>2265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618548</v>
      </c>
      <c r="C59" s="41">
        <f t="shared" si="5"/>
        <v>483175</v>
      </c>
      <c r="D59" s="41">
        <f t="shared" si="6"/>
        <v>4</v>
      </c>
      <c r="E59" s="42" t="str">
        <f t="shared" si="2"/>
        <v>CASTELLON</v>
      </c>
      <c r="F59" s="42">
        <f t="shared" si="9"/>
        <v>849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12619</v>
      </c>
      <c r="C60" s="41">
        <f t="shared" si="5"/>
        <v>13664</v>
      </c>
      <c r="D60" s="41">
        <f t="shared" si="6"/>
        <v>14</v>
      </c>
      <c r="E60" s="42" t="str">
        <f t="shared" si="2"/>
        <v>FERROL-SAN CIBRAO</v>
      </c>
      <c r="F60" s="42">
        <f t="shared" si="9"/>
        <v>640</v>
      </c>
      <c r="G60" s="42">
        <f t="shared" si="8"/>
        <v>2445</v>
      </c>
    </row>
    <row r="61" spans="1:7" x14ac:dyDescent="0.25">
      <c r="A61" s="42" t="str">
        <f t="shared" si="3"/>
        <v>SEVILLA</v>
      </c>
      <c r="B61" s="41">
        <f t="shared" si="4"/>
        <v>11612</v>
      </c>
      <c r="C61" s="41">
        <f t="shared" si="5"/>
        <v>20836</v>
      </c>
      <c r="D61" s="41">
        <f t="shared" si="6"/>
        <v>15</v>
      </c>
      <c r="E61" s="42" t="str">
        <f t="shared" si="2"/>
        <v>BAHIA DE ALGECIRAS</v>
      </c>
      <c r="F61" s="42">
        <f t="shared" si="9"/>
        <v>37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3148</v>
      </c>
      <c r="C62" s="41">
        <f t="shared" si="5"/>
        <v>2223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248315</v>
      </c>
      <c r="C63" s="41">
        <f t="shared" si="5"/>
        <v>177654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220346</v>
      </c>
      <c r="C64" s="41">
        <f t="shared" si="5"/>
        <v>215394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3978</v>
      </c>
      <c r="C65" s="41">
        <f t="shared" si="5"/>
        <v>3549</v>
      </c>
      <c r="D65" s="41">
        <f t="shared" si="6"/>
        <v>17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40554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2886</v>
      </c>
      <c r="C8" s="12">
        <v>3506</v>
      </c>
      <c r="D8" s="12">
        <v>49232</v>
      </c>
      <c r="E8" s="12">
        <v>52639</v>
      </c>
      <c r="F8" s="13">
        <f t="shared" ref="F8:F35" si="0">((E8*100)/D8)-100</f>
        <v>6.9202957426064415</v>
      </c>
      <c r="G8" s="1"/>
      <c r="H8" s="1"/>
      <c r="I8" s="1"/>
    </row>
    <row r="9" spans="1:12" x14ac:dyDescent="0.25">
      <c r="A9" s="8" t="s">
        <v>46</v>
      </c>
      <c r="B9" s="9">
        <v>9022</v>
      </c>
      <c r="C9" s="9">
        <v>7898</v>
      </c>
      <c r="D9" s="9">
        <v>236760</v>
      </c>
      <c r="E9" s="9">
        <v>173487</v>
      </c>
      <c r="F9" s="10">
        <f t="shared" si="0"/>
        <v>-26.724531170805875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77775</v>
      </c>
      <c r="C11" s="9">
        <v>79113</v>
      </c>
      <c r="D11" s="9">
        <v>1112288</v>
      </c>
      <c r="E11" s="9">
        <v>1091970</v>
      </c>
      <c r="F11" s="10">
        <f t="shared" si="0"/>
        <v>-1.826685175062579</v>
      </c>
      <c r="G11" s="1"/>
      <c r="H11" s="1"/>
      <c r="I11" s="1"/>
    </row>
    <row r="12" spans="1:12" x14ac:dyDescent="0.25">
      <c r="A12" s="11" t="s">
        <v>49</v>
      </c>
      <c r="B12" s="12">
        <v>764</v>
      </c>
      <c r="C12" s="12">
        <v>770</v>
      </c>
      <c r="D12" s="12">
        <v>12245</v>
      </c>
      <c r="E12" s="12">
        <v>10317</v>
      </c>
      <c r="F12" s="13">
        <f t="shared" si="0"/>
        <v>-15.745202123315636</v>
      </c>
      <c r="G12" s="1"/>
      <c r="H12" s="1"/>
      <c r="I12" s="1"/>
    </row>
    <row r="13" spans="1:12" x14ac:dyDescent="0.25">
      <c r="A13" s="8" t="s">
        <v>50</v>
      </c>
      <c r="B13" s="9">
        <v>18792</v>
      </c>
      <c r="C13" s="9">
        <v>17600</v>
      </c>
      <c r="D13" s="9">
        <v>408923</v>
      </c>
      <c r="E13" s="9">
        <v>411405</v>
      </c>
      <c r="F13" s="10">
        <f t="shared" si="0"/>
        <v>0.60696023456738146</v>
      </c>
      <c r="G13" s="1"/>
      <c r="H13" s="1"/>
      <c r="I13" s="1"/>
    </row>
    <row r="14" spans="1:12" x14ac:dyDescent="0.25">
      <c r="A14" s="11" t="s">
        <v>51</v>
      </c>
      <c r="B14" s="12">
        <v>10546</v>
      </c>
      <c r="C14" s="12">
        <v>12269</v>
      </c>
      <c r="D14" s="12">
        <v>254494</v>
      </c>
      <c r="E14" s="12">
        <v>285646</v>
      </c>
      <c r="F14" s="13">
        <f t="shared" si="0"/>
        <v>12.240760096505227</v>
      </c>
      <c r="G14" s="1"/>
      <c r="H14" s="1"/>
      <c r="I14" s="1"/>
    </row>
    <row r="15" spans="1:12" x14ac:dyDescent="0.25">
      <c r="A15" s="8" t="s">
        <v>52</v>
      </c>
      <c r="B15" s="9">
        <v>2148</v>
      </c>
      <c r="C15" s="9">
        <v>180</v>
      </c>
      <c r="D15" s="9">
        <v>35227</v>
      </c>
      <c r="E15" s="9">
        <v>30149</v>
      </c>
      <c r="F15" s="10">
        <f t="shared" si="0"/>
        <v>-14.415079342549745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26915</v>
      </c>
      <c r="C18" s="12">
        <v>28034</v>
      </c>
      <c r="D18" s="12">
        <v>425738</v>
      </c>
      <c r="E18" s="12">
        <v>359295</v>
      </c>
      <c r="F18" s="13">
        <f t="shared" si="0"/>
        <v>-15.606546749409262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350</v>
      </c>
      <c r="D20" s="12">
        <v>0</v>
      </c>
      <c r="E20" s="12">
        <v>1332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12116</v>
      </c>
      <c r="C22" s="12">
        <v>15128</v>
      </c>
      <c r="D22" s="12">
        <v>194270</v>
      </c>
      <c r="E22" s="12">
        <v>203252</v>
      </c>
      <c r="F22" s="13">
        <f t="shared" si="0"/>
        <v>4.6234621917949283</v>
      </c>
      <c r="G22" s="1"/>
      <c r="H22" s="1"/>
      <c r="I22" s="1"/>
    </row>
    <row r="23" spans="1:9" x14ac:dyDescent="0.25">
      <c r="A23" s="8" t="s">
        <v>60</v>
      </c>
      <c r="B23" s="9">
        <v>1679</v>
      </c>
      <c r="C23" s="9">
        <v>1663</v>
      </c>
      <c r="D23" s="9">
        <v>34396</v>
      </c>
      <c r="E23" s="9">
        <v>29346</v>
      </c>
      <c r="F23" s="10">
        <f t="shared" si="0"/>
        <v>-14.68193976043726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4784</v>
      </c>
      <c r="C25" s="9">
        <v>4343</v>
      </c>
      <c r="D25" s="9">
        <v>85845</v>
      </c>
      <c r="E25" s="9">
        <v>72287</v>
      </c>
      <c r="F25" s="10">
        <f t="shared" si="0"/>
        <v>-15.793581454947869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50553</v>
      </c>
      <c r="C28" s="12">
        <v>53884</v>
      </c>
      <c r="D28" s="12">
        <v>669920</v>
      </c>
      <c r="E28" s="12">
        <v>734030</v>
      </c>
      <c r="F28" s="13">
        <f t="shared" si="0"/>
        <v>9.5697993790303286</v>
      </c>
      <c r="G28" s="1"/>
      <c r="H28" s="1"/>
      <c r="I28" s="1"/>
    </row>
    <row r="29" spans="1:9" x14ac:dyDescent="0.25">
      <c r="A29" s="8" t="s">
        <v>66</v>
      </c>
      <c r="B29" s="9">
        <v>3000</v>
      </c>
      <c r="C29" s="9">
        <v>6703</v>
      </c>
      <c r="D29" s="9">
        <v>55190</v>
      </c>
      <c r="E29" s="9">
        <v>81694</v>
      </c>
      <c r="F29" s="10">
        <f t="shared" si="0"/>
        <v>48.023192607356407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9">
        <v>52</v>
      </c>
      <c r="C31" s="9">
        <v>0</v>
      </c>
      <c r="D31" s="9">
        <v>88</v>
      </c>
      <c r="E31" s="9">
        <v>10</v>
      </c>
      <c r="F31" s="10">
        <f t="shared" si="0"/>
        <v>-88.63636363636364</v>
      </c>
      <c r="G31" s="1"/>
      <c r="H31" s="1"/>
      <c r="I31" s="1"/>
    </row>
    <row r="32" spans="1:9" x14ac:dyDescent="0.25">
      <c r="A32" s="11" t="s">
        <v>69</v>
      </c>
      <c r="B32" s="12">
        <v>4598</v>
      </c>
      <c r="C32" s="12">
        <v>4839</v>
      </c>
      <c r="D32" s="12">
        <v>70173</v>
      </c>
      <c r="E32" s="12">
        <v>68880</v>
      </c>
      <c r="F32" s="13">
        <f t="shared" si="0"/>
        <v>-1.8425890299687921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225630</v>
      </c>
      <c r="C35" s="15">
        <f t="shared" ref="C35:E35" si="1">SUM(C7:C34)</f>
        <v>236280</v>
      </c>
      <c r="D35" s="15">
        <f t="shared" si="1"/>
        <v>3644789</v>
      </c>
      <c r="E35" s="15">
        <f t="shared" si="1"/>
        <v>3605739</v>
      </c>
      <c r="F35" s="16">
        <f t="shared" si="0"/>
        <v>-1.0713926101071962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1091970</v>
      </c>
      <c r="G38" s="42">
        <f>LOOKUP(E38,$A$38:$A$65,$C$38:$C$65)</f>
        <v>1112288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52639</v>
      </c>
      <c r="C39" s="41">
        <f t="shared" ref="C39:C65" si="5">D8</f>
        <v>49232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734030</v>
      </c>
      <c r="G39" s="42">
        <f t="shared" ref="G39:G65" si="8">LOOKUP(E39,$A$38:$A$65,$C$38:$C$65)</f>
        <v>669920</v>
      </c>
    </row>
    <row r="40" spans="1:9" x14ac:dyDescent="0.25">
      <c r="A40" s="42" t="str">
        <f t="shared" si="3"/>
        <v>ALMERIA</v>
      </c>
      <c r="B40" s="41">
        <f t="shared" si="4"/>
        <v>173487</v>
      </c>
      <c r="C40" s="41">
        <f t="shared" si="5"/>
        <v>236760</v>
      </c>
      <c r="D40" s="41">
        <f t="shared" si="6"/>
        <v>7</v>
      </c>
      <c r="E40" s="42" t="str">
        <f t="shared" si="2"/>
        <v>BALEARES</v>
      </c>
      <c r="F40" s="42">
        <f t="shared" si="7"/>
        <v>411405</v>
      </c>
      <c r="G40" s="42">
        <f t="shared" si="8"/>
        <v>408923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359295</v>
      </c>
      <c r="G41" s="42">
        <f t="shared" si="8"/>
        <v>425738</v>
      </c>
    </row>
    <row r="42" spans="1:9" x14ac:dyDescent="0.25">
      <c r="A42" s="42" t="str">
        <f t="shared" si="3"/>
        <v>BAHIA DE ALGECIRAS</v>
      </c>
      <c r="B42" s="41">
        <f t="shared" si="4"/>
        <v>1091970</v>
      </c>
      <c r="C42" s="41">
        <f t="shared" si="5"/>
        <v>1112288</v>
      </c>
      <c r="D42" s="41">
        <f t="shared" si="6"/>
        <v>1</v>
      </c>
      <c r="E42" s="42" t="str">
        <f t="shared" si="2"/>
        <v>BARCELONA</v>
      </c>
      <c r="F42" s="42">
        <f t="shared" si="7"/>
        <v>285646</v>
      </c>
      <c r="G42" s="42">
        <f t="shared" si="8"/>
        <v>254494</v>
      </c>
    </row>
    <row r="43" spans="1:9" x14ac:dyDescent="0.25">
      <c r="A43" s="42" t="str">
        <f t="shared" si="3"/>
        <v>BAHIA DE CADIZ</v>
      </c>
      <c r="B43" s="41">
        <f t="shared" si="4"/>
        <v>10317</v>
      </c>
      <c r="C43" s="41">
        <f t="shared" si="5"/>
        <v>12245</v>
      </c>
      <c r="D43" s="41">
        <f t="shared" si="6"/>
        <v>14</v>
      </c>
      <c r="E43" s="42" t="str">
        <f t="shared" si="2"/>
        <v>LAS PALMAS</v>
      </c>
      <c r="F43" s="42">
        <f t="shared" si="7"/>
        <v>203252</v>
      </c>
      <c r="G43" s="42">
        <f t="shared" si="8"/>
        <v>194270</v>
      </c>
    </row>
    <row r="44" spans="1:9" x14ac:dyDescent="0.25">
      <c r="A44" s="42" t="str">
        <f t="shared" si="3"/>
        <v>BALEARES</v>
      </c>
      <c r="B44" s="41">
        <f t="shared" si="4"/>
        <v>411405</v>
      </c>
      <c r="C44" s="41">
        <f t="shared" si="5"/>
        <v>408923</v>
      </c>
      <c r="D44" s="41">
        <f t="shared" si="6"/>
        <v>3</v>
      </c>
      <c r="E44" s="42" t="str">
        <f t="shared" si="2"/>
        <v>ALMERIA</v>
      </c>
      <c r="F44" s="42">
        <f t="shared" si="7"/>
        <v>173487</v>
      </c>
      <c r="G44" s="42">
        <f t="shared" si="8"/>
        <v>236760</v>
      </c>
    </row>
    <row r="45" spans="1:9" x14ac:dyDescent="0.25">
      <c r="A45" s="42" t="str">
        <f t="shared" si="3"/>
        <v>BARCELONA</v>
      </c>
      <c r="B45" s="41">
        <f t="shared" si="4"/>
        <v>285646</v>
      </c>
      <c r="C45" s="41">
        <f t="shared" si="5"/>
        <v>254494</v>
      </c>
      <c r="D45" s="41">
        <f t="shared" si="6"/>
        <v>5</v>
      </c>
      <c r="E45" s="42" t="str">
        <f t="shared" si="2"/>
        <v>SANTANDER</v>
      </c>
      <c r="F45" s="42">
        <f t="shared" si="7"/>
        <v>81694</v>
      </c>
      <c r="G45" s="42">
        <f t="shared" si="8"/>
        <v>55190</v>
      </c>
    </row>
    <row r="46" spans="1:9" x14ac:dyDescent="0.25">
      <c r="A46" s="42" t="str">
        <f t="shared" si="3"/>
        <v>BILBAO</v>
      </c>
      <c r="B46" s="41">
        <f t="shared" si="4"/>
        <v>30149</v>
      </c>
      <c r="C46" s="41">
        <f t="shared" si="5"/>
        <v>35227</v>
      </c>
      <c r="D46" s="41">
        <f t="shared" si="6"/>
        <v>12</v>
      </c>
      <c r="E46" s="42" t="str">
        <f t="shared" si="2"/>
        <v>MELILLA</v>
      </c>
      <c r="F46" s="42">
        <f t="shared" si="7"/>
        <v>72287</v>
      </c>
      <c r="G46" s="42">
        <f t="shared" si="8"/>
        <v>85845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VALENCIA</v>
      </c>
      <c r="F47" s="42">
        <f t="shared" si="7"/>
        <v>68880</v>
      </c>
      <c r="G47" s="42">
        <f t="shared" si="8"/>
        <v>70173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52639</v>
      </c>
      <c r="G48" s="42">
        <f t="shared" si="8"/>
        <v>49232</v>
      </c>
    </row>
    <row r="49" spans="1:7" x14ac:dyDescent="0.25">
      <c r="A49" s="42" t="str">
        <f t="shared" si="3"/>
        <v>CEUTA</v>
      </c>
      <c r="B49" s="41">
        <f t="shared" si="4"/>
        <v>359295</v>
      </c>
      <c r="C49" s="41">
        <f t="shared" si="5"/>
        <v>425738</v>
      </c>
      <c r="D49" s="41">
        <f t="shared" si="6"/>
        <v>4</v>
      </c>
      <c r="E49" s="42" t="str">
        <f t="shared" si="2"/>
        <v>BILBAO</v>
      </c>
      <c r="F49" s="42">
        <f t="shared" si="7"/>
        <v>30149</v>
      </c>
      <c r="G49" s="42">
        <f t="shared" si="8"/>
        <v>35227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MALAGA</v>
      </c>
      <c r="F50" s="42">
        <f t="shared" si="7"/>
        <v>29346</v>
      </c>
      <c r="G50" s="42">
        <f t="shared" si="8"/>
        <v>34396</v>
      </c>
    </row>
    <row r="51" spans="1:7" x14ac:dyDescent="0.25">
      <c r="A51" s="42" t="str">
        <f t="shared" si="3"/>
        <v>GIJON</v>
      </c>
      <c r="B51" s="41">
        <f t="shared" si="4"/>
        <v>1332</v>
      </c>
      <c r="C51" s="41">
        <f t="shared" si="5"/>
        <v>0</v>
      </c>
      <c r="D51" s="41">
        <f t="shared" si="6"/>
        <v>15</v>
      </c>
      <c r="E51" s="42" t="str">
        <f t="shared" si="2"/>
        <v>BAHIA DE CADIZ</v>
      </c>
      <c r="F51" s="42">
        <f t="shared" si="7"/>
        <v>10317</v>
      </c>
      <c r="G51" s="42">
        <f t="shared" si="8"/>
        <v>12245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GIJON</v>
      </c>
      <c r="F52" s="42">
        <f t="shared" si="7"/>
        <v>1332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203252</v>
      </c>
      <c r="C53" s="41">
        <f t="shared" si="5"/>
        <v>194270</v>
      </c>
      <c r="D53" s="41">
        <f t="shared" si="6"/>
        <v>6</v>
      </c>
      <c r="E53" s="42" t="str">
        <f t="shared" si="2"/>
        <v>TARRAGONA</v>
      </c>
      <c r="F53" s="42">
        <f t="shared" si="7"/>
        <v>10</v>
      </c>
      <c r="G53" s="42">
        <f t="shared" si="8"/>
        <v>88</v>
      </c>
    </row>
    <row r="54" spans="1:7" x14ac:dyDescent="0.25">
      <c r="A54" s="42" t="str">
        <f t="shared" si="3"/>
        <v>MALAGA</v>
      </c>
      <c r="B54" s="41">
        <f t="shared" si="4"/>
        <v>29346</v>
      </c>
      <c r="C54" s="41">
        <f t="shared" si="5"/>
        <v>34396</v>
      </c>
      <c r="D54" s="41">
        <f t="shared" si="6"/>
        <v>13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72287</v>
      </c>
      <c r="C56" s="41">
        <f t="shared" si="5"/>
        <v>85845</v>
      </c>
      <c r="D56" s="41">
        <f t="shared" si="6"/>
        <v>9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734030</v>
      </c>
      <c r="C59" s="41">
        <f t="shared" si="5"/>
        <v>669920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81694</v>
      </c>
      <c r="C60" s="41">
        <f t="shared" si="5"/>
        <v>55190</v>
      </c>
      <c r="D60" s="41">
        <f t="shared" si="6"/>
        <v>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10</v>
      </c>
      <c r="C62" s="41">
        <f t="shared" si="5"/>
        <v>88</v>
      </c>
      <c r="D62" s="41">
        <f t="shared" si="6"/>
        <v>16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68880</v>
      </c>
      <c r="C63" s="41">
        <f t="shared" si="5"/>
        <v>70173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40554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110</v>
      </c>
      <c r="C7" s="9">
        <v>96</v>
      </c>
      <c r="D7" s="9">
        <v>1286</v>
      </c>
      <c r="E7" s="9">
        <v>1154</v>
      </c>
      <c r="F7" s="10">
        <f>((E7*100)/D7)-100</f>
        <v>-10.26438569206843</v>
      </c>
      <c r="G7" s="1"/>
      <c r="H7" s="1"/>
      <c r="I7" s="1"/>
    </row>
    <row r="8" spans="1:12" x14ac:dyDescent="0.25">
      <c r="A8" s="11" t="s">
        <v>45</v>
      </c>
      <c r="B8" s="12">
        <v>69</v>
      </c>
      <c r="C8" s="12">
        <v>82</v>
      </c>
      <c r="D8" s="12">
        <v>887</v>
      </c>
      <c r="E8" s="12">
        <v>844</v>
      </c>
      <c r="F8" s="13">
        <f t="shared" ref="F8:F35" si="0">((E8*100)/D8)-100</f>
        <v>-4.8478015783540087</v>
      </c>
      <c r="G8" s="1"/>
      <c r="H8" s="1"/>
      <c r="I8" s="1"/>
    </row>
    <row r="9" spans="1:12" x14ac:dyDescent="0.25">
      <c r="A9" s="8" t="s">
        <v>46</v>
      </c>
      <c r="B9" s="9">
        <v>126</v>
      </c>
      <c r="C9" s="9">
        <v>116</v>
      </c>
      <c r="D9" s="9">
        <v>1891</v>
      </c>
      <c r="E9" s="9">
        <v>1762</v>
      </c>
      <c r="F9" s="10">
        <f t="shared" si="0"/>
        <v>-6.8217874140666339</v>
      </c>
      <c r="G9" s="1"/>
      <c r="H9" s="1"/>
      <c r="I9" s="1"/>
    </row>
    <row r="10" spans="1:12" x14ac:dyDescent="0.25">
      <c r="A10" s="11" t="s">
        <v>47</v>
      </c>
      <c r="B10" s="12">
        <v>46</v>
      </c>
      <c r="C10" s="12">
        <v>76</v>
      </c>
      <c r="D10" s="12">
        <v>631</v>
      </c>
      <c r="E10" s="12">
        <v>795</v>
      </c>
      <c r="F10" s="13">
        <f t="shared" si="0"/>
        <v>25.990491283676704</v>
      </c>
      <c r="G10" s="1"/>
      <c r="H10" s="1"/>
      <c r="I10" s="1"/>
    </row>
    <row r="11" spans="1:12" x14ac:dyDescent="0.25">
      <c r="A11" s="8" t="s">
        <v>48</v>
      </c>
      <c r="B11" s="9">
        <v>2065</v>
      </c>
      <c r="C11" s="9">
        <v>2341</v>
      </c>
      <c r="D11" s="9">
        <v>22814</v>
      </c>
      <c r="E11" s="9">
        <v>26940</v>
      </c>
      <c r="F11" s="10">
        <f t="shared" si="0"/>
        <v>18.085386166389057</v>
      </c>
      <c r="G11" s="1"/>
      <c r="H11" s="1"/>
      <c r="I11" s="1"/>
    </row>
    <row r="12" spans="1:12" x14ac:dyDescent="0.25">
      <c r="A12" s="11" t="s">
        <v>49</v>
      </c>
      <c r="B12" s="12">
        <v>135</v>
      </c>
      <c r="C12" s="12">
        <v>119</v>
      </c>
      <c r="D12" s="12">
        <v>1565</v>
      </c>
      <c r="E12" s="12">
        <v>1393</v>
      </c>
      <c r="F12" s="13">
        <f t="shared" si="0"/>
        <v>-10.990415335463254</v>
      </c>
      <c r="G12" s="1"/>
      <c r="H12" s="1"/>
      <c r="I12" s="1"/>
    </row>
    <row r="13" spans="1:12" x14ac:dyDescent="0.25">
      <c r="A13" s="8" t="s">
        <v>50</v>
      </c>
      <c r="B13" s="9">
        <v>503</v>
      </c>
      <c r="C13" s="9">
        <v>542</v>
      </c>
      <c r="D13" s="9">
        <v>7394</v>
      </c>
      <c r="E13" s="9">
        <v>7888</v>
      </c>
      <c r="F13" s="10">
        <f t="shared" si="0"/>
        <v>6.6810927779280433</v>
      </c>
      <c r="G13" s="1"/>
      <c r="H13" s="1"/>
      <c r="I13" s="1"/>
    </row>
    <row r="14" spans="1:12" x14ac:dyDescent="0.25">
      <c r="A14" s="11" t="s">
        <v>51</v>
      </c>
      <c r="B14" s="12">
        <v>643</v>
      </c>
      <c r="C14" s="12">
        <v>636</v>
      </c>
      <c r="D14" s="12">
        <v>7805</v>
      </c>
      <c r="E14" s="12">
        <v>7570</v>
      </c>
      <c r="F14" s="13">
        <f t="shared" si="0"/>
        <v>-3.0108904548366411</v>
      </c>
      <c r="G14" s="1"/>
      <c r="H14" s="1"/>
      <c r="I14" s="1"/>
    </row>
    <row r="15" spans="1:12" x14ac:dyDescent="0.25">
      <c r="A15" s="8" t="s">
        <v>52</v>
      </c>
      <c r="B15" s="9">
        <v>252</v>
      </c>
      <c r="C15" s="9">
        <v>236</v>
      </c>
      <c r="D15" s="9">
        <v>2778</v>
      </c>
      <c r="E15" s="9">
        <v>2941</v>
      </c>
      <c r="F15" s="10">
        <f t="shared" si="0"/>
        <v>5.8675305975521894</v>
      </c>
      <c r="G15" s="1"/>
      <c r="H15" s="1"/>
      <c r="I15" s="1"/>
    </row>
    <row r="16" spans="1:12" x14ac:dyDescent="0.25">
      <c r="A16" s="11" t="s">
        <v>53</v>
      </c>
      <c r="B16" s="12">
        <v>119</v>
      </c>
      <c r="C16" s="12">
        <v>135</v>
      </c>
      <c r="D16" s="12">
        <v>1342</v>
      </c>
      <c r="E16" s="12">
        <v>1320</v>
      </c>
      <c r="F16" s="13">
        <f t="shared" si="0"/>
        <v>-1.6393442622950829</v>
      </c>
      <c r="G16" s="1"/>
      <c r="H16" s="1"/>
      <c r="I16" s="1"/>
    </row>
    <row r="17" spans="1:9" x14ac:dyDescent="0.25">
      <c r="A17" s="8" t="s">
        <v>54</v>
      </c>
      <c r="B17" s="9">
        <v>111</v>
      </c>
      <c r="C17" s="9">
        <v>116</v>
      </c>
      <c r="D17" s="9">
        <v>1122</v>
      </c>
      <c r="E17" s="9">
        <v>1259</v>
      </c>
      <c r="F17" s="10">
        <f t="shared" si="0"/>
        <v>12.21033868092691</v>
      </c>
      <c r="G17" s="1"/>
      <c r="H17" s="1"/>
      <c r="I17" s="1"/>
    </row>
    <row r="18" spans="1:9" x14ac:dyDescent="0.25">
      <c r="A18" s="11" t="s">
        <v>55</v>
      </c>
      <c r="B18" s="12">
        <v>1029</v>
      </c>
      <c r="C18" s="12">
        <v>1043</v>
      </c>
      <c r="D18" s="12">
        <v>11452</v>
      </c>
      <c r="E18" s="12">
        <v>11330</v>
      </c>
      <c r="F18" s="13">
        <f t="shared" si="0"/>
        <v>-1.0653161019909163</v>
      </c>
      <c r="G18" s="1"/>
      <c r="H18" s="1"/>
      <c r="I18" s="1"/>
    </row>
    <row r="19" spans="1:9" x14ac:dyDescent="0.25">
      <c r="A19" s="8" t="s">
        <v>56</v>
      </c>
      <c r="B19" s="9">
        <v>101</v>
      </c>
      <c r="C19" s="9">
        <v>82</v>
      </c>
      <c r="D19" s="9">
        <v>1005</v>
      </c>
      <c r="E19" s="9">
        <v>1037</v>
      </c>
      <c r="F19" s="10">
        <f t="shared" si="0"/>
        <v>3.1840796019900495</v>
      </c>
      <c r="G19" s="1"/>
      <c r="H19" s="1"/>
      <c r="I19" s="1"/>
    </row>
    <row r="20" spans="1:9" x14ac:dyDescent="0.25">
      <c r="A20" s="11" t="s">
        <v>57</v>
      </c>
      <c r="B20" s="12">
        <v>100</v>
      </c>
      <c r="C20" s="12">
        <v>96</v>
      </c>
      <c r="D20" s="12">
        <v>920</v>
      </c>
      <c r="E20" s="12">
        <v>961</v>
      </c>
      <c r="F20" s="13">
        <f t="shared" si="0"/>
        <v>4.4565217391304373</v>
      </c>
      <c r="G20" s="1"/>
      <c r="H20" s="1"/>
      <c r="I20" s="1"/>
    </row>
    <row r="21" spans="1:9" x14ac:dyDescent="0.25">
      <c r="A21" s="8" t="s">
        <v>58</v>
      </c>
      <c r="B21" s="9">
        <v>100</v>
      </c>
      <c r="C21" s="9">
        <v>148</v>
      </c>
      <c r="D21" s="9">
        <v>1359</v>
      </c>
      <c r="E21" s="9">
        <v>1615</v>
      </c>
      <c r="F21" s="10">
        <f t="shared" si="0"/>
        <v>18.837380426784406</v>
      </c>
      <c r="G21" s="1"/>
      <c r="H21" s="1"/>
      <c r="I21" s="1"/>
    </row>
    <row r="22" spans="1:9" x14ac:dyDescent="0.25">
      <c r="A22" s="11" t="s">
        <v>59</v>
      </c>
      <c r="B22" s="12">
        <v>904</v>
      </c>
      <c r="C22" s="12">
        <v>887</v>
      </c>
      <c r="D22" s="12">
        <v>9436</v>
      </c>
      <c r="E22" s="12">
        <v>9695</v>
      </c>
      <c r="F22" s="13">
        <f t="shared" si="0"/>
        <v>2.7448071216617222</v>
      </c>
      <c r="G22" s="1"/>
      <c r="H22" s="1"/>
      <c r="I22" s="1"/>
    </row>
    <row r="23" spans="1:9" x14ac:dyDescent="0.25">
      <c r="A23" s="8" t="s">
        <v>60</v>
      </c>
      <c r="B23" s="9">
        <v>145</v>
      </c>
      <c r="C23" s="9">
        <v>143</v>
      </c>
      <c r="D23" s="9">
        <v>1685</v>
      </c>
      <c r="E23" s="9">
        <v>1635</v>
      </c>
      <c r="F23" s="10">
        <f t="shared" si="0"/>
        <v>-2.9673590504450971</v>
      </c>
      <c r="G23" s="1"/>
      <c r="H23" s="1"/>
      <c r="I23" s="1"/>
    </row>
    <row r="24" spans="1:9" x14ac:dyDescent="0.25">
      <c r="A24" s="11" t="s">
        <v>61</v>
      </c>
      <c r="B24" s="12">
        <v>43</v>
      </c>
      <c r="C24" s="12">
        <v>58</v>
      </c>
      <c r="D24" s="12">
        <v>521</v>
      </c>
      <c r="E24" s="12">
        <v>570</v>
      </c>
      <c r="F24" s="13">
        <f t="shared" si="0"/>
        <v>9.404990403071011</v>
      </c>
      <c r="G24" s="1"/>
      <c r="H24" s="1"/>
      <c r="I24" s="1"/>
    </row>
    <row r="25" spans="1:9" x14ac:dyDescent="0.25">
      <c r="A25" s="8" t="s">
        <v>62</v>
      </c>
      <c r="B25" s="9">
        <v>86</v>
      </c>
      <c r="C25" s="9">
        <v>85</v>
      </c>
      <c r="D25" s="9">
        <v>1160</v>
      </c>
      <c r="E25" s="9">
        <v>1146</v>
      </c>
      <c r="F25" s="10">
        <f t="shared" si="0"/>
        <v>-1.2068965517241423</v>
      </c>
      <c r="G25" s="1"/>
      <c r="H25" s="1"/>
      <c r="I25" s="1"/>
    </row>
    <row r="26" spans="1:9" x14ac:dyDescent="0.25">
      <c r="A26" s="11" t="s">
        <v>63</v>
      </c>
      <c r="B26" s="12">
        <v>32</v>
      </c>
      <c r="C26" s="12">
        <v>31</v>
      </c>
      <c r="D26" s="12">
        <v>302</v>
      </c>
      <c r="E26" s="12">
        <v>318</v>
      </c>
      <c r="F26" s="13">
        <f t="shared" si="0"/>
        <v>5.2980132450331183</v>
      </c>
      <c r="G26" s="1"/>
      <c r="H26" s="1"/>
      <c r="I26" s="1"/>
    </row>
    <row r="27" spans="1:9" x14ac:dyDescent="0.25">
      <c r="A27" s="8" t="s">
        <v>64</v>
      </c>
      <c r="B27" s="9">
        <v>83</v>
      </c>
      <c r="C27" s="9">
        <v>97</v>
      </c>
      <c r="D27" s="9">
        <v>856</v>
      </c>
      <c r="E27" s="9">
        <v>991</v>
      </c>
      <c r="F27" s="10">
        <f t="shared" si="0"/>
        <v>15.771028037383175</v>
      </c>
      <c r="G27" s="1"/>
      <c r="H27" s="1"/>
      <c r="I27" s="1"/>
    </row>
    <row r="28" spans="1:9" x14ac:dyDescent="0.25">
      <c r="A28" s="11" t="s">
        <v>65</v>
      </c>
      <c r="B28" s="12">
        <v>1363</v>
      </c>
      <c r="C28" s="12">
        <v>1381</v>
      </c>
      <c r="D28" s="12">
        <v>14111</v>
      </c>
      <c r="E28" s="12">
        <v>15613</v>
      </c>
      <c r="F28" s="13">
        <f t="shared" si="0"/>
        <v>10.644178300616545</v>
      </c>
      <c r="G28" s="1"/>
      <c r="H28" s="1"/>
      <c r="I28" s="1"/>
    </row>
    <row r="29" spans="1:9" x14ac:dyDescent="0.25">
      <c r="A29" s="8" t="s">
        <v>66</v>
      </c>
      <c r="B29" s="9">
        <v>107</v>
      </c>
      <c r="C29" s="9">
        <v>125</v>
      </c>
      <c r="D29" s="9">
        <v>1139</v>
      </c>
      <c r="E29" s="9">
        <v>1270</v>
      </c>
      <c r="F29" s="10">
        <f t="shared" si="0"/>
        <v>11.501316944688327</v>
      </c>
      <c r="G29" s="1"/>
      <c r="H29" s="1"/>
      <c r="I29" s="1"/>
    </row>
    <row r="30" spans="1:9" x14ac:dyDescent="0.25">
      <c r="A30" s="11" t="s">
        <v>67</v>
      </c>
      <c r="B30" s="12">
        <v>112</v>
      </c>
      <c r="C30" s="12">
        <v>107</v>
      </c>
      <c r="D30" s="12">
        <v>1154</v>
      </c>
      <c r="E30" s="12">
        <v>1080</v>
      </c>
      <c r="F30" s="13">
        <f t="shared" si="0"/>
        <v>-6.412478336221838</v>
      </c>
      <c r="G30" s="1"/>
      <c r="H30" s="1"/>
      <c r="I30" s="1"/>
    </row>
    <row r="31" spans="1:9" x14ac:dyDescent="0.25">
      <c r="A31" s="8" t="s">
        <v>68</v>
      </c>
      <c r="B31" s="9">
        <v>252</v>
      </c>
      <c r="C31" s="9">
        <v>276</v>
      </c>
      <c r="D31" s="9">
        <v>2772</v>
      </c>
      <c r="E31" s="9">
        <v>2924</v>
      </c>
      <c r="F31" s="10">
        <f t="shared" si="0"/>
        <v>5.4834054834054768</v>
      </c>
      <c r="G31" s="1"/>
      <c r="H31" s="1"/>
      <c r="I31" s="1"/>
    </row>
    <row r="32" spans="1:9" x14ac:dyDescent="0.25">
      <c r="A32" s="11" t="s">
        <v>69</v>
      </c>
      <c r="B32" s="12">
        <v>557</v>
      </c>
      <c r="C32" s="12">
        <v>649</v>
      </c>
      <c r="D32" s="12">
        <v>6253</v>
      </c>
      <c r="E32" s="12">
        <v>6448</v>
      </c>
      <c r="F32" s="13">
        <f t="shared" si="0"/>
        <v>3.1185031185031136</v>
      </c>
      <c r="G32" s="1"/>
      <c r="H32" s="1"/>
      <c r="I32" s="1"/>
    </row>
    <row r="33" spans="1:9" x14ac:dyDescent="0.25">
      <c r="A33" s="8" t="s">
        <v>70</v>
      </c>
      <c r="B33" s="9">
        <v>170</v>
      </c>
      <c r="C33" s="9">
        <v>170</v>
      </c>
      <c r="D33" s="9">
        <v>1977</v>
      </c>
      <c r="E33" s="9">
        <v>1824</v>
      </c>
      <c r="F33" s="10">
        <f t="shared" si="0"/>
        <v>-7.7389984825493201</v>
      </c>
      <c r="G33" s="1"/>
      <c r="H33" s="1"/>
      <c r="I33" s="1"/>
    </row>
    <row r="34" spans="1:9" x14ac:dyDescent="0.25">
      <c r="A34" s="11" t="s">
        <v>71</v>
      </c>
      <c r="B34" s="12">
        <v>19</v>
      </c>
      <c r="C34" s="12">
        <v>16</v>
      </c>
      <c r="D34" s="12">
        <v>272</v>
      </c>
      <c r="E34" s="12">
        <v>202</v>
      </c>
      <c r="F34" s="13">
        <f t="shared" si="0"/>
        <v>-25.735294117647058</v>
      </c>
      <c r="G34" s="1"/>
      <c r="H34" s="1"/>
      <c r="I34" s="1"/>
    </row>
    <row r="35" spans="1:9" x14ac:dyDescent="0.25">
      <c r="A35" s="14" t="s">
        <v>72</v>
      </c>
      <c r="B35" s="15">
        <f>SUM(B7:B34)</f>
        <v>9382</v>
      </c>
      <c r="C35" s="15">
        <f t="shared" ref="C35:E35" si="1">SUM(C7:C34)</f>
        <v>9889</v>
      </c>
      <c r="D35" s="15">
        <f t="shared" si="1"/>
        <v>105889</v>
      </c>
      <c r="E35" s="15">
        <f t="shared" si="1"/>
        <v>112525</v>
      </c>
      <c r="F35" s="16">
        <f t="shared" si="0"/>
        <v>6.2669399087724003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1154</v>
      </c>
      <c r="C38" s="41">
        <f>D7</f>
        <v>1286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26940</v>
      </c>
      <c r="G38" s="42">
        <f>LOOKUP(E38,$A$38:$A$65,$C$38:$C$65)</f>
        <v>22814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844</v>
      </c>
      <c r="C39" s="41">
        <f t="shared" ref="C39:C65" si="5">D8</f>
        <v>887</v>
      </c>
      <c r="D39" s="41">
        <f t="shared" ref="D39:D65" si="6">_xlfn.RANK.EQ(B39,$B$38:$B$65)+COUNTIF($B$38:$B$65,B39)-1</f>
        <v>24</v>
      </c>
      <c r="E39" s="42" t="str">
        <f t="shared" si="2"/>
        <v>SANTA CRUZ DE TENERIFE</v>
      </c>
      <c r="F39" s="42">
        <f t="shared" ref="F39:F54" si="7">LOOKUP(E39,$A$38:$A$65,$B$38:$B$65)</f>
        <v>15613</v>
      </c>
      <c r="G39" s="42">
        <f t="shared" ref="G39:G65" si="8">LOOKUP(E39,$A$38:$A$65,$C$38:$C$65)</f>
        <v>14111</v>
      </c>
    </row>
    <row r="40" spans="1:9" x14ac:dyDescent="0.25">
      <c r="A40" s="42" t="str">
        <f t="shared" si="3"/>
        <v>ALMERIA</v>
      </c>
      <c r="B40" s="41">
        <f t="shared" si="4"/>
        <v>1762</v>
      </c>
      <c r="C40" s="41">
        <f t="shared" si="5"/>
        <v>1891</v>
      </c>
      <c r="D40" s="41">
        <f t="shared" si="6"/>
        <v>11</v>
      </c>
      <c r="E40" s="42" t="str">
        <f t="shared" si="2"/>
        <v>CEUTA</v>
      </c>
      <c r="F40" s="42">
        <f t="shared" si="7"/>
        <v>11330</v>
      </c>
      <c r="G40" s="42">
        <f t="shared" si="8"/>
        <v>11452</v>
      </c>
    </row>
    <row r="41" spans="1:9" x14ac:dyDescent="0.25">
      <c r="A41" s="42" t="str">
        <f t="shared" si="3"/>
        <v>AVILES</v>
      </c>
      <c r="B41" s="41">
        <f t="shared" si="4"/>
        <v>795</v>
      </c>
      <c r="C41" s="41">
        <f t="shared" si="5"/>
        <v>631</v>
      </c>
      <c r="D41" s="41">
        <f t="shared" si="6"/>
        <v>25</v>
      </c>
      <c r="E41" s="42" t="str">
        <f t="shared" si="2"/>
        <v>LAS PALMAS</v>
      </c>
      <c r="F41" s="42">
        <f t="shared" si="7"/>
        <v>9695</v>
      </c>
      <c r="G41" s="42">
        <f t="shared" si="8"/>
        <v>9436</v>
      </c>
    </row>
    <row r="42" spans="1:9" x14ac:dyDescent="0.25">
      <c r="A42" s="42" t="str">
        <f t="shared" si="3"/>
        <v>BAHIA DE ALGECIRAS</v>
      </c>
      <c r="B42" s="41">
        <f t="shared" si="4"/>
        <v>26940</v>
      </c>
      <c r="C42" s="41">
        <f t="shared" si="5"/>
        <v>22814</v>
      </c>
      <c r="D42" s="41">
        <f t="shared" si="6"/>
        <v>1</v>
      </c>
      <c r="E42" s="42" t="str">
        <f t="shared" si="2"/>
        <v>BALEARES</v>
      </c>
      <c r="F42" s="42">
        <f t="shared" si="7"/>
        <v>7888</v>
      </c>
      <c r="G42" s="42">
        <f t="shared" si="8"/>
        <v>7394</v>
      </c>
    </row>
    <row r="43" spans="1:9" x14ac:dyDescent="0.25">
      <c r="A43" s="42" t="str">
        <f t="shared" si="3"/>
        <v>BAHIA DE CADIZ</v>
      </c>
      <c r="B43" s="41">
        <f t="shared" si="4"/>
        <v>1393</v>
      </c>
      <c r="C43" s="41">
        <f t="shared" si="5"/>
        <v>1565</v>
      </c>
      <c r="D43" s="41">
        <f t="shared" si="6"/>
        <v>14</v>
      </c>
      <c r="E43" s="42" t="str">
        <f t="shared" si="2"/>
        <v>BARCELONA</v>
      </c>
      <c r="F43" s="42">
        <f t="shared" si="7"/>
        <v>7570</v>
      </c>
      <c r="G43" s="42">
        <f t="shared" si="8"/>
        <v>7805</v>
      </c>
    </row>
    <row r="44" spans="1:9" x14ac:dyDescent="0.25">
      <c r="A44" s="42" t="str">
        <f t="shared" si="3"/>
        <v>BALEARES</v>
      </c>
      <c r="B44" s="41">
        <f t="shared" si="4"/>
        <v>7888</v>
      </c>
      <c r="C44" s="41">
        <f t="shared" si="5"/>
        <v>7394</v>
      </c>
      <c r="D44" s="41">
        <f t="shared" si="6"/>
        <v>5</v>
      </c>
      <c r="E44" s="42" t="str">
        <f t="shared" si="2"/>
        <v>VALENCIA</v>
      </c>
      <c r="F44" s="42">
        <f t="shared" si="7"/>
        <v>6448</v>
      </c>
      <c r="G44" s="42">
        <f t="shared" si="8"/>
        <v>6253</v>
      </c>
    </row>
    <row r="45" spans="1:9" x14ac:dyDescent="0.25">
      <c r="A45" s="42" t="str">
        <f t="shared" si="3"/>
        <v>BARCELONA</v>
      </c>
      <c r="B45" s="41">
        <f t="shared" si="4"/>
        <v>7570</v>
      </c>
      <c r="C45" s="41">
        <f t="shared" si="5"/>
        <v>7805</v>
      </c>
      <c r="D45" s="41">
        <f t="shared" si="6"/>
        <v>6</v>
      </c>
      <c r="E45" s="42" t="str">
        <f t="shared" si="2"/>
        <v>BILBAO</v>
      </c>
      <c r="F45" s="42">
        <f t="shared" si="7"/>
        <v>2941</v>
      </c>
      <c r="G45" s="42">
        <f t="shared" si="8"/>
        <v>2778</v>
      </c>
    </row>
    <row r="46" spans="1:9" x14ac:dyDescent="0.25">
      <c r="A46" s="42" t="str">
        <f t="shared" si="3"/>
        <v>BILBAO</v>
      </c>
      <c r="B46" s="41">
        <f t="shared" si="4"/>
        <v>2941</v>
      </c>
      <c r="C46" s="41">
        <f t="shared" si="5"/>
        <v>2778</v>
      </c>
      <c r="D46" s="41">
        <f t="shared" si="6"/>
        <v>8</v>
      </c>
      <c r="E46" s="42" t="str">
        <f t="shared" si="2"/>
        <v>TARRAGONA</v>
      </c>
      <c r="F46" s="42">
        <f t="shared" si="7"/>
        <v>2924</v>
      </c>
      <c r="G46" s="42">
        <f t="shared" si="8"/>
        <v>2772</v>
      </c>
    </row>
    <row r="47" spans="1:9" x14ac:dyDescent="0.25">
      <c r="A47" s="42" t="str">
        <f t="shared" si="3"/>
        <v>CARTAGENA</v>
      </c>
      <c r="B47" s="41">
        <f t="shared" si="4"/>
        <v>1320</v>
      </c>
      <c r="C47" s="41">
        <f t="shared" si="5"/>
        <v>1342</v>
      </c>
      <c r="D47" s="41">
        <f t="shared" si="6"/>
        <v>15</v>
      </c>
      <c r="E47" s="42" t="str">
        <f t="shared" si="2"/>
        <v>VIGO</v>
      </c>
      <c r="F47" s="42">
        <f t="shared" si="7"/>
        <v>1824</v>
      </c>
      <c r="G47" s="42">
        <f t="shared" si="8"/>
        <v>1977</v>
      </c>
    </row>
    <row r="48" spans="1:9" x14ac:dyDescent="0.25">
      <c r="A48" s="42" t="str">
        <f t="shared" si="3"/>
        <v>CASTELLON</v>
      </c>
      <c r="B48" s="41">
        <f t="shared" si="4"/>
        <v>1259</v>
      </c>
      <c r="C48" s="41">
        <f t="shared" si="5"/>
        <v>1122</v>
      </c>
      <c r="D48" s="41">
        <f t="shared" si="6"/>
        <v>17</v>
      </c>
      <c r="E48" s="42" t="str">
        <f t="shared" si="2"/>
        <v>ALMERIA</v>
      </c>
      <c r="F48" s="42">
        <f t="shared" si="7"/>
        <v>1762</v>
      </c>
      <c r="G48" s="42">
        <f t="shared" si="8"/>
        <v>1891</v>
      </c>
    </row>
    <row r="49" spans="1:7" x14ac:dyDescent="0.25">
      <c r="A49" s="42" t="str">
        <f t="shared" si="3"/>
        <v>CEUTA</v>
      </c>
      <c r="B49" s="41">
        <f t="shared" si="4"/>
        <v>11330</v>
      </c>
      <c r="C49" s="41">
        <f t="shared" si="5"/>
        <v>11452</v>
      </c>
      <c r="D49" s="41">
        <f t="shared" si="6"/>
        <v>3</v>
      </c>
      <c r="E49" s="42" t="str">
        <f t="shared" si="2"/>
        <v>MALAGA</v>
      </c>
      <c r="F49" s="42">
        <f t="shared" si="7"/>
        <v>1635</v>
      </c>
      <c r="G49" s="42">
        <f t="shared" si="8"/>
        <v>1685</v>
      </c>
    </row>
    <row r="50" spans="1:7" x14ac:dyDescent="0.25">
      <c r="A50" s="42" t="str">
        <f t="shared" si="3"/>
        <v>FERROL-SAN CIBRAO</v>
      </c>
      <c r="B50" s="41">
        <f t="shared" si="4"/>
        <v>1037</v>
      </c>
      <c r="C50" s="41">
        <f t="shared" si="5"/>
        <v>1005</v>
      </c>
      <c r="D50" s="41">
        <f t="shared" si="6"/>
        <v>21</v>
      </c>
      <c r="E50" s="42" t="str">
        <f t="shared" si="2"/>
        <v>HUELVA</v>
      </c>
      <c r="F50" s="42">
        <f t="shared" si="7"/>
        <v>1615</v>
      </c>
      <c r="G50" s="42">
        <f t="shared" si="8"/>
        <v>1359</v>
      </c>
    </row>
    <row r="51" spans="1:7" x14ac:dyDescent="0.25">
      <c r="A51" s="42" t="str">
        <f t="shared" si="3"/>
        <v>GIJON</v>
      </c>
      <c r="B51" s="41">
        <f t="shared" si="4"/>
        <v>961</v>
      </c>
      <c r="C51" s="41">
        <f t="shared" si="5"/>
        <v>920</v>
      </c>
      <c r="D51" s="41">
        <f t="shared" si="6"/>
        <v>23</v>
      </c>
      <c r="E51" s="42" t="str">
        <f t="shared" si="2"/>
        <v>BAHIA DE CADIZ</v>
      </c>
      <c r="F51" s="42">
        <f t="shared" si="7"/>
        <v>1393</v>
      </c>
      <c r="G51" s="42">
        <f t="shared" si="8"/>
        <v>1565</v>
      </c>
    </row>
    <row r="52" spans="1:7" x14ac:dyDescent="0.25">
      <c r="A52" s="42" t="str">
        <f t="shared" si="3"/>
        <v>HUELVA</v>
      </c>
      <c r="B52" s="41">
        <f t="shared" si="4"/>
        <v>1615</v>
      </c>
      <c r="C52" s="41">
        <f t="shared" si="5"/>
        <v>1359</v>
      </c>
      <c r="D52" s="41">
        <f t="shared" si="6"/>
        <v>13</v>
      </c>
      <c r="E52" s="42" t="str">
        <f t="shared" si="2"/>
        <v>CARTAGENA</v>
      </c>
      <c r="F52" s="42">
        <f t="shared" si="7"/>
        <v>1320</v>
      </c>
      <c r="G52" s="42">
        <f t="shared" si="8"/>
        <v>1342</v>
      </c>
    </row>
    <row r="53" spans="1:7" x14ac:dyDescent="0.25">
      <c r="A53" s="42" t="str">
        <f t="shared" si="3"/>
        <v>LAS PALMAS</v>
      </c>
      <c r="B53" s="41">
        <f t="shared" si="4"/>
        <v>9695</v>
      </c>
      <c r="C53" s="41">
        <f t="shared" si="5"/>
        <v>9436</v>
      </c>
      <c r="D53" s="41">
        <f t="shared" si="6"/>
        <v>4</v>
      </c>
      <c r="E53" s="42" t="str">
        <f t="shared" si="2"/>
        <v>SANTANDER</v>
      </c>
      <c r="F53" s="42">
        <f t="shared" si="7"/>
        <v>1270</v>
      </c>
      <c r="G53" s="42">
        <f t="shared" si="8"/>
        <v>1139</v>
      </c>
    </row>
    <row r="54" spans="1:7" x14ac:dyDescent="0.25">
      <c r="A54" s="42" t="str">
        <f t="shared" si="3"/>
        <v>MALAGA</v>
      </c>
      <c r="B54" s="41">
        <f t="shared" si="4"/>
        <v>1635</v>
      </c>
      <c r="C54" s="41">
        <f t="shared" si="5"/>
        <v>1685</v>
      </c>
      <c r="D54" s="41">
        <f t="shared" si="6"/>
        <v>12</v>
      </c>
      <c r="E54" s="42" t="str">
        <f t="shared" si="2"/>
        <v>CASTELLON</v>
      </c>
      <c r="F54" s="42">
        <f t="shared" si="7"/>
        <v>1259</v>
      </c>
      <c r="G54" s="42">
        <f t="shared" si="8"/>
        <v>1122</v>
      </c>
    </row>
    <row r="55" spans="1:7" x14ac:dyDescent="0.25">
      <c r="A55" s="42" t="str">
        <f t="shared" si="3"/>
        <v>MARIN Y RIA DE PONTEVEDRA</v>
      </c>
      <c r="B55" s="41">
        <f t="shared" si="4"/>
        <v>570</v>
      </c>
      <c r="C55" s="41">
        <f t="shared" si="5"/>
        <v>521</v>
      </c>
      <c r="D55" s="41">
        <f t="shared" si="6"/>
        <v>26</v>
      </c>
      <c r="E55" s="42" t="str">
        <f t="shared" si="2"/>
        <v>A CORUÑA</v>
      </c>
      <c r="F55" s="42">
        <f t="shared" ref="F55:F65" si="9">LOOKUP(E55,$A$38:$A$65,$B$38:$B$65)</f>
        <v>1154</v>
      </c>
      <c r="G55" s="42">
        <f t="shared" si="8"/>
        <v>1286</v>
      </c>
    </row>
    <row r="56" spans="1:7" x14ac:dyDescent="0.25">
      <c r="A56" s="42" t="str">
        <f t="shared" si="3"/>
        <v>MELILLA</v>
      </c>
      <c r="B56" s="41">
        <f t="shared" si="4"/>
        <v>1146</v>
      </c>
      <c r="C56" s="41">
        <f t="shared" si="5"/>
        <v>1160</v>
      </c>
      <c r="D56" s="41">
        <f t="shared" si="6"/>
        <v>19</v>
      </c>
      <c r="E56" s="42" t="str">
        <f t="shared" si="2"/>
        <v>MELILLA</v>
      </c>
      <c r="F56" s="42">
        <f t="shared" si="9"/>
        <v>1146</v>
      </c>
      <c r="G56" s="42">
        <f t="shared" si="8"/>
        <v>1160</v>
      </c>
    </row>
    <row r="57" spans="1:7" x14ac:dyDescent="0.25">
      <c r="A57" s="42" t="str">
        <f t="shared" si="3"/>
        <v>MOTRIL</v>
      </c>
      <c r="B57" s="41">
        <f t="shared" si="4"/>
        <v>318</v>
      </c>
      <c r="C57" s="41">
        <f t="shared" si="5"/>
        <v>302</v>
      </c>
      <c r="D57" s="41">
        <f t="shared" si="6"/>
        <v>27</v>
      </c>
      <c r="E57" s="42" t="str">
        <f t="shared" si="2"/>
        <v>SEVILLA</v>
      </c>
      <c r="F57" s="42">
        <f t="shared" si="9"/>
        <v>1080</v>
      </c>
      <c r="G57" s="42">
        <f t="shared" si="8"/>
        <v>1154</v>
      </c>
    </row>
    <row r="58" spans="1:7" x14ac:dyDescent="0.25">
      <c r="A58" s="42" t="str">
        <f t="shared" si="3"/>
        <v>PASAIA</v>
      </c>
      <c r="B58" s="41">
        <f t="shared" si="4"/>
        <v>991</v>
      </c>
      <c r="C58" s="41">
        <f t="shared" si="5"/>
        <v>856</v>
      </c>
      <c r="D58" s="41">
        <f t="shared" si="6"/>
        <v>22</v>
      </c>
      <c r="E58" s="42" t="str">
        <f t="shared" si="2"/>
        <v>FERROL-SAN CIBRAO</v>
      </c>
      <c r="F58" s="42">
        <f t="shared" si="9"/>
        <v>1037</v>
      </c>
      <c r="G58" s="42">
        <f t="shared" si="8"/>
        <v>1005</v>
      </c>
    </row>
    <row r="59" spans="1:7" x14ac:dyDescent="0.25">
      <c r="A59" s="42" t="str">
        <f t="shared" si="3"/>
        <v>SANTA CRUZ DE TENERIFE</v>
      </c>
      <c r="B59" s="41">
        <f t="shared" si="4"/>
        <v>15613</v>
      </c>
      <c r="C59" s="41">
        <f t="shared" si="5"/>
        <v>14111</v>
      </c>
      <c r="D59" s="41">
        <f t="shared" si="6"/>
        <v>2</v>
      </c>
      <c r="E59" s="42" t="str">
        <f t="shared" si="2"/>
        <v>PASAIA</v>
      </c>
      <c r="F59" s="42">
        <f t="shared" si="9"/>
        <v>991</v>
      </c>
      <c r="G59" s="42">
        <f t="shared" si="8"/>
        <v>856</v>
      </c>
    </row>
    <row r="60" spans="1:7" x14ac:dyDescent="0.25">
      <c r="A60" s="42" t="str">
        <f t="shared" si="3"/>
        <v>SANTANDER</v>
      </c>
      <c r="B60" s="41">
        <f t="shared" si="4"/>
        <v>1270</v>
      </c>
      <c r="C60" s="41">
        <f t="shared" si="5"/>
        <v>1139</v>
      </c>
      <c r="D60" s="41">
        <f t="shared" si="6"/>
        <v>16</v>
      </c>
      <c r="E60" s="42" t="str">
        <f t="shared" si="2"/>
        <v>GIJON</v>
      </c>
      <c r="F60" s="42">
        <f t="shared" si="9"/>
        <v>961</v>
      </c>
      <c r="G60" s="42">
        <f t="shared" si="8"/>
        <v>920</v>
      </c>
    </row>
    <row r="61" spans="1:7" x14ac:dyDescent="0.25">
      <c r="A61" s="42" t="str">
        <f t="shared" si="3"/>
        <v>SEVILLA</v>
      </c>
      <c r="B61" s="41">
        <f t="shared" si="4"/>
        <v>1080</v>
      </c>
      <c r="C61" s="41">
        <f t="shared" si="5"/>
        <v>1154</v>
      </c>
      <c r="D61" s="41">
        <f t="shared" si="6"/>
        <v>20</v>
      </c>
      <c r="E61" s="42" t="str">
        <f t="shared" si="2"/>
        <v>ALICANTE</v>
      </c>
      <c r="F61" s="42">
        <f t="shared" si="9"/>
        <v>844</v>
      </c>
      <c r="G61" s="42">
        <f t="shared" si="8"/>
        <v>887</v>
      </c>
    </row>
    <row r="62" spans="1:7" x14ac:dyDescent="0.25">
      <c r="A62" s="42" t="str">
        <f t="shared" si="3"/>
        <v>TARRAGONA</v>
      </c>
      <c r="B62" s="41">
        <f t="shared" si="4"/>
        <v>2924</v>
      </c>
      <c r="C62" s="41">
        <f t="shared" si="5"/>
        <v>2772</v>
      </c>
      <c r="D62" s="41">
        <f t="shared" si="6"/>
        <v>9</v>
      </c>
      <c r="E62" s="42" t="str">
        <f t="shared" si="2"/>
        <v>AVILES</v>
      </c>
      <c r="F62" s="42">
        <f t="shared" si="9"/>
        <v>795</v>
      </c>
      <c r="G62" s="42">
        <f t="shared" si="8"/>
        <v>631</v>
      </c>
    </row>
    <row r="63" spans="1:7" x14ac:dyDescent="0.25">
      <c r="A63" s="42" t="str">
        <f t="shared" si="3"/>
        <v>VALENCIA</v>
      </c>
      <c r="B63" s="41">
        <f t="shared" si="4"/>
        <v>6448</v>
      </c>
      <c r="C63" s="41">
        <f t="shared" si="5"/>
        <v>6253</v>
      </c>
      <c r="D63" s="41">
        <f t="shared" si="6"/>
        <v>7</v>
      </c>
      <c r="E63" s="42" t="str">
        <f t="shared" si="2"/>
        <v>MARIN Y RIA DE PONTEVEDRA</v>
      </c>
      <c r="F63" s="42">
        <f t="shared" si="9"/>
        <v>570</v>
      </c>
      <c r="G63" s="42">
        <f t="shared" si="8"/>
        <v>521</v>
      </c>
    </row>
    <row r="64" spans="1:7" x14ac:dyDescent="0.25">
      <c r="A64" s="42" t="str">
        <f t="shared" si="3"/>
        <v>VIGO</v>
      </c>
      <c r="B64" s="41">
        <f t="shared" si="4"/>
        <v>1824</v>
      </c>
      <c r="C64" s="41">
        <f t="shared" si="5"/>
        <v>1977</v>
      </c>
      <c r="D64" s="41">
        <f t="shared" si="6"/>
        <v>10</v>
      </c>
      <c r="E64" s="42" t="str">
        <f t="shared" si="2"/>
        <v>MOTRIL</v>
      </c>
      <c r="F64" s="42">
        <f t="shared" si="9"/>
        <v>318</v>
      </c>
      <c r="G64" s="42">
        <f t="shared" si="8"/>
        <v>302</v>
      </c>
    </row>
    <row r="65" spans="1:7" x14ac:dyDescent="0.25">
      <c r="A65" s="42" t="str">
        <f t="shared" si="3"/>
        <v>VILAGARCIA</v>
      </c>
      <c r="B65" s="41">
        <f t="shared" si="4"/>
        <v>202</v>
      </c>
      <c r="C65" s="41">
        <f t="shared" si="5"/>
        <v>272</v>
      </c>
      <c r="D65" s="41">
        <f t="shared" si="6"/>
        <v>28</v>
      </c>
      <c r="E65" s="42" t="str">
        <f t="shared" si="2"/>
        <v>VILAGARCIA</v>
      </c>
      <c r="F65" s="42">
        <f t="shared" si="9"/>
        <v>202</v>
      </c>
      <c r="G65" s="42">
        <f t="shared" si="8"/>
        <v>272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40554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1088182</v>
      </c>
      <c r="C7" s="9">
        <v>1104450</v>
      </c>
      <c r="D7" s="9">
        <v>11853885</v>
      </c>
      <c r="E7" s="9">
        <v>12445800</v>
      </c>
      <c r="F7" s="10">
        <f>((E7*100)/D7)-100</f>
        <v>4.9934262058388441</v>
      </c>
      <c r="G7" s="1"/>
      <c r="H7" s="1"/>
      <c r="I7" s="1"/>
    </row>
    <row r="8" spans="1:12" x14ac:dyDescent="0.25">
      <c r="A8" s="11" t="s">
        <v>45</v>
      </c>
      <c r="B8" s="12">
        <v>1037423</v>
      </c>
      <c r="C8" s="12">
        <v>1167433</v>
      </c>
      <c r="D8" s="12">
        <v>13196413</v>
      </c>
      <c r="E8" s="12">
        <v>11222897</v>
      </c>
      <c r="F8" s="13">
        <f t="shared" ref="F8:F35" si="0">((E8*100)/D8)-100</f>
        <v>-14.954942680257133</v>
      </c>
      <c r="G8" s="1"/>
      <c r="H8" s="1"/>
      <c r="I8" s="1"/>
    </row>
    <row r="9" spans="1:12" x14ac:dyDescent="0.25">
      <c r="A9" s="8" t="s">
        <v>46</v>
      </c>
      <c r="B9" s="9">
        <v>1565108</v>
      </c>
      <c r="C9" s="9">
        <v>1554624</v>
      </c>
      <c r="D9" s="9">
        <v>25951379</v>
      </c>
      <c r="E9" s="9">
        <v>23690666</v>
      </c>
      <c r="F9" s="10">
        <f t="shared" si="0"/>
        <v>-8.7113405418648426</v>
      </c>
      <c r="G9" s="1"/>
      <c r="H9" s="1"/>
      <c r="I9" s="1"/>
    </row>
    <row r="10" spans="1:12" x14ac:dyDescent="0.25">
      <c r="A10" s="11" t="s">
        <v>47</v>
      </c>
      <c r="B10" s="12">
        <v>280756</v>
      </c>
      <c r="C10" s="12">
        <v>337364</v>
      </c>
      <c r="D10" s="12">
        <v>4056804</v>
      </c>
      <c r="E10" s="12">
        <v>4325836</v>
      </c>
      <c r="F10" s="13">
        <f t="shared" si="0"/>
        <v>6.6316243032692768</v>
      </c>
      <c r="G10" s="1"/>
      <c r="H10" s="1"/>
      <c r="I10" s="1"/>
    </row>
    <row r="11" spans="1:12" x14ac:dyDescent="0.25">
      <c r="A11" s="8" t="s">
        <v>48</v>
      </c>
      <c r="B11" s="9">
        <v>23280509</v>
      </c>
      <c r="C11" s="9">
        <v>24779513</v>
      </c>
      <c r="D11" s="9">
        <v>251697462</v>
      </c>
      <c r="E11" s="9">
        <v>270734840</v>
      </c>
      <c r="F11" s="10">
        <f t="shared" si="0"/>
        <v>7.5635955359772424</v>
      </c>
      <c r="G11" s="1"/>
      <c r="H11" s="1"/>
      <c r="I11" s="1"/>
    </row>
    <row r="12" spans="1:12" x14ac:dyDescent="0.25">
      <c r="A12" s="11" t="s">
        <v>49</v>
      </c>
      <c r="B12" s="12">
        <v>2186632</v>
      </c>
      <c r="C12" s="12">
        <v>2397254</v>
      </c>
      <c r="D12" s="12">
        <v>23349350</v>
      </c>
      <c r="E12" s="12">
        <v>25472895</v>
      </c>
      <c r="F12" s="13">
        <f t="shared" si="0"/>
        <v>9.0946643054303422</v>
      </c>
      <c r="G12" s="1"/>
      <c r="H12" s="1"/>
      <c r="I12" s="1"/>
    </row>
    <row r="13" spans="1:12" x14ac:dyDescent="0.25">
      <c r="A13" s="8" t="s">
        <v>50</v>
      </c>
      <c r="B13" s="9">
        <v>8836601</v>
      </c>
      <c r="C13" s="9">
        <v>10714830</v>
      </c>
      <c r="D13" s="9">
        <v>126932291</v>
      </c>
      <c r="E13" s="9">
        <v>143800480</v>
      </c>
      <c r="F13" s="10">
        <f t="shared" si="0"/>
        <v>13.289123569037287</v>
      </c>
      <c r="G13" s="1"/>
      <c r="H13" s="1"/>
      <c r="I13" s="1"/>
    </row>
    <row r="14" spans="1:12" x14ac:dyDescent="0.25">
      <c r="A14" s="11" t="s">
        <v>51</v>
      </c>
      <c r="B14" s="12">
        <v>19915196</v>
      </c>
      <c r="C14" s="12">
        <v>20462544</v>
      </c>
      <c r="D14" s="12">
        <v>228675520</v>
      </c>
      <c r="E14" s="12">
        <v>238030521</v>
      </c>
      <c r="F14" s="13">
        <f t="shared" si="0"/>
        <v>4.0909499189069294</v>
      </c>
      <c r="G14" s="1"/>
      <c r="H14" s="1"/>
      <c r="I14" s="1"/>
    </row>
    <row r="15" spans="1:12" x14ac:dyDescent="0.25">
      <c r="A15" s="8" t="s">
        <v>52</v>
      </c>
      <c r="B15" s="9">
        <v>3494774</v>
      </c>
      <c r="C15" s="9">
        <v>3172489</v>
      </c>
      <c r="D15" s="9">
        <v>39459726</v>
      </c>
      <c r="E15" s="9">
        <v>39776637</v>
      </c>
      <c r="F15" s="10">
        <f t="shared" si="0"/>
        <v>0.80312519149271111</v>
      </c>
      <c r="G15" s="1"/>
      <c r="H15" s="1"/>
      <c r="I15" s="1"/>
    </row>
    <row r="16" spans="1:12" x14ac:dyDescent="0.25">
      <c r="A16" s="11" t="s">
        <v>53</v>
      </c>
      <c r="B16" s="12">
        <v>2219722</v>
      </c>
      <c r="C16" s="12">
        <v>2955116</v>
      </c>
      <c r="D16" s="12">
        <v>24364872</v>
      </c>
      <c r="E16" s="12">
        <v>24656881</v>
      </c>
      <c r="F16" s="13">
        <f t="shared" si="0"/>
        <v>1.1984836201889379</v>
      </c>
      <c r="G16" s="1"/>
      <c r="H16" s="1"/>
      <c r="I16" s="1"/>
    </row>
    <row r="17" spans="1:9" x14ac:dyDescent="0.25">
      <c r="A17" s="8" t="s">
        <v>54</v>
      </c>
      <c r="B17" s="9">
        <v>1113302</v>
      </c>
      <c r="C17" s="9">
        <v>1355423</v>
      </c>
      <c r="D17" s="9">
        <v>12114660</v>
      </c>
      <c r="E17" s="9">
        <v>14004190</v>
      </c>
      <c r="F17" s="10">
        <f t="shared" si="0"/>
        <v>15.597053487262542</v>
      </c>
      <c r="G17" s="1"/>
      <c r="H17" s="1"/>
      <c r="I17" s="1"/>
    </row>
    <row r="18" spans="1:9" x14ac:dyDescent="0.25">
      <c r="A18" s="11" t="s">
        <v>55</v>
      </c>
      <c r="B18" s="12">
        <v>5298371</v>
      </c>
      <c r="C18" s="12">
        <v>5301985</v>
      </c>
      <c r="D18" s="12">
        <v>58010269</v>
      </c>
      <c r="E18" s="12">
        <v>58720739</v>
      </c>
      <c r="F18" s="13">
        <f t="shared" si="0"/>
        <v>1.2247314350498897</v>
      </c>
      <c r="G18" s="1"/>
      <c r="H18" s="1"/>
      <c r="I18" s="1"/>
    </row>
    <row r="19" spans="1:9" x14ac:dyDescent="0.25">
      <c r="A19" s="8" t="s">
        <v>56</v>
      </c>
      <c r="B19" s="9">
        <v>1227502</v>
      </c>
      <c r="C19" s="9">
        <v>897497</v>
      </c>
      <c r="D19" s="9">
        <v>12998769</v>
      </c>
      <c r="E19" s="9">
        <v>12768932</v>
      </c>
      <c r="F19" s="10">
        <f t="shared" si="0"/>
        <v>-1.7681443527460203</v>
      </c>
      <c r="G19" s="1"/>
      <c r="H19" s="1"/>
      <c r="I19" s="1"/>
    </row>
    <row r="20" spans="1:9" x14ac:dyDescent="0.25">
      <c r="A20" s="11" t="s">
        <v>57</v>
      </c>
      <c r="B20" s="12">
        <v>1507351</v>
      </c>
      <c r="C20" s="12">
        <v>1333712</v>
      </c>
      <c r="D20" s="12">
        <v>10794944</v>
      </c>
      <c r="E20" s="12">
        <v>12942205</v>
      </c>
      <c r="F20" s="13">
        <f t="shared" si="0"/>
        <v>19.891358398894894</v>
      </c>
      <c r="G20" s="1"/>
      <c r="H20" s="1"/>
      <c r="I20" s="1"/>
    </row>
    <row r="21" spans="1:9" x14ac:dyDescent="0.25">
      <c r="A21" s="8" t="s">
        <v>58</v>
      </c>
      <c r="B21" s="9">
        <v>1341572</v>
      </c>
      <c r="C21" s="9">
        <v>2128563</v>
      </c>
      <c r="D21" s="9">
        <v>18454837</v>
      </c>
      <c r="E21" s="9">
        <v>21813300</v>
      </c>
      <c r="F21" s="10">
        <f t="shared" si="0"/>
        <v>18.198280483322606</v>
      </c>
      <c r="G21" s="1"/>
      <c r="H21" s="1"/>
      <c r="I21" s="1"/>
    </row>
    <row r="22" spans="1:9" x14ac:dyDescent="0.25">
      <c r="A22" s="11" t="s">
        <v>59</v>
      </c>
      <c r="B22" s="12">
        <v>15853829</v>
      </c>
      <c r="C22" s="12">
        <v>16289739</v>
      </c>
      <c r="D22" s="12">
        <v>149949387</v>
      </c>
      <c r="E22" s="12">
        <v>163397528</v>
      </c>
      <c r="F22" s="13">
        <f t="shared" si="0"/>
        <v>8.9684534689028084</v>
      </c>
      <c r="G22" s="1"/>
      <c r="H22" s="1"/>
      <c r="I22" s="1"/>
    </row>
    <row r="23" spans="1:9" x14ac:dyDescent="0.25">
      <c r="A23" s="8" t="s">
        <v>60</v>
      </c>
      <c r="B23" s="9">
        <v>3662453</v>
      </c>
      <c r="C23" s="9">
        <v>3987484</v>
      </c>
      <c r="D23" s="9">
        <v>34166108</v>
      </c>
      <c r="E23" s="9">
        <v>39286520</v>
      </c>
      <c r="F23" s="10">
        <f t="shared" si="0"/>
        <v>14.986816760047702</v>
      </c>
      <c r="G23" s="1"/>
      <c r="H23" s="1"/>
      <c r="I23" s="1"/>
    </row>
    <row r="24" spans="1:9" x14ac:dyDescent="0.25">
      <c r="A24" s="11" t="s">
        <v>61</v>
      </c>
      <c r="B24" s="12">
        <v>336501</v>
      </c>
      <c r="C24" s="12">
        <v>327805</v>
      </c>
      <c r="D24" s="12">
        <v>3331634</v>
      </c>
      <c r="E24" s="12">
        <v>3494242</v>
      </c>
      <c r="F24" s="13">
        <f t="shared" si="0"/>
        <v>4.8807281952339281</v>
      </c>
      <c r="G24" s="1"/>
      <c r="H24" s="1"/>
      <c r="I24" s="1"/>
    </row>
    <row r="25" spans="1:9" x14ac:dyDescent="0.25">
      <c r="A25" s="8" t="s">
        <v>62</v>
      </c>
      <c r="B25" s="9">
        <v>1109099</v>
      </c>
      <c r="C25" s="9">
        <v>1117634</v>
      </c>
      <c r="D25" s="9">
        <v>13569406</v>
      </c>
      <c r="E25" s="9">
        <v>13494274</v>
      </c>
      <c r="F25" s="10">
        <f t="shared" si="0"/>
        <v>-0.55368672733352753</v>
      </c>
      <c r="G25" s="1"/>
      <c r="H25" s="1"/>
      <c r="I25" s="1"/>
    </row>
    <row r="26" spans="1:9" x14ac:dyDescent="0.25">
      <c r="A26" s="11" t="s">
        <v>63</v>
      </c>
      <c r="B26" s="12">
        <v>279434</v>
      </c>
      <c r="C26" s="12">
        <v>293131</v>
      </c>
      <c r="D26" s="12">
        <v>2509583</v>
      </c>
      <c r="E26" s="12">
        <v>2754897</v>
      </c>
      <c r="F26" s="13">
        <f t="shared" si="0"/>
        <v>9.7750901245346284</v>
      </c>
      <c r="G26" s="1"/>
      <c r="H26" s="1"/>
      <c r="I26" s="1"/>
    </row>
    <row r="27" spans="1:9" x14ac:dyDescent="0.25">
      <c r="A27" s="8" t="s">
        <v>64</v>
      </c>
      <c r="B27" s="9">
        <v>494994</v>
      </c>
      <c r="C27" s="9">
        <v>660887</v>
      </c>
      <c r="D27" s="9">
        <v>5417968</v>
      </c>
      <c r="E27" s="9">
        <v>5920890</v>
      </c>
      <c r="F27" s="10">
        <f t="shared" si="0"/>
        <v>9.2824837651311327</v>
      </c>
      <c r="G27" s="1"/>
      <c r="H27" s="1"/>
      <c r="I27" s="1"/>
    </row>
    <row r="28" spans="1:9" x14ac:dyDescent="0.25">
      <c r="A28" s="11" t="s">
        <v>65</v>
      </c>
      <c r="B28" s="12">
        <v>16729103</v>
      </c>
      <c r="C28" s="12">
        <v>18987991</v>
      </c>
      <c r="D28" s="12">
        <v>165181412</v>
      </c>
      <c r="E28" s="12">
        <v>186380080</v>
      </c>
      <c r="F28" s="13">
        <f t="shared" si="0"/>
        <v>12.833567496081216</v>
      </c>
      <c r="G28" s="1"/>
      <c r="H28" s="1"/>
      <c r="I28" s="1"/>
    </row>
    <row r="29" spans="1:9" x14ac:dyDescent="0.25">
      <c r="A29" s="8" t="s">
        <v>66</v>
      </c>
      <c r="B29" s="9">
        <v>1383466</v>
      </c>
      <c r="C29" s="9">
        <v>1777469</v>
      </c>
      <c r="D29" s="9">
        <v>15184544</v>
      </c>
      <c r="E29" s="9">
        <v>19370504</v>
      </c>
      <c r="F29" s="10">
        <f t="shared" si="0"/>
        <v>27.567242058767121</v>
      </c>
      <c r="G29" s="1"/>
      <c r="H29" s="1"/>
      <c r="I29" s="1"/>
    </row>
    <row r="30" spans="1:9" x14ac:dyDescent="0.25">
      <c r="A30" s="11" t="s">
        <v>67</v>
      </c>
      <c r="B30" s="12">
        <v>492569</v>
      </c>
      <c r="C30" s="12">
        <v>484590</v>
      </c>
      <c r="D30" s="12">
        <v>5102291</v>
      </c>
      <c r="E30" s="12">
        <v>4839923</v>
      </c>
      <c r="F30" s="13">
        <f t="shared" si="0"/>
        <v>-5.142160649010421</v>
      </c>
      <c r="G30" s="1"/>
      <c r="H30" s="1"/>
      <c r="I30" s="1"/>
    </row>
    <row r="31" spans="1:9" x14ac:dyDescent="0.25">
      <c r="A31" s="8" t="s">
        <v>68</v>
      </c>
      <c r="B31" s="9">
        <v>3558580</v>
      </c>
      <c r="C31" s="9">
        <v>3929887</v>
      </c>
      <c r="D31" s="9">
        <v>39626451</v>
      </c>
      <c r="E31" s="9">
        <v>41858637</v>
      </c>
      <c r="F31" s="10">
        <f t="shared" si="0"/>
        <v>5.6330706981556347</v>
      </c>
      <c r="G31" s="1"/>
      <c r="H31" s="1"/>
      <c r="I31" s="1"/>
    </row>
    <row r="32" spans="1:9" x14ac:dyDescent="0.25">
      <c r="A32" s="11" t="s">
        <v>69</v>
      </c>
      <c r="B32" s="12">
        <v>14164862</v>
      </c>
      <c r="C32" s="12">
        <v>17409979</v>
      </c>
      <c r="D32" s="12">
        <v>162972448</v>
      </c>
      <c r="E32" s="12">
        <v>173542761</v>
      </c>
      <c r="F32" s="13">
        <f t="shared" si="0"/>
        <v>6.4859509258890142</v>
      </c>
      <c r="G32" s="1"/>
      <c r="H32" s="1"/>
      <c r="I32" s="1"/>
    </row>
    <row r="33" spans="1:9" x14ac:dyDescent="0.25">
      <c r="A33" s="8" t="s">
        <v>70</v>
      </c>
      <c r="B33" s="9">
        <v>2812851</v>
      </c>
      <c r="C33" s="9">
        <v>2954869</v>
      </c>
      <c r="D33" s="9">
        <v>30487550</v>
      </c>
      <c r="E33" s="9">
        <v>30617325</v>
      </c>
      <c r="F33" s="10">
        <f t="shared" si="0"/>
        <v>0.42566555856406296</v>
      </c>
      <c r="G33" s="1"/>
      <c r="H33" s="1"/>
      <c r="I33" s="1"/>
    </row>
    <row r="34" spans="1:9" x14ac:dyDescent="0.25">
      <c r="A34" s="11" t="s">
        <v>71</v>
      </c>
      <c r="B34" s="12">
        <v>79318</v>
      </c>
      <c r="C34" s="12">
        <v>104686</v>
      </c>
      <c r="D34" s="12">
        <v>1634229</v>
      </c>
      <c r="E34" s="12">
        <v>1127064</v>
      </c>
      <c r="F34" s="13">
        <f t="shared" si="0"/>
        <v>-31.033900389725062</v>
      </c>
      <c r="G34" s="1"/>
      <c r="H34" s="1"/>
      <c r="I34" s="1"/>
    </row>
    <row r="35" spans="1:9" x14ac:dyDescent="0.25">
      <c r="A35" s="14" t="s">
        <v>72</v>
      </c>
      <c r="B35" s="15">
        <f>SUM(B7:B34)</f>
        <v>135350060</v>
      </c>
      <c r="C35" s="15">
        <f t="shared" ref="C35:E35" si="1">SUM(C7:C34)</f>
        <v>147988948</v>
      </c>
      <c r="D35" s="15">
        <f t="shared" si="1"/>
        <v>1491044192</v>
      </c>
      <c r="E35" s="15">
        <f t="shared" si="1"/>
        <v>1600491464</v>
      </c>
      <c r="F35" s="16">
        <f t="shared" si="0"/>
        <v>7.3403104071109908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12445800</v>
      </c>
      <c r="C38" s="41">
        <f>D7</f>
        <v>11853885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270734840</v>
      </c>
      <c r="G38" s="42">
        <f>LOOKUP(E38,$A$38:$A$65,$C$38:$C$65)</f>
        <v>251697462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11222897</v>
      </c>
      <c r="C39" s="41">
        <f t="shared" ref="C39:C65" si="5">D8</f>
        <v>13196413</v>
      </c>
      <c r="D39" s="41">
        <f t="shared" ref="D39:D65" si="6">_xlfn.RANK.EQ(B39,$B$38:$B$65)+COUNTIF($B$38:$B$65,B39)-1</f>
        <v>22</v>
      </c>
      <c r="E39" s="42" t="str">
        <f t="shared" si="2"/>
        <v>BARCELONA</v>
      </c>
      <c r="F39" s="42">
        <f t="shared" ref="F39:F54" si="7">LOOKUP(E39,$A$38:$A$65,$B$38:$B$65)</f>
        <v>238030521</v>
      </c>
      <c r="G39" s="42">
        <f t="shared" ref="G39:G65" si="8">LOOKUP(E39,$A$38:$A$65,$C$38:$C$65)</f>
        <v>228675520</v>
      </c>
    </row>
    <row r="40" spans="1:9" x14ac:dyDescent="0.25">
      <c r="A40" s="42" t="str">
        <f t="shared" si="3"/>
        <v>ALMERIA</v>
      </c>
      <c r="B40" s="41">
        <f t="shared" si="4"/>
        <v>23690666</v>
      </c>
      <c r="C40" s="41">
        <f t="shared" si="5"/>
        <v>25951379</v>
      </c>
      <c r="D40" s="41">
        <f t="shared" si="6"/>
        <v>14</v>
      </c>
      <c r="E40" s="42" t="str">
        <f t="shared" si="2"/>
        <v>SANTA CRUZ DE TENERIFE</v>
      </c>
      <c r="F40" s="42">
        <f t="shared" si="7"/>
        <v>186380080</v>
      </c>
      <c r="G40" s="42">
        <f t="shared" si="8"/>
        <v>165181412</v>
      </c>
    </row>
    <row r="41" spans="1:9" x14ac:dyDescent="0.25">
      <c r="A41" s="42" t="str">
        <f t="shared" si="3"/>
        <v>AVILES</v>
      </c>
      <c r="B41" s="41">
        <f t="shared" si="4"/>
        <v>4325836</v>
      </c>
      <c r="C41" s="41">
        <f t="shared" si="5"/>
        <v>4056804</v>
      </c>
      <c r="D41" s="41">
        <f t="shared" si="6"/>
        <v>25</v>
      </c>
      <c r="E41" s="42" t="str">
        <f t="shared" si="2"/>
        <v>VALENCIA</v>
      </c>
      <c r="F41" s="42">
        <f t="shared" si="7"/>
        <v>173542761</v>
      </c>
      <c r="G41" s="42">
        <f t="shared" si="8"/>
        <v>162972448</v>
      </c>
    </row>
    <row r="42" spans="1:9" x14ac:dyDescent="0.25">
      <c r="A42" s="42" t="str">
        <f t="shared" si="3"/>
        <v>BAHIA DE ALGECIRAS</v>
      </c>
      <c r="B42" s="41">
        <f t="shared" si="4"/>
        <v>270734840</v>
      </c>
      <c r="C42" s="41">
        <f t="shared" si="5"/>
        <v>251697462</v>
      </c>
      <c r="D42" s="41">
        <f t="shared" si="6"/>
        <v>1</v>
      </c>
      <c r="E42" s="42" t="str">
        <f t="shared" si="2"/>
        <v>LAS PALMAS</v>
      </c>
      <c r="F42" s="42">
        <f t="shared" si="7"/>
        <v>163397528</v>
      </c>
      <c r="G42" s="42">
        <f t="shared" si="8"/>
        <v>149949387</v>
      </c>
    </row>
    <row r="43" spans="1:9" x14ac:dyDescent="0.25">
      <c r="A43" s="42" t="str">
        <f t="shared" si="3"/>
        <v>BAHIA DE CADIZ</v>
      </c>
      <c r="B43" s="41">
        <f t="shared" si="4"/>
        <v>25472895</v>
      </c>
      <c r="C43" s="41">
        <f t="shared" si="5"/>
        <v>23349350</v>
      </c>
      <c r="D43" s="41">
        <f t="shared" si="6"/>
        <v>12</v>
      </c>
      <c r="E43" s="42" t="str">
        <f t="shared" si="2"/>
        <v>BALEARES</v>
      </c>
      <c r="F43" s="42">
        <f t="shared" si="7"/>
        <v>143800480</v>
      </c>
      <c r="G43" s="42">
        <f t="shared" si="8"/>
        <v>126932291</v>
      </c>
    </row>
    <row r="44" spans="1:9" x14ac:dyDescent="0.25">
      <c r="A44" s="42" t="str">
        <f t="shared" si="3"/>
        <v>BALEARES</v>
      </c>
      <c r="B44" s="41">
        <f t="shared" si="4"/>
        <v>143800480</v>
      </c>
      <c r="C44" s="41">
        <f t="shared" si="5"/>
        <v>126932291</v>
      </c>
      <c r="D44" s="41">
        <f t="shared" si="6"/>
        <v>6</v>
      </c>
      <c r="E44" s="42" t="str">
        <f t="shared" si="2"/>
        <v>CEUTA</v>
      </c>
      <c r="F44" s="42">
        <f t="shared" si="7"/>
        <v>58720739</v>
      </c>
      <c r="G44" s="42">
        <f t="shared" si="8"/>
        <v>58010269</v>
      </c>
    </row>
    <row r="45" spans="1:9" x14ac:dyDescent="0.25">
      <c r="A45" s="42" t="str">
        <f t="shared" si="3"/>
        <v>BARCELONA</v>
      </c>
      <c r="B45" s="41">
        <f t="shared" si="4"/>
        <v>238030521</v>
      </c>
      <c r="C45" s="41">
        <f t="shared" si="5"/>
        <v>228675520</v>
      </c>
      <c r="D45" s="41">
        <f t="shared" si="6"/>
        <v>2</v>
      </c>
      <c r="E45" s="42" t="str">
        <f t="shared" si="2"/>
        <v>TARRAGONA</v>
      </c>
      <c r="F45" s="42">
        <f t="shared" si="7"/>
        <v>41858637</v>
      </c>
      <c r="G45" s="42">
        <f t="shared" si="8"/>
        <v>39626451</v>
      </c>
    </row>
    <row r="46" spans="1:9" x14ac:dyDescent="0.25">
      <c r="A46" s="42" t="str">
        <f t="shared" si="3"/>
        <v>BILBAO</v>
      </c>
      <c r="B46" s="41">
        <f t="shared" si="4"/>
        <v>39776637</v>
      </c>
      <c r="C46" s="41">
        <f t="shared" si="5"/>
        <v>39459726</v>
      </c>
      <c r="D46" s="41">
        <f t="shared" si="6"/>
        <v>9</v>
      </c>
      <c r="E46" s="42" t="str">
        <f t="shared" si="2"/>
        <v>BILBAO</v>
      </c>
      <c r="F46" s="42">
        <f t="shared" si="7"/>
        <v>39776637</v>
      </c>
      <c r="G46" s="42">
        <f t="shared" si="8"/>
        <v>39459726</v>
      </c>
    </row>
    <row r="47" spans="1:9" x14ac:dyDescent="0.25">
      <c r="A47" s="42" t="str">
        <f t="shared" si="3"/>
        <v>CARTAGENA</v>
      </c>
      <c r="B47" s="41">
        <f t="shared" si="4"/>
        <v>24656881</v>
      </c>
      <c r="C47" s="41">
        <f t="shared" si="5"/>
        <v>24364872</v>
      </c>
      <c r="D47" s="41">
        <f t="shared" si="6"/>
        <v>13</v>
      </c>
      <c r="E47" s="42" t="str">
        <f t="shared" si="2"/>
        <v>MALAGA</v>
      </c>
      <c r="F47" s="42">
        <f t="shared" si="7"/>
        <v>39286520</v>
      </c>
      <c r="G47" s="42">
        <f t="shared" si="8"/>
        <v>34166108</v>
      </c>
    </row>
    <row r="48" spans="1:9" x14ac:dyDescent="0.25">
      <c r="A48" s="42" t="str">
        <f t="shared" si="3"/>
        <v>CASTELLON</v>
      </c>
      <c r="B48" s="41">
        <f t="shared" si="4"/>
        <v>14004190</v>
      </c>
      <c r="C48" s="41">
        <f t="shared" si="5"/>
        <v>12114660</v>
      </c>
      <c r="D48" s="41">
        <f t="shared" si="6"/>
        <v>17</v>
      </c>
      <c r="E48" s="42" t="str">
        <f t="shared" si="2"/>
        <v>VIGO</v>
      </c>
      <c r="F48" s="42">
        <f t="shared" si="7"/>
        <v>30617325</v>
      </c>
      <c r="G48" s="42">
        <f t="shared" si="8"/>
        <v>30487550</v>
      </c>
    </row>
    <row r="49" spans="1:7" x14ac:dyDescent="0.25">
      <c r="A49" s="42" t="str">
        <f t="shared" si="3"/>
        <v>CEUTA</v>
      </c>
      <c r="B49" s="41">
        <f t="shared" si="4"/>
        <v>58720739</v>
      </c>
      <c r="C49" s="41">
        <f t="shared" si="5"/>
        <v>58010269</v>
      </c>
      <c r="D49" s="41">
        <f t="shared" si="6"/>
        <v>7</v>
      </c>
      <c r="E49" s="42" t="str">
        <f t="shared" si="2"/>
        <v>BAHIA DE CADIZ</v>
      </c>
      <c r="F49" s="42">
        <f t="shared" si="7"/>
        <v>25472895</v>
      </c>
      <c r="G49" s="42">
        <f t="shared" si="8"/>
        <v>23349350</v>
      </c>
    </row>
    <row r="50" spans="1:7" x14ac:dyDescent="0.25">
      <c r="A50" s="42" t="str">
        <f t="shared" si="3"/>
        <v>FERROL-SAN CIBRAO</v>
      </c>
      <c r="B50" s="41">
        <f t="shared" si="4"/>
        <v>12768932</v>
      </c>
      <c r="C50" s="41">
        <f t="shared" si="5"/>
        <v>12998769</v>
      </c>
      <c r="D50" s="41">
        <f t="shared" si="6"/>
        <v>20</v>
      </c>
      <c r="E50" s="42" t="str">
        <f t="shared" si="2"/>
        <v>CARTAGENA</v>
      </c>
      <c r="F50" s="42">
        <f t="shared" si="7"/>
        <v>24656881</v>
      </c>
      <c r="G50" s="42">
        <f t="shared" si="8"/>
        <v>24364872</v>
      </c>
    </row>
    <row r="51" spans="1:7" x14ac:dyDescent="0.25">
      <c r="A51" s="42" t="str">
        <f t="shared" si="3"/>
        <v>GIJON</v>
      </c>
      <c r="B51" s="41">
        <f t="shared" si="4"/>
        <v>12942205</v>
      </c>
      <c r="C51" s="41">
        <f t="shared" si="5"/>
        <v>10794944</v>
      </c>
      <c r="D51" s="41">
        <f t="shared" si="6"/>
        <v>19</v>
      </c>
      <c r="E51" s="42" t="str">
        <f t="shared" si="2"/>
        <v>ALMERIA</v>
      </c>
      <c r="F51" s="42">
        <f t="shared" si="7"/>
        <v>23690666</v>
      </c>
      <c r="G51" s="42">
        <f t="shared" si="8"/>
        <v>25951379</v>
      </c>
    </row>
    <row r="52" spans="1:7" x14ac:dyDescent="0.25">
      <c r="A52" s="42" t="str">
        <f t="shared" si="3"/>
        <v>HUELVA</v>
      </c>
      <c r="B52" s="41">
        <f t="shared" si="4"/>
        <v>21813300</v>
      </c>
      <c r="C52" s="41">
        <f t="shared" si="5"/>
        <v>18454837</v>
      </c>
      <c r="D52" s="41">
        <f t="shared" si="6"/>
        <v>15</v>
      </c>
      <c r="E52" s="42" t="str">
        <f t="shared" si="2"/>
        <v>HUELVA</v>
      </c>
      <c r="F52" s="42">
        <f t="shared" si="7"/>
        <v>21813300</v>
      </c>
      <c r="G52" s="42">
        <f t="shared" si="8"/>
        <v>18454837</v>
      </c>
    </row>
    <row r="53" spans="1:7" x14ac:dyDescent="0.25">
      <c r="A53" s="42" t="str">
        <f t="shared" si="3"/>
        <v>LAS PALMAS</v>
      </c>
      <c r="B53" s="41">
        <f t="shared" si="4"/>
        <v>163397528</v>
      </c>
      <c r="C53" s="41">
        <f t="shared" si="5"/>
        <v>149949387</v>
      </c>
      <c r="D53" s="41">
        <f t="shared" si="6"/>
        <v>5</v>
      </c>
      <c r="E53" s="42" t="str">
        <f t="shared" si="2"/>
        <v>SANTANDER</v>
      </c>
      <c r="F53" s="42">
        <f t="shared" si="7"/>
        <v>19370504</v>
      </c>
      <c r="G53" s="42">
        <f t="shared" si="8"/>
        <v>15184544</v>
      </c>
    </row>
    <row r="54" spans="1:7" x14ac:dyDescent="0.25">
      <c r="A54" s="42" t="str">
        <f t="shared" si="3"/>
        <v>MALAGA</v>
      </c>
      <c r="B54" s="41">
        <f t="shared" si="4"/>
        <v>39286520</v>
      </c>
      <c r="C54" s="41">
        <f t="shared" si="5"/>
        <v>34166108</v>
      </c>
      <c r="D54" s="41">
        <f t="shared" si="6"/>
        <v>10</v>
      </c>
      <c r="E54" s="42" t="str">
        <f t="shared" si="2"/>
        <v>CASTELLON</v>
      </c>
      <c r="F54" s="42">
        <f t="shared" si="7"/>
        <v>14004190</v>
      </c>
      <c r="G54" s="42">
        <f t="shared" si="8"/>
        <v>12114660</v>
      </c>
    </row>
    <row r="55" spans="1:7" x14ac:dyDescent="0.25">
      <c r="A55" s="42" t="str">
        <f t="shared" si="3"/>
        <v>MARIN Y RIA DE PONTEVEDRA</v>
      </c>
      <c r="B55" s="41">
        <f t="shared" si="4"/>
        <v>3494242</v>
      </c>
      <c r="C55" s="41">
        <f t="shared" si="5"/>
        <v>3331634</v>
      </c>
      <c r="D55" s="41">
        <f t="shared" si="6"/>
        <v>26</v>
      </c>
      <c r="E55" s="42" t="str">
        <f t="shared" si="2"/>
        <v>MELILLA</v>
      </c>
      <c r="F55" s="42">
        <f t="shared" ref="F55:F65" si="9">LOOKUP(E55,$A$38:$A$65,$B$38:$B$65)</f>
        <v>13494274</v>
      </c>
      <c r="G55" s="42">
        <f t="shared" si="8"/>
        <v>13569406</v>
      </c>
    </row>
    <row r="56" spans="1:7" x14ac:dyDescent="0.25">
      <c r="A56" s="42" t="str">
        <f t="shared" si="3"/>
        <v>MELILLA</v>
      </c>
      <c r="B56" s="41">
        <f t="shared" si="4"/>
        <v>13494274</v>
      </c>
      <c r="C56" s="41">
        <f t="shared" si="5"/>
        <v>13569406</v>
      </c>
      <c r="D56" s="41">
        <f t="shared" si="6"/>
        <v>18</v>
      </c>
      <c r="E56" s="42" t="str">
        <f t="shared" si="2"/>
        <v>GIJON</v>
      </c>
      <c r="F56" s="42">
        <f t="shared" si="9"/>
        <v>12942205</v>
      </c>
      <c r="G56" s="42">
        <f t="shared" si="8"/>
        <v>10794944</v>
      </c>
    </row>
    <row r="57" spans="1:7" x14ac:dyDescent="0.25">
      <c r="A57" s="42" t="str">
        <f t="shared" si="3"/>
        <v>MOTRIL</v>
      </c>
      <c r="B57" s="41">
        <f t="shared" si="4"/>
        <v>2754897</v>
      </c>
      <c r="C57" s="41">
        <f t="shared" si="5"/>
        <v>2509583</v>
      </c>
      <c r="D57" s="41">
        <f t="shared" si="6"/>
        <v>27</v>
      </c>
      <c r="E57" s="42" t="str">
        <f t="shared" si="2"/>
        <v>FERROL-SAN CIBRAO</v>
      </c>
      <c r="F57" s="42">
        <f t="shared" si="9"/>
        <v>12768932</v>
      </c>
      <c r="G57" s="42">
        <f t="shared" si="8"/>
        <v>12998769</v>
      </c>
    </row>
    <row r="58" spans="1:7" x14ac:dyDescent="0.25">
      <c r="A58" s="42" t="str">
        <f t="shared" si="3"/>
        <v>PASAIA</v>
      </c>
      <c r="B58" s="41">
        <f t="shared" si="4"/>
        <v>5920890</v>
      </c>
      <c r="C58" s="41">
        <f t="shared" si="5"/>
        <v>5417968</v>
      </c>
      <c r="D58" s="41">
        <f t="shared" si="6"/>
        <v>23</v>
      </c>
      <c r="E58" s="42" t="str">
        <f t="shared" si="2"/>
        <v>A CORUÑA</v>
      </c>
      <c r="F58" s="42">
        <f t="shared" si="9"/>
        <v>12445800</v>
      </c>
      <c r="G58" s="42">
        <f t="shared" si="8"/>
        <v>11853885</v>
      </c>
    </row>
    <row r="59" spans="1:7" x14ac:dyDescent="0.25">
      <c r="A59" s="42" t="str">
        <f t="shared" si="3"/>
        <v>SANTA CRUZ DE TENERIFE</v>
      </c>
      <c r="B59" s="41">
        <f t="shared" si="4"/>
        <v>186380080</v>
      </c>
      <c r="C59" s="41">
        <f t="shared" si="5"/>
        <v>165181412</v>
      </c>
      <c r="D59" s="41">
        <f t="shared" si="6"/>
        <v>3</v>
      </c>
      <c r="E59" s="42" t="str">
        <f t="shared" si="2"/>
        <v>ALICANTE</v>
      </c>
      <c r="F59" s="42">
        <f t="shared" si="9"/>
        <v>11222897</v>
      </c>
      <c r="G59" s="42">
        <f t="shared" si="8"/>
        <v>13196413</v>
      </c>
    </row>
    <row r="60" spans="1:7" x14ac:dyDescent="0.25">
      <c r="A60" s="42" t="str">
        <f t="shared" si="3"/>
        <v>SANTANDER</v>
      </c>
      <c r="B60" s="41">
        <f t="shared" si="4"/>
        <v>19370504</v>
      </c>
      <c r="C60" s="41">
        <f t="shared" si="5"/>
        <v>15184544</v>
      </c>
      <c r="D60" s="41">
        <f t="shared" si="6"/>
        <v>16</v>
      </c>
      <c r="E60" s="42" t="str">
        <f t="shared" si="2"/>
        <v>PASAIA</v>
      </c>
      <c r="F60" s="42">
        <f t="shared" si="9"/>
        <v>5920890</v>
      </c>
      <c r="G60" s="42">
        <f t="shared" si="8"/>
        <v>5417968</v>
      </c>
    </row>
    <row r="61" spans="1:7" x14ac:dyDescent="0.25">
      <c r="A61" s="42" t="str">
        <f t="shared" si="3"/>
        <v>SEVILLA</v>
      </c>
      <c r="B61" s="41">
        <f t="shared" si="4"/>
        <v>4839923</v>
      </c>
      <c r="C61" s="41">
        <f t="shared" si="5"/>
        <v>5102291</v>
      </c>
      <c r="D61" s="41">
        <f t="shared" si="6"/>
        <v>24</v>
      </c>
      <c r="E61" s="42" t="str">
        <f t="shared" si="2"/>
        <v>SEVILLA</v>
      </c>
      <c r="F61" s="42">
        <f t="shared" si="9"/>
        <v>4839923</v>
      </c>
      <c r="G61" s="42">
        <f t="shared" si="8"/>
        <v>5102291</v>
      </c>
    </row>
    <row r="62" spans="1:7" x14ac:dyDescent="0.25">
      <c r="A62" s="42" t="str">
        <f t="shared" si="3"/>
        <v>TARRAGONA</v>
      </c>
      <c r="B62" s="41">
        <f t="shared" si="4"/>
        <v>41858637</v>
      </c>
      <c r="C62" s="41">
        <f t="shared" si="5"/>
        <v>39626451</v>
      </c>
      <c r="D62" s="41">
        <f t="shared" si="6"/>
        <v>8</v>
      </c>
      <c r="E62" s="42" t="str">
        <f t="shared" si="2"/>
        <v>AVILES</v>
      </c>
      <c r="F62" s="42">
        <f t="shared" si="9"/>
        <v>4325836</v>
      </c>
      <c r="G62" s="42">
        <f t="shared" si="8"/>
        <v>4056804</v>
      </c>
    </row>
    <row r="63" spans="1:7" x14ac:dyDescent="0.25">
      <c r="A63" s="42" t="str">
        <f t="shared" si="3"/>
        <v>VALENCIA</v>
      </c>
      <c r="B63" s="41">
        <f t="shared" si="4"/>
        <v>173542761</v>
      </c>
      <c r="C63" s="41">
        <f t="shared" si="5"/>
        <v>162972448</v>
      </c>
      <c r="D63" s="41">
        <f t="shared" si="6"/>
        <v>4</v>
      </c>
      <c r="E63" s="42" t="str">
        <f t="shared" si="2"/>
        <v>MARIN Y RIA DE PONTEVEDRA</v>
      </c>
      <c r="F63" s="42">
        <f t="shared" si="9"/>
        <v>3494242</v>
      </c>
      <c r="G63" s="42">
        <f t="shared" si="8"/>
        <v>3331634</v>
      </c>
    </row>
    <row r="64" spans="1:7" x14ac:dyDescent="0.25">
      <c r="A64" s="42" t="str">
        <f t="shared" si="3"/>
        <v>VIGO</v>
      </c>
      <c r="B64" s="41">
        <f t="shared" si="4"/>
        <v>30617325</v>
      </c>
      <c r="C64" s="41">
        <f t="shared" si="5"/>
        <v>30487550</v>
      </c>
      <c r="D64" s="41">
        <f t="shared" si="6"/>
        <v>11</v>
      </c>
      <c r="E64" s="42" t="str">
        <f t="shared" si="2"/>
        <v>MOTRIL</v>
      </c>
      <c r="F64" s="42">
        <f t="shared" si="9"/>
        <v>2754897</v>
      </c>
      <c r="G64" s="42">
        <f t="shared" si="8"/>
        <v>2509583</v>
      </c>
    </row>
    <row r="65" spans="1:7" x14ac:dyDescent="0.25">
      <c r="A65" s="42" t="str">
        <f t="shared" si="3"/>
        <v>VILAGARCIA</v>
      </c>
      <c r="B65" s="41">
        <f t="shared" si="4"/>
        <v>1127064</v>
      </c>
      <c r="C65" s="41">
        <f t="shared" si="5"/>
        <v>1634229</v>
      </c>
      <c r="D65" s="41">
        <f t="shared" si="6"/>
        <v>28</v>
      </c>
      <c r="E65" s="42" t="str">
        <f t="shared" si="2"/>
        <v>VILAGARCIA</v>
      </c>
      <c r="F65" s="42">
        <f t="shared" si="9"/>
        <v>1127064</v>
      </c>
      <c r="G65" s="42">
        <f t="shared" si="8"/>
        <v>1634229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93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40554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3</v>
      </c>
      <c r="C7" s="9">
        <v>3</v>
      </c>
      <c r="D7" s="9">
        <v>54</v>
      </c>
      <c r="E7" s="9">
        <v>57</v>
      </c>
      <c r="F7" s="10">
        <f>((E7*100)/D7)-100</f>
        <v>5.5555555555555571</v>
      </c>
      <c r="G7" s="1"/>
      <c r="H7" s="1"/>
      <c r="I7" s="1"/>
    </row>
    <row r="8" spans="1:12" x14ac:dyDescent="0.25">
      <c r="A8" s="11" t="s">
        <v>45</v>
      </c>
      <c r="B8" s="12">
        <v>7</v>
      </c>
      <c r="C8" s="12">
        <v>6</v>
      </c>
      <c r="D8" s="12">
        <v>56</v>
      </c>
      <c r="E8" s="12">
        <v>44</v>
      </c>
      <c r="F8" s="13">
        <f t="shared" ref="F8:F35" si="0">((E8*100)/D8)-100</f>
        <v>-21.428571428571431</v>
      </c>
      <c r="G8" s="1"/>
      <c r="H8" s="1"/>
      <c r="I8" s="1"/>
    </row>
    <row r="9" spans="1:12" x14ac:dyDescent="0.25">
      <c r="A9" s="8" t="s">
        <v>46</v>
      </c>
      <c r="B9" s="9">
        <v>8</v>
      </c>
      <c r="C9" s="9">
        <v>4</v>
      </c>
      <c r="D9" s="9">
        <v>51</v>
      </c>
      <c r="E9" s="9">
        <v>49</v>
      </c>
      <c r="F9" s="10">
        <f t="shared" si="0"/>
        <v>-3.9215686274509807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8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22</v>
      </c>
      <c r="C12" s="12">
        <v>28</v>
      </c>
      <c r="D12" s="12">
        <v>218</v>
      </c>
      <c r="E12" s="12">
        <v>290</v>
      </c>
      <c r="F12" s="13">
        <f t="shared" si="0"/>
        <v>33.027522935779814</v>
      </c>
      <c r="G12" s="1"/>
      <c r="H12" s="1"/>
      <c r="I12" s="1"/>
    </row>
    <row r="13" spans="1:12" x14ac:dyDescent="0.25">
      <c r="A13" s="8" t="s">
        <v>50</v>
      </c>
      <c r="B13" s="9">
        <v>30</v>
      </c>
      <c r="C13" s="9">
        <v>38</v>
      </c>
      <c r="D13" s="9">
        <v>638</v>
      </c>
      <c r="E13" s="9">
        <v>714</v>
      </c>
      <c r="F13" s="10">
        <f t="shared" si="0"/>
        <v>11.912225705329149</v>
      </c>
      <c r="G13" s="1"/>
      <c r="H13" s="1"/>
      <c r="I13" s="1"/>
    </row>
    <row r="14" spans="1:12" x14ac:dyDescent="0.25">
      <c r="A14" s="11" t="s">
        <v>51</v>
      </c>
      <c r="B14" s="12">
        <v>74</v>
      </c>
      <c r="C14" s="12">
        <v>59</v>
      </c>
      <c r="D14" s="12">
        <v>768</v>
      </c>
      <c r="E14" s="12">
        <v>821</v>
      </c>
      <c r="F14" s="13">
        <f t="shared" si="0"/>
        <v>6.9010416666666714</v>
      </c>
      <c r="G14" s="1"/>
      <c r="H14" s="1"/>
      <c r="I14" s="1"/>
    </row>
    <row r="15" spans="1:12" x14ac:dyDescent="0.25">
      <c r="A15" s="8" t="s">
        <v>52</v>
      </c>
      <c r="B15" s="9">
        <v>1</v>
      </c>
      <c r="C15" s="9">
        <v>0</v>
      </c>
      <c r="D15" s="9">
        <v>29</v>
      </c>
      <c r="E15" s="9">
        <v>33</v>
      </c>
      <c r="F15" s="10">
        <f t="shared" si="0"/>
        <v>13.793103448275858</v>
      </c>
      <c r="G15" s="1"/>
      <c r="H15" s="1"/>
      <c r="I15" s="1"/>
    </row>
    <row r="16" spans="1:12" x14ac:dyDescent="0.25">
      <c r="A16" s="11" t="s">
        <v>53</v>
      </c>
      <c r="B16" s="12">
        <v>8</v>
      </c>
      <c r="C16" s="12">
        <v>13</v>
      </c>
      <c r="D16" s="12">
        <v>47</v>
      </c>
      <c r="E16" s="12">
        <v>74</v>
      </c>
      <c r="F16" s="13">
        <f t="shared" si="0"/>
        <v>57.446808510638306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1</v>
      </c>
      <c r="D17" s="9">
        <v>0</v>
      </c>
      <c r="E17" s="9">
        <v>2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1</v>
      </c>
      <c r="D18" s="12">
        <v>9</v>
      </c>
      <c r="E18" s="12">
        <v>6</v>
      </c>
      <c r="F18" s="13">
        <f t="shared" si="0"/>
        <v>-33.333333333333329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3</v>
      </c>
      <c r="E19" s="9">
        <v>3</v>
      </c>
      <c r="F19" s="10">
        <f t="shared" si="0"/>
        <v>0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7</v>
      </c>
      <c r="E20" s="12">
        <v>9</v>
      </c>
      <c r="F20" s="13">
        <f t="shared" si="0"/>
        <v>28.571428571428584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2</v>
      </c>
      <c r="E21" s="9">
        <v>0</v>
      </c>
      <c r="F21" s="18">
        <f t="shared" si="0"/>
        <v>-100</v>
      </c>
      <c r="G21" s="1"/>
      <c r="H21" s="1"/>
      <c r="I21" s="1"/>
    </row>
    <row r="22" spans="1:9" x14ac:dyDescent="0.25">
      <c r="A22" s="11" t="s">
        <v>59</v>
      </c>
      <c r="B22" s="12">
        <v>60</v>
      </c>
      <c r="C22" s="12">
        <v>50</v>
      </c>
      <c r="D22" s="12">
        <v>332</v>
      </c>
      <c r="E22" s="12">
        <v>308</v>
      </c>
      <c r="F22" s="13">
        <f t="shared" si="0"/>
        <v>-7.228915662650607</v>
      </c>
      <c r="G22" s="1"/>
      <c r="H22" s="1"/>
      <c r="I22" s="1"/>
    </row>
    <row r="23" spans="1:9" x14ac:dyDescent="0.25">
      <c r="A23" s="8" t="s">
        <v>60</v>
      </c>
      <c r="B23" s="9">
        <v>33</v>
      </c>
      <c r="C23" s="9">
        <v>37</v>
      </c>
      <c r="D23" s="9">
        <v>279</v>
      </c>
      <c r="E23" s="9">
        <v>305</v>
      </c>
      <c r="F23" s="10">
        <f t="shared" si="0"/>
        <v>9.3189964157706129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3</v>
      </c>
      <c r="D25" s="9">
        <v>0</v>
      </c>
      <c r="E25" s="9">
        <v>5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2</v>
      </c>
      <c r="C26" s="12">
        <v>4</v>
      </c>
      <c r="D26" s="12">
        <v>17</v>
      </c>
      <c r="E26" s="12">
        <v>17</v>
      </c>
      <c r="F26" s="13">
        <f t="shared" si="0"/>
        <v>0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65</v>
      </c>
      <c r="C28" s="12">
        <v>62</v>
      </c>
      <c r="D28" s="12">
        <v>294</v>
      </c>
      <c r="E28" s="12">
        <v>320</v>
      </c>
      <c r="F28" s="13">
        <f t="shared" si="0"/>
        <v>8.8435374149659793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8</v>
      </c>
      <c r="E29" s="9">
        <v>8</v>
      </c>
      <c r="F29" s="10">
        <f t="shared" si="0"/>
        <v>0</v>
      </c>
      <c r="G29" s="1"/>
      <c r="H29" s="1"/>
      <c r="I29" s="1"/>
    </row>
    <row r="30" spans="1:9" x14ac:dyDescent="0.25">
      <c r="A30" s="11" t="s">
        <v>67</v>
      </c>
      <c r="B30" s="12">
        <v>9</v>
      </c>
      <c r="C30" s="12">
        <v>7</v>
      </c>
      <c r="D30" s="12">
        <v>98</v>
      </c>
      <c r="E30" s="12">
        <v>48</v>
      </c>
      <c r="F30" s="13">
        <f t="shared" si="0"/>
        <v>-51.020408163265309</v>
      </c>
      <c r="G30" s="1"/>
      <c r="H30" s="1"/>
      <c r="I30" s="1"/>
    </row>
    <row r="31" spans="1:9" x14ac:dyDescent="0.25">
      <c r="A31" s="8" t="s">
        <v>68</v>
      </c>
      <c r="B31" s="9">
        <v>2</v>
      </c>
      <c r="C31" s="9">
        <v>0</v>
      </c>
      <c r="D31" s="9">
        <v>11</v>
      </c>
      <c r="E31" s="9">
        <v>2</v>
      </c>
      <c r="F31" s="10">
        <f t="shared" si="0"/>
        <v>-81.818181818181813</v>
      </c>
      <c r="G31" s="1"/>
      <c r="H31" s="1"/>
      <c r="I31" s="1"/>
    </row>
    <row r="32" spans="1:9" x14ac:dyDescent="0.25">
      <c r="A32" s="11" t="s">
        <v>69</v>
      </c>
      <c r="B32" s="12">
        <v>10</v>
      </c>
      <c r="C32" s="12">
        <v>13</v>
      </c>
      <c r="D32" s="12">
        <v>137</v>
      </c>
      <c r="E32" s="12">
        <v>153</v>
      </c>
      <c r="F32" s="13">
        <f t="shared" si="0"/>
        <v>11.678832116788328</v>
      </c>
      <c r="G32" s="1"/>
      <c r="H32" s="1"/>
      <c r="I32" s="1"/>
    </row>
    <row r="33" spans="1:9" x14ac:dyDescent="0.25">
      <c r="A33" s="8" t="s">
        <v>70</v>
      </c>
      <c r="B33" s="9">
        <v>10</v>
      </c>
      <c r="C33" s="9">
        <v>7</v>
      </c>
      <c r="D33" s="9">
        <v>98</v>
      </c>
      <c r="E33" s="9">
        <v>110</v>
      </c>
      <c r="F33" s="10">
        <f t="shared" si="0"/>
        <v>12.244897959183675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14</v>
      </c>
      <c r="E34" s="12">
        <v>13</v>
      </c>
      <c r="F34" s="13">
        <f t="shared" si="0"/>
        <v>-7.1428571428571388</v>
      </c>
      <c r="G34" s="1"/>
      <c r="H34" s="1"/>
      <c r="I34" s="1"/>
    </row>
    <row r="35" spans="1:9" x14ac:dyDescent="0.25">
      <c r="A35" s="14" t="s">
        <v>72</v>
      </c>
      <c r="B35" s="15">
        <f>SUM(B7:B34)</f>
        <v>344</v>
      </c>
      <c r="C35" s="15">
        <f t="shared" ref="C35:E35" si="1">SUM(C7:C34)</f>
        <v>336</v>
      </c>
      <c r="D35" s="15">
        <f t="shared" si="1"/>
        <v>3170</v>
      </c>
      <c r="E35" s="15">
        <f t="shared" si="1"/>
        <v>3391</v>
      </c>
      <c r="F35" s="16">
        <f t="shared" si="0"/>
        <v>6.9716088328075756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57</v>
      </c>
      <c r="C38" s="41">
        <f>D7</f>
        <v>54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821</v>
      </c>
      <c r="G38" s="42">
        <f>LOOKUP(E38,$A$38:$A$65,$C$38:$C$65)</f>
        <v>768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44</v>
      </c>
      <c r="C39" s="41">
        <f t="shared" ref="C39:C65" si="5">D8</f>
        <v>56</v>
      </c>
      <c r="D39" s="41">
        <f t="shared" ref="D39:D65" si="6">_xlfn.RANK.EQ(B39,$B$38:$B$65)+COUNTIF($B$38:$B$65,B39)-1</f>
        <v>13</v>
      </c>
      <c r="E39" s="42" t="str">
        <f t="shared" si="2"/>
        <v>BALEARES</v>
      </c>
      <c r="F39" s="42">
        <f t="shared" ref="F39:F54" si="7">LOOKUP(E39,$A$38:$A$65,$B$38:$B$65)</f>
        <v>714</v>
      </c>
      <c r="G39" s="42">
        <f t="shared" ref="G39:G65" si="8">LOOKUP(E39,$A$38:$A$65,$C$38:$C$65)</f>
        <v>638</v>
      </c>
    </row>
    <row r="40" spans="1:9" x14ac:dyDescent="0.25">
      <c r="A40" s="42" t="str">
        <f t="shared" si="3"/>
        <v>ALMERIA</v>
      </c>
      <c r="B40" s="41">
        <f t="shared" si="4"/>
        <v>49</v>
      </c>
      <c r="C40" s="41">
        <f t="shared" si="5"/>
        <v>51</v>
      </c>
      <c r="D40" s="41">
        <f t="shared" si="6"/>
        <v>11</v>
      </c>
      <c r="E40" s="42" t="str">
        <f t="shared" si="2"/>
        <v>SANTA CRUZ DE TENERIFE</v>
      </c>
      <c r="F40" s="42">
        <f t="shared" si="7"/>
        <v>320</v>
      </c>
      <c r="G40" s="42">
        <f t="shared" si="8"/>
        <v>294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308</v>
      </c>
      <c r="G41" s="42">
        <f t="shared" si="8"/>
        <v>332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MALAGA</v>
      </c>
      <c r="F42" s="42">
        <f t="shared" si="7"/>
        <v>305</v>
      </c>
      <c r="G42" s="42">
        <f t="shared" si="8"/>
        <v>279</v>
      </c>
    </row>
    <row r="43" spans="1:9" x14ac:dyDescent="0.25">
      <c r="A43" s="42" t="str">
        <f t="shared" si="3"/>
        <v>BAHIA DE CADIZ</v>
      </c>
      <c r="B43" s="41">
        <f t="shared" si="4"/>
        <v>290</v>
      </c>
      <c r="C43" s="41">
        <f t="shared" si="5"/>
        <v>218</v>
      </c>
      <c r="D43" s="41">
        <f t="shared" si="6"/>
        <v>6</v>
      </c>
      <c r="E43" s="42" t="str">
        <f t="shared" si="2"/>
        <v>BAHIA DE CADIZ</v>
      </c>
      <c r="F43" s="42">
        <f t="shared" si="7"/>
        <v>290</v>
      </c>
      <c r="G43" s="42">
        <f t="shared" si="8"/>
        <v>218</v>
      </c>
    </row>
    <row r="44" spans="1:9" x14ac:dyDescent="0.25">
      <c r="A44" s="42" t="str">
        <f t="shared" si="3"/>
        <v>BALEARES</v>
      </c>
      <c r="B44" s="41">
        <f t="shared" si="4"/>
        <v>714</v>
      </c>
      <c r="C44" s="41">
        <f t="shared" si="5"/>
        <v>638</v>
      </c>
      <c r="D44" s="41">
        <f t="shared" si="6"/>
        <v>2</v>
      </c>
      <c r="E44" s="42" t="str">
        <f t="shared" si="2"/>
        <v>VALENCIA</v>
      </c>
      <c r="F44" s="42">
        <f t="shared" si="7"/>
        <v>153</v>
      </c>
      <c r="G44" s="42">
        <f t="shared" si="8"/>
        <v>137</v>
      </c>
    </row>
    <row r="45" spans="1:9" x14ac:dyDescent="0.25">
      <c r="A45" s="42" t="str">
        <f t="shared" si="3"/>
        <v>BARCELONA</v>
      </c>
      <c r="B45" s="41">
        <f t="shared" si="4"/>
        <v>821</v>
      </c>
      <c r="C45" s="41">
        <f t="shared" si="5"/>
        <v>768</v>
      </c>
      <c r="D45" s="41">
        <f t="shared" si="6"/>
        <v>1</v>
      </c>
      <c r="E45" s="42" t="str">
        <f t="shared" si="2"/>
        <v>VIGO</v>
      </c>
      <c r="F45" s="42">
        <f t="shared" si="7"/>
        <v>110</v>
      </c>
      <c r="G45" s="42">
        <f t="shared" si="8"/>
        <v>98</v>
      </c>
    </row>
    <row r="46" spans="1:9" x14ac:dyDescent="0.25">
      <c r="A46" s="42" t="str">
        <f t="shared" si="3"/>
        <v>BILBAO</v>
      </c>
      <c r="B46" s="41">
        <f t="shared" si="4"/>
        <v>33</v>
      </c>
      <c r="C46" s="41">
        <f t="shared" si="5"/>
        <v>29</v>
      </c>
      <c r="D46" s="41">
        <f t="shared" si="6"/>
        <v>14</v>
      </c>
      <c r="E46" s="42" t="str">
        <f t="shared" si="2"/>
        <v>CARTAGENA</v>
      </c>
      <c r="F46" s="42">
        <f t="shared" si="7"/>
        <v>74</v>
      </c>
      <c r="G46" s="42">
        <f t="shared" si="8"/>
        <v>47</v>
      </c>
    </row>
    <row r="47" spans="1:9" x14ac:dyDescent="0.25">
      <c r="A47" s="42" t="str">
        <f t="shared" si="3"/>
        <v>CARTAGENA</v>
      </c>
      <c r="B47" s="41">
        <f t="shared" si="4"/>
        <v>74</v>
      </c>
      <c r="C47" s="41">
        <f t="shared" si="5"/>
        <v>47</v>
      </c>
      <c r="D47" s="41">
        <f t="shared" si="6"/>
        <v>9</v>
      </c>
      <c r="E47" s="42" t="str">
        <f t="shared" si="2"/>
        <v>A CORUÑA</v>
      </c>
      <c r="F47" s="42">
        <f t="shared" si="7"/>
        <v>57</v>
      </c>
      <c r="G47" s="42">
        <f t="shared" si="8"/>
        <v>54</v>
      </c>
    </row>
    <row r="48" spans="1:9" x14ac:dyDescent="0.25">
      <c r="A48" s="42" t="str">
        <f t="shared" si="3"/>
        <v>CASTELLON</v>
      </c>
      <c r="B48" s="41">
        <f t="shared" si="4"/>
        <v>2</v>
      </c>
      <c r="C48" s="41">
        <f t="shared" si="5"/>
        <v>0</v>
      </c>
      <c r="D48" s="41">
        <f t="shared" si="6"/>
        <v>23</v>
      </c>
      <c r="E48" s="42" t="str">
        <f t="shared" si="2"/>
        <v>ALMERIA</v>
      </c>
      <c r="F48" s="42">
        <f t="shared" si="7"/>
        <v>49</v>
      </c>
      <c r="G48" s="42">
        <f t="shared" si="8"/>
        <v>51</v>
      </c>
    </row>
    <row r="49" spans="1:7" x14ac:dyDescent="0.25">
      <c r="A49" s="42" t="str">
        <f t="shared" si="3"/>
        <v>CEUTA</v>
      </c>
      <c r="B49" s="41">
        <f t="shared" si="4"/>
        <v>6</v>
      </c>
      <c r="C49" s="41">
        <f t="shared" si="5"/>
        <v>9</v>
      </c>
      <c r="D49" s="41">
        <f t="shared" si="6"/>
        <v>19</v>
      </c>
      <c r="E49" s="42" t="str">
        <f t="shared" si="2"/>
        <v>SEVILLA</v>
      </c>
      <c r="F49" s="42">
        <f t="shared" si="7"/>
        <v>48</v>
      </c>
      <c r="G49" s="42">
        <f t="shared" si="8"/>
        <v>98</v>
      </c>
    </row>
    <row r="50" spans="1:7" x14ac:dyDescent="0.25">
      <c r="A50" s="42" t="str">
        <f t="shared" si="3"/>
        <v>FERROL-SAN CIBRAO</v>
      </c>
      <c r="B50" s="41">
        <f t="shared" si="4"/>
        <v>3</v>
      </c>
      <c r="C50" s="41">
        <f t="shared" si="5"/>
        <v>3</v>
      </c>
      <c r="D50" s="41">
        <f t="shared" si="6"/>
        <v>21</v>
      </c>
      <c r="E50" s="42" t="str">
        <f t="shared" si="2"/>
        <v>ALICANTE</v>
      </c>
      <c r="F50" s="42">
        <f t="shared" si="7"/>
        <v>44</v>
      </c>
      <c r="G50" s="42">
        <f t="shared" si="8"/>
        <v>56</v>
      </c>
    </row>
    <row r="51" spans="1:7" x14ac:dyDescent="0.25">
      <c r="A51" s="42" t="str">
        <f t="shared" si="3"/>
        <v>GIJON</v>
      </c>
      <c r="B51" s="41">
        <f t="shared" si="4"/>
        <v>9</v>
      </c>
      <c r="C51" s="41">
        <f t="shared" si="5"/>
        <v>7</v>
      </c>
      <c r="D51" s="41">
        <f t="shared" si="6"/>
        <v>17</v>
      </c>
      <c r="E51" s="42" t="str">
        <f t="shared" si="2"/>
        <v>BILBAO</v>
      </c>
      <c r="F51" s="42">
        <f t="shared" si="7"/>
        <v>33</v>
      </c>
      <c r="G51" s="42">
        <f t="shared" si="8"/>
        <v>29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2</v>
      </c>
      <c r="D52" s="41">
        <f t="shared" si="6"/>
        <v>28</v>
      </c>
      <c r="E52" s="42" t="str">
        <f t="shared" si="2"/>
        <v>MOTRIL</v>
      </c>
      <c r="F52" s="42">
        <f t="shared" si="7"/>
        <v>17</v>
      </c>
      <c r="G52" s="42">
        <f t="shared" si="8"/>
        <v>17</v>
      </c>
    </row>
    <row r="53" spans="1:7" x14ac:dyDescent="0.25">
      <c r="A53" s="42" t="str">
        <f t="shared" si="3"/>
        <v>LAS PALMAS</v>
      </c>
      <c r="B53" s="41">
        <f t="shared" si="4"/>
        <v>308</v>
      </c>
      <c r="C53" s="41">
        <f t="shared" si="5"/>
        <v>332</v>
      </c>
      <c r="D53" s="41">
        <f t="shared" si="6"/>
        <v>4</v>
      </c>
      <c r="E53" s="42" t="str">
        <f t="shared" si="2"/>
        <v>VILAGARCIA</v>
      </c>
      <c r="F53" s="42">
        <f t="shared" si="7"/>
        <v>13</v>
      </c>
      <c r="G53" s="42">
        <f t="shared" si="8"/>
        <v>14</v>
      </c>
    </row>
    <row r="54" spans="1:7" x14ac:dyDescent="0.25">
      <c r="A54" s="42" t="str">
        <f t="shared" si="3"/>
        <v>MALAGA</v>
      </c>
      <c r="B54" s="41">
        <f t="shared" si="4"/>
        <v>305</v>
      </c>
      <c r="C54" s="41">
        <f t="shared" si="5"/>
        <v>279</v>
      </c>
      <c r="D54" s="41">
        <f t="shared" si="6"/>
        <v>5</v>
      </c>
      <c r="E54" s="42" t="str">
        <f t="shared" si="2"/>
        <v>GIJON</v>
      </c>
      <c r="F54" s="42">
        <f t="shared" si="7"/>
        <v>9</v>
      </c>
      <c r="G54" s="42">
        <f t="shared" si="8"/>
        <v>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SANTANDER</v>
      </c>
      <c r="F55" s="42">
        <f t="shared" ref="F55:F65" si="9">LOOKUP(E55,$A$38:$A$65,$B$38:$B$65)</f>
        <v>8</v>
      </c>
      <c r="G55" s="42">
        <f t="shared" si="8"/>
        <v>8</v>
      </c>
    </row>
    <row r="56" spans="1:7" x14ac:dyDescent="0.25">
      <c r="A56" s="42" t="str">
        <f t="shared" si="3"/>
        <v>MELILLA</v>
      </c>
      <c r="B56" s="41">
        <f t="shared" si="4"/>
        <v>5</v>
      </c>
      <c r="C56" s="41">
        <f t="shared" si="5"/>
        <v>0</v>
      </c>
      <c r="D56" s="41">
        <f t="shared" si="6"/>
        <v>20</v>
      </c>
      <c r="E56" s="42" t="str">
        <f t="shared" si="2"/>
        <v>CEUTA</v>
      </c>
      <c r="F56" s="42">
        <f t="shared" si="9"/>
        <v>6</v>
      </c>
      <c r="G56" s="42">
        <f t="shared" si="8"/>
        <v>9</v>
      </c>
    </row>
    <row r="57" spans="1:7" x14ac:dyDescent="0.25">
      <c r="A57" s="42" t="str">
        <f t="shared" si="3"/>
        <v>MOTRIL</v>
      </c>
      <c r="B57" s="41">
        <f t="shared" si="4"/>
        <v>17</v>
      </c>
      <c r="C57" s="41">
        <f t="shared" si="5"/>
        <v>17</v>
      </c>
      <c r="D57" s="41">
        <f t="shared" si="6"/>
        <v>15</v>
      </c>
      <c r="E57" s="42" t="str">
        <f t="shared" si="2"/>
        <v>MELILLA</v>
      </c>
      <c r="F57" s="42">
        <f t="shared" si="9"/>
        <v>5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FERROL-SAN CIBRAO</v>
      </c>
      <c r="F58" s="42">
        <f t="shared" si="9"/>
        <v>3</v>
      </c>
      <c r="G58" s="42">
        <f t="shared" si="8"/>
        <v>3</v>
      </c>
    </row>
    <row r="59" spans="1:7" x14ac:dyDescent="0.25">
      <c r="A59" s="42" t="str">
        <f t="shared" si="3"/>
        <v>SANTA CRUZ DE TENERIFE</v>
      </c>
      <c r="B59" s="41">
        <f t="shared" si="4"/>
        <v>320</v>
      </c>
      <c r="C59" s="41">
        <f t="shared" si="5"/>
        <v>294</v>
      </c>
      <c r="D59" s="41">
        <f t="shared" si="6"/>
        <v>3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8</v>
      </c>
      <c r="C60" s="41">
        <f t="shared" si="5"/>
        <v>8</v>
      </c>
      <c r="D60" s="41">
        <f t="shared" si="6"/>
        <v>18</v>
      </c>
      <c r="E60" s="42" t="str">
        <f t="shared" si="2"/>
        <v>CASTELLON</v>
      </c>
      <c r="F60" s="42">
        <f t="shared" si="9"/>
        <v>2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48</v>
      </c>
      <c r="C61" s="41">
        <f t="shared" si="5"/>
        <v>98</v>
      </c>
      <c r="D61" s="41">
        <f t="shared" si="6"/>
        <v>12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</v>
      </c>
      <c r="C62" s="41">
        <f t="shared" si="5"/>
        <v>11</v>
      </c>
      <c r="D62" s="41">
        <f t="shared" si="6"/>
        <v>23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153</v>
      </c>
      <c r="C63" s="41">
        <f t="shared" si="5"/>
        <v>137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110</v>
      </c>
      <c r="C64" s="41">
        <f t="shared" si="5"/>
        <v>98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13</v>
      </c>
      <c r="C65" s="41">
        <f t="shared" si="5"/>
        <v>14</v>
      </c>
      <c r="D65" s="41">
        <f t="shared" si="6"/>
        <v>16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5</A_x00f1_o>
  </documentManagement>
</p:properties>
</file>

<file path=customXml/itemProps1.xml><?xml version="1.0" encoding="utf-8"?>
<ds:datastoreItem xmlns:ds="http://schemas.openxmlformats.org/officeDocument/2006/customXml" ds:itemID="{B6F76B16-EF77-4964-89C4-8112C1D78631}"/>
</file>

<file path=customXml/itemProps2.xml><?xml version="1.0" encoding="utf-8"?>
<ds:datastoreItem xmlns:ds="http://schemas.openxmlformats.org/officeDocument/2006/customXml" ds:itemID="{B5348C31-5B2D-466F-A316-AF17D9179348}"/>
</file>

<file path=customXml/itemProps3.xml><?xml version="1.0" encoding="utf-8"?>
<ds:datastoreItem xmlns:ds="http://schemas.openxmlformats.org/officeDocument/2006/customXml" ds:itemID="{0916FE8D-6FF1-49FC-B032-476EACD398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2017-10-02T08:20:29Z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