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10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H13" i="4" l="1"/>
  <c r="H10" i="4"/>
  <c r="H11" i="4"/>
  <c r="H12" i="4"/>
  <c r="H9" i="4"/>
  <c r="H8" i="4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D61" i="29" s="1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D53" i="29" s="1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D45" i="29" s="1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63" i="29" l="1"/>
  <c r="D38" i="29"/>
  <c r="D41" i="29"/>
  <c r="D46" i="29"/>
  <c r="D49" i="29"/>
  <c r="D54" i="29"/>
  <c r="D55" i="29"/>
  <c r="D39" i="29"/>
  <c r="E65" i="29" s="1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46" i="29" l="1"/>
  <c r="G46" i="29" s="1"/>
  <c r="E61" i="29"/>
  <c r="F61" i="29" s="1"/>
  <c r="E53" i="29"/>
  <c r="F53" i="29" s="1"/>
  <c r="G61" i="29"/>
  <c r="F46" i="29"/>
  <c r="G53" i="29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F65" i="29"/>
  <c r="E63" i="29"/>
  <c r="E54" i="29"/>
  <c r="E59" i="29"/>
  <c r="E40" i="29"/>
  <c r="G51" i="29" l="1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E65" i="28"/>
  <c r="G65" i="28" s="1"/>
  <c r="E55" i="27"/>
  <c r="F55" i="27" s="1"/>
  <c r="E63" i="27"/>
  <c r="G63" i="27" s="1"/>
  <c r="E46" i="27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G46" i="27"/>
  <c r="F46" i="27"/>
  <c r="G55" i="27"/>
  <c r="E57" i="27"/>
  <c r="E44" i="27"/>
  <c r="E40" i="27"/>
  <c r="E50" i="27"/>
  <c r="E60" i="27"/>
  <c r="E48" i="27"/>
  <c r="E58" i="27"/>
  <c r="E41" i="27"/>
  <c r="E61" i="27"/>
  <c r="E51" i="27"/>
  <c r="G65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8" l="1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<sst xmlns="http://schemas.openxmlformats.org/spreadsheetml/2006/main" count="755" uniqueCount="98">
  <si>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</si>
  <si>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</si>
  <si>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</si>
  <si>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</si>
  <si>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</si>
  <si>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</si>
  <si>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</si>
  <si>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</si>
  <si>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</si>
  <si>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</si>
  <si>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</si>
  <si>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</si>
  <si>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</si>
  <si>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</si>
  <si>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</si>
  <si>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</si>
  <si>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</si>
  <si>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</si>
  <si>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</si>
  <si>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</si>
  <si>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</si>
  <si>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</si>
  <si>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</si>
  <si>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</si>
  <si>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</si>
  <si>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</si>
  <si>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</si>
  <si>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</si>
  <si>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</si>
  <si>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</si>
  <si>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</si>
  <si>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</si>
  <si>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</si>
  <si>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</si>
  <si>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</si>
  <si>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</si>
  <si>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</si>
  <si>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</si>
  <si>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</si>
  <si>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</si>
  <si>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</si>
  <si>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</si>
  <si>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</si>
  <si>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</si>
  <si>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</si>
  <si>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</si>
  <si>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</si>
  <si>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</si>
  <si>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</si>
  <si>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</si>
  <si>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</si>
  <si>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</si>
  <si>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</si>
  <si>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</si>
  <si>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</si>
  <si>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</si>
  <si>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</si>
  <si>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</si>
  <si>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</si>
  <si>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</si>
  <si>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</si>
  <si>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</si>
  <si>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</si>
  <si>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</si>
  <si>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</si>
  <si>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</si>
  <si>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</si>
  <si>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</si>
  <si>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</si>
  <si>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</si>
  <si>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</si>
  <si>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</si>
  <si>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</si>
  <si>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</si>
  <si>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</si>
  <si>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</si>
  <si>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</si>
  <si>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</si>
  <si>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</si>
  <si>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</si>
  <si>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</si>
  <si>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</si>
  <si>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</si>
  <si>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</si>
  <si>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</si>
  <si>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</si>
  <si>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</si>
  <si>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</si>
  <si>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</si>
  <si>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</si>
  <si>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</si>
  <si>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</si>
  <si>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</si>
  <si>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</si>
  <si>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</si>
  <si>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</si>
  <si>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</si>
  <si>
    <t>10.4. CONTENEDORES NACIONAL Y EXTERIOR (TEUS)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</si>
</sst>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71120325</c:v>
                </c:pt>
                <c:pt idx="1">
                  <c:v>64028786</c:v>
                </c:pt>
                <c:pt idx="2">
                  <c:v>43987888</c:v>
                </c:pt>
                <c:pt idx="3">
                  <c:v>34665381</c:v>
                </c:pt>
                <c:pt idx="4">
                  <c:v>32771512</c:v>
                </c:pt>
                <c:pt idx="5">
                  <c:v>22650774</c:v>
                </c:pt>
                <c:pt idx="6">
                  <c:v>22282908</c:v>
                </c:pt>
                <c:pt idx="7">
                  <c:v>19230397</c:v>
                </c:pt>
                <c:pt idx="8">
                  <c:v>15969108</c:v>
                </c:pt>
                <c:pt idx="9">
                  <c:v>15753003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HUELVA</c:v>
                </c:pt>
                <c:pt idx="7">
                  <c:v>CARTAGENA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69910955</c:v>
                </c:pt>
                <c:pt idx="1">
                  <c:v>57789906</c:v>
                </c:pt>
                <c:pt idx="2">
                  <c:v>42980719</c:v>
                </c:pt>
                <c:pt idx="3">
                  <c:v>32179929</c:v>
                </c:pt>
                <c:pt idx="4">
                  <c:v>31527277</c:v>
                </c:pt>
                <c:pt idx="5">
                  <c:v>21220711</c:v>
                </c:pt>
                <c:pt idx="6">
                  <c:v>17586682</c:v>
                </c:pt>
                <c:pt idx="7">
                  <c:v>20579876</c:v>
                </c:pt>
                <c:pt idx="8">
                  <c:v>16064022</c:v>
                </c:pt>
                <c:pt idx="9">
                  <c:v>14632966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66000960</c:v>
                </c:pt>
                <c:pt idx="1">
                  <c:v>63741327</c:v>
                </c:pt>
                <c:pt idx="2">
                  <c:v>42876955</c:v>
                </c:pt>
                <c:pt idx="3">
                  <c:v>33660821</c:v>
                </c:pt>
                <c:pt idx="4">
                  <c:v>32598813</c:v>
                </c:pt>
                <c:pt idx="5">
                  <c:v>22091027</c:v>
                </c:pt>
                <c:pt idx="6">
                  <c:v>20448783</c:v>
                </c:pt>
                <c:pt idx="7">
                  <c:v>19173399</c:v>
                </c:pt>
                <c:pt idx="8">
                  <c:v>15614032</c:v>
                </c:pt>
                <c:pt idx="9">
                  <c:v>14824334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HUELVA</c:v>
                </c:pt>
                <c:pt idx="6">
                  <c:v>LAS PALMAS</c:v>
                </c:pt>
                <c:pt idx="7">
                  <c:v>CARTAGENA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64203256</c:v>
                </c:pt>
                <c:pt idx="1">
                  <c:v>57507523</c:v>
                </c:pt>
                <c:pt idx="2">
                  <c:v>41793734</c:v>
                </c:pt>
                <c:pt idx="3">
                  <c:v>31604448</c:v>
                </c:pt>
                <c:pt idx="4">
                  <c:v>31310047</c:v>
                </c:pt>
                <c:pt idx="5">
                  <c:v>17538873</c:v>
                </c:pt>
                <c:pt idx="6">
                  <c:v>19034434</c:v>
                </c:pt>
                <c:pt idx="7">
                  <c:v>20513425</c:v>
                </c:pt>
                <c:pt idx="8">
                  <c:v>14497282</c:v>
                </c:pt>
                <c:pt idx="9">
                  <c:v>15012389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TARRAGONA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23894729</c:v>
                </c:pt>
                <c:pt idx="1">
                  <c:v>19763269</c:v>
                </c:pt>
                <c:pt idx="2">
                  <c:v>19493394</c:v>
                </c:pt>
                <c:pt idx="3">
                  <c:v>16413465</c:v>
                </c:pt>
                <c:pt idx="4">
                  <c:v>15121726</c:v>
                </c:pt>
                <c:pt idx="5">
                  <c:v>11558156</c:v>
                </c:pt>
                <c:pt idx="6">
                  <c:v>8223455</c:v>
                </c:pt>
                <c:pt idx="7">
                  <c:v>7667474</c:v>
                </c:pt>
                <c:pt idx="8">
                  <c:v>7585947</c:v>
                </c:pt>
                <c:pt idx="9">
                  <c:v>5171307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TARRAGONA</c:v>
                </c:pt>
                <c:pt idx="3">
                  <c:v>HUELVA</c:v>
                </c:pt>
                <c:pt idx="4">
                  <c:v>CARTAGENA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20142781</c:v>
                </c:pt>
                <c:pt idx="1">
                  <c:v>20497399</c:v>
                </c:pt>
                <c:pt idx="2">
                  <c:v>18349276</c:v>
                </c:pt>
                <c:pt idx="3">
                  <c:v>13042241</c:v>
                </c:pt>
                <c:pt idx="4">
                  <c:v>16168779</c:v>
                </c:pt>
                <c:pt idx="5">
                  <c:v>11755823</c:v>
                </c:pt>
                <c:pt idx="6">
                  <c:v>8423011</c:v>
                </c:pt>
                <c:pt idx="7">
                  <c:v>7776762</c:v>
                </c:pt>
                <c:pt idx="8">
                  <c:v>6820497</c:v>
                </c:pt>
                <c:pt idx="9">
                  <c:v>5766790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ALMERIA</c:v>
                </c:pt>
                <c:pt idx="7">
                  <c:v>A CORUÑA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13401423</c:v>
                </c:pt>
                <c:pt idx="1">
                  <c:v>9452166</c:v>
                </c:pt>
                <c:pt idx="2">
                  <c:v>7435083</c:v>
                </c:pt>
                <c:pt idx="3">
                  <c:v>5394260</c:v>
                </c:pt>
                <c:pt idx="4">
                  <c:v>4451915</c:v>
                </c:pt>
                <c:pt idx="5">
                  <c:v>3542218</c:v>
                </c:pt>
                <c:pt idx="6">
                  <c:v>3213116</c:v>
                </c:pt>
                <c:pt idx="7">
                  <c:v>3191581</c:v>
                </c:pt>
                <c:pt idx="8">
                  <c:v>3114236</c:v>
                </c:pt>
                <c:pt idx="9">
                  <c:v>2941178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BARCELONA</c:v>
                </c:pt>
                <c:pt idx="6">
                  <c:v>ALMERIA</c:v>
                </c:pt>
                <c:pt idx="7">
                  <c:v>A CORUÑA</c:v>
                </c:pt>
                <c:pt idx="8">
                  <c:v>CARTAGENA</c:v>
                </c:pt>
                <c:pt idx="9">
                  <c:v>CASTELLON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12456055</c:v>
                </c:pt>
                <c:pt idx="1">
                  <c:v>9830390</c:v>
                </c:pt>
                <c:pt idx="2">
                  <c:v>9268088</c:v>
                </c:pt>
                <c:pt idx="3">
                  <c:v>4180685</c:v>
                </c:pt>
                <c:pt idx="4">
                  <c:v>3827983</c:v>
                </c:pt>
                <c:pt idx="5">
                  <c:v>3921099</c:v>
                </c:pt>
                <c:pt idx="6">
                  <c:v>3291672</c:v>
                </c:pt>
                <c:pt idx="7">
                  <c:v>3215589</c:v>
                </c:pt>
                <c:pt idx="8">
                  <c:v>3615556</c:v>
                </c:pt>
                <c:pt idx="9">
                  <c:v>1865858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55978881</c:v>
                </c:pt>
                <c:pt idx="1">
                  <c:v>40631007</c:v>
                </c:pt>
                <c:pt idx="2">
                  <c:v>27776580</c:v>
                </c:pt>
                <c:pt idx="3">
                  <c:v>15155736</c:v>
                </c:pt>
                <c:pt idx="4">
                  <c:v>9445637</c:v>
                </c:pt>
                <c:pt idx="5">
                  <c:v>7954725</c:v>
                </c:pt>
                <c:pt idx="6">
                  <c:v>5782314</c:v>
                </c:pt>
                <c:pt idx="7">
                  <c:v>3653253</c:v>
                </c:pt>
                <c:pt idx="8">
                  <c:v>3423381</c:v>
                </c:pt>
                <c:pt idx="9">
                  <c:v>2183739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TARRAGONA</c:v>
                </c:pt>
                <c:pt idx="8">
                  <c:v>VIGO</c:v>
                </c:pt>
                <c:pt idx="9">
                  <c:v>PASAIA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48217027</c:v>
                </c:pt>
                <c:pt idx="1">
                  <c:v>42316996</c:v>
                </c:pt>
                <c:pt idx="2">
                  <c:v>26116812</c:v>
                </c:pt>
                <c:pt idx="3">
                  <c:v>13734738</c:v>
                </c:pt>
                <c:pt idx="4">
                  <c:v>7279066</c:v>
                </c:pt>
                <c:pt idx="5">
                  <c:v>8040828</c:v>
                </c:pt>
                <c:pt idx="6">
                  <c:v>5741067</c:v>
                </c:pt>
                <c:pt idx="7">
                  <c:v>3130381</c:v>
                </c:pt>
                <c:pt idx="8">
                  <c:v>3073507</c:v>
                </c:pt>
                <c:pt idx="9">
                  <c:v>1818076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88337</c:v>
                </c:pt>
                <c:pt idx="1">
                  <c:v>43153</c:v>
                </c:pt>
                <c:pt idx="2">
                  <c:v>18700</c:v>
                </c:pt>
                <c:pt idx="3">
                  <c:v>17497</c:v>
                </c:pt>
                <c:pt idx="4">
                  <c:v>13566</c:v>
                </c:pt>
                <c:pt idx="5">
                  <c:v>10180</c:v>
                </c:pt>
                <c:pt idx="6">
                  <c:v>9538</c:v>
                </c:pt>
                <c:pt idx="7">
                  <c:v>4394</c:v>
                </c:pt>
                <c:pt idx="8">
                  <c:v>4331</c:v>
                </c:pt>
                <c:pt idx="9">
                  <c:v>3930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SANTANDER</c:v>
                </c:pt>
                <c:pt idx="7">
                  <c:v>SANTA CRUZ DE TENERIFE</c:v>
                </c:pt>
                <c:pt idx="8">
                  <c:v>CASTELLON</c:v>
                </c:pt>
                <c:pt idx="9">
                  <c:v>ALMERIA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88976</c:v>
                </c:pt>
                <c:pt idx="1">
                  <c:v>43108</c:v>
                </c:pt>
                <c:pt idx="2">
                  <c:v>15868</c:v>
                </c:pt>
                <c:pt idx="3">
                  <c:v>19762</c:v>
                </c:pt>
                <c:pt idx="4">
                  <c:v>13590</c:v>
                </c:pt>
                <c:pt idx="5">
                  <c:v>11229</c:v>
                </c:pt>
                <c:pt idx="6">
                  <c:v>11534</c:v>
                </c:pt>
                <c:pt idx="7">
                  <c:v>4647</c:v>
                </c:pt>
                <c:pt idx="8">
                  <c:v>5094</c:v>
                </c:pt>
                <c:pt idx="9">
                  <c:v>4037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2954261</c:v>
                </c:pt>
                <c:pt idx="1">
                  <c:v>2199012</c:v>
                </c:pt>
                <c:pt idx="2">
                  <c:v>1139473</c:v>
                </c:pt>
                <c:pt idx="3">
                  <c:v>1108210</c:v>
                </c:pt>
                <c:pt idx="4">
                  <c:v>665993</c:v>
                </c:pt>
                <c:pt idx="5">
                  <c:v>286079</c:v>
                </c:pt>
                <c:pt idx="6">
                  <c:v>285303</c:v>
                </c:pt>
                <c:pt idx="7">
                  <c:v>189780</c:v>
                </c:pt>
                <c:pt idx="8">
                  <c:v>169559</c:v>
                </c:pt>
                <c:pt idx="9">
                  <c:v>153663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3375642</c:v>
                </c:pt>
                <c:pt idx="1">
                  <c:v>2182173</c:v>
                </c:pt>
                <c:pt idx="2">
                  <c:v>1045156</c:v>
                </c:pt>
                <c:pt idx="3">
                  <c:v>1184676</c:v>
                </c:pt>
                <c:pt idx="4">
                  <c:v>555082</c:v>
                </c:pt>
                <c:pt idx="5">
                  <c:v>280555</c:v>
                </c:pt>
                <c:pt idx="6">
                  <c:v>323339</c:v>
                </c:pt>
                <c:pt idx="7">
                  <c:v>170166</c:v>
                </c:pt>
                <c:pt idx="8">
                  <c:v>213318</c:v>
                </c:pt>
                <c:pt idx="9">
                  <c:v>151767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34037242</c:v>
                </c:pt>
                <c:pt idx="1">
                  <c:v>32293430</c:v>
                </c:pt>
                <c:pt idx="2">
                  <c:v>9434293</c:v>
                </c:pt>
                <c:pt idx="3">
                  <c:v>7455017</c:v>
                </c:pt>
                <c:pt idx="4">
                  <c:v>6153386</c:v>
                </c:pt>
                <c:pt idx="5">
                  <c:v>869410</c:v>
                </c:pt>
                <c:pt idx="6">
                  <c:v>834226</c:v>
                </c:pt>
                <c:pt idx="7">
                  <c:v>713794</c:v>
                </c:pt>
                <c:pt idx="8">
                  <c:v>424179</c:v>
                </c:pt>
                <c:pt idx="9">
                  <c:v>420484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MALAGA</c:v>
                </c:pt>
                <c:pt idx="7">
                  <c:v>GIJON</c:v>
                </c:pt>
                <c:pt idx="8">
                  <c:v>HUELVA</c:v>
                </c:pt>
                <c:pt idx="9">
                  <c:v>BILBAO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37003476</c:v>
                </c:pt>
                <c:pt idx="1">
                  <c:v>27196257</c:v>
                </c:pt>
                <c:pt idx="2">
                  <c:v>8060676</c:v>
                </c:pt>
                <c:pt idx="3">
                  <c:v>7515805</c:v>
                </c:pt>
                <c:pt idx="4">
                  <c:v>5701219</c:v>
                </c:pt>
                <c:pt idx="5">
                  <c:v>701844</c:v>
                </c:pt>
                <c:pt idx="6">
                  <c:v>625263</c:v>
                </c:pt>
                <c:pt idx="7">
                  <c:v>486675</c:v>
                </c:pt>
                <c:pt idx="8">
                  <c:v>78672</c:v>
                </c:pt>
                <c:pt idx="9">
                  <c:v>691140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33680630</c:v>
                </c:pt>
                <c:pt idx="1">
                  <c:v>32261941</c:v>
                </c:pt>
                <c:pt idx="2">
                  <c:v>8923929</c:v>
                </c:pt>
                <c:pt idx="3">
                  <c:v>7049396</c:v>
                </c:pt>
                <c:pt idx="4">
                  <c:v>2100382</c:v>
                </c:pt>
                <c:pt idx="5">
                  <c:v>834226</c:v>
                </c:pt>
                <c:pt idx="6">
                  <c:v>217891</c:v>
                </c:pt>
                <c:pt idx="7">
                  <c:v>136763</c:v>
                </c:pt>
                <c:pt idx="8">
                  <c:v>112816</c:v>
                </c:pt>
                <c:pt idx="9">
                  <c:v>14300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35926659</c:v>
                </c:pt>
                <c:pt idx="1">
                  <c:v>27171697</c:v>
                </c:pt>
                <c:pt idx="2">
                  <c:v>7770792</c:v>
                </c:pt>
                <c:pt idx="3">
                  <c:v>6883673</c:v>
                </c:pt>
                <c:pt idx="4">
                  <c:v>1745605</c:v>
                </c:pt>
                <c:pt idx="5">
                  <c:v>625263</c:v>
                </c:pt>
                <c:pt idx="6">
                  <c:v>236378</c:v>
                </c:pt>
                <c:pt idx="7">
                  <c:v>110493</c:v>
                </c:pt>
                <c:pt idx="8">
                  <c:v>77099</c:v>
                </c:pt>
                <c:pt idx="9">
                  <c:v>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49029766</c:v>
                </c:pt>
                <c:pt idx="1">
                  <c:v>35788552</c:v>
                </c:pt>
                <c:pt idx="2">
                  <c:v>19064236</c:v>
                </c:pt>
                <c:pt idx="3">
                  <c:v>12143522</c:v>
                </c:pt>
                <c:pt idx="4">
                  <c:v>5696335</c:v>
                </c:pt>
                <c:pt idx="5">
                  <c:v>2865343</c:v>
                </c:pt>
                <c:pt idx="6">
                  <c:v>2856727</c:v>
                </c:pt>
                <c:pt idx="7">
                  <c:v>2212671</c:v>
                </c:pt>
                <c:pt idx="8">
                  <c:v>1362838</c:v>
                </c:pt>
                <c:pt idx="9">
                  <c:v>1140849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ALICANTE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42481666</c:v>
                </c:pt>
                <c:pt idx="1">
                  <c:v>37879934</c:v>
                </c:pt>
                <c:pt idx="2">
                  <c:v>17625493</c:v>
                </c:pt>
                <c:pt idx="3">
                  <c:v>11034485</c:v>
                </c:pt>
                <c:pt idx="4">
                  <c:v>4756677</c:v>
                </c:pt>
                <c:pt idx="5">
                  <c:v>2456082</c:v>
                </c:pt>
                <c:pt idx="6">
                  <c:v>2786510</c:v>
                </c:pt>
                <c:pt idx="7">
                  <c:v>1968975</c:v>
                </c:pt>
                <c:pt idx="8">
                  <c:v>855884</c:v>
                </c:pt>
                <c:pt idx="9">
                  <c:v>958051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8540650</c:v>
                </c:pt>
                <c:pt idx="1">
                  <c:v>7864755</c:v>
                </c:pt>
                <c:pt idx="2">
                  <c:v>4958073</c:v>
                </c:pt>
                <c:pt idx="3">
                  <c:v>4269874</c:v>
                </c:pt>
                <c:pt idx="4">
                  <c:v>3301554</c:v>
                </c:pt>
                <c:pt idx="5">
                  <c:v>2268700</c:v>
                </c:pt>
                <c:pt idx="6">
                  <c:v>1352589</c:v>
                </c:pt>
                <c:pt idx="7">
                  <c:v>1308381</c:v>
                </c:pt>
                <c:pt idx="8">
                  <c:v>1230941</c:v>
                </c:pt>
                <c:pt idx="9">
                  <c:v>966884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BILBAO</c:v>
                </c:pt>
                <c:pt idx="7">
                  <c:v>SANTANDER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8448071</c:v>
                </c:pt>
                <c:pt idx="1">
                  <c:v>7945439</c:v>
                </c:pt>
                <c:pt idx="2">
                  <c:v>4478028</c:v>
                </c:pt>
                <c:pt idx="3">
                  <c:v>4297523</c:v>
                </c:pt>
                <c:pt idx="4">
                  <c:v>3261841</c:v>
                </c:pt>
                <c:pt idx="5">
                  <c:v>2164881</c:v>
                </c:pt>
                <c:pt idx="6">
                  <c:v>794122</c:v>
                </c:pt>
                <c:pt idx="7">
                  <c:v>777600</c:v>
                </c:pt>
                <c:pt idx="8">
                  <c:v>1194867</c:v>
                </c:pt>
                <c:pt idx="9">
                  <c:v>903535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4206937</c:v>
                </c:pt>
                <c:pt idx="1">
                  <c:v>2816556</c:v>
                </c:pt>
                <c:pt idx="2">
                  <c:v>1945734</c:v>
                </c:pt>
                <c:pt idx="3">
                  <c:v>1117765</c:v>
                </c:pt>
                <c:pt idx="4">
                  <c:v>531456</c:v>
                </c:pt>
                <c:pt idx="5">
                  <c:v>357472</c:v>
                </c:pt>
                <c:pt idx="6">
                  <c:v>298401</c:v>
                </c:pt>
                <c:pt idx="7">
                  <c:v>255407</c:v>
                </c:pt>
                <c:pt idx="8">
                  <c:v>213123</c:v>
                </c:pt>
                <c:pt idx="9">
                  <c:v>152612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3653890</c:v>
                </c:pt>
                <c:pt idx="1">
                  <c:v>3043268</c:v>
                </c:pt>
                <c:pt idx="2">
                  <c:v>1800214</c:v>
                </c:pt>
                <c:pt idx="3">
                  <c:v>1007207</c:v>
                </c:pt>
                <c:pt idx="4">
                  <c:v>443464</c:v>
                </c:pt>
                <c:pt idx="5">
                  <c:v>346254</c:v>
                </c:pt>
                <c:pt idx="6">
                  <c:v>289871</c:v>
                </c:pt>
                <c:pt idx="7">
                  <c:v>221203</c:v>
                </c:pt>
                <c:pt idx="8">
                  <c:v>193921</c:v>
                </c:pt>
                <c:pt idx="9">
                  <c:v>129736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2622487</c:v>
                </c:pt>
                <c:pt idx="1">
                  <c:v>2155551</c:v>
                </c:pt>
                <c:pt idx="2">
                  <c:v>674943</c:v>
                </c:pt>
                <c:pt idx="3">
                  <c:v>633083</c:v>
                </c:pt>
                <c:pt idx="4">
                  <c:v>279643</c:v>
                </c:pt>
                <c:pt idx="5">
                  <c:v>184709</c:v>
                </c:pt>
                <c:pt idx="6">
                  <c:v>15928</c:v>
                </c:pt>
                <c:pt idx="7">
                  <c:v>9340</c:v>
                </c:pt>
                <c:pt idx="8">
                  <c:v>6676</c:v>
                </c:pt>
                <c:pt idx="9">
                  <c:v>2304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2890851</c:v>
                </c:pt>
                <c:pt idx="1">
                  <c:v>1824636</c:v>
                </c:pt>
                <c:pt idx="2">
                  <c:v>587662</c:v>
                </c:pt>
                <c:pt idx="3">
                  <c:v>606296</c:v>
                </c:pt>
                <c:pt idx="4">
                  <c:v>273976</c:v>
                </c:pt>
                <c:pt idx="5">
                  <c:v>152187</c:v>
                </c:pt>
                <c:pt idx="6">
                  <c:v>16725</c:v>
                </c:pt>
                <c:pt idx="7">
                  <c:v>7243</c:v>
                </c:pt>
                <c:pt idx="8">
                  <c:v>4646</c:v>
                </c:pt>
                <c:pt idx="9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347861</c:v>
                </c:pt>
                <c:pt idx="1">
                  <c:v>297343</c:v>
                </c:pt>
                <c:pt idx="2">
                  <c:v>197959</c:v>
                </c:pt>
                <c:pt idx="3">
                  <c:v>135746</c:v>
                </c:pt>
                <c:pt idx="4">
                  <c:v>130797</c:v>
                </c:pt>
                <c:pt idx="5">
                  <c:v>124060</c:v>
                </c:pt>
                <c:pt idx="6">
                  <c:v>78425</c:v>
                </c:pt>
                <c:pt idx="7">
                  <c:v>62262</c:v>
                </c:pt>
                <c:pt idx="8">
                  <c:v>51095</c:v>
                </c:pt>
                <c:pt idx="9">
                  <c:v>44080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BAHIA DE CADIZ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330451</c:v>
                </c:pt>
                <c:pt idx="1">
                  <c:v>288129</c:v>
                </c:pt>
                <c:pt idx="2">
                  <c:v>226128</c:v>
                </c:pt>
                <c:pt idx="3">
                  <c:v>153414</c:v>
                </c:pt>
                <c:pt idx="4">
                  <c:v>109290</c:v>
                </c:pt>
                <c:pt idx="5">
                  <c:v>121159</c:v>
                </c:pt>
                <c:pt idx="6">
                  <c:v>127598</c:v>
                </c:pt>
                <c:pt idx="7">
                  <c:v>60325</c:v>
                </c:pt>
                <c:pt idx="8">
                  <c:v>54314</c:v>
                </c:pt>
                <c:pt idx="9">
                  <c:v>30765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1915640</c:v>
                </c:pt>
                <c:pt idx="1">
                  <c:v>1099992</c:v>
                </c:pt>
                <c:pt idx="2">
                  <c:v>473685</c:v>
                </c:pt>
                <c:pt idx="3">
                  <c:v>174555</c:v>
                </c:pt>
                <c:pt idx="4">
                  <c:v>163118</c:v>
                </c:pt>
                <c:pt idx="5">
                  <c:v>100472</c:v>
                </c:pt>
                <c:pt idx="6">
                  <c:v>90420</c:v>
                </c:pt>
                <c:pt idx="7">
                  <c:v>55526</c:v>
                </c:pt>
                <c:pt idx="8">
                  <c:v>45956</c:v>
                </c:pt>
                <c:pt idx="9">
                  <c:v>44201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1675840</c:v>
                </c:pt>
                <c:pt idx="1">
                  <c:v>968239</c:v>
                </c:pt>
                <c:pt idx="2">
                  <c:v>384504</c:v>
                </c:pt>
                <c:pt idx="3">
                  <c:v>141221</c:v>
                </c:pt>
                <c:pt idx="4">
                  <c:v>138947</c:v>
                </c:pt>
                <c:pt idx="5">
                  <c:v>66518</c:v>
                </c:pt>
                <c:pt idx="6">
                  <c:v>87721</c:v>
                </c:pt>
                <c:pt idx="7">
                  <c:v>54267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2051386</c:v>
                </c:pt>
                <c:pt idx="1">
                  <c:v>1297950</c:v>
                </c:pt>
                <c:pt idx="2">
                  <c:v>524780</c:v>
                </c:pt>
                <c:pt idx="3">
                  <c:v>438319</c:v>
                </c:pt>
                <c:pt idx="4">
                  <c:v>341544</c:v>
                </c:pt>
                <c:pt idx="5">
                  <c:v>203783</c:v>
                </c:pt>
                <c:pt idx="6">
                  <c:v>184398</c:v>
                </c:pt>
                <c:pt idx="7">
                  <c:v>152612</c:v>
                </c:pt>
                <c:pt idx="8">
                  <c:v>146878</c:v>
                </c:pt>
                <c:pt idx="9">
                  <c:v>108218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VIGO</c:v>
                </c:pt>
                <c:pt idx="6">
                  <c:v>BAHIA DE ALGECIRAS</c:v>
                </c:pt>
                <c:pt idx="7">
                  <c:v>SEVILLA</c:v>
                </c:pt>
                <c:pt idx="8">
                  <c:v>ALICANTE</c:v>
                </c:pt>
                <c:pt idx="9">
                  <c:v>BAHIA DE CADIZ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1829254</c:v>
                </c:pt>
                <c:pt idx="1">
                  <c:v>1194366</c:v>
                </c:pt>
                <c:pt idx="2">
                  <c:v>438818</c:v>
                </c:pt>
                <c:pt idx="3">
                  <c:v>418182</c:v>
                </c:pt>
                <c:pt idx="4">
                  <c:v>329529</c:v>
                </c:pt>
                <c:pt idx="5">
                  <c:v>186678</c:v>
                </c:pt>
                <c:pt idx="6">
                  <c:v>151931</c:v>
                </c:pt>
                <c:pt idx="7">
                  <c:v>129463</c:v>
                </c:pt>
                <c:pt idx="8">
                  <c:v>131983</c:v>
                </c:pt>
                <c:pt idx="9">
                  <c:v>105369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5458169</c:v>
                </c:pt>
                <c:pt idx="1">
                  <c:v>4730042</c:v>
                </c:pt>
                <c:pt idx="2">
                  <c:v>4653629</c:v>
                </c:pt>
                <c:pt idx="3">
                  <c:v>3444491</c:v>
                </c:pt>
                <c:pt idx="4">
                  <c:v>1927230</c:v>
                </c:pt>
                <c:pt idx="5">
                  <c:v>1533826</c:v>
                </c:pt>
                <c:pt idx="6">
                  <c:v>994752</c:v>
                </c:pt>
                <c:pt idx="7">
                  <c:v>985038</c:v>
                </c:pt>
                <c:pt idx="8">
                  <c:v>633044</c:v>
                </c:pt>
                <c:pt idx="9">
                  <c:v>504452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5080634</c:v>
                </c:pt>
                <c:pt idx="1">
                  <c:v>4848427</c:v>
                </c:pt>
                <c:pt idx="2">
                  <c:v>4346650</c:v>
                </c:pt>
                <c:pt idx="3">
                  <c:v>3201696</c:v>
                </c:pt>
                <c:pt idx="4">
                  <c:v>2152875</c:v>
                </c:pt>
                <c:pt idx="5">
                  <c:v>1404823</c:v>
                </c:pt>
                <c:pt idx="6">
                  <c:v>1182834</c:v>
                </c:pt>
                <c:pt idx="7">
                  <c:v>791223</c:v>
                </c:pt>
                <c:pt idx="8">
                  <c:v>591326</c:v>
                </c:pt>
                <c:pt idx="9">
                  <c:v>431917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2347976</c:v>
                </c:pt>
                <c:pt idx="1">
                  <c:v>1546739</c:v>
                </c:pt>
                <c:pt idx="2">
                  <c:v>740022</c:v>
                </c:pt>
                <c:pt idx="3">
                  <c:v>664861</c:v>
                </c:pt>
                <c:pt idx="4">
                  <c:v>659123</c:v>
                </c:pt>
                <c:pt idx="5">
                  <c:v>336761</c:v>
                </c:pt>
                <c:pt idx="6">
                  <c:v>253743</c:v>
                </c:pt>
                <c:pt idx="7">
                  <c:v>233644</c:v>
                </c:pt>
                <c:pt idx="8">
                  <c:v>104294</c:v>
                </c:pt>
                <c:pt idx="9">
                  <c:v>75795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ALICANTE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2151465</c:v>
                </c:pt>
                <c:pt idx="1">
                  <c:v>1237362</c:v>
                </c:pt>
                <c:pt idx="2">
                  <c:v>582115</c:v>
                </c:pt>
                <c:pt idx="3">
                  <c:v>611249</c:v>
                </c:pt>
                <c:pt idx="4">
                  <c:v>487955</c:v>
                </c:pt>
                <c:pt idx="5">
                  <c:v>237066</c:v>
                </c:pt>
                <c:pt idx="6">
                  <c:v>184909</c:v>
                </c:pt>
                <c:pt idx="7">
                  <c:v>222948</c:v>
                </c:pt>
                <c:pt idx="8">
                  <c:v>67916</c:v>
                </c:pt>
                <c:pt idx="9">
                  <c:v>96615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1173980</c:v>
                </c:pt>
                <c:pt idx="1">
                  <c:v>804295</c:v>
                </c:pt>
                <c:pt idx="2">
                  <c:v>434857</c:v>
                </c:pt>
                <c:pt idx="3">
                  <c:v>394352</c:v>
                </c:pt>
                <c:pt idx="4">
                  <c:v>296104</c:v>
                </c:pt>
                <c:pt idx="5">
                  <c:v>226754</c:v>
                </c:pt>
                <c:pt idx="6">
                  <c:v>182546</c:v>
                </c:pt>
                <c:pt idx="7">
                  <c:v>86651</c:v>
                </c:pt>
                <c:pt idx="8">
                  <c:v>78805</c:v>
                </c:pt>
                <c:pt idx="9">
                  <c:v>73531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SANTANDER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1197669</c:v>
                </c:pt>
                <c:pt idx="1">
                  <c:v>738220</c:v>
                </c:pt>
                <c:pt idx="2">
                  <c:v>433221</c:v>
                </c:pt>
                <c:pt idx="3">
                  <c:v>460514</c:v>
                </c:pt>
                <c:pt idx="4">
                  <c:v>267549</c:v>
                </c:pt>
                <c:pt idx="5">
                  <c:v>212567</c:v>
                </c:pt>
                <c:pt idx="6">
                  <c:v>246647</c:v>
                </c:pt>
                <c:pt idx="7">
                  <c:v>56546</c:v>
                </c:pt>
                <c:pt idx="8">
                  <c:v>93100</c:v>
                </c:pt>
                <c:pt idx="9">
                  <c:v>75553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29368</c:v>
                </c:pt>
                <c:pt idx="1">
                  <c:v>17007</c:v>
                </c:pt>
                <c:pt idx="2">
                  <c:v>12426</c:v>
                </c:pt>
                <c:pt idx="3">
                  <c:v>10027</c:v>
                </c:pt>
                <c:pt idx="4">
                  <c:v>8182</c:v>
                </c:pt>
                <c:pt idx="5">
                  <c:v>7981</c:v>
                </c:pt>
                <c:pt idx="6">
                  <c:v>7043</c:v>
                </c:pt>
                <c:pt idx="7">
                  <c:v>3240</c:v>
                </c:pt>
                <c:pt idx="8">
                  <c:v>3159</c:v>
                </c:pt>
                <c:pt idx="9">
                  <c:v>1979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24852</c:v>
                </c:pt>
                <c:pt idx="1">
                  <c:v>15479</c:v>
                </c:pt>
                <c:pt idx="2">
                  <c:v>12287</c:v>
                </c:pt>
                <c:pt idx="3">
                  <c:v>9679</c:v>
                </c:pt>
                <c:pt idx="4">
                  <c:v>8417</c:v>
                </c:pt>
                <c:pt idx="5">
                  <c:v>7855</c:v>
                </c:pt>
                <c:pt idx="6">
                  <c:v>6806</c:v>
                </c:pt>
                <c:pt idx="7">
                  <c:v>3042</c:v>
                </c:pt>
                <c:pt idx="8">
                  <c:v>3012</c:v>
                </c:pt>
                <c:pt idx="9">
                  <c:v>1995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296008517</c:v>
                </c:pt>
                <c:pt idx="1">
                  <c:v>256182393</c:v>
                </c:pt>
                <c:pt idx="2">
                  <c:v>206030938</c:v>
                </c:pt>
                <c:pt idx="3">
                  <c:v>190423071</c:v>
                </c:pt>
                <c:pt idx="4">
                  <c:v>182482537</c:v>
                </c:pt>
                <c:pt idx="5">
                  <c:v>153500809</c:v>
                </c:pt>
                <c:pt idx="6">
                  <c:v>64606169</c:v>
                </c:pt>
                <c:pt idx="7">
                  <c:v>45270079</c:v>
                </c:pt>
                <c:pt idx="8">
                  <c:v>43253602</c:v>
                </c:pt>
                <c:pt idx="9">
                  <c:v>42652794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274917623</c:v>
                </c:pt>
                <c:pt idx="1">
                  <c:v>245192663</c:v>
                </c:pt>
                <c:pt idx="2">
                  <c:v>182979483</c:v>
                </c:pt>
                <c:pt idx="3">
                  <c:v>177481599</c:v>
                </c:pt>
                <c:pt idx="4">
                  <c:v>164189885</c:v>
                </c:pt>
                <c:pt idx="5">
                  <c:v>134291951</c:v>
                </c:pt>
                <c:pt idx="6">
                  <c:v>63298711</c:v>
                </c:pt>
                <c:pt idx="7">
                  <c:v>43183219</c:v>
                </c:pt>
                <c:pt idx="8">
                  <c:v>42780820</c:v>
                </c:pt>
                <c:pt idx="9">
                  <c:v>37073453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850</c:v>
                </c:pt>
                <c:pt idx="1">
                  <c:v>724</c:v>
                </c:pt>
                <c:pt idx="2">
                  <c:v>387</c:v>
                </c:pt>
                <c:pt idx="3">
                  <c:v>379</c:v>
                </c:pt>
                <c:pt idx="4">
                  <c:v>322</c:v>
                </c:pt>
                <c:pt idx="5">
                  <c:v>298</c:v>
                </c:pt>
                <c:pt idx="6">
                  <c:v>157</c:v>
                </c:pt>
                <c:pt idx="7">
                  <c:v>114</c:v>
                </c:pt>
                <c:pt idx="8">
                  <c:v>77</c:v>
                </c:pt>
                <c:pt idx="9">
                  <c:v>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796</c:v>
                </c:pt>
                <c:pt idx="1">
                  <c:v>641</c:v>
                </c:pt>
                <c:pt idx="2">
                  <c:v>352</c:v>
                </c:pt>
                <c:pt idx="3">
                  <c:v>381</c:v>
                </c:pt>
                <c:pt idx="4">
                  <c:v>302</c:v>
                </c:pt>
                <c:pt idx="5">
                  <c:v>225</c:v>
                </c:pt>
                <c:pt idx="6">
                  <c:v>143</c:v>
                </c:pt>
                <c:pt idx="7">
                  <c:v>102</c:v>
                </c:pt>
                <c:pt idx="8">
                  <c:v>49</c:v>
                </c:pt>
                <c:pt idx="9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25" sqref="I25:I34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42999</v>
      </c>
    </row>
    <row r="6" spans="1:9" x14ac:dyDescent="0.25">
      <c r="A6" s="53" t="s">
        <v>42</v>
      </c>
      <c r="B6" s="54"/>
      <c r="C6" s="54"/>
      <c r="D6" s="55" t="s">
        <v>94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2009</v>
      </c>
      <c r="E7" s="58">
        <v>2010</v>
      </c>
      <c r="F7" s="58">
        <v>2009</v>
      </c>
      <c r="G7" s="58">
        <v>2010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11483089</v>
      </c>
      <c r="E8" s="61">
        <v>14519254</v>
      </c>
      <c r="F8" s="61">
        <v>143529909</v>
      </c>
      <c r="G8" s="61">
        <v>149220718</v>
      </c>
      <c r="H8" s="61">
        <f>G8-F8</f>
        <v>5690809</v>
      </c>
      <c r="I8" s="62">
        <f>((G8*100/F8)-100)</f>
        <v>3.9648941740776849</v>
      </c>
    </row>
    <row r="9" spans="1:9" x14ac:dyDescent="0.25">
      <c r="A9" s="63"/>
      <c r="B9" s="64"/>
      <c r="C9" s="60" t="s">
        <v>15</v>
      </c>
      <c r="D9" s="61">
        <v>7749603</v>
      </c>
      <c r="E9" s="61">
        <v>7050409</v>
      </c>
      <c r="F9" s="61">
        <v>79133203</v>
      </c>
      <c r="G9" s="61">
        <v>78706369</v>
      </c>
      <c r="H9" s="61">
        <f>G9-F9</f>
        <v>-426834</v>
      </c>
      <c r="I9" s="62">
        <f t="shared" ref="I9:I19" si="0">((G9*100/F9)-100)</f>
        <v>-0.53938673504723056</v>
      </c>
    </row>
    <row r="10" spans="1:9" x14ac:dyDescent="0.25">
      <c r="A10" s="63"/>
      <c r="B10" s="59" t="s">
        <v>16</v>
      </c>
      <c r="C10" s="60" t="s">
        <v>17</v>
      </c>
      <c r="D10" s="61">
        <v>4093292</v>
      </c>
      <c r="E10" s="61">
        <v>4402906</v>
      </c>
      <c r="F10" s="61">
        <v>48652266</v>
      </c>
      <c r="G10" s="61">
        <v>52365558</v>
      </c>
      <c r="H10" s="61">
        <f t="shared" ref="H10:H13" si="1">G10-F10</f>
        <v>3713292</v>
      </c>
      <c r="I10" s="62">
        <f t="shared" si="0"/>
        <v>7.6323104868332337</v>
      </c>
    </row>
    <row r="11" spans="1:9" x14ac:dyDescent="0.25">
      <c r="A11" s="63"/>
      <c r="B11" s="63"/>
      <c r="C11" s="60" t="s">
        <v>18</v>
      </c>
      <c r="D11" s="61">
        <v>11083690</v>
      </c>
      <c r="E11" s="61">
        <v>11880229</v>
      </c>
      <c r="F11" s="61">
        <v>127927536</v>
      </c>
      <c r="G11" s="61">
        <v>138435537</v>
      </c>
      <c r="H11" s="61">
        <f t="shared" si="1"/>
        <v>10508001</v>
      </c>
      <c r="I11" s="62">
        <f t="shared" si="0"/>
        <v>8.2140259466890626</v>
      </c>
    </row>
    <row r="12" spans="1:9" x14ac:dyDescent="0.25">
      <c r="A12" s="64"/>
      <c r="B12" s="64"/>
      <c r="C12" s="60" t="s">
        <v>2</v>
      </c>
      <c r="D12" s="61">
        <v>15176982</v>
      </c>
      <c r="E12" s="61">
        <v>16283135</v>
      </c>
      <c r="F12" s="61">
        <v>176579802</v>
      </c>
      <c r="G12" s="61">
        <v>190801095</v>
      </c>
      <c r="H12" s="61">
        <f t="shared" si="1"/>
        <v>14221293</v>
      </c>
      <c r="I12" s="62">
        <f t="shared" si="0"/>
        <v>8.0537484122901049</v>
      </c>
    </row>
    <row r="13" spans="1:9" x14ac:dyDescent="0.25">
      <c r="A13" s="65"/>
      <c r="B13" s="65"/>
      <c r="C13" s="66" t="s">
        <v>2</v>
      </c>
      <c r="D13" s="67">
        <v>34409674</v>
      </c>
      <c r="E13" s="67">
        <v>37852798</v>
      </c>
      <c r="F13" s="67">
        <v>399242914</v>
      </c>
      <c r="G13" s="67">
        <v>418728182</v>
      </c>
      <c r="H13" s="67">
        <f t="shared" si="1"/>
        <v>19485268</v>
      </c>
      <c r="I13" s="68">
        <f t="shared" si="0"/>
        <v>4.8805544987080225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20332</v>
      </c>
      <c r="E14" s="61">
        <v>19494</v>
      </c>
      <c r="F14" s="61">
        <v>246490</v>
      </c>
      <c r="G14" s="61">
        <v>238134</v>
      </c>
      <c r="H14" s="61">
        <v>-8356</v>
      </c>
      <c r="I14" s="62">
        <f t="shared" si="0"/>
        <v>-3.3899955373443191</v>
      </c>
    </row>
    <row r="15" spans="1:9" x14ac:dyDescent="0.25">
      <c r="A15" s="63"/>
      <c r="B15" s="59" t="s">
        <v>7</v>
      </c>
      <c r="C15" s="60" t="s">
        <v>8</v>
      </c>
      <c r="D15" s="61">
        <v>650865</v>
      </c>
      <c r="E15" s="61">
        <v>613262</v>
      </c>
      <c r="F15" s="61">
        <v>7618726</v>
      </c>
      <c r="G15" s="61">
        <v>7343290</v>
      </c>
      <c r="H15" s="61">
        <v>-275436</v>
      </c>
      <c r="I15" s="62">
        <f t="shared" si="0"/>
        <v>-3.6152501087452151</v>
      </c>
    </row>
    <row r="16" spans="1:9" x14ac:dyDescent="0.25">
      <c r="A16" s="63"/>
      <c r="B16" s="64"/>
      <c r="C16" s="60" t="s">
        <v>9</v>
      </c>
      <c r="D16" s="61">
        <v>251689</v>
      </c>
      <c r="E16" s="61">
        <v>278382</v>
      </c>
      <c r="F16" s="61">
        <v>2857934</v>
      </c>
      <c r="G16" s="61">
        <v>2891141</v>
      </c>
      <c r="H16" s="61">
        <v>33207</v>
      </c>
      <c r="I16" s="62">
        <f t="shared" si="0"/>
        <v>1.1619232634483581</v>
      </c>
    </row>
    <row r="17" spans="1:9" x14ac:dyDescent="0.25">
      <c r="A17" s="64"/>
      <c r="B17" s="69" t="s">
        <v>10</v>
      </c>
      <c r="C17" s="60" t="s">
        <v>11</v>
      </c>
      <c r="D17" s="61">
        <v>377698</v>
      </c>
      <c r="E17" s="61">
        <v>496345</v>
      </c>
      <c r="F17" s="61">
        <v>3077753</v>
      </c>
      <c r="G17" s="61">
        <v>3348939</v>
      </c>
      <c r="H17" s="61">
        <v>271186</v>
      </c>
      <c r="I17" s="62">
        <f t="shared" si="0"/>
        <v>8.811168407601258</v>
      </c>
    </row>
    <row r="18" spans="1:9" x14ac:dyDescent="0.25">
      <c r="A18" s="70"/>
      <c r="B18" s="70"/>
      <c r="C18" s="66" t="s">
        <v>2</v>
      </c>
      <c r="D18" s="67">
        <v>1300584</v>
      </c>
      <c r="E18" s="67">
        <v>1407483</v>
      </c>
      <c r="F18" s="67">
        <v>13800903</v>
      </c>
      <c r="G18" s="67">
        <v>13821504</v>
      </c>
      <c r="H18" s="67">
        <v>20601</v>
      </c>
      <c r="I18" s="68">
        <f t="shared" si="0"/>
        <v>0.14927284105975502</v>
      </c>
    </row>
    <row r="19" spans="1:9" x14ac:dyDescent="0.25">
      <c r="A19" s="71"/>
      <c r="B19" s="71"/>
      <c r="C19" s="72" t="s">
        <v>1</v>
      </c>
      <c r="D19" s="73">
        <f>+D13+D18</f>
        <v>35710258</v>
      </c>
      <c r="E19" s="73">
        <f t="shared" ref="E19:G19" si="2">+E13+E18</f>
        <v>39260281</v>
      </c>
      <c r="F19" s="73">
        <f t="shared" si="2"/>
        <v>413043817</v>
      </c>
      <c r="G19" s="73">
        <f t="shared" si="2"/>
        <v>432549686</v>
      </c>
      <c r="H19" s="73">
        <f t="shared" ref="H19" si="3">G19-F19</f>
        <v>19505869</v>
      </c>
      <c r="I19" s="74">
        <f t="shared" si="0"/>
        <v>4.722469674446188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7987348</v>
      </c>
      <c r="E21" s="61">
        <v>7850087</v>
      </c>
      <c r="F21" s="61">
        <v>88706173</v>
      </c>
      <c r="G21" s="61">
        <v>93388789</v>
      </c>
      <c r="H21" s="61">
        <v>4682616</v>
      </c>
      <c r="I21" s="62">
        <f t="shared" ref="I21:I34" si="4">((G21*100/F21)-100)</f>
        <v>5.2787938444825073</v>
      </c>
    </row>
    <row r="22" spans="1:9" x14ac:dyDescent="0.25">
      <c r="A22" s="63"/>
      <c r="B22" s="64"/>
      <c r="C22" s="60" t="s">
        <v>22</v>
      </c>
      <c r="D22" s="61">
        <v>7116524</v>
      </c>
      <c r="E22" s="61">
        <v>7270846</v>
      </c>
      <c r="F22" s="61">
        <v>80572645</v>
      </c>
      <c r="G22" s="61">
        <v>85356028</v>
      </c>
      <c r="H22" s="61">
        <v>4783383</v>
      </c>
      <c r="I22" s="62">
        <f t="shared" si="4"/>
        <v>5.9367332424050403</v>
      </c>
    </row>
    <row r="23" spans="1:9" x14ac:dyDescent="0.25">
      <c r="A23" s="63"/>
      <c r="B23" s="69" t="s">
        <v>23</v>
      </c>
      <c r="C23" s="60" t="s">
        <v>24</v>
      </c>
      <c r="D23" s="61">
        <v>2962422</v>
      </c>
      <c r="E23" s="61">
        <v>3412376</v>
      </c>
      <c r="F23" s="61">
        <v>38122839</v>
      </c>
      <c r="G23" s="61">
        <v>39777264</v>
      </c>
      <c r="H23" s="61">
        <v>1654425</v>
      </c>
      <c r="I23" s="62">
        <f t="shared" si="4"/>
        <v>4.3397213937818151</v>
      </c>
    </row>
    <row r="24" spans="1:9" x14ac:dyDescent="0.25">
      <c r="A24" s="63"/>
      <c r="B24" s="59" t="s">
        <v>25</v>
      </c>
      <c r="C24" s="60" t="s">
        <v>26</v>
      </c>
      <c r="D24" s="61">
        <v>988321</v>
      </c>
      <c r="E24" s="61">
        <v>1054037</v>
      </c>
      <c r="F24" s="61">
        <v>11749298</v>
      </c>
      <c r="G24" s="61">
        <v>12529373</v>
      </c>
      <c r="H24" s="61">
        <v>780075</v>
      </c>
      <c r="I24" s="62">
        <f t="shared" si="4"/>
        <v>6.6393328350340539</v>
      </c>
    </row>
    <row r="25" spans="1:9" x14ac:dyDescent="0.25">
      <c r="A25" s="63"/>
      <c r="B25" s="63"/>
      <c r="C25" s="60" t="s">
        <v>21</v>
      </c>
      <c r="D25" s="61">
        <v>551975</v>
      </c>
      <c r="E25" s="61">
        <v>550346</v>
      </c>
      <c r="F25" s="61">
        <v>6366696</v>
      </c>
      <c r="G25" s="61">
        <v>6586627</v>
      </c>
      <c r="H25" s="61">
        <v>219931</v>
      </c>
      <c r="I25" s="62">
        <f t="shared" si="4"/>
        <v>3.4543976970158496</v>
      </c>
    </row>
    <row r="26" spans="1:9" x14ac:dyDescent="0.25">
      <c r="A26" s="63"/>
      <c r="B26" s="63"/>
      <c r="C26" s="60" t="s">
        <v>27</v>
      </c>
      <c r="D26" s="61">
        <v>127336</v>
      </c>
      <c r="E26" s="61">
        <v>137106</v>
      </c>
      <c r="F26" s="61">
        <v>1652102</v>
      </c>
      <c r="G26" s="61">
        <v>1616116</v>
      </c>
      <c r="H26" s="61">
        <v>-35986</v>
      </c>
      <c r="I26" s="62">
        <f t="shared" si="4"/>
        <v>-2.178194808795098</v>
      </c>
    </row>
    <row r="27" spans="1:9" x14ac:dyDescent="0.25">
      <c r="A27" s="63"/>
      <c r="B27" s="63"/>
      <c r="C27" s="60" t="s">
        <v>28</v>
      </c>
      <c r="D27" s="61">
        <v>309003</v>
      </c>
      <c r="E27" s="61">
        <v>366564</v>
      </c>
      <c r="F27" s="61">
        <v>3729068</v>
      </c>
      <c r="G27" s="61">
        <v>4297252</v>
      </c>
      <c r="H27" s="61">
        <v>568184</v>
      </c>
      <c r="I27" s="62">
        <f t="shared" si="4"/>
        <v>15.236622126493799</v>
      </c>
    </row>
    <row r="28" spans="1:9" x14ac:dyDescent="0.25">
      <c r="A28" s="63"/>
      <c r="B28" s="64"/>
      <c r="C28" s="60" t="s">
        <v>29</v>
      </c>
      <c r="D28" s="61">
        <v>436346</v>
      </c>
      <c r="E28" s="61">
        <v>503690</v>
      </c>
      <c r="F28" s="61">
        <v>5381203</v>
      </c>
      <c r="G28" s="61">
        <v>5913416</v>
      </c>
      <c r="H28" s="61">
        <v>532213</v>
      </c>
      <c r="I28" s="62">
        <f t="shared" si="4"/>
        <v>9.8902234314520427</v>
      </c>
    </row>
    <row r="29" spans="1:9" x14ac:dyDescent="0.25">
      <c r="A29" s="63"/>
      <c r="B29" s="59" t="s">
        <v>30</v>
      </c>
      <c r="C29" s="60" t="s">
        <v>31</v>
      </c>
      <c r="D29" s="61">
        <v>1713199</v>
      </c>
      <c r="E29" s="61">
        <v>1776837</v>
      </c>
      <c r="F29" s="61">
        <v>25328097</v>
      </c>
      <c r="G29" s="61">
        <v>26384729</v>
      </c>
      <c r="H29" s="61">
        <v>1056632</v>
      </c>
      <c r="I29" s="62">
        <f t="shared" si="4"/>
        <v>4.171778085025494</v>
      </c>
    </row>
    <row r="30" spans="1:9" x14ac:dyDescent="0.25">
      <c r="A30" s="63"/>
      <c r="B30" s="64"/>
      <c r="C30" s="60" t="s">
        <v>32</v>
      </c>
      <c r="D30" s="61">
        <v>342572</v>
      </c>
      <c r="E30" s="61">
        <v>445389</v>
      </c>
      <c r="F30" s="61">
        <v>6063444</v>
      </c>
      <c r="G30" s="61">
        <v>7184213</v>
      </c>
      <c r="H30" s="61">
        <v>1120769</v>
      </c>
      <c r="I30" s="62">
        <f t="shared" si="4"/>
        <v>18.484033166629388</v>
      </c>
    </row>
    <row r="31" spans="1:9" x14ac:dyDescent="0.25">
      <c r="A31" s="63"/>
      <c r="B31" s="69" t="s">
        <v>33</v>
      </c>
      <c r="C31" s="60" t="s">
        <v>34</v>
      </c>
      <c r="D31" s="61">
        <v>279765</v>
      </c>
      <c r="E31" s="61">
        <v>275013</v>
      </c>
      <c r="F31" s="61">
        <v>3923653</v>
      </c>
      <c r="G31" s="61">
        <v>3882790</v>
      </c>
      <c r="H31" s="61">
        <v>-40863</v>
      </c>
      <c r="I31" s="62">
        <f t="shared" si="4"/>
        <v>-1.0414529521341507</v>
      </c>
    </row>
    <row r="32" spans="1:9" x14ac:dyDescent="0.25">
      <c r="A32" s="63"/>
      <c r="B32" s="59" t="s">
        <v>35</v>
      </c>
      <c r="C32" s="60" t="s">
        <v>36</v>
      </c>
      <c r="D32" s="61">
        <v>9562</v>
      </c>
      <c r="E32" s="61">
        <v>10182</v>
      </c>
      <c r="F32" s="61">
        <v>113717</v>
      </c>
      <c r="G32" s="61">
        <v>121450</v>
      </c>
      <c r="H32" s="61">
        <v>7733</v>
      </c>
      <c r="I32" s="62">
        <f t="shared" si="4"/>
        <v>6.8002145677427279</v>
      </c>
    </row>
    <row r="33" spans="1:9" x14ac:dyDescent="0.25">
      <c r="A33" s="63"/>
      <c r="B33" s="63"/>
      <c r="C33" s="60" t="s">
        <v>37</v>
      </c>
      <c r="D33" s="61">
        <v>130554676</v>
      </c>
      <c r="E33" s="61">
        <v>145277781</v>
      </c>
      <c r="F33" s="61">
        <v>1619336849</v>
      </c>
      <c r="G33" s="61">
        <v>1746938415</v>
      </c>
      <c r="H33" s="61">
        <v>127601566</v>
      </c>
      <c r="I33" s="62">
        <f t="shared" si="4"/>
        <v>7.8798655189498561</v>
      </c>
    </row>
    <row r="34" spans="1:9" x14ac:dyDescent="0.25">
      <c r="A34" s="76"/>
      <c r="B34" s="77"/>
      <c r="C34" s="60" t="s">
        <v>38</v>
      </c>
      <c r="D34" s="61">
        <v>197</v>
      </c>
      <c r="E34" s="61">
        <v>226</v>
      </c>
      <c r="F34" s="61">
        <v>3367</v>
      </c>
      <c r="G34" s="61">
        <v>3616</v>
      </c>
      <c r="H34" s="61">
        <v>249</v>
      </c>
      <c r="I34" s="62">
        <f t="shared" si="4"/>
        <v>7.3953073953073982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topLeftCell="A7"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1092014</v>
      </c>
      <c r="C7" s="37">
        <v>1059699</v>
      </c>
      <c r="D7" s="37">
        <v>11916997</v>
      </c>
      <c r="E7" s="37">
        <v>12265299</v>
      </c>
      <c r="F7" s="10">
        <f>((E7*100)/D7)-100</f>
        <v>2.9227329670385984</v>
      </c>
      <c r="G7" s="1"/>
      <c r="H7" s="1"/>
      <c r="I7" s="1"/>
    </row>
    <row r="8" spans="1:12" x14ac:dyDescent="0.25">
      <c r="A8" s="11" t="s">
        <v>45</v>
      </c>
      <c r="B8" s="38">
        <v>187031</v>
      </c>
      <c r="C8" s="38">
        <v>220572</v>
      </c>
      <c r="D8" s="38">
        <v>2510735</v>
      </c>
      <c r="E8" s="38">
        <v>2202815</v>
      </c>
      <c r="F8" s="13">
        <f t="shared" ref="F8:F35" si="0">((E8*100)/D8)-100</f>
        <v>-12.264137792319772</v>
      </c>
      <c r="G8" s="1"/>
      <c r="H8" s="1"/>
      <c r="I8" s="1"/>
    </row>
    <row r="9" spans="1:12" x14ac:dyDescent="0.25">
      <c r="A9" s="8" t="s">
        <v>46</v>
      </c>
      <c r="B9" s="37">
        <v>285314</v>
      </c>
      <c r="C9" s="37">
        <v>322178</v>
      </c>
      <c r="D9" s="37">
        <v>3957539</v>
      </c>
      <c r="E9" s="37">
        <v>3872428</v>
      </c>
      <c r="F9" s="10">
        <f t="shared" si="0"/>
        <v>-2.1506042012472903</v>
      </c>
      <c r="G9" s="1"/>
      <c r="H9" s="1"/>
      <c r="I9" s="1"/>
    </row>
    <row r="10" spans="1:12" x14ac:dyDescent="0.25">
      <c r="A10" s="11" t="s">
        <v>47</v>
      </c>
      <c r="B10" s="38">
        <v>286949</v>
      </c>
      <c r="C10" s="38">
        <v>352378</v>
      </c>
      <c r="D10" s="38">
        <v>4000015</v>
      </c>
      <c r="E10" s="38">
        <v>4590327</v>
      </c>
      <c r="F10" s="13">
        <f t="shared" si="0"/>
        <v>14.757744658457526</v>
      </c>
      <c r="G10" s="1"/>
      <c r="H10" s="1"/>
      <c r="I10" s="1"/>
    </row>
    <row r="11" spans="1:12" x14ac:dyDescent="0.25">
      <c r="A11" s="8" t="s">
        <v>48</v>
      </c>
      <c r="B11" s="37">
        <v>6129875</v>
      </c>
      <c r="C11" s="37">
        <v>6736150</v>
      </c>
      <c r="D11" s="37">
        <v>69910955</v>
      </c>
      <c r="E11" s="37">
        <v>71120325</v>
      </c>
      <c r="F11" s="10">
        <f t="shared" si="0"/>
        <v>1.729871949253166</v>
      </c>
      <c r="G11" s="1"/>
      <c r="H11" s="1"/>
      <c r="I11" s="1"/>
    </row>
    <row r="12" spans="1:12" x14ac:dyDescent="0.25">
      <c r="A12" s="11" t="s">
        <v>49</v>
      </c>
      <c r="B12" s="38">
        <v>329671</v>
      </c>
      <c r="C12" s="38">
        <v>449536</v>
      </c>
      <c r="D12" s="38">
        <v>4007624</v>
      </c>
      <c r="E12" s="38">
        <v>4005126</v>
      </c>
      <c r="F12" s="13">
        <f t="shared" si="0"/>
        <v>-6.2331196739009442E-2</v>
      </c>
      <c r="G12" s="1"/>
      <c r="H12" s="1"/>
      <c r="I12" s="1"/>
    </row>
    <row r="13" spans="1:12" x14ac:dyDescent="0.25">
      <c r="A13" s="8" t="s">
        <v>50</v>
      </c>
      <c r="B13" s="37">
        <v>845847</v>
      </c>
      <c r="C13" s="37">
        <v>785819</v>
      </c>
      <c r="D13" s="37">
        <v>11926967</v>
      </c>
      <c r="E13" s="37">
        <v>11770001</v>
      </c>
      <c r="F13" s="10">
        <f t="shared" si="0"/>
        <v>-1.3160596486935816</v>
      </c>
      <c r="G13" s="1"/>
      <c r="H13" s="1"/>
      <c r="I13" s="1"/>
    </row>
    <row r="14" spans="1:12" x14ac:dyDescent="0.25">
      <c r="A14" s="11" t="s">
        <v>51</v>
      </c>
      <c r="B14" s="38">
        <v>3727212</v>
      </c>
      <c r="C14" s="38">
        <v>3737651</v>
      </c>
      <c r="D14" s="38">
        <v>42980719</v>
      </c>
      <c r="E14" s="38">
        <v>43987888</v>
      </c>
      <c r="F14" s="13">
        <f t="shared" si="0"/>
        <v>2.3433042150830516</v>
      </c>
      <c r="G14" s="1"/>
      <c r="H14" s="1"/>
      <c r="I14" s="1"/>
    </row>
    <row r="15" spans="1:12" x14ac:dyDescent="0.25">
      <c r="A15" s="8" t="s">
        <v>52</v>
      </c>
      <c r="B15" s="37">
        <v>2692707</v>
      </c>
      <c r="C15" s="37">
        <v>3411579</v>
      </c>
      <c r="D15" s="37">
        <v>32179929</v>
      </c>
      <c r="E15" s="37">
        <v>34665381</v>
      </c>
      <c r="F15" s="10">
        <f t="shared" si="0"/>
        <v>7.723609334253041</v>
      </c>
      <c r="G15" s="1"/>
      <c r="H15" s="1"/>
      <c r="I15" s="1"/>
    </row>
    <row r="16" spans="1:12" x14ac:dyDescent="0.25">
      <c r="A16" s="11" t="s">
        <v>53</v>
      </c>
      <c r="B16" s="38">
        <v>1327168</v>
      </c>
      <c r="C16" s="38">
        <v>1628188</v>
      </c>
      <c r="D16" s="38">
        <v>20579876</v>
      </c>
      <c r="E16" s="38">
        <v>19230397</v>
      </c>
      <c r="F16" s="13">
        <f t="shared" si="0"/>
        <v>-6.5572746891186284</v>
      </c>
      <c r="G16" s="1"/>
      <c r="H16" s="1"/>
      <c r="I16" s="1"/>
    </row>
    <row r="17" spans="1:9" x14ac:dyDescent="0.25">
      <c r="A17" s="8" t="s">
        <v>54</v>
      </c>
      <c r="B17" s="37">
        <v>920702</v>
      </c>
      <c r="C17" s="37">
        <v>1319936</v>
      </c>
      <c r="D17" s="37">
        <v>11113555</v>
      </c>
      <c r="E17" s="37">
        <v>12484448</v>
      </c>
      <c r="F17" s="10">
        <f t="shared" si="0"/>
        <v>12.335323845520179</v>
      </c>
      <c r="G17" s="1"/>
      <c r="H17" s="1"/>
      <c r="I17" s="1"/>
    </row>
    <row r="18" spans="1:9" x14ac:dyDescent="0.25">
      <c r="A18" s="11" t="s">
        <v>55</v>
      </c>
      <c r="B18" s="38">
        <v>240729</v>
      </c>
      <c r="C18" s="38">
        <v>182494</v>
      </c>
      <c r="D18" s="38">
        <v>2756943</v>
      </c>
      <c r="E18" s="38">
        <v>2624459</v>
      </c>
      <c r="F18" s="13">
        <f t="shared" si="0"/>
        <v>-4.8054675051315883</v>
      </c>
      <c r="G18" s="1"/>
      <c r="H18" s="1"/>
      <c r="I18" s="1"/>
    </row>
    <row r="19" spans="1:9" x14ac:dyDescent="0.25">
      <c r="A19" s="8" t="s">
        <v>56</v>
      </c>
      <c r="B19" s="37">
        <v>1290992</v>
      </c>
      <c r="C19" s="37">
        <v>920410</v>
      </c>
      <c r="D19" s="37">
        <v>12251873</v>
      </c>
      <c r="E19" s="37">
        <v>10709195</v>
      </c>
      <c r="F19" s="10">
        <f t="shared" si="0"/>
        <v>-12.591364601967385</v>
      </c>
      <c r="G19" s="1"/>
      <c r="H19" s="1"/>
      <c r="I19" s="1"/>
    </row>
    <row r="20" spans="1:9" x14ac:dyDescent="0.25">
      <c r="A20" s="11" t="s">
        <v>57</v>
      </c>
      <c r="B20" s="38">
        <v>1490635</v>
      </c>
      <c r="C20" s="38">
        <v>1281244</v>
      </c>
      <c r="D20" s="38">
        <v>14632966</v>
      </c>
      <c r="E20" s="38">
        <v>15753003</v>
      </c>
      <c r="F20" s="13">
        <f t="shared" si="0"/>
        <v>7.654203529209326</v>
      </c>
      <c r="G20" s="1"/>
      <c r="H20" s="1"/>
      <c r="I20" s="1"/>
    </row>
    <row r="21" spans="1:9" x14ac:dyDescent="0.25">
      <c r="A21" s="8" t="s">
        <v>58</v>
      </c>
      <c r="B21" s="37">
        <v>1924974</v>
      </c>
      <c r="C21" s="37">
        <v>3200997</v>
      </c>
      <c r="D21" s="37">
        <v>17586682</v>
      </c>
      <c r="E21" s="37">
        <v>22282908</v>
      </c>
      <c r="F21" s="10">
        <f t="shared" si="0"/>
        <v>26.703308787865723</v>
      </c>
      <c r="G21" s="1"/>
      <c r="H21" s="1"/>
      <c r="I21" s="1"/>
    </row>
    <row r="22" spans="1:9" x14ac:dyDescent="0.25">
      <c r="A22" s="11" t="s">
        <v>59</v>
      </c>
      <c r="B22" s="38">
        <v>1819647</v>
      </c>
      <c r="C22" s="38">
        <v>1919125</v>
      </c>
      <c r="D22" s="38">
        <v>21220711</v>
      </c>
      <c r="E22" s="38">
        <v>22650774</v>
      </c>
      <c r="F22" s="13">
        <f t="shared" si="0"/>
        <v>6.7389966339959102</v>
      </c>
      <c r="G22" s="1"/>
      <c r="H22" s="1"/>
      <c r="I22" s="1"/>
    </row>
    <row r="23" spans="1:9" x14ac:dyDescent="0.25">
      <c r="A23" s="8" t="s">
        <v>60</v>
      </c>
      <c r="B23" s="37">
        <v>158686</v>
      </c>
      <c r="C23" s="37">
        <v>199979</v>
      </c>
      <c r="D23" s="37">
        <v>2177690</v>
      </c>
      <c r="E23" s="37">
        <v>2382874</v>
      </c>
      <c r="F23" s="10">
        <f t="shared" si="0"/>
        <v>9.4220940537909428</v>
      </c>
      <c r="G23" s="1"/>
      <c r="H23" s="1"/>
      <c r="I23" s="1"/>
    </row>
    <row r="24" spans="1:9" x14ac:dyDescent="0.25">
      <c r="A24" s="11" t="s">
        <v>61</v>
      </c>
      <c r="B24" s="38">
        <v>191319</v>
      </c>
      <c r="C24" s="38">
        <v>207944</v>
      </c>
      <c r="D24" s="38">
        <v>1683542</v>
      </c>
      <c r="E24" s="38">
        <v>1978988</v>
      </c>
      <c r="F24" s="13">
        <f t="shared" si="0"/>
        <v>17.54907213482052</v>
      </c>
      <c r="G24" s="1"/>
      <c r="H24" s="1"/>
      <c r="I24" s="1"/>
    </row>
    <row r="25" spans="1:9" x14ac:dyDescent="0.25">
      <c r="A25" s="8" t="s">
        <v>62</v>
      </c>
      <c r="B25" s="37">
        <v>66673</v>
      </c>
      <c r="C25" s="37">
        <v>70694</v>
      </c>
      <c r="D25" s="37">
        <v>847227</v>
      </c>
      <c r="E25" s="37">
        <v>843619</v>
      </c>
      <c r="F25" s="10">
        <f t="shared" si="0"/>
        <v>-0.42585989351141507</v>
      </c>
      <c r="G25" s="1"/>
      <c r="H25" s="1"/>
      <c r="I25" s="1"/>
    </row>
    <row r="26" spans="1:9" x14ac:dyDescent="0.25">
      <c r="A26" s="11" t="s">
        <v>63</v>
      </c>
      <c r="B26" s="38">
        <v>141661</v>
      </c>
      <c r="C26" s="38">
        <v>173058</v>
      </c>
      <c r="D26" s="38">
        <v>1965001</v>
      </c>
      <c r="E26" s="38">
        <v>1940790</v>
      </c>
      <c r="F26" s="13">
        <f t="shared" si="0"/>
        <v>-1.2321113322588673</v>
      </c>
      <c r="G26" s="1"/>
      <c r="H26" s="1"/>
      <c r="I26" s="1"/>
    </row>
    <row r="27" spans="1:9" x14ac:dyDescent="0.25">
      <c r="A27" s="8" t="s">
        <v>64</v>
      </c>
      <c r="B27" s="37">
        <v>345372</v>
      </c>
      <c r="C27" s="37">
        <v>376619</v>
      </c>
      <c r="D27" s="37">
        <v>3519673</v>
      </c>
      <c r="E27" s="37">
        <v>3898070</v>
      </c>
      <c r="F27" s="10">
        <f t="shared" si="0"/>
        <v>10.750913508158291</v>
      </c>
      <c r="G27" s="1"/>
      <c r="H27" s="1"/>
      <c r="I27" s="1"/>
    </row>
    <row r="28" spans="1:9" x14ac:dyDescent="0.25">
      <c r="A28" s="11" t="s">
        <v>65</v>
      </c>
      <c r="B28" s="38">
        <v>1274205</v>
      </c>
      <c r="C28" s="38">
        <v>1301295</v>
      </c>
      <c r="D28" s="38">
        <v>16064022</v>
      </c>
      <c r="E28" s="38">
        <v>15969108</v>
      </c>
      <c r="F28" s="13">
        <f t="shared" si="0"/>
        <v>-0.59084829440597275</v>
      </c>
      <c r="G28" s="1"/>
      <c r="H28" s="1"/>
      <c r="I28" s="1"/>
    </row>
    <row r="29" spans="1:9" x14ac:dyDescent="0.25">
      <c r="A29" s="8" t="s">
        <v>66</v>
      </c>
      <c r="B29" s="37">
        <v>520210</v>
      </c>
      <c r="C29" s="37">
        <v>464562</v>
      </c>
      <c r="D29" s="37">
        <v>4486409</v>
      </c>
      <c r="E29" s="37">
        <v>5013940</v>
      </c>
      <c r="F29" s="10">
        <f t="shared" si="0"/>
        <v>11.758424165072782</v>
      </c>
      <c r="G29" s="1"/>
      <c r="H29" s="1"/>
      <c r="I29" s="1"/>
    </row>
    <row r="30" spans="1:9" x14ac:dyDescent="0.25">
      <c r="A30" s="11" t="s">
        <v>67</v>
      </c>
      <c r="B30" s="38">
        <v>332624</v>
      </c>
      <c r="C30" s="38">
        <v>419743</v>
      </c>
      <c r="D30" s="38">
        <v>4544941</v>
      </c>
      <c r="E30" s="38">
        <v>4401203</v>
      </c>
      <c r="F30" s="13">
        <f t="shared" si="0"/>
        <v>-3.1625933097921433</v>
      </c>
      <c r="G30" s="1"/>
      <c r="H30" s="1"/>
      <c r="I30" s="1"/>
    </row>
    <row r="31" spans="1:9" x14ac:dyDescent="0.25">
      <c r="A31" s="8" t="s">
        <v>68</v>
      </c>
      <c r="B31" s="37">
        <v>2908130</v>
      </c>
      <c r="C31" s="37">
        <v>2564561</v>
      </c>
      <c r="D31" s="37">
        <v>31527277</v>
      </c>
      <c r="E31" s="37">
        <v>32771512</v>
      </c>
      <c r="F31" s="10">
        <f t="shared" si="0"/>
        <v>3.9465349322746732</v>
      </c>
      <c r="G31" s="1"/>
      <c r="H31" s="1"/>
      <c r="I31" s="1"/>
    </row>
    <row r="32" spans="1:9" x14ac:dyDescent="0.25">
      <c r="A32" s="11" t="s">
        <v>69</v>
      </c>
      <c r="B32" s="38">
        <v>4802054</v>
      </c>
      <c r="C32" s="38">
        <v>5543556</v>
      </c>
      <c r="D32" s="38">
        <v>57789906</v>
      </c>
      <c r="E32" s="38">
        <v>64028786</v>
      </c>
      <c r="F32" s="13">
        <f t="shared" si="0"/>
        <v>10.795795376445156</v>
      </c>
      <c r="G32" s="1"/>
      <c r="H32" s="1"/>
      <c r="I32" s="1"/>
    </row>
    <row r="33" spans="1:9" x14ac:dyDescent="0.25">
      <c r="A33" s="8" t="s">
        <v>70</v>
      </c>
      <c r="B33" s="37">
        <v>311103</v>
      </c>
      <c r="C33" s="37">
        <v>367013</v>
      </c>
      <c r="D33" s="37">
        <v>3938782</v>
      </c>
      <c r="E33" s="37">
        <v>4351515</v>
      </c>
      <c r="F33" s="10">
        <f t="shared" si="0"/>
        <v>10.478696206086042</v>
      </c>
      <c r="G33" s="1"/>
      <c r="H33" s="1"/>
      <c r="I33" s="1"/>
    </row>
    <row r="34" spans="1:9" x14ac:dyDescent="0.25">
      <c r="A34" s="11" t="s">
        <v>71</v>
      </c>
      <c r="B34" s="38">
        <v>66754</v>
      </c>
      <c r="C34" s="38">
        <v>43301</v>
      </c>
      <c r="D34" s="38">
        <v>965261</v>
      </c>
      <c r="E34" s="38">
        <v>736507</v>
      </c>
      <c r="F34" s="13">
        <f t="shared" si="0"/>
        <v>-23.698668028647177</v>
      </c>
      <c r="G34" s="1"/>
      <c r="H34" s="1"/>
      <c r="I34" s="1"/>
    </row>
    <row r="35" spans="1:9" x14ac:dyDescent="0.25">
      <c r="A35" s="14" t="s">
        <v>72</v>
      </c>
      <c r="B35" s="15">
        <f>SUM(B7:B34)</f>
        <v>35710258</v>
      </c>
      <c r="C35" s="15">
        <f t="shared" ref="C35:E35" si="1">SUM(C7:C34)</f>
        <v>39260281</v>
      </c>
      <c r="D35" s="15">
        <f t="shared" si="1"/>
        <v>413043817</v>
      </c>
      <c r="E35" s="15">
        <f t="shared" si="1"/>
        <v>432531686</v>
      </c>
      <c r="F35" s="16">
        <f t="shared" si="0"/>
        <v>4.7181117832832768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12265299</v>
      </c>
      <c r="C38" s="41">
        <f>D7</f>
        <v>11916997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71120325</v>
      </c>
      <c r="G38" s="42">
        <f>LOOKUP(E38,$A$38:$A$65,$C$38:$C$65)</f>
        <v>69910955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2202815</v>
      </c>
      <c r="C39" s="41">
        <f t="shared" ref="C39:C65" si="5">D8</f>
        <v>2510735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64028786</v>
      </c>
      <c r="G39" s="42">
        <f t="shared" ref="G39:G65" si="8">LOOKUP(E39,$A$38:$A$65,$C$38:$C$65)</f>
        <v>57789906</v>
      </c>
    </row>
    <row r="40" spans="1:9" x14ac:dyDescent="0.25">
      <c r="A40" s="42" t="str">
        <f t="shared" si="3"/>
        <v>ALMERIA</v>
      </c>
      <c r="B40" s="41">
        <f t="shared" si="4"/>
        <v>3872428</v>
      </c>
      <c r="C40" s="41">
        <f t="shared" si="5"/>
        <v>3957539</v>
      </c>
      <c r="D40" s="41">
        <f t="shared" si="6"/>
        <v>21</v>
      </c>
      <c r="E40" s="42" t="str">
        <f t="shared" si="2"/>
        <v>BARCELONA</v>
      </c>
      <c r="F40" s="42">
        <f t="shared" si="7"/>
        <v>43987888</v>
      </c>
      <c r="G40" s="42">
        <f t="shared" si="8"/>
        <v>42980719</v>
      </c>
    </row>
    <row r="41" spans="1:9" x14ac:dyDescent="0.25">
      <c r="A41" s="42" t="str">
        <f t="shared" si="3"/>
        <v>AVILES</v>
      </c>
      <c r="B41" s="41">
        <f t="shared" si="4"/>
        <v>4590327</v>
      </c>
      <c r="C41" s="41">
        <f t="shared" si="5"/>
        <v>4000015</v>
      </c>
      <c r="D41" s="41">
        <f t="shared" si="6"/>
        <v>16</v>
      </c>
      <c r="E41" s="42" t="str">
        <f t="shared" si="2"/>
        <v>BILBAO</v>
      </c>
      <c r="F41" s="42">
        <f t="shared" si="7"/>
        <v>34665381</v>
      </c>
      <c r="G41" s="42">
        <f t="shared" si="8"/>
        <v>32179929</v>
      </c>
    </row>
    <row r="42" spans="1:9" x14ac:dyDescent="0.25">
      <c r="A42" s="42" t="str">
        <f t="shared" si="3"/>
        <v>BAHIA DE ALGECIRAS</v>
      </c>
      <c r="B42" s="41">
        <f t="shared" si="4"/>
        <v>71120325</v>
      </c>
      <c r="C42" s="41">
        <f t="shared" si="5"/>
        <v>69910955</v>
      </c>
      <c r="D42" s="41">
        <f t="shared" si="6"/>
        <v>1</v>
      </c>
      <c r="E42" s="42" t="str">
        <f t="shared" si="2"/>
        <v>TARRAGONA</v>
      </c>
      <c r="F42" s="42">
        <f t="shared" si="7"/>
        <v>32771512</v>
      </c>
      <c r="G42" s="42">
        <f t="shared" si="8"/>
        <v>31527277</v>
      </c>
    </row>
    <row r="43" spans="1:9" x14ac:dyDescent="0.25">
      <c r="A43" s="42" t="str">
        <f t="shared" si="3"/>
        <v>BAHIA DE CADIZ</v>
      </c>
      <c r="B43" s="41">
        <f t="shared" si="4"/>
        <v>4005126</v>
      </c>
      <c r="C43" s="41">
        <f t="shared" si="5"/>
        <v>4007624</v>
      </c>
      <c r="D43" s="41">
        <f t="shared" si="6"/>
        <v>19</v>
      </c>
      <c r="E43" s="42" t="str">
        <f t="shared" si="2"/>
        <v>LAS PALMAS</v>
      </c>
      <c r="F43" s="42">
        <f t="shared" si="7"/>
        <v>22650774</v>
      </c>
      <c r="G43" s="42">
        <f t="shared" si="8"/>
        <v>21220711</v>
      </c>
    </row>
    <row r="44" spans="1:9" x14ac:dyDescent="0.25">
      <c r="A44" s="42" t="str">
        <f t="shared" si="3"/>
        <v>BALEARES</v>
      </c>
      <c r="B44" s="41">
        <f t="shared" si="4"/>
        <v>11770001</v>
      </c>
      <c r="C44" s="41">
        <f t="shared" si="5"/>
        <v>11926967</v>
      </c>
      <c r="D44" s="41">
        <f t="shared" si="6"/>
        <v>13</v>
      </c>
      <c r="E44" s="42" t="str">
        <f t="shared" si="2"/>
        <v>HUELVA</v>
      </c>
      <c r="F44" s="42">
        <f t="shared" si="7"/>
        <v>22282908</v>
      </c>
      <c r="G44" s="42">
        <f t="shared" si="8"/>
        <v>17586682</v>
      </c>
    </row>
    <row r="45" spans="1:9" x14ac:dyDescent="0.25">
      <c r="A45" s="42" t="str">
        <f t="shared" si="3"/>
        <v>BARCELONA</v>
      </c>
      <c r="B45" s="41">
        <f t="shared" si="4"/>
        <v>43987888</v>
      </c>
      <c r="C45" s="41">
        <f t="shared" si="5"/>
        <v>42980719</v>
      </c>
      <c r="D45" s="41">
        <f t="shared" si="6"/>
        <v>3</v>
      </c>
      <c r="E45" s="42" t="str">
        <f t="shared" si="2"/>
        <v>CARTAGENA</v>
      </c>
      <c r="F45" s="42">
        <f t="shared" si="7"/>
        <v>19230397</v>
      </c>
      <c r="G45" s="42">
        <f t="shared" si="8"/>
        <v>20579876</v>
      </c>
    </row>
    <row r="46" spans="1:9" x14ac:dyDescent="0.25">
      <c r="A46" s="42" t="str">
        <f t="shared" si="3"/>
        <v>BILBAO</v>
      </c>
      <c r="B46" s="41">
        <f t="shared" si="4"/>
        <v>34665381</v>
      </c>
      <c r="C46" s="41">
        <f t="shared" si="5"/>
        <v>32179929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15969108</v>
      </c>
      <c r="G46" s="42">
        <f t="shared" si="8"/>
        <v>16064022</v>
      </c>
    </row>
    <row r="47" spans="1:9" x14ac:dyDescent="0.25">
      <c r="A47" s="42" t="str">
        <f t="shared" si="3"/>
        <v>CARTAGENA</v>
      </c>
      <c r="B47" s="41">
        <f t="shared" si="4"/>
        <v>19230397</v>
      </c>
      <c r="C47" s="41">
        <f t="shared" si="5"/>
        <v>20579876</v>
      </c>
      <c r="D47" s="41">
        <f t="shared" si="6"/>
        <v>8</v>
      </c>
      <c r="E47" s="42" t="str">
        <f t="shared" si="2"/>
        <v>GIJON</v>
      </c>
      <c r="F47" s="42">
        <f t="shared" si="7"/>
        <v>15753003</v>
      </c>
      <c r="G47" s="42">
        <f t="shared" si="8"/>
        <v>14632966</v>
      </c>
    </row>
    <row r="48" spans="1:9" x14ac:dyDescent="0.25">
      <c r="A48" s="42" t="str">
        <f t="shared" si="3"/>
        <v>CASTELLON</v>
      </c>
      <c r="B48" s="41">
        <f t="shared" si="4"/>
        <v>12484448</v>
      </c>
      <c r="C48" s="41">
        <f t="shared" si="5"/>
        <v>11113555</v>
      </c>
      <c r="D48" s="41">
        <f t="shared" si="6"/>
        <v>11</v>
      </c>
      <c r="E48" s="42" t="str">
        <f t="shared" si="2"/>
        <v>CASTELLON</v>
      </c>
      <c r="F48" s="42">
        <f t="shared" si="7"/>
        <v>12484448</v>
      </c>
      <c r="G48" s="42">
        <f t="shared" si="8"/>
        <v>11113555</v>
      </c>
    </row>
    <row r="49" spans="1:7" x14ac:dyDescent="0.25">
      <c r="A49" s="42" t="str">
        <f t="shared" si="3"/>
        <v>CEUTA</v>
      </c>
      <c r="B49" s="41">
        <f t="shared" si="4"/>
        <v>2624459</v>
      </c>
      <c r="C49" s="41">
        <f t="shared" si="5"/>
        <v>2756943</v>
      </c>
      <c r="D49" s="41">
        <f t="shared" si="6"/>
        <v>22</v>
      </c>
      <c r="E49" s="42" t="str">
        <f t="shared" si="2"/>
        <v>A CORUÑA</v>
      </c>
      <c r="F49" s="42">
        <f t="shared" si="7"/>
        <v>12265299</v>
      </c>
      <c r="G49" s="42">
        <f t="shared" si="8"/>
        <v>11916997</v>
      </c>
    </row>
    <row r="50" spans="1:7" x14ac:dyDescent="0.25">
      <c r="A50" s="42" t="str">
        <f t="shared" si="3"/>
        <v>FERROL-SAN CIBRAO</v>
      </c>
      <c r="B50" s="41">
        <f t="shared" si="4"/>
        <v>10709195</v>
      </c>
      <c r="C50" s="41">
        <f t="shared" si="5"/>
        <v>12251873</v>
      </c>
      <c r="D50" s="41">
        <f t="shared" si="6"/>
        <v>14</v>
      </c>
      <c r="E50" s="42" t="str">
        <f t="shared" si="2"/>
        <v>BALEARES</v>
      </c>
      <c r="F50" s="42">
        <f t="shared" si="7"/>
        <v>11770001</v>
      </c>
      <c r="G50" s="42">
        <f t="shared" si="8"/>
        <v>11926967</v>
      </c>
    </row>
    <row r="51" spans="1:7" x14ac:dyDescent="0.25">
      <c r="A51" s="42" t="str">
        <f t="shared" si="3"/>
        <v>GIJON</v>
      </c>
      <c r="B51" s="41">
        <f t="shared" si="4"/>
        <v>15753003</v>
      </c>
      <c r="C51" s="41">
        <f t="shared" si="5"/>
        <v>14632966</v>
      </c>
      <c r="D51" s="41">
        <f t="shared" si="6"/>
        <v>10</v>
      </c>
      <c r="E51" s="42" t="str">
        <f t="shared" si="2"/>
        <v>FERROL-SAN CIBRAO</v>
      </c>
      <c r="F51" s="42">
        <f t="shared" si="7"/>
        <v>10709195</v>
      </c>
      <c r="G51" s="42">
        <f t="shared" si="8"/>
        <v>12251873</v>
      </c>
    </row>
    <row r="52" spans="1:7" x14ac:dyDescent="0.25">
      <c r="A52" s="42" t="str">
        <f t="shared" si="3"/>
        <v>HUELVA</v>
      </c>
      <c r="B52" s="41">
        <f t="shared" si="4"/>
        <v>22282908</v>
      </c>
      <c r="C52" s="41">
        <f t="shared" si="5"/>
        <v>17586682</v>
      </c>
      <c r="D52" s="41">
        <f t="shared" si="6"/>
        <v>7</v>
      </c>
      <c r="E52" s="42" t="str">
        <f t="shared" si="2"/>
        <v>SANTANDER</v>
      </c>
      <c r="F52" s="42">
        <f t="shared" si="7"/>
        <v>5013940</v>
      </c>
      <c r="G52" s="42">
        <f t="shared" si="8"/>
        <v>4486409</v>
      </c>
    </row>
    <row r="53" spans="1:7" x14ac:dyDescent="0.25">
      <c r="A53" s="42" t="str">
        <f t="shared" si="3"/>
        <v>LAS PALMAS</v>
      </c>
      <c r="B53" s="41">
        <f t="shared" si="4"/>
        <v>22650774</v>
      </c>
      <c r="C53" s="41">
        <f t="shared" si="5"/>
        <v>21220711</v>
      </c>
      <c r="D53" s="41">
        <f t="shared" si="6"/>
        <v>6</v>
      </c>
      <c r="E53" s="42" t="str">
        <f t="shared" si="2"/>
        <v>AVILES</v>
      </c>
      <c r="F53" s="42">
        <f t="shared" si="7"/>
        <v>4590327</v>
      </c>
      <c r="G53" s="42">
        <f t="shared" si="8"/>
        <v>4000015</v>
      </c>
    </row>
    <row r="54" spans="1:7" x14ac:dyDescent="0.25">
      <c r="A54" s="42" t="str">
        <f t="shared" si="3"/>
        <v>MALAGA</v>
      </c>
      <c r="B54" s="41">
        <f t="shared" si="4"/>
        <v>2382874</v>
      </c>
      <c r="C54" s="41">
        <f t="shared" si="5"/>
        <v>2177690</v>
      </c>
      <c r="D54" s="41">
        <f t="shared" si="6"/>
        <v>23</v>
      </c>
      <c r="E54" s="42" t="str">
        <f t="shared" si="2"/>
        <v>SEVILLA</v>
      </c>
      <c r="F54" s="42">
        <f t="shared" si="7"/>
        <v>4401203</v>
      </c>
      <c r="G54" s="42">
        <f t="shared" si="8"/>
        <v>4544941</v>
      </c>
    </row>
    <row r="55" spans="1:7" x14ac:dyDescent="0.25">
      <c r="A55" s="42" t="str">
        <f t="shared" si="3"/>
        <v>MARIN Y RIA DE PONTEVEDRA</v>
      </c>
      <c r="B55" s="41">
        <f t="shared" si="4"/>
        <v>1978988</v>
      </c>
      <c r="C55" s="41">
        <f t="shared" si="5"/>
        <v>1683542</v>
      </c>
      <c r="D55" s="41">
        <f t="shared" si="6"/>
        <v>25</v>
      </c>
      <c r="E55" s="42" t="str">
        <f t="shared" si="2"/>
        <v>VIGO</v>
      </c>
      <c r="F55" s="42">
        <f t="shared" si="7"/>
        <v>4351515</v>
      </c>
      <c r="G55" s="42">
        <f t="shared" si="8"/>
        <v>3938782</v>
      </c>
    </row>
    <row r="56" spans="1:7" x14ac:dyDescent="0.25">
      <c r="A56" s="42" t="str">
        <f t="shared" si="3"/>
        <v>MELILLA</v>
      </c>
      <c r="B56" s="41">
        <f t="shared" si="4"/>
        <v>843619</v>
      </c>
      <c r="C56" s="41">
        <f t="shared" si="5"/>
        <v>847227</v>
      </c>
      <c r="D56" s="41">
        <f t="shared" si="6"/>
        <v>27</v>
      </c>
      <c r="E56" s="42" t="str">
        <f t="shared" si="2"/>
        <v>BAHIA DE CADIZ</v>
      </c>
      <c r="F56" s="42">
        <f t="shared" si="7"/>
        <v>4005126</v>
      </c>
      <c r="G56" s="42">
        <f t="shared" si="8"/>
        <v>4007624</v>
      </c>
    </row>
    <row r="57" spans="1:7" x14ac:dyDescent="0.25">
      <c r="A57" s="42" t="str">
        <f t="shared" si="3"/>
        <v>MOTRIL</v>
      </c>
      <c r="B57" s="41">
        <f t="shared" si="4"/>
        <v>1940790</v>
      </c>
      <c r="C57" s="41">
        <f t="shared" si="5"/>
        <v>1965001</v>
      </c>
      <c r="D57" s="41">
        <f t="shared" si="6"/>
        <v>26</v>
      </c>
      <c r="E57" s="42" t="str">
        <f t="shared" si="2"/>
        <v>PASAIA</v>
      </c>
      <c r="F57" s="42">
        <f t="shared" si="7"/>
        <v>3898070</v>
      </c>
      <c r="G57" s="42">
        <f t="shared" si="8"/>
        <v>3519673</v>
      </c>
    </row>
    <row r="58" spans="1:7" x14ac:dyDescent="0.25">
      <c r="A58" s="42" t="str">
        <f t="shared" si="3"/>
        <v>PASAIA</v>
      </c>
      <c r="B58" s="41">
        <f t="shared" si="4"/>
        <v>3898070</v>
      </c>
      <c r="C58" s="41">
        <f t="shared" si="5"/>
        <v>3519673</v>
      </c>
      <c r="D58" s="41">
        <f t="shared" si="6"/>
        <v>20</v>
      </c>
      <c r="E58" s="42" t="str">
        <f t="shared" si="2"/>
        <v>ALMERIA</v>
      </c>
      <c r="F58" s="42">
        <f t="shared" si="7"/>
        <v>3872428</v>
      </c>
      <c r="G58" s="42">
        <f t="shared" si="8"/>
        <v>3957539</v>
      </c>
    </row>
    <row r="59" spans="1:7" x14ac:dyDescent="0.25">
      <c r="A59" s="42" t="str">
        <f t="shared" si="3"/>
        <v>SANTA CRUZ DE TENERIFE</v>
      </c>
      <c r="B59" s="41">
        <f t="shared" si="4"/>
        <v>15969108</v>
      </c>
      <c r="C59" s="41">
        <f t="shared" si="5"/>
        <v>16064022</v>
      </c>
      <c r="D59" s="41">
        <f t="shared" si="6"/>
        <v>9</v>
      </c>
      <c r="E59" s="42" t="str">
        <f t="shared" si="2"/>
        <v>CEUTA</v>
      </c>
      <c r="F59" s="42">
        <f t="shared" si="7"/>
        <v>2624459</v>
      </c>
      <c r="G59" s="42">
        <f t="shared" si="8"/>
        <v>2756943</v>
      </c>
    </row>
    <row r="60" spans="1:7" x14ac:dyDescent="0.25">
      <c r="A60" s="42" t="str">
        <f t="shared" si="3"/>
        <v>SANTANDER</v>
      </c>
      <c r="B60" s="41">
        <f t="shared" si="4"/>
        <v>5013940</v>
      </c>
      <c r="C60" s="41">
        <f t="shared" si="5"/>
        <v>4486409</v>
      </c>
      <c r="D60" s="41">
        <f t="shared" si="6"/>
        <v>15</v>
      </c>
      <c r="E60" s="42" t="str">
        <f t="shared" si="2"/>
        <v>MALAGA</v>
      </c>
      <c r="F60" s="42">
        <f t="shared" si="7"/>
        <v>2382874</v>
      </c>
      <c r="G60" s="42">
        <f t="shared" si="8"/>
        <v>2177690</v>
      </c>
    </row>
    <row r="61" spans="1:7" x14ac:dyDescent="0.25">
      <c r="A61" s="42" t="str">
        <f t="shared" si="3"/>
        <v>SEVILLA</v>
      </c>
      <c r="B61" s="41">
        <f t="shared" si="4"/>
        <v>4401203</v>
      </c>
      <c r="C61" s="41">
        <f t="shared" si="5"/>
        <v>4544941</v>
      </c>
      <c r="D61" s="41">
        <f t="shared" si="6"/>
        <v>17</v>
      </c>
      <c r="E61" s="42" t="str">
        <f t="shared" si="2"/>
        <v>ALICANTE</v>
      </c>
      <c r="F61" s="42">
        <f t="shared" si="7"/>
        <v>2202815</v>
      </c>
      <c r="G61" s="42">
        <f t="shared" si="8"/>
        <v>2510735</v>
      </c>
    </row>
    <row r="62" spans="1:7" x14ac:dyDescent="0.25">
      <c r="A62" s="42" t="str">
        <f t="shared" si="3"/>
        <v>TARRAGONA</v>
      </c>
      <c r="B62" s="41">
        <f t="shared" si="4"/>
        <v>32771512</v>
      </c>
      <c r="C62" s="41">
        <f t="shared" si="5"/>
        <v>31527277</v>
      </c>
      <c r="D62" s="41">
        <f t="shared" si="6"/>
        <v>5</v>
      </c>
      <c r="E62" s="42" t="str">
        <f t="shared" si="2"/>
        <v>MARIN Y RIA DE PONTEVEDRA</v>
      </c>
      <c r="F62" s="42">
        <f t="shared" si="7"/>
        <v>1978988</v>
      </c>
      <c r="G62" s="42">
        <f t="shared" si="8"/>
        <v>1683542</v>
      </c>
    </row>
    <row r="63" spans="1:7" x14ac:dyDescent="0.25">
      <c r="A63" s="42" t="str">
        <f t="shared" si="3"/>
        <v>VALENCIA</v>
      </c>
      <c r="B63" s="41">
        <f t="shared" si="4"/>
        <v>64028786</v>
      </c>
      <c r="C63" s="41">
        <f t="shared" si="5"/>
        <v>57789906</v>
      </c>
      <c r="D63" s="41">
        <f t="shared" si="6"/>
        <v>2</v>
      </c>
      <c r="E63" s="42" t="str">
        <f t="shared" si="2"/>
        <v>MOTRIL</v>
      </c>
      <c r="F63" s="42">
        <f t="shared" si="7"/>
        <v>1940790</v>
      </c>
      <c r="G63" s="42">
        <f t="shared" si="8"/>
        <v>1965001</v>
      </c>
    </row>
    <row r="64" spans="1:7" x14ac:dyDescent="0.25">
      <c r="A64" s="42" t="str">
        <f t="shared" si="3"/>
        <v>VIGO</v>
      </c>
      <c r="B64" s="41">
        <f t="shared" si="4"/>
        <v>4351515</v>
      </c>
      <c r="C64" s="41">
        <f t="shared" si="5"/>
        <v>3938782</v>
      </c>
      <c r="D64" s="41">
        <f t="shared" si="6"/>
        <v>18</v>
      </c>
      <c r="E64" s="42" t="str">
        <f t="shared" si="2"/>
        <v>MELILLA</v>
      </c>
      <c r="F64" s="42">
        <f t="shared" si="7"/>
        <v>843619</v>
      </c>
      <c r="G64" s="42">
        <f t="shared" si="8"/>
        <v>847227</v>
      </c>
    </row>
    <row r="65" spans="1:7" x14ac:dyDescent="0.25">
      <c r="A65" s="42" t="str">
        <f t="shared" si="3"/>
        <v>VILAGARCIA</v>
      </c>
      <c r="B65" s="41">
        <f t="shared" si="4"/>
        <v>736507</v>
      </c>
      <c r="C65" s="41">
        <f t="shared" si="5"/>
        <v>965261</v>
      </c>
      <c r="D65" s="41">
        <f t="shared" si="6"/>
        <v>28</v>
      </c>
      <c r="E65" s="42" t="str">
        <f t="shared" si="2"/>
        <v>VILAGARCIA</v>
      </c>
      <c r="F65" s="42">
        <f t="shared" si="7"/>
        <v>736507</v>
      </c>
      <c r="G65" s="42">
        <f t="shared" si="8"/>
        <v>965261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1027436</v>
      </c>
      <c r="C7" s="37">
        <v>996730</v>
      </c>
      <c r="D7" s="37">
        <v>11496378</v>
      </c>
      <c r="E7" s="37">
        <v>11876056</v>
      </c>
      <c r="F7" s="10">
        <f>((E7*100)/D7)-100</f>
        <v>3.3025879977154489</v>
      </c>
      <c r="G7" s="1"/>
      <c r="H7" s="1"/>
      <c r="I7" s="1"/>
    </row>
    <row r="8" spans="1:12" x14ac:dyDescent="0.25">
      <c r="A8" s="11" t="s">
        <v>45</v>
      </c>
      <c r="B8" s="38">
        <v>185407</v>
      </c>
      <c r="C8" s="38">
        <v>219557</v>
      </c>
      <c r="D8" s="38">
        <v>2485821</v>
      </c>
      <c r="E8" s="38">
        <v>2189152</v>
      </c>
      <c r="F8" s="13">
        <f t="shared" ref="F8:F35" si="0">((E8*100)/D8)-100</f>
        <v>-11.934447411941562</v>
      </c>
      <c r="G8" s="1"/>
      <c r="H8" s="1"/>
      <c r="I8" s="1"/>
    </row>
    <row r="9" spans="1:12" x14ac:dyDescent="0.25">
      <c r="A9" s="8" t="s">
        <v>46</v>
      </c>
      <c r="B9" s="37">
        <v>278922</v>
      </c>
      <c r="C9" s="37">
        <v>317013</v>
      </c>
      <c r="D9" s="37">
        <v>3836168</v>
      </c>
      <c r="E9" s="37">
        <v>3774078</v>
      </c>
      <c r="F9" s="10">
        <f t="shared" si="0"/>
        <v>-1.6185422536239287</v>
      </c>
      <c r="G9" s="1"/>
      <c r="H9" s="1"/>
      <c r="I9" s="1"/>
    </row>
    <row r="10" spans="1:12" x14ac:dyDescent="0.25">
      <c r="A10" s="11" t="s">
        <v>47</v>
      </c>
      <c r="B10" s="38">
        <v>282259</v>
      </c>
      <c r="C10" s="38">
        <v>349659</v>
      </c>
      <c r="D10" s="38">
        <v>3950444</v>
      </c>
      <c r="E10" s="38">
        <v>4540549</v>
      </c>
      <c r="F10" s="13">
        <f t="shared" si="0"/>
        <v>14.937688016840639</v>
      </c>
      <c r="G10" s="1"/>
      <c r="H10" s="1"/>
      <c r="I10" s="1"/>
    </row>
    <row r="11" spans="1:12" x14ac:dyDescent="0.25">
      <c r="A11" s="8" t="s">
        <v>48</v>
      </c>
      <c r="B11" s="37">
        <v>5589876</v>
      </c>
      <c r="C11" s="37">
        <v>6105594</v>
      </c>
      <c r="D11" s="37">
        <v>64203256</v>
      </c>
      <c r="E11" s="37">
        <v>66000960</v>
      </c>
      <c r="F11" s="10">
        <f t="shared" si="0"/>
        <v>2.8000199865252995</v>
      </c>
      <c r="G11" s="1"/>
      <c r="H11" s="1"/>
      <c r="I11" s="1"/>
    </row>
    <row r="12" spans="1:12" x14ac:dyDescent="0.25">
      <c r="A12" s="11" t="s">
        <v>49</v>
      </c>
      <c r="B12" s="38">
        <v>318552</v>
      </c>
      <c r="C12" s="38">
        <v>418520</v>
      </c>
      <c r="D12" s="38">
        <v>3835981</v>
      </c>
      <c r="E12" s="38">
        <v>3833966</v>
      </c>
      <c r="F12" s="13">
        <f t="shared" si="0"/>
        <v>-5.2528935883671579E-2</v>
      </c>
      <c r="G12" s="1"/>
      <c r="H12" s="1"/>
      <c r="I12" s="1"/>
    </row>
    <row r="13" spans="1:12" x14ac:dyDescent="0.25">
      <c r="A13" s="8" t="s">
        <v>50</v>
      </c>
      <c r="B13" s="37">
        <v>842324</v>
      </c>
      <c r="C13" s="37">
        <v>782233</v>
      </c>
      <c r="D13" s="37">
        <v>11753831</v>
      </c>
      <c r="E13" s="37">
        <v>11577037</v>
      </c>
      <c r="F13" s="10">
        <f t="shared" si="0"/>
        <v>-1.5041393737922562</v>
      </c>
      <c r="G13" s="1"/>
      <c r="H13" s="1"/>
      <c r="I13" s="1"/>
    </row>
    <row r="14" spans="1:12" x14ac:dyDescent="0.25">
      <c r="A14" s="11" t="s">
        <v>51</v>
      </c>
      <c r="B14" s="38">
        <v>3673434</v>
      </c>
      <c r="C14" s="38">
        <v>3676009</v>
      </c>
      <c r="D14" s="38">
        <v>41793734</v>
      </c>
      <c r="E14" s="38">
        <v>42876955</v>
      </c>
      <c r="F14" s="13">
        <f t="shared" si="0"/>
        <v>2.5918263249701567</v>
      </c>
      <c r="G14" s="1"/>
      <c r="H14" s="1"/>
      <c r="I14" s="1"/>
    </row>
    <row r="15" spans="1:12" x14ac:dyDescent="0.25">
      <c r="A15" s="8" t="s">
        <v>52</v>
      </c>
      <c r="B15" s="37">
        <v>2590205</v>
      </c>
      <c r="C15" s="37">
        <v>3338377</v>
      </c>
      <c r="D15" s="37">
        <v>31604448</v>
      </c>
      <c r="E15" s="37">
        <v>33660821</v>
      </c>
      <c r="F15" s="10">
        <f t="shared" si="0"/>
        <v>6.5065936288461614</v>
      </c>
      <c r="G15" s="1"/>
      <c r="H15" s="1"/>
      <c r="I15" s="1"/>
    </row>
    <row r="16" spans="1:12" x14ac:dyDescent="0.25">
      <c r="A16" s="11" t="s">
        <v>53</v>
      </c>
      <c r="B16" s="38">
        <v>1323848</v>
      </c>
      <c r="C16" s="38">
        <v>1621623</v>
      </c>
      <c r="D16" s="38">
        <v>20513425</v>
      </c>
      <c r="E16" s="38">
        <v>19173399</v>
      </c>
      <c r="F16" s="13">
        <f t="shared" si="0"/>
        <v>-6.5324342473282684</v>
      </c>
      <c r="G16" s="1"/>
      <c r="H16" s="1"/>
      <c r="I16" s="1"/>
    </row>
    <row r="17" spans="1:9" x14ac:dyDescent="0.25">
      <c r="A17" s="8" t="s">
        <v>54</v>
      </c>
      <c r="B17" s="37">
        <v>917844</v>
      </c>
      <c r="C17" s="37">
        <v>1317543</v>
      </c>
      <c r="D17" s="37">
        <v>11073077</v>
      </c>
      <c r="E17" s="37">
        <v>12446926</v>
      </c>
      <c r="F17" s="10">
        <f t="shared" si="0"/>
        <v>12.407111410857169</v>
      </c>
      <c r="G17" s="1"/>
      <c r="H17" s="1"/>
      <c r="I17" s="1"/>
    </row>
    <row r="18" spans="1:9" x14ac:dyDescent="0.25">
      <c r="A18" s="11" t="s">
        <v>55</v>
      </c>
      <c r="B18" s="38">
        <v>188126</v>
      </c>
      <c r="C18" s="38">
        <v>110813</v>
      </c>
      <c r="D18" s="38">
        <v>2201751</v>
      </c>
      <c r="E18" s="38">
        <v>1976384</v>
      </c>
      <c r="F18" s="13">
        <f t="shared" si="0"/>
        <v>-10.235807772995216</v>
      </c>
      <c r="G18" s="1"/>
      <c r="H18" s="1"/>
      <c r="I18" s="1"/>
    </row>
    <row r="19" spans="1:9" x14ac:dyDescent="0.25">
      <c r="A19" s="8" t="s">
        <v>56</v>
      </c>
      <c r="B19" s="37">
        <v>1288198</v>
      </c>
      <c r="C19" s="37">
        <v>919654</v>
      </c>
      <c r="D19" s="37">
        <v>12232590</v>
      </c>
      <c r="E19" s="37">
        <v>10680603</v>
      </c>
      <c r="F19" s="10">
        <f t="shared" si="0"/>
        <v>-12.687313152815548</v>
      </c>
      <c r="G19" s="1"/>
      <c r="H19" s="1"/>
      <c r="I19" s="1"/>
    </row>
    <row r="20" spans="1:9" x14ac:dyDescent="0.25">
      <c r="A20" s="11" t="s">
        <v>57</v>
      </c>
      <c r="B20" s="38">
        <v>1479361</v>
      </c>
      <c r="C20" s="38">
        <v>1266445</v>
      </c>
      <c r="D20" s="38">
        <v>14497282</v>
      </c>
      <c r="E20" s="38">
        <v>15614032</v>
      </c>
      <c r="F20" s="13">
        <f t="shared" si="0"/>
        <v>7.7031680835069665</v>
      </c>
      <c r="G20" s="1"/>
      <c r="H20" s="1"/>
      <c r="I20" s="1"/>
    </row>
    <row r="21" spans="1:9" x14ac:dyDescent="0.25">
      <c r="A21" s="8" t="s">
        <v>58</v>
      </c>
      <c r="B21" s="37">
        <v>1922264</v>
      </c>
      <c r="C21" s="37">
        <v>3174398</v>
      </c>
      <c r="D21" s="37">
        <v>17538873</v>
      </c>
      <c r="E21" s="37">
        <v>22091027</v>
      </c>
      <c r="F21" s="10">
        <f t="shared" si="0"/>
        <v>25.954655125218139</v>
      </c>
      <c r="G21" s="1"/>
      <c r="H21" s="1"/>
      <c r="I21" s="1"/>
    </row>
    <row r="22" spans="1:9" x14ac:dyDescent="0.25">
      <c r="A22" s="11" t="s">
        <v>59</v>
      </c>
      <c r="B22" s="38">
        <v>1602386</v>
      </c>
      <c r="C22" s="38">
        <v>1719589</v>
      </c>
      <c r="D22" s="38">
        <v>19034434</v>
      </c>
      <c r="E22" s="38">
        <v>20448783</v>
      </c>
      <c r="F22" s="13">
        <f t="shared" si="0"/>
        <v>7.4304757367621193</v>
      </c>
      <c r="G22" s="1"/>
      <c r="H22" s="1"/>
      <c r="I22" s="1"/>
    </row>
    <row r="23" spans="1:9" x14ac:dyDescent="0.25">
      <c r="A23" s="8" t="s">
        <v>60</v>
      </c>
      <c r="B23" s="37">
        <v>152966</v>
      </c>
      <c r="C23" s="37">
        <v>195030</v>
      </c>
      <c r="D23" s="37">
        <v>2075342</v>
      </c>
      <c r="E23" s="37">
        <v>2261828</v>
      </c>
      <c r="F23" s="10">
        <f t="shared" si="0"/>
        <v>8.985796076020236</v>
      </c>
      <c r="G23" s="1"/>
      <c r="H23" s="1"/>
      <c r="I23" s="1"/>
    </row>
    <row r="24" spans="1:9" x14ac:dyDescent="0.25">
      <c r="A24" s="11" t="s">
        <v>61</v>
      </c>
      <c r="B24" s="38">
        <v>187689</v>
      </c>
      <c r="C24" s="38">
        <v>204583</v>
      </c>
      <c r="D24" s="38">
        <v>1641928</v>
      </c>
      <c r="E24" s="38">
        <v>1938694</v>
      </c>
      <c r="F24" s="13">
        <f t="shared" si="0"/>
        <v>18.074239552526052</v>
      </c>
      <c r="G24" s="1"/>
      <c r="H24" s="1"/>
      <c r="I24" s="1"/>
    </row>
    <row r="25" spans="1:9" x14ac:dyDescent="0.25">
      <c r="A25" s="8" t="s">
        <v>62</v>
      </c>
      <c r="B25" s="37">
        <v>63472</v>
      </c>
      <c r="C25" s="37">
        <v>66612</v>
      </c>
      <c r="D25" s="37">
        <v>823202</v>
      </c>
      <c r="E25" s="37">
        <v>818329</v>
      </c>
      <c r="F25" s="10">
        <f t="shared" si="0"/>
        <v>-0.59195677367158339</v>
      </c>
      <c r="G25" s="1"/>
      <c r="H25" s="1"/>
      <c r="I25" s="1"/>
    </row>
    <row r="26" spans="1:9" x14ac:dyDescent="0.25">
      <c r="A26" s="11" t="s">
        <v>63</v>
      </c>
      <c r="B26" s="38">
        <v>140141</v>
      </c>
      <c r="C26" s="38">
        <v>170813</v>
      </c>
      <c r="D26" s="38">
        <v>1945316</v>
      </c>
      <c r="E26" s="38">
        <v>1925657</v>
      </c>
      <c r="F26" s="13">
        <f t="shared" si="0"/>
        <v>-1.0105813142954645</v>
      </c>
      <c r="G26" s="1"/>
      <c r="H26" s="1"/>
      <c r="I26" s="1"/>
    </row>
    <row r="27" spans="1:9" x14ac:dyDescent="0.25">
      <c r="A27" s="8" t="s">
        <v>64</v>
      </c>
      <c r="B27" s="37">
        <v>340002</v>
      </c>
      <c r="C27" s="37">
        <v>369903</v>
      </c>
      <c r="D27" s="37">
        <v>3467740</v>
      </c>
      <c r="E27" s="37">
        <v>3839704</v>
      </c>
      <c r="F27" s="10">
        <f t="shared" si="0"/>
        <v>10.726409707763551</v>
      </c>
      <c r="G27" s="1"/>
      <c r="H27" s="1"/>
      <c r="I27" s="1"/>
    </row>
    <row r="28" spans="1:9" x14ac:dyDescent="0.25">
      <c r="A28" s="11" t="s">
        <v>65</v>
      </c>
      <c r="B28" s="38">
        <v>1158474</v>
      </c>
      <c r="C28" s="38">
        <v>1194948</v>
      </c>
      <c r="D28" s="38">
        <v>15012389</v>
      </c>
      <c r="E28" s="38">
        <v>14824334</v>
      </c>
      <c r="F28" s="13">
        <f t="shared" si="0"/>
        <v>-1.2526653819055724</v>
      </c>
      <c r="G28" s="1"/>
      <c r="H28" s="1"/>
      <c r="I28" s="1"/>
    </row>
    <row r="29" spans="1:9" x14ac:dyDescent="0.25">
      <c r="A29" s="8" t="s">
        <v>66</v>
      </c>
      <c r="B29" s="37">
        <v>516060</v>
      </c>
      <c r="C29" s="37">
        <v>459076</v>
      </c>
      <c r="D29" s="37">
        <v>4422231</v>
      </c>
      <c r="E29" s="37">
        <v>4947127</v>
      </c>
      <c r="F29" s="10">
        <f t="shared" si="0"/>
        <v>11.869483977657438</v>
      </c>
      <c r="G29" s="1"/>
      <c r="H29" s="1"/>
      <c r="I29" s="1"/>
    </row>
    <row r="30" spans="1:9" x14ac:dyDescent="0.25">
      <c r="A30" s="11" t="s">
        <v>67</v>
      </c>
      <c r="B30" s="38">
        <v>332624</v>
      </c>
      <c r="C30" s="38">
        <v>419743</v>
      </c>
      <c r="D30" s="38">
        <v>4501492</v>
      </c>
      <c r="E30" s="38">
        <v>4365589</v>
      </c>
      <c r="F30" s="13">
        <f t="shared" si="0"/>
        <v>-3.0190656786683121</v>
      </c>
      <c r="G30" s="1"/>
      <c r="H30" s="1"/>
      <c r="I30" s="1"/>
    </row>
    <row r="31" spans="1:9" x14ac:dyDescent="0.25">
      <c r="A31" s="8" t="s">
        <v>68</v>
      </c>
      <c r="B31" s="37">
        <v>2889317</v>
      </c>
      <c r="C31" s="37">
        <v>2544813</v>
      </c>
      <c r="D31" s="37">
        <v>31310047</v>
      </c>
      <c r="E31" s="37">
        <v>32598813</v>
      </c>
      <c r="F31" s="10">
        <f t="shared" si="0"/>
        <v>4.1161420166504428</v>
      </c>
      <c r="G31" s="1"/>
      <c r="H31" s="1"/>
      <c r="I31" s="1"/>
    </row>
    <row r="32" spans="1:9" x14ac:dyDescent="0.25">
      <c r="A32" s="11" t="s">
        <v>69</v>
      </c>
      <c r="B32" s="38">
        <v>4777292</v>
      </c>
      <c r="C32" s="38">
        <v>5519131</v>
      </c>
      <c r="D32" s="38">
        <v>57507523</v>
      </c>
      <c r="E32" s="38">
        <v>63741327</v>
      </c>
      <c r="F32" s="13">
        <f t="shared" si="0"/>
        <v>10.839980014440897</v>
      </c>
      <c r="G32" s="1"/>
      <c r="H32" s="1"/>
      <c r="I32" s="1"/>
    </row>
    <row r="33" spans="1:9" x14ac:dyDescent="0.25">
      <c r="A33" s="8" t="s">
        <v>70</v>
      </c>
      <c r="B33" s="37">
        <v>276433</v>
      </c>
      <c r="C33" s="37">
        <v>333810</v>
      </c>
      <c r="D33" s="37">
        <v>3525971</v>
      </c>
      <c r="E33" s="37">
        <v>3977340</v>
      </c>
      <c r="F33" s="10">
        <f t="shared" si="0"/>
        <v>12.801268076226378</v>
      </c>
      <c r="G33" s="1"/>
      <c r="H33" s="1"/>
      <c r="I33" s="1"/>
    </row>
    <row r="34" spans="1:9" x14ac:dyDescent="0.25">
      <c r="A34" s="11" t="s">
        <v>71</v>
      </c>
      <c r="B34" s="38">
        <v>64762</v>
      </c>
      <c r="C34" s="38">
        <v>40579</v>
      </c>
      <c r="D34" s="38">
        <v>958240</v>
      </c>
      <c r="E34" s="38">
        <v>728712</v>
      </c>
      <c r="F34" s="13">
        <f t="shared" si="0"/>
        <v>-23.953080647854406</v>
      </c>
      <c r="G34" s="1"/>
      <c r="H34" s="1"/>
      <c r="I34" s="1"/>
    </row>
    <row r="35" spans="1:9" x14ac:dyDescent="0.25">
      <c r="A35" s="14" t="s">
        <v>72</v>
      </c>
      <c r="B35" s="15">
        <f>SUM(B7:B34)</f>
        <v>34409674</v>
      </c>
      <c r="C35" s="15">
        <f t="shared" ref="C35:E35" si="1">SUM(C7:C34)</f>
        <v>37852798</v>
      </c>
      <c r="D35" s="15">
        <f t="shared" si="1"/>
        <v>399242914</v>
      </c>
      <c r="E35" s="15">
        <f t="shared" si="1"/>
        <v>418728182</v>
      </c>
      <c r="F35" s="16">
        <f t="shared" si="0"/>
        <v>4.8805544987080225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11876056</v>
      </c>
      <c r="C38" s="41">
        <f>D7</f>
        <v>11496378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66000960</v>
      </c>
      <c r="G38" s="42">
        <f>LOOKUP(E38,$A$38:$A$65,$C$38:$C$65)</f>
        <v>64203256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2189152</v>
      </c>
      <c r="C39" s="41">
        <f t="shared" ref="C39:C65" si="5">D8</f>
        <v>2485821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63741327</v>
      </c>
      <c r="G39" s="42">
        <f t="shared" ref="G39:G65" si="8">LOOKUP(E39,$A$38:$A$65,$C$38:$C$65)</f>
        <v>57507523</v>
      </c>
    </row>
    <row r="40" spans="1:9" x14ac:dyDescent="0.25">
      <c r="A40" s="42" t="str">
        <f t="shared" si="3"/>
        <v>ALMERIA</v>
      </c>
      <c r="B40" s="41">
        <f t="shared" si="4"/>
        <v>3774078</v>
      </c>
      <c r="C40" s="41">
        <f t="shared" si="5"/>
        <v>3836168</v>
      </c>
      <c r="D40" s="41">
        <f t="shared" si="6"/>
        <v>21</v>
      </c>
      <c r="E40" s="42" t="str">
        <f t="shared" si="2"/>
        <v>BARCELONA</v>
      </c>
      <c r="F40" s="42">
        <f t="shared" si="7"/>
        <v>42876955</v>
      </c>
      <c r="G40" s="42">
        <f t="shared" si="8"/>
        <v>41793734</v>
      </c>
    </row>
    <row r="41" spans="1:9" x14ac:dyDescent="0.25">
      <c r="A41" s="42" t="str">
        <f t="shared" si="3"/>
        <v>AVILES</v>
      </c>
      <c r="B41" s="41">
        <f t="shared" si="4"/>
        <v>4540549</v>
      </c>
      <c r="C41" s="41">
        <f t="shared" si="5"/>
        <v>3950444</v>
      </c>
      <c r="D41" s="41">
        <f t="shared" si="6"/>
        <v>16</v>
      </c>
      <c r="E41" s="42" t="str">
        <f t="shared" si="2"/>
        <v>BILBAO</v>
      </c>
      <c r="F41" s="42">
        <f t="shared" si="7"/>
        <v>33660821</v>
      </c>
      <c r="G41" s="42">
        <f t="shared" si="8"/>
        <v>31604448</v>
      </c>
    </row>
    <row r="42" spans="1:9" x14ac:dyDescent="0.25">
      <c r="A42" s="42" t="str">
        <f t="shared" si="3"/>
        <v>BAHIA DE ALGECIRAS</v>
      </c>
      <c r="B42" s="41">
        <f t="shared" si="4"/>
        <v>66000960</v>
      </c>
      <c r="C42" s="41">
        <f t="shared" si="5"/>
        <v>64203256</v>
      </c>
      <c r="D42" s="41">
        <f t="shared" si="6"/>
        <v>1</v>
      </c>
      <c r="E42" s="42" t="str">
        <f t="shared" si="2"/>
        <v>TARRAGONA</v>
      </c>
      <c r="F42" s="42">
        <f t="shared" si="7"/>
        <v>32598813</v>
      </c>
      <c r="G42" s="42">
        <f t="shared" si="8"/>
        <v>31310047</v>
      </c>
    </row>
    <row r="43" spans="1:9" x14ac:dyDescent="0.25">
      <c r="A43" s="42" t="str">
        <f t="shared" si="3"/>
        <v>BAHIA DE CADIZ</v>
      </c>
      <c r="B43" s="41">
        <f t="shared" si="4"/>
        <v>3833966</v>
      </c>
      <c r="C43" s="41">
        <f t="shared" si="5"/>
        <v>3835981</v>
      </c>
      <c r="D43" s="41">
        <f t="shared" si="6"/>
        <v>20</v>
      </c>
      <c r="E43" s="42" t="str">
        <f t="shared" si="2"/>
        <v>HUELVA</v>
      </c>
      <c r="F43" s="42">
        <f t="shared" si="7"/>
        <v>22091027</v>
      </c>
      <c r="G43" s="42">
        <f t="shared" si="8"/>
        <v>17538873</v>
      </c>
    </row>
    <row r="44" spans="1:9" x14ac:dyDescent="0.25">
      <c r="A44" s="42" t="str">
        <f t="shared" si="3"/>
        <v>BALEARES</v>
      </c>
      <c r="B44" s="41">
        <f t="shared" si="4"/>
        <v>11577037</v>
      </c>
      <c r="C44" s="41">
        <f t="shared" si="5"/>
        <v>11753831</v>
      </c>
      <c r="D44" s="41">
        <f t="shared" si="6"/>
        <v>13</v>
      </c>
      <c r="E44" s="42" t="str">
        <f t="shared" si="2"/>
        <v>LAS PALMAS</v>
      </c>
      <c r="F44" s="42">
        <f t="shared" si="7"/>
        <v>20448783</v>
      </c>
      <c r="G44" s="42">
        <f t="shared" si="8"/>
        <v>19034434</v>
      </c>
    </row>
    <row r="45" spans="1:9" x14ac:dyDescent="0.25">
      <c r="A45" s="42" t="str">
        <f t="shared" si="3"/>
        <v>BARCELONA</v>
      </c>
      <c r="B45" s="41">
        <f t="shared" si="4"/>
        <v>42876955</v>
      </c>
      <c r="C45" s="41">
        <f t="shared" si="5"/>
        <v>41793734</v>
      </c>
      <c r="D45" s="41">
        <f t="shared" si="6"/>
        <v>3</v>
      </c>
      <c r="E45" s="42" t="str">
        <f t="shared" si="2"/>
        <v>CARTAGENA</v>
      </c>
      <c r="F45" s="42">
        <f t="shared" si="7"/>
        <v>19173399</v>
      </c>
      <c r="G45" s="42">
        <f t="shared" si="8"/>
        <v>20513425</v>
      </c>
    </row>
    <row r="46" spans="1:9" x14ac:dyDescent="0.25">
      <c r="A46" s="42" t="str">
        <f t="shared" si="3"/>
        <v>BILBAO</v>
      </c>
      <c r="B46" s="41">
        <f t="shared" si="4"/>
        <v>33660821</v>
      </c>
      <c r="C46" s="41">
        <f t="shared" si="5"/>
        <v>31604448</v>
      </c>
      <c r="D46" s="41">
        <f t="shared" si="6"/>
        <v>4</v>
      </c>
      <c r="E46" s="42" t="str">
        <f t="shared" si="2"/>
        <v>GIJON</v>
      </c>
      <c r="F46" s="42">
        <f t="shared" si="7"/>
        <v>15614032</v>
      </c>
      <c r="G46" s="42">
        <f t="shared" si="8"/>
        <v>14497282</v>
      </c>
    </row>
    <row r="47" spans="1:9" x14ac:dyDescent="0.25">
      <c r="A47" s="42" t="str">
        <f t="shared" si="3"/>
        <v>CARTAGENA</v>
      </c>
      <c r="B47" s="41">
        <f t="shared" si="4"/>
        <v>19173399</v>
      </c>
      <c r="C47" s="41">
        <f t="shared" si="5"/>
        <v>20513425</v>
      </c>
      <c r="D47" s="41">
        <f t="shared" si="6"/>
        <v>8</v>
      </c>
      <c r="E47" s="42" t="str">
        <f t="shared" si="2"/>
        <v>SANTA CRUZ DE TENERIFE</v>
      </c>
      <c r="F47" s="42">
        <f t="shared" si="7"/>
        <v>14824334</v>
      </c>
      <c r="G47" s="42">
        <f t="shared" si="8"/>
        <v>15012389</v>
      </c>
    </row>
    <row r="48" spans="1:9" x14ac:dyDescent="0.25">
      <c r="A48" s="42" t="str">
        <f t="shared" si="3"/>
        <v>CASTELLON</v>
      </c>
      <c r="B48" s="41">
        <f t="shared" si="4"/>
        <v>12446926</v>
      </c>
      <c r="C48" s="41">
        <f t="shared" si="5"/>
        <v>11073077</v>
      </c>
      <c r="D48" s="41">
        <f t="shared" si="6"/>
        <v>11</v>
      </c>
      <c r="E48" s="42" t="str">
        <f t="shared" si="2"/>
        <v>CASTELLON</v>
      </c>
      <c r="F48" s="42">
        <f t="shared" si="7"/>
        <v>12446926</v>
      </c>
      <c r="G48" s="42">
        <f t="shared" si="8"/>
        <v>11073077</v>
      </c>
    </row>
    <row r="49" spans="1:7" x14ac:dyDescent="0.25">
      <c r="A49" s="42" t="str">
        <f t="shared" si="3"/>
        <v>CEUTA</v>
      </c>
      <c r="B49" s="41">
        <f t="shared" si="4"/>
        <v>1976384</v>
      </c>
      <c r="C49" s="41">
        <f t="shared" si="5"/>
        <v>2201751</v>
      </c>
      <c r="D49" s="41">
        <f t="shared" si="6"/>
        <v>24</v>
      </c>
      <c r="E49" s="42" t="str">
        <f t="shared" si="2"/>
        <v>A CORUÑA</v>
      </c>
      <c r="F49" s="42">
        <f t="shared" si="7"/>
        <v>11876056</v>
      </c>
      <c r="G49" s="42">
        <f t="shared" si="8"/>
        <v>11496378</v>
      </c>
    </row>
    <row r="50" spans="1:7" x14ac:dyDescent="0.25">
      <c r="A50" s="42" t="str">
        <f t="shared" si="3"/>
        <v>FERROL-SAN CIBRAO</v>
      </c>
      <c r="B50" s="41">
        <f t="shared" si="4"/>
        <v>10680603</v>
      </c>
      <c r="C50" s="41">
        <f t="shared" si="5"/>
        <v>12232590</v>
      </c>
      <c r="D50" s="41">
        <f t="shared" si="6"/>
        <v>14</v>
      </c>
      <c r="E50" s="42" t="str">
        <f t="shared" si="2"/>
        <v>BALEARES</v>
      </c>
      <c r="F50" s="42">
        <f t="shared" si="7"/>
        <v>11577037</v>
      </c>
      <c r="G50" s="42">
        <f t="shared" si="8"/>
        <v>11753831</v>
      </c>
    </row>
    <row r="51" spans="1:7" x14ac:dyDescent="0.25">
      <c r="A51" s="42" t="str">
        <f t="shared" si="3"/>
        <v>GIJON</v>
      </c>
      <c r="B51" s="41">
        <f t="shared" si="4"/>
        <v>15614032</v>
      </c>
      <c r="C51" s="41">
        <f t="shared" si="5"/>
        <v>14497282</v>
      </c>
      <c r="D51" s="41">
        <f t="shared" si="6"/>
        <v>9</v>
      </c>
      <c r="E51" s="42" t="str">
        <f t="shared" si="2"/>
        <v>FERROL-SAN CIBRAO</v>
      </c>
      <c r="F51" s="42">
        <f t="shared" si="7"/>
        <v>10680603</v>
      </c>
      <c r="G51" s="42">
        <f t="shared" si="8"/>
        <v>12232590</v>
      </c>
    </row>
    <row r="52" spans="1:7" x14ac:dyDescent="0.25">
      <c r="A52" s="42" t="str">
        <f t="shared" si="3"/>
        <v>HUELVA</v>
      </c>
      <c r="B52" s="41">
        <f t="shared" si="4"/>
        <v>22091027</v>
      </c>
      <c r="C52" s="41">
        <f t="shared" si="5"/>
        <v>17538873</v>
      </c>
      <c r="D52" s="41">
        <f t="shared" si="6"/>
        <v>6</v>
      </c>
      <c r="E52" s="42" t="str">
        <f t="shared" si="2"/>
        <v>SANTANDER</v>
      </c>
      <c r="F52" s="42">
        <f t="shared" si="7"/>
        <v>4947127</v>
      </c>
      <c r="G52" s="42">
        <f t="shared" si="8"/>
        <v>4422231</v>
      </c>
    </row>
    <row r="53" spans="1:7" x14ac:dyDescent="0.25">
      <c r="A53" s="42" t="str">
        <f t="shared" si="3"/>
        <v>LAS PALMAS</v>
      </c>
      <c r="B53" s="41">
        <f t="shared" si="4"/>
        <v>20448783</v>
      </c>
      <c r="C53" s="41">
        <f t="shared" si="5"/>
        <v>19034434</v>
      </c>
      <c r="D53" s="41">
        <f t="shared" si="6"/>
        <v>7</v>
      </c>
      <c r="E53" s="42" t="str">
        <f t="shared" si="2"/>
        <v>AVILES</v>
      </c>
      <c r="F53" s="42">
        <f t="shared" si="7"/>
        <v>4540549</v>
      </c>
      <c r="G53" s="42">
        <f t="shared" si="8"/>
        <v>3950444</v>
      </c>
    </row>
    <row r="54" spans="1:7" x14ac:dyDescent="0.25">
      <c r="A54" s="42" t="str">
        <f t="shared" si="3"/>
        <v>MALAGA</v>
      </c>
      <c r="B54" s="41">
        <f t="shared" si="4"/>
        <v>2261828</v>
      </c>
      <c r="C54" s="41">
        <f t="shared" si="5"/>
        <v>2075342</v>
      </c>
      <c r="D54" s="41">
        <f t="shared" si="6"/>
        <v>22</v>
      </c>
      <c r="E54" s="42" t="str">
        <f t="shared" si="2"/>
        <v>SEVILLA</v>
      </c>
      <c r="F54" s="42">
        <f t="shared" si="7"/>
        <v>4365589</v>
      </c>
      <c r="G54" s="42">
        <f t="shared" si="8"/>
        <v>4501492</v>
      </c>
    </row>
    <row r="55" spans="1:7" x14ac:dyDescent="0.25">
      <c r="A55" s="42" t="str">
        <f t="shared" si="3"/>
        <v>MARIN Y RIA DE PONTEVEDRA</v>
      </c>
      <c r="B55" s="41">
        <f t="shared" si="4"/>
        <v>1938694</v>
      </c>
      <c r="C55" s="41">
        <f t="shared" si="5"/>
        <v>1641928</v>
      </c>
      <c r="D55" s="41">
        <f t="shared" si="6"/>
        <v>25</v>
      </c>
      <c r="E55" s="42" t="str">
        <f t="shared" si="2"/>
        <v>VIGO</v>
      </c>
      <c r="F55" s="42">
        <f t="shared" ref="F55:F65" si="9">LOOKUP(E55,$A$38:$A$65,$B$38:$B$65)</f>
        <v>3977340</v>
      </c>
      <c r="G55" s="42">
        <f t="shared" si="8"/>
        <v>3525971</v>
      </c>
    </row>
    <row r="56" spans="1:7" x14ac:dyDescent="0.25">
      <c r="A56" s="42" t="str">
        <f t="shared" si="3"/>
        <v>MELILLA</v>
      </c>
      <c r="B56" s="41">
        <f t="shared" si="4"/>
        <v>818329</v>
      </c>
      <c r="C56" s="41">
        <f t="shared" si="5"/>
        <v>823202</v>
      </c>
      <c r="D56" s="41">
        <f t="shared" si="6"/>
        <v>27</v>
      </c>
      <c r="E56" s="42" t="str">
        <f t="shared" si="2"/>
        <v>PASAIA</v>
      </c>
      <c r="F56" s="42">
        <f t="shared" si="9"/>
        <v>3839704</v>
      </c>
      <c r="G56" s="42">
        <f t="shared" si="8"/>
        <v>3467740</v>
      </c>
    </row>
    <row r="57" spans="1:7" x14ac:dyDescent="0.25">
      <c r="A57" s="42" t="str">
        <f t="shared" si="3"/>
        <v>MOTRIL</v>
      </c>
      <c r="B57" s="41">
        <f t="shared" si="4"/>
        <v>1925657</v>
      </c>
      <c r="C57" s="41">
        <f t="shared" si="5"/>
        <v>1945316</v>
      </c>
      <c r="D57" s="41">
        <f t="shared" si="6"/>
        <v>26</v>
      </c>
      <c r="E57" s="42" t="str">
        <f t="shared" si="2"/>
        <v>BAHIA DE CADIZ</v>
      </c>
      <c r="F57" s="42">
        <f t="shared" si="9"/>
        <v>3833966</v>
      </c>
      <c r="G57" s="42">
        <f t="shared" si="8"/>
        <v>3835981</v>
      </c>
    </row>
    <row r="58" spans="1:7" x14ac:dyDescent="0.25">
      <c r="A58" s="42" t="str">
        <f t="shared" si="3"/>
        <v>PASAIA</v>
      </c>
      <c r="B58" s="41">
        <f t="shared" si="4"/>
        <v>3839704</v>
      </c>
      <c r="C58" s="41">
        <f t="shared" si="5"/>
        <v>3467740</v>
      </c>
      <c r="D58" s="41">
        <f t="shared" si="6"/>
        <v>19</v>
      </c>
      <c r="E58" s="42" t="str">
        <f t="shared" si="2"/>
        <v>ALMERIA</v>
      </c>
      <c r="F58" s="42">
        <f t="shared" si="9"/>
        <v>3774078</v>
      </c>
      <c r="G58" s="42">
        <f t="shared" si="8"/>
        <v>3836168</v>
      </c>
    </row>
    <row r="59" spans="1:7" x14ac:dyDescent="0.25">
      <c r="A59" s="42" t="str">
        <f t="shared" si="3"/>
        <v>SANTA CRUZ DE TENERIFE</v>
      </c>
      <c r="B59" s="41">
        <f t="shared" si="4"/>
        <v>14824334</v>
      </c>
      <c r="C59" s="41">
        <f t="shared" si="5"/>
        <v>15012389</v>
      </c>
      <c r="D59" s="41">
        <f t="shared" si="6"/>
        <v>10</v>
      </c>
      <c r="E59" s="42" t="str">
        <f t="shared" si="2"/>
        <v>MALAGA</v>
      </c>
      <c r="F59" s="42">
        <f t="shared" si="9"/>
        <v>2261828</v>
      </c>
      <c r="G59" s="42">
        <f t="shared" si="8"/>
        <v>2075342</v>
      </c>
    </row>
    <row r="60" spans="1:7" x14ac:dyDescent="0.25">
      <c r="A60" s="42" t="str">
        <f t="shared" si="3"/>
        <v>SANTANDER</v>
      </c>
      <c r="B60" s="41">
        <f t="shared" si="4"/>
        <v>4947127</v>
      </c>
      <c r="C60" s="41">
        <f t="shared" si="5"/>
        <v>4422231</v>
      </c>
      <c r="D60" s="41">
        <f t="shared" si="6"/>
        <v>15</v>
      </c>
      <c r="E60" s="42" t="str">
        <f t="shared" si="2"/>
        <v>ALICANTE</v>
      </c>
      <c r="F60" s="42">
        <f t="shared" si="9"/>
        <v>2189152</v>
      </c>
      <c r="G60" s="42">
        <f t="shared" si="8"/>
        <v>2485821</v>
      </c>
    </row>
    <row r="61" spans="1:7" x14ac:dyDescent="0.25">
      <c r="A61" s="42" t="str">
        <f t="shared" si="3"/>
        <v>SEVILLA</v>
      </c>
      <c r="B61" s="41">
        <f t="shared" si="4"/>
        <v>4365589</v>
      </c>
      <c r="C61" s="41">
        <f t="shared" si="5"/>
        <v>4501492</v>
      </c>
      <c r="D61" s="41">
        <f t="shared" si="6"/>
        <v>17</v>
      </c>
      <c r="E61" s="42" t="str">
        <f t="shared" si="2"/>
        <v>CEUTA</v>
      </c>
      <c r="F61" s="42">
        <f t="shared" si="9"/>
        <v>1976384</v>
      </c>
      <c r="G61" s="42">
        <f t="shared" si="8"/>
        <v>2201751</v>
      </c>
    </row>
    <row r="62" spans="1:7" x14ac:dyDescent="0.25">
      <c r="A62" s="42" t="str">
        <f t="shared" si="3"/>
        <v>TARRAGONA</v>
      </c>
      <c r="B62" s="41">
        <f t="shared" si="4"/>
        <v>32598813</v>
      </c>
      <c r="C62" s="41">
        <f t="shared" si="5"/>
        <v>31310047</v>
      </c>
      <c r="D62" s="41">
        <f t="shared" si="6"/>
        <v>5</v>
      </c>
      <c r="E62" s="42" t="str">
        <f t="shared" si="2"/>
        <v>MARIN Y RIA DE PONTEVEDRA</v>
      </c>
      <c r="F62" s="42">
        <f t="shared" si="9"/>
        <v>1938694</v>
      </c>
      <c r="G62" s="42">
        <f t="shared" si="8"/>
        <v>1641928</v>
      </c>
    </row>
    <row r="63" spans="1:7" x14ac:dyDescent="0.25">
      <c r="A63" s="42" t="str">
        <f t="shared" si="3"/>
        <v>VALENCIA</v>
      </c>
      <c r="B63" s="41">
        <f t="shared" si="4"/>
        <v>63741327</v>
      </c>
      <c r="C63" s="41">
        <f t="shared" si="5"/>
        <v>57507523</v>
      </c>
      <c r="D63" s="41">
        <f t="shared" si="6"/>
        <v>2</v>
      </c>
      <c r="E63" s="42" t="str">
        <f t="shared" si="2"/>
        <v>MOTRIL</v>
      </c>
      <c r="F63" s="42">
        <f t="shared" si="9"/>
        <v>1925657</v>
      </c>
      <c r="G63" s="42">
        <f t="shared" si="8"/>
        <v>1945316</v>
      </c>
    </row>
    <row r="64" spans="1:7" x14ac:dyDescent="0.25">
      <c r="A64" s="42" t="str">
        <f t="shared" si="3"/>
        <v>VIGO</v>
      </c>
      <c r="B64" s="41">
        <f t="shared" si="4"/>
        <v>3977340</v>
      </c>
      <c r="C64" s="41">
        <f t="shared" si="5"/>
        <v>3525971</v>
      </c>
      <c r="D64" s="41">
        <f t="shared" si="6"/>
        <v>18</v>
      </c>
      <c r="E64" s="42" t="str">
        <f t="shared" si="2"/>
        <v>MELILLA</v>
      </c>
      <c r="F64" s="42">
        <f t="shared" si="9"/>
        <v>818329</v>
      </c>
      <c r="G64" s="42">
        <f t="shared" si="8"/>
        <v>823202</v>
      </c>
    </row>
    <row r="65" spans="1:7" x14ac:dyDescent="0.25">
      <c r="A65" s="42" t="str">
        <f t="shared" si="3"/>
        <v>VILAGARCIA</v>
      </c>
      <c r="B65" s="41">
        <f t="shared" si="4"/>
        <v>728712</v>
      </c>
      <c r="C65" s="41">
        <f t="shared" si="5"/>
        <v>958240</v>
      </c>
      <c r="D65" s="41">
        <f t="shared" si="6"/>
        <v>28</v>
      </c>
      <c r="E65" s="42" t="str">
        <f t="shared" si="2"/>
        <v>VILAGARCIA</v>
      </c>
      <c r="F65" s="42">
        <f t="shared" si="9"/>
        <v>728712</v>
      </c>
      <c r="G65" s="42">
        <f t="shared" si="8"/>
        <v>958240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710836</v>
      </c>
      <c r="C7" s="37">
        <v>734313</v>
      </c>
      <c r="D7" s="37">
        <v>6820497</v>
      </c>
      <c r="E7" s="37">
        <v>7585947</v>
      </c>
      <c r="F7" s="10">
        <f>((E7*100)/D7)-100</f>
        <v>11.222789189702738</v>
      </c>
      <c r="G7" s="1"/>
      <c r="H7" s="1"/>
      <c r="I7" s="1"/>
    </row>
    <row r="8" spans="1:12" x14ac:dyDescent="0.25">
      <c r="A8" s="11" t="s">
        <v>45</v>
      </c>
      <c r="B8" s="38">
        <v>7142</v>
      </c>
      <c r="C8" s="38">
        <v>8518</v>
      </c>
      <c r="D8" s="38">
        <v>114588</v>
      </c>
      <c r="E8" s="38">
        <v>127887</v>
      </c>
      <c r="F8" s="13">
        <f t="shared" ref="F8:F35" si="0">((E8*100)/D8)-100</f>
        <v>11.605927322232688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1502</v>
      </c>
      <c r="E9" s="37">
        <v>4459</v>
      </c>
      <c r="F9" s="10">
        <f t="shared" si="0"/>
        <v>196.87083888149135</v>
      </c>
      <c r="G9" s="1"/>
      <c r="H9" s="1"/>
      <c r="I9" s="1"/>
    </row>
    <row r="10" spans="1:12" x14ac:dyDescent="0.25">
      <c r="A10" s="11" t="s">
        <v>47</v>
      </c>
      <c r="B10" s="38">
        <v>46638</v>
      </c>
      <c r="C10" s="38">
        <v>40304</v>
      </c>
      <c r="D10" s="38">
        <v>673268</v>
      </c>
      <c r="E10" s="38">
        <v>623381</v>
      </c>
      <c r="F10" s="13">
        <f t="shared" si="0"/>
        <v>-7.4096793550265261</v>
      </c>
      <c r="G10" s="1"/>
      <c r="H10" s="1"/>
      <c r="I10" s="1"/>
    </row>
    <row r="11" spans="1:12" x14ac:dyDescent="0.25">
      <c r="A11" s="8" t="s">
        <v>48</v>
      </c>
      <c r="B11" s="37">
        <v>1771402</v>
      </c>
      <c r="C11" s="37">
        <v>2747657</v>
      </c>
      <c r="D11" s="37">
        <v>20142781</v>
      </c>
      <c r="E11" s="37">
        <v>23894729</v>
      </c>
      <c r="F11" s="10">
        <f t="shared" si="0"/>
        <v>18.626762610386322</v>
      </c>
      <c r="G11" s="1"/>
      <c r="H11" s="1"/>
      <c r="I11" s="1"/>
    </row>
    <row r="12" spans="1:12" x14ac:dyDescent="0.25">
      <c r="A12" s="11" t="s">
        <v>49</v>
      </c>
      <c r="B12" s="38">
        <v>8065</v>
      </c>
      <c r="C12" s="38">
        <v>0</v>
      </c>
      <c r="D12" s="38">
        <v>120321</v>
      </c>
      <c r="E12" s="38">
        <v>105309</v>
      </c>
      <c r="F12" s="13">
        <f t="shared" si="0"/>
        <v>-12.476625028049966</v>
      </c>
      <c r="G12" s="1"/>
      <c r="H12" s="1"/>
      <c r="I12" s="1"/>
    </row>
    <row r="13" spans="1:12" x14ac:dyDescent="0.25">
      <c r="A13" s="8" t="s">
        <v>50</v>
      </c>
      <c r="B13" s="37">
        <v>164271</v>
      </c>
      <c r="C13" s="37">
        <v>104099</v>
      </c>
      <c r="D13" s="37">
        <v>2023532</v>
      </c>
      <c r="E13" s="37">
        <v>1762481</v>
      </c>
      <c r="F13" s="10">
        <f t="shared" si="0"/>
        <v>-12.900759661819038</v>
      </c>
      <c r="G13" s="1"/>
      <c r="H13" s="1"/>
      <c r="I13" s="1"/>
    </row>
    <row r="14" spans="1:12" x14ac:dyDescent="0.25">
      <c r="A14" s="11" t="s">
        <v>51</v>
      </c>
      <c r="B14" s="38">
        <v>1027127</v>
      </c>
      <c r="C14" s="38">
        <v>934803</v>
      </c>
      <c r="D14" s="38">
        <v>11755823</v>
      </c>
      <c r="E14" s="38">
        <v>11558156</v>
      </c>
      <c r="F14" s="13">
        <f t="shared" si="0"/>
        <v>-1.6814390621566844</v>
      </c>
      <c r="G14" s="1"/>
      <c r="H14" s="1"/>
      <c r="I14" s="1"/>
    </row>
    <row r="15" spans="1:12" x14ac:dyDescent="0.25">
      <c r="A15" s="8" t="s">
        <v>52</v>
      </c>
      <c r="B15" s="37">
        <v>1453110</v>
      </c>
      <c r="C15" s="37">
        <v>1866136</v>
      </c>
      <c r="D15" s="37">
        <v>20497399</v>
      </c>
      <c r="E15" s="37">
        <v>19763269</v>
      </c>
      <c r="F15" s="10">
        <f t="shared" si="0"/>
        <v>-3.5815763746414859</v>
      </c>
      <c r="G15" s="1"/>
      <c r="H15" s="1"/>
      <c r="I15" s="1"/>
    </row>
    <row r="16" spans="1:12" x14ac:dyDescent="0.25">
      <c r="A16" s="11" t="s">
        <v>53</v>
      </c>
      <c r="B16" s="38">
        <v>1053358</v>
      </c>
      <c r="C16" s="38">
        <v>1195564</v>
      </c>
      <c r="D16" s="38">
        <v>16168779</v>
      </c>
      <c r="E16" s="38">
        <v>15121726</v>
      </c>
      <c r="F16" s="13">
        <f t="shared" si="0"/>
        <v>-6.47577037202376</v>
      </c>
      <c r="G16" s="1"/>
      <c r="H16" s="1"/>
      <c r="I16" s="1"/>
    </row>
    <row r="17" spans="1:9" x14ac:dyDescent="0.25">
      <c r="A17" s="8" t="s">
        <v>54</v>
      </c>
      <c r="B17" s="37">
        <v>595898</v>
      </c>
      <c r="C17" s="37">
        <v>842199</v>
      </c>
      <c r="D17" s="37">
        <v>7776762</v>
      </c>
      <c r="E17" s="37">
        <v>7667474</v>
      </c>
      <c r="F17" s="10">
        <f t="shared" si="0"/>
        <v>-1.4053149627055603</v>
      </c>
      <c r="G17" s="1"/>
      <c r="H17" s="1"/>
      <c r="I17" s="1"/>
    </row>
    <row r="18" spans="1:9" x14ac:dyDescent="0.25">
      <c r="A18" s="11" t="s">
        <v>55</v>
      </c>
      <c r="B18" s="38">
        <v>114384</v>
      </c>
      <c r="C18" s="38">
        <v>30926</v>
      </c>
      <c r="D18" s="38">
        <v>1195410</v>
      </c>
      <c r="E18" s="38">
        <v>959260</v>
      </c>
      <c r="F18" s="13">
        <f t="shared" si="0"/>
        <v>-19.754728503191373</v>
      </c>
      <c r="G18" s="1"/>
      <c r="H18" s="1"/>
      <c r="I18" s="1"/>
    </row>
    <row r="19" spans="1:9" x14ac:dyDescent="0.25">
      <c r="A19" s="8" t="s">
        <v>56</v>
      </c>
      <c r="B19" s="37">
        <v>170084</v>
      </c>
      <c r="C19" s="37">
        <v>159787</v>
      </c>
      <c r="D19" s="37">
        <v>2401948</v>
      </c>
      <c r="E19" s="37">
        <v>2616814</v>
      </c>
      <c r="F19" s="10">
        <f t="shared" si="0"/>
        <v>8.9454892445631629</v>
      </c>
      <c r="G19" s="1"/>
      <c r="H19" s="1"/>
      <c r="I19" s="1"/>
    </row>
    <row r="20" spans="1:9" x14ac:dyDescent="0.25">
      <c r="A20" s="11" t="s">
        <v>57</v>
      </c>
      <c r="B20" s="38">
        <v>157292</v>
      </c>
      <c r="C20" s="38">
        <v>149800</v>
      </c>
      <c r="D20" s="38">
        <v>1374641</v>
      </c>
      <c r="E20" s="38">
        <v>1237117</v>
      </c>
      <c r="F20" s="13">
        <f t="shared" si="0"/>
        <v>-10.004357501340351</v>
      </c>
      <c r="G20" s="1"/>
      <c r="H20" s="1"/>
      <c r="I20" s="1"/>
    </row>
    <row r="21" spans="1:9" x14ac:dyDescent="0.25">
      <c r="A21" s="8" t="s">
        <v>58</v>
      </c>
      <c r="B21" s="37">
        <v>1313206</v>
      </c>
      <c r="C21" s="37">
        <v>2309565</v>
      </c>
      <c r="D21" s="37">
        <v>13042241</v>
      </c>
      <c r="E21" s="37">
        <v>16413465</v>
      </c>
      <c r="F21" s="10">
        <f t="shared" si="0"/>
        <v>25.848502569458731</v>
      </c>
      <c r="G21" s="1"/>
      <c r="H21" s="1"/>
      <c r="I21" s="1"/>
    </row>
    <row r="22" spans="1:9" x14ac:dyDescent="0.25">
      <c r="A22" s="11" t="s">
        <v>59</v>
      </c>
      <c r="B22" s="38">
        <v>383068</v>
      </c>
      <c r="C22" s="38">
        <v>384729</v>
      </c>
      <c r="D22" s="38">
        <v>4546585</v>
      </c>
      <c r="E22" s="38">
        <v>4554307</v>
      </c>
      <c r="F22" s="13">
        <f t="shared" si="0"/>
        <v>0.16984176035420262</v>
      </c>
      <c r="G22" s="1"/>
      <c r="H22" s="1"/>
      <c r="I22" s="1"/>
    </row>
    <row r="23" spans="1:9" x14ac:dyDescent="0.25">
      <c r="A23" s="8" t="s">
        <v>60</v>
      </c>
      <c r="B23" s="37">
        <v>2949</v>
      </c>
      <c r="C23" s="37">
        <v>0</v>
      </c>
      <c r="D23" s="37">
        <v>33596</v>
      </c>
      <c r="E23" s="37">
        <v>54620</v>
      </c>
      <c r="F23" s="10">
        <f t="shared" si="0"/>
        <v>62.578878437909282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16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3001</v>
      </c>
      <c r="C25" s="37">
        <v>7309</v>
      </c>
      <c r="D25" s="37">
        <v>76518</v>
      </c>
      <c r="E25" s="37">
        <v>72009</v>
      </c>
      <c r="F25" s="10">
        <f t="shared" si="0"/>
        <v>-5.892731122088918</v>
      </c>
      <c r="G25" s="1"/>
      <c r="H25" s="1"/>
      <c r="I25" s="1"/>
    </row>
    <row r="26" spans="1:9" x14ac:dyDescent="0.25">
      <c r="A26" s="11" t="s">
        <v>63</v>
      </c>
      <c r="B26" s="38">
        <v>86806</v>
      </c>
      <c r="C26" s="38">
        <v>109808</v>
      </c>
      <c r="D26" s="38">
        <v>1330089</v>
      </c>
      <c r="E26" s="38">
        <v>1282767</v>
      </c>
      <c r="F26" s="13">
        <f t="shared" si="0"/>
        <v>-3.5578070339654033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655596</v>
      </c>
      <c r="C28" s="38">
        <v>651192</v>
      </c>
      <c r="D28" s="38">
        <v>8423011</v>
      </c>
      <c r="E28" s="38">
        <v>8223455</v>
      </c>
      <c r="F28" s="13">
        <f t="shared" si="0"/>
        <v>-2.369176533189858</v>
      </c>
      <c r="G28" s="1"/>
      <c r="H28" s="1"/>
      <c r="I28" s="1"/>
    </row>
    <row r="29" spans="1:9" x14ac:dyDescent="0.25">
      <c r="A29" s="8" t="s">
        <v>66</v>
      </c>
      <c r="B29" s="37">
        <v>45749</v>
      </c>
      <c r="C29" s="37">
        <v>29848</v>
      </c>
      <c r="D29" s="37">
        <v>395585</v>
      </c>
      <c r="E29" s="37">
        <v>410651</v>
      </c>
      <c r="F29" s="10">
        <f t="shared" si="0"/>
        <v>3.8085367240921641</v>
      </c>
      <c r="G29" s="1"/>
      <c r="H29" s="1"/>
      <c r="I29" s="1"/>
    </row>
    <row r="30" spans="1:9" x14ac:dyDescent="0.25">
      <c r="A30" s="11" t="s">
        <v>67</v>
      </c>
      <c r="B30" s="38">
        <v>11623</v>
      </c>
      <c r="C30" s="38">
        <v>28452</v>
      </c>
      <c r="D30" s="38">
        <v>203522</v>
      </c>
      <c r="E30" s="38">
        <v>233257</v>
      </c>
      <c r="F30" s="13">
        <f t="shared" si="0"/>
        <v>14.610214129185053</v>
      </c>
      <c r="G30" s="1"/>
      <c r="H30" s="1"/>
      <c r="I30" s="1"/>
    </row>
    <row r="31" spans="1:9" x14ac:dyDescent="0.25">
      <c r="A31" s="8" t="s">
        <v>68</v>
      </c>
      <c r="B31" s="37">
        <v>1347481</v>
      </c>
      <c r="C31" s="37">
        <v>1657043</v>
      </c>
      <c r="D31" s="37">
        <v>18349276</v>
      </c>
      <c r="E31" s="37">
        <v>19493394</v>
      </c>
      <c r="F31" s="10">
        <f t="shared" si="0"/>
        <v>6.2352214877578831</v>
      </c>
      <c r="G31" s="1"/>
      <c r="H31" s="1"/>
      <c r="I31" s="1"/>
    </row>
    <row r="32" spans="1:9" x14ac:dyDescent="0.25">
      <c r="A32" s="11" t="s">
        <v>69</v>
      </c>
      <c r="B32" s="38">
        <v>354003</v>
      </c>
      <c r="C32" s="38">
        <v>504732</v>
      </c>
      <c r="D32" s="38">
        <v>5766790</v>
      </c>
      <c r="E32" s="38">
        <v>5171307</v>
      </c>
      <c r="F32" s="13">
        <f t="shared" si="0"/>
        <v>-10.326073951019538</v>
      </c>
      <c r="G32" s="1"/>
      <c r="H32" s="1"/>
      <c r="I32" s="1"/>
    </row>
    <row r="33" spans="1:9" x14ac:dyDescent="0.25">
      <c r="A33" s="8" t="s">
        <v>70</v>
      </c>
      <c r="B33" s="37">
        <v>0</v>
      </c>
      <c r="C33" s="37">
        <v>8904</v>
      </c>
      <c r="D33" s="37">
        <v>71162</v>
      </c>
      <c r="E33" s="37">
        <v>94820</v>
      </c>
      <c r="F33" s="10">
        <f t="shared" si="0"/>
        <v>33.245271352688235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13566</v>
      </c>
      <c r="D34" s="38">
        <v>224267</v>
      </c>
      <c r="E34" s="38">
        <v>188656</v>
      </c>
      <c r="F34" s="13">
        <f t="shared" si="0"/>
        <v>-15.878840845955935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11483089</v>
      </c>
      <c r="C35" s="15">
        <f t="shared" ref="C35:E35" si="1">SUM(C7:C34)</f>
        <v>14519254</v>
      </c>
      <c r="D35" s="15">
        <f t="shared" si="1"/>
        <v>143529909</v>
      </c>
      <c r="E35" s="15">
        <f t="shared" si="1"/>
        <v>149220717</v>
      </c>
      <c r="F35" s="16">
        <f t="shared" si="0"/>
        <v>3.9648934773587854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7585947</v>
      </c>
      <c r="C38" s="41">
        <f>D7</f>
        <v>6820497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23894729</v>
      </c>
      <c r="G38" s="42">
        <f>LOOKUP(E38,$A$38:$A$65,$C$38:$C$65)</f>
        <v>20142781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127887</v>
      </c>
      <c r="C39" s="41">
        <f t="shared" ref="C39:C65" si="5">D8</f>
        <v>114588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19763269</v>
      </c>
      <c r="G39" s="42">
        <f t="shared" ref="G39:G65" si="8">LOOKUP(E39,$A$38:$A$65,$C$38:$C$65)</f>
        <v>20497399</v>
      </c>
    </row>
    <row r="40" spans="1:9" x14ac:dyDescent="0.25">
      <c r="A40" s="42" t="str">
        <f t="shared" si="3"/>
        <v>ALMERIA</v>
      </c>
      <c r="B40" s="41">
        <f t="shared" si="4"/>
        <v>4459</v>
      </c>
      <c r="C40" s="41">
        <f t="shared" si="5"/>
        <v>1502</v>
      </c>
      <c r="D40" s="41">
        <f t="shared" si="6"/>
        <v>26</v>
      </c>
      <c r="E40" s="42" t="str">
        <f t="shared" si="2"/>
        <v>TARRAGONA</v>
      </c>
      <c r="F40" s="42">
        <f t="shared" si="7"/>
        <v>19493394</v>
      </c>
      <c r="G40" s="42">
        <f t="shared" si="8"/>
        <v>18349276</v>
      </c>
    </row>
    <row r="41" spans="1:9" x14ac:dyDescent="0.25">
      <c r="A41" s="42" t="str">
        <f t="shared" si="3"/>
        <v>AVILES</v>
      </c>
      <c r="B41" s="41">
        <f t="shared" si="4"/>
        <v>623381</v>
      </c>
      <c r="C41" s="41">
        <f t="shared" si="5"/>
        <v>673268</v>
      </c>
      <c r="D41" s="41">
        <f t="shared" si="6"/>
        <v>17</v>
      </c>
      <c r="E41" s="42" t="str">
        <f t="shared" si="2"/>
        <v>HUELVA</v>
      </c>
      <c r="F41" s="42">
        <f t="shared" si="7"/>
        <v>16413465</v>
      </c>
      <c r="G41" s="42">
        <f t="shared" si="8"/>
        <v>13042241</v>
      </c>
    </row>
    <row r="42" spans="1:9" x14ac:dyDescent="0.25">
      <c r="A42" s="42" t="str">
        <f t="shared" si="3"/>
        <v>BAHIA DE ALGECIRAS</v>
      </c>
      <c r="B42" s="41">
        <f t="shared" si="4"/>
        <v>23894729</v>
      </c>
      <c r="C42" s="41">
        <f t="shared" si="5"/>
        <v>20142781</v>
      </c>
      <c r="D42" s="41">
        <f t="shared" si="6"/>
        <v>1</v>
      </c>
      <c r="E42" s="42" t="str">
        <f t="shared" si="2"/>
        <v>CARTAGENA</v>
      </c>
      <c r="F42" s="42">
        <f t="shared" si="7"/>
        <v>15121726</v>
      </c>
      <c r="G42" s="42">
        <f t="shared" si="8"/>
        <v>16168779</v>
      </c>
    </row>
    <row r="43" spans="1:9" x14ac:dyDescent="0.25">
      <c r="A43" s="42" t="str">
        <f t="shared" si="3"/>
        <v>BAHIA DE CADIZ</v>
      </c>
      <c r="B43" s="41">
        <f t="shared" si="4"/>
        <v>105309</v>
      </c>
      <c r="C43" s="41">
        <f t="shared" si="5"/>
        <v>120321</v>
      </c>
      <c r="D43" s="41">
        <f t="shared" si="6"/>
        <v>22</v>
      </c>
      <c r="E43" s="42" t="str">
        <f t="shared" si="2"/>
        <v>BARCELONA</v>
      </c>
      <c r="F43" s="42">
        <f t="shared" si="7"/>
        <v>11558156</v>
      </c>
      <c r="G43" s="42">
        <f t="shared" si="8"/>
        <v>11755823</v>
      </c>
    </row>
    <row r="44" spans="1:9" x14ac:dyDescent="0.25">
      <c r="A44" s="42" t="str">
        <f t="shared" si="3"/>
        <v>BALEARES</v>
      </c>
      <c r="B44" s="41">
        <f t="shared" si="4"/>
        <v>1762481</v>
      </c>
      <c r="C44" s="41">
        <f t="shared" si="5"/>
        <v>2023532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8223455</v>
      </c>
      <c r="G44" s="42">
        <f t="shared" si="8"/>
        <v>8423011</v>
      </c>
    </row>
    <row r="45" spans="1:9" x14ac:dyDescent="0.25">
      <c r="A45" s="42" t="str">
        <f t="shared" si="3"/>
        <v>BARCELONA</v>
      </c>
      <c r="B45" s="41">
        <f t="shared" si="4"/>
        <v>11558156</v>
      </c>
      <c r="C45" s="41">
        <f t="shared" si="5"/>
        <v>11755823</v>
      </c>
      <c r="D45" s="41">
        <f t="shared" si="6"/>
        <v>6</v>
      </c>
      <c r="E45" s="42" t="str">
        <f t="shared" si="2"/>
        <v>CASTELLON</v>
      </c>
      <c r="F45" s="42">
        <f t="shared" si="7"/>
        <v>7667474</v>
      </c>
      <c r="G45" s="42">
        <f t="shared" si="8"/>
        <v>7776762</v>
      </c>
    </row>
    <row r="46" spans="1:9" x14ac:dyDescent="0.25">
      <c r="A46" s="42" t="str">
        <f t="shared" si="3"/>
        <v>BILBAO</v>
      </c>
      <c r="B46" s="41">
        <f t="shared" si="4"/>
        <v>19763269</v>
      </c>
      <c r="C46" s="41">
        <f t="shared" si="5"/>
        <v>20497399</v>
      </c>
      <c r="D46" s="41">
        <f t="shared" si="6"/>
        <v>2</v>
      </c>
      <c r="E46" s="42" t="str">
        <f t="shared" si="2"/>
        <v>A CORUÑA</v>
      </c>
      <c r="F46" s="42">
        <f t="shared" si="7"/>
        <v>7585947</v>
      </c>
      <c r="G46" s="42">
        <f t="shared" si="8"/>
        <v>6820497</v>
      </c>
    </row>
    <row r="47" spans="1:9" x14ac:dyDescent="0.25">
      <c r="A47" s="42" t="str">
        <f t="shared" si="3"/>
        <v>CARTAGENA</v>
      </c>
      <c r="B47" s="41">
        <f t="shared" si="4"/>
        <v>15121726</v>
      </c>
      <c r="C47" s="41">
        <f t="shared" si="5"/>
        <v>16168779</v>
      </c>
      <c r="D47" s="41">
        <f t="shared" si="6"/>
        <v>5</v>
      </c>
      <c r="E47" s="42" t="str">
        <f t="shared" si="2"/>
        <v>VALENCIA</v>
      </c>
      <c r="F47" s="42">
        <f t="shared" si="7"/>
        <v>5171307</v>
      </c>
      <c r="G47" s="42">
        <f t="shared" si="8"/>
        <v>5766790</v>
      </c>
    </row>
    <row r="48" spans="1:9" x14ac:dyDescent="0.25">
      <c r="A48" s="42" t="str">
        <f t="shared" si="3"/>
        <v>CASTELLON</v>
      </c>
      <c r="B48" s="41">
        <f t="shared" si="4"/>
        <v>7667474</v>
      </c>
      <c r="C48" s="41">
        <f t="shared" si="5"/>
        <v>7776762</v>
      </c>
      <c r="D48" s="41">
        <f t="shared" si="6"/>
        <v>8</v>
      </c>
      <c r="E48" s="42" t="str">
        <f t="shared" si="2"/>
        <v>LAS PALMAS</v>
      </c>
      <c r="F48" s="42">
        <f t="shared" si="7"/>
        <v>4554307</v>
      </c>
      <c r="G48" s="42">
        <f t="shared" si="8"/>
        <v>4546585</v>
      </c>
    </row>
    <row r="49" spans="1:7" x14ac:dyDescent="0.25">
      <c r="A49" s="42" t="str">
        <f t="shared" si="3"/>
        <v>CEUTA</v>
      </c>
      <c r="B49" s="41">
        <f t="shared" si="4"/>
        <v>959260</v>
      </c>
      <c r="C49" s="41">
        <f t="shared" si="5"/>
        <v>1195410</v>
      </c>
      <c r="D49" s="41">
        <f t="shared" si="6"/>
        <v>16</v>
      </c>
      <c r="E49" s="42" t="str">
        <f t="shared" si="2"/>
        <v>FERROL-SAN CIBRAO</v>
      </c>
      <c r="F49" s="42">
        <f t="shared" si="7"/>
        <v>2616814</v>
      </c>
      <c r="G49" s="42">
        <f t="shared" si="8"/>
        <v>2401948</v>
      </c>
    </row>
    <row r="50" spans="1:7" x14ac:dyDescent="0.25">
      <c r="A50" s="42" t="str">
        <f t="shared" si="3"/>
        <v>FERROL-SAN CIBRAO</v>
      </c>
      <c r="B50" s="41">
        <f t="shared" si="4"/>
        <v>2616814</v>
      </c>
      <c r="C50" s="41">
        <f t="shared" si="5"/>
        <v>2401948</v>
      </c>
      <c r="D50" s="41">
        <f t="shared" si="6"/>
        <v>12</v>
      </c>
      <c r="E50" s="42" t="str">
        <f t="shared" si="2"/>
        <v>BALEARES</v>
      </c>
      <c r="F50" s="42">
        <f t="shared" si="7"/>
        <v>1762481</v>
      </c>
      <c r="G50" s="42">
        <f t="shared" si="8"/>
        <v>2023532</v>
      </c>
    </row>
    <row r="51" spans="1:7" x14ac:dyDescent="0.25">
      <c r="A51" s="42" t="str">
        <f t="shared" si="3"/>
        <v>GIJON</v>
      </c>
      <c r="B51" s="41">
        <f t="shared" si="4"/>
        <v>1237117</v>
      </c>
      <c r="C51" s="41">
        <f t="shared" si="5"/>
        <v>1374641</v>
      </c>
      <c r="D51" s="41">
        <f t="shared" si="6"/>
        <v>15</v>
      </c>
      <c r="E51" s="42" t="str">
        <f t="shared" si="2"/>
        <v>MOTRIL</v>
      </c>
      <c r="F51" s="42">
        <f t="shared" si="7"/>
        <v>1282767</v>
      </c>
      <c r="G51" s="42">
        <f t="shared" si="8"/>
        <v>1330089</v>
      </c>
    </row>
    <row r="52" spans="1:7" x14ac:dyDescent="0.25">
      <c r="A52" s="42" t="str">
        <f t="shared" si="3"/>
        <v>HUELVA</v>
      </c>
      <c r="B52" s="41">
        <f t="shared" si="4"/>
        <v>16413465</v>
      </c>
      <c r="C52" s="41">
        <f t="shared" si="5"/>
        <v>13042241</v>
      </c>
      <c r="D52" s="41">
        <f t="shared" si="6"/>
        <v>4</v>
      </c>
      <c r="E52" s="42" t="str">
        <f t="shared" si="2"/>
        <v>GIJON</v>
      </c>
      <c r="F52" s="42">
        <f t="shared" si="7"/>
        <v>1237117</v>
      </c>
      <c r="G52" s="42">
        <f t="shared" si="8"/>
        <v>1374641</v>
      </c>
    </row>
    <row r="53" spans="1:7" x14ac:dyDescent="0.25">
      <c r="A53" s="42" t="str">
        <f t="shared" si="3"/>
        <v>LAS PALMAS</v>
      </c>
      <c r="B53" s="41">
        <f t="shared" si="4"/>
        <v>4554307</v>
      </c>
      <c r="C53" s="41">
        <f t="shared" si="5"/>
        <v>4546585</v>
      </c>
      <c r="D53" s="41">
        <f t="shared" si="6"/>
        <v>11</v>
      </c>
      <c r="E53" s="42" t="str">
        <f t="shared" si="2"/>
        <v>CEUTA</v>
      </c>
      <c r="F53" s="42">
        <f t="shared" si="7"/>
        <v>959260</v>
      </c>
      <c r="G53" s="42">
        <f t="shared" si="8"/>
        <v>1195410</v>
      </c>
    </row>
    <row r="54" spans="1:7" x14ac:dyDescent="0.25">
      <c r="A54" s="42" t="str">
        <f t="shared" si="3"/>
        <v>MALAGA</v>
      </c>
      <c r="B54" s="41">
        <f t="shared" si="4"/>
        <v>54620</v>
      </c>
      <c r="C54" s="41">
        <f t="shared" si="5"/>
        <v>33596</v>
      </c>
      <c r="D54" s="41">
        <f t="shared" si="6"/>
        <v>25</v>
      </c>
      <c r="E54" s="42" t="str">
        <f t="shared" si="2"/>
        <v>AVILES</v>
      </c>
      <c r="F54" s="42">
        <f t="shared" si="7"/>
        <v>623381</v>
      </c>
      <c r="G54" s="42">
        <f t="shared" si="8"/>
        <v>673268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16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410651</v>
      </c>
      <c r="G55" s="42">
        <f t="shared" si="8"/>
        <v>395585</v>
      </c>
    </row>
    <row r="56" spans="1:7" x14ac:dyDescent="0.25">
      <c r="A56" s="42" t="str">
        <f t="shared" si="3"/>
        <v>MELILLA</v>
      </c>
      <c r="B56" s="41">
        <f t="shared" si="4"/>
        <v>72009</v>
      </c>
      <c r="C56" s="41">
        <f t="shared" si="5"/>
        <v>76518</v>
      </c>
      <c r="D56" s="41">
        <f t="shared" si="6"/>
        <v>24</v>
      </c>
      <c r="E56" s="42" t="str">
        <f t="shared" si="2"/>
        <v>SEVILLA</v>
      </c>
      <c r="F56" s="42">
        <f t="shared" si="9"/>
        <v>233257</v>
      </c>
      <c r="G56" s="42">
        <f t="shared" si="8"/>
        <v>203522</v>
      </c>
    </row>
    <row r="57" spans="1:7" x14ac:dyDescent="0.25">
      <c r="A57" s="42" t="str">
        <f t="shared" si="3"/>
        <v>MOTRIL</v>
      </c>
      <c r="B57" s="41">
        <f t="shared" si="4"/>
        <v>1282767</v>
      </c>
      <c r="C57" s="41">
        <f t="shared" si="5"/>
        <v>1330089</v>
      </c>
      <c r="D57" s="41">
        <f t="shared" si="6"/>
        <v>14</v>
      </c>
      <c r="E57" s="42" t="str">
        <f t="shared" si="2"/>
        <v>VILAGARCIA</v>
      </c>
      <c r="F57" s="42">
        <f t="shared" si="9"/>
        <v>188656</v>
      </c>
      <c r="G57" s="42">
        <f t="shared" si="8"/>
        <v>224267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127887</v>
      </c>
      <c r="G58" s="42">
        <f t="shared" si="8"/>
        <v>114588</v>
      </c>
    </row>
    <row r="59" spans="1:7" x14ac:dyDescent="0.25">
      <c r="A59" s="42" t="str">
        <f t="shared" si="3"/>
        <v>SANTA CRUZ DE TENERIFE</v>
      </c>
      <c r="B59" s="41">
        <f t="shared" si="4"/>
        <v>8223455</v>
      </c>
      <c r="C59" s="41">
        <f t="shared" si="5"/>
        <v>8423011</v>
      </c>
      <c r="D59" s="41">
        <f t="shared" si="6"/>
        <v>7</v>
      </c>
      <c r="E59" s="42" t="str">
        <f t="shared" si="2"/>
        <v>BAHIA DE CADIZ</v>
      </c>
      <c r="F59" s="42">
        <f t="shared" si="9"/>
        <v>105309</v>
      </c>
      <c r="G59" s="42">
        <f t="shared" si="8"/>
        <v>120321</v>
      </c>
    </row>
    <row r="60" spans="1:7" x14ac:dyDescent="0.25">
      <c r="A60" s="42" t="str">
        <f t="shared" si="3"/>
        <v>SANTANDER</v>
      </c>
      <c r="B60" s="41">
        <f t="shared" si="4"/>
        <v>410651</v>
      </c>
      <c r="C60" s="41">
        <f t="shared" si="5"/>
        <v>395585</v>
      </c>
      <c r="D60" s="41">
        <f t="shared" si="6"/>
        <v>18</v>
      </c>
      <c r="E60" s="42" t="str">
        <f t="shared" si="2"/>
        <v>VIGO</v>
      </c>
      <c r="F60" s="42">
        <f t="shared" si="9"/>
        <v>94820</v>
      </c>
      <c r="G60" s="42">
        <f t="shared" si="8"/>
        <v>71162</v>
      </c>
    </row>
    <row r="61" spans="1:7" x14ac:dyDescent="0.25">
      <c r="A61" s="42" t="str">
        <f t="shared" si="3"/>
        <v>SEVILLA</v>
      </c>
      <c r="B61" s="41">
        <f t="shared" si="4"/>
        <v>233257</v>
      </c>
      <c r="C61" s="41">
        <f t="shared" si="5"/>
        <v>203522</v>
      </c>
      <c r="D61" s="41">
        <f t="shared" si="6"/>
        <v>19</v>
      </c>
      <c r="E61" s="42" t="str">
        <f t="shared" si="2"/>
        <v>MELILLA</v>
      </c>
      <c r="F61" s="42">
        <f t="shared" si="9"/>
        <v>72009</v>
      </c>
      <c r="G61" s="42">
        <f t="shared" si="8"/>
        <v>76518</v>
      </c>
    </row>
    <row r="62" spans="1:7" x14ac:dyDescent="0.25">
      <c r="A62" s="42" t="str">
        <f t="shared" si="3"/>
        <v>TARRAGONA</v>
      </c>
      <c r="B62" s="41">
        <f t="shared" si="4"/>
        <v>19493394</v>
      </c>
      <c r="C62" s="41">
        <f t="shared" si="5"/>
        <v>18349276</v>
      </c>
      <c r="D62" s="41">
        <f t="shared" si="6"/>
        <v>3</v>
      </c>
      <c r="E62" s="42" t="str">
        <f t="shared" si="2"/>
        <v>MALAGA</v>
      </c>
      <c r="F62" s="42">
        <f t="shared" si="9"/>
        <v>54620</v>
      </c>
      <c r="G62" s="42">
        <f t="shared" si="8"/>
        <v>33596</v>
      </c>
    </row>
    <row r="63" spans="1:7" x14ac:dyDescent="0.25">
      <c r="A63" s="42" t="str">
        <f t="shared" si="3"/>
        <v>VALENCIA</v>
      </c>
      <c r="B63" s="41">
        <f t="shared" si="4"/>
        <v>5171307</v>
      </c>
      <c r="C63" s="41">
        <f t="shared" si="5"/>
        <v>5766790</v>
      </c>
      <c r="D63" s="41">
        <f t="shared" si="6"/>
        <v>10</v>
      </c>
      <c r="E63" s="42" t="str">
        <f t="shared" si="2"/>
        <v>ALMERIA</v>
      </c>
      <c r="F63" s="42">
        <f t="shared" si="9"/>
        <v>4459</v>
      </c>
      <c r="G63" s="42">
        <f t="shared" si="8"/>
        <v>1502</v>
      </c>
    </row>
    <row r="64" spans="1:7" x14ac:dyDescent="0.25">
      <c r="A64" s="42" t="str">
        <f t="shared" si="3"/>
        <v>VIGO</v>
      </c>
      <c r="B64" s="41">
        <f t="shared" si="4"/>
        <v>94820</v>
      </c>
      <c r="C64" s="41">
        <f t="shared" si="5"/>
        <v>71162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188656</v>
      </c>
      <c r="C65" s="41">
        <f t="shared" si="5"/>
        <v>224267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19">
        <v>251722</v>
      </c>
      <c r="C7" s="19">
        <v>174528</v>
      </c>
      <c r="D7" s="19">
        <v>3215589</v>
      </c>
      <c r="E7" s="19">
        <v>3191581</v>
      </c>
      <c r="F7" s="10">
        <f>((E7*100)/D7)-100</f>
        <v>-0.7466128289405134</v>
      </c>
      <c r="G7" s="1"/>
      <c r="H7" s="1"/>
      <c r="I7" s="1"/>
    </row>
    <row r="8" spans="1:12" x14ac:dyDescent="0.25">
      <c r="A8" s="11" t="s">
        <v>45</v>
      </c>
      <c r="B8" s="20">
        <v>83095</v>
      </c>
      <c r="C8" s="20">
        <v>114913</v>
      </c>
      <c r="D8" s="20">
        <v>1111169</v>
      </c>
      <c r="E8" s="20">
        <v>723273</v>
      </c>
      <c r="F8" s="13">
        <f t="shared" ref="F8:F35" si="0">((E8*100)/D8)-100</f>
        <v>-34.908821250412856</v>
      </c>
      <c r="G8" s="1"/>
      <c r="H8" s="1"/>
      <c r="I8" s="1"/>
    </row>
    <row r="9" spans="1:12" x14ac:dyDescent="0.25">
      <c r="A9" s="8" t="s">
        <v>46</v>
      </c>
      <c r="B9" s="19">
        <v>234371</v>
      </c>
      <c r="C9" s="19">
        <v>266880</v>
      </c>
      <c r="D9" s="19">
        <v>3291672</v>
      </c>
      <c r="E9" s="19">
        <v>3213116</v>
      </c>
      <c r="F9" s="10">
        <f t="shared" si="0"/>
        <v>-2.3865075256586863</v>
      </c>
      <c r="G9" s="1"/>
      <c r="H9" s="1"/>
      <c r="I9" s="1"/>
    </row>
    <row r="10" spans="1:12" x14ac:dyDescent="0.25">
      <c r="A10" s="11" t="s">
        <v>47</v>
      </c>
      <c r="B10" s="20">
        <v>123616</v>
      </c>
      <c r="C10" s="20">
        <v>234967</v>
      </c>
      <c r="D10" s="20">
        <v>2293135</v>
      </c>
      <c r="E10" s="20">
        <v>2746802</v>
      </c>
      <c r="F10" s="13">
        <f t="shared" si="0"/>
        <v>19.783702224247591</v>
      </c>
      <c r="G10" s="1"/>
      <c r="H10" s="1"/>
      <c r="I10" s="1"/>
    </row>
    <row r="11" spans="1:12" x14ac:dyDescent="0.25">
      <c r="A11" s="8" t="s">
        <v>48</v>
      </c>
      <c r="B11" s="19">
        <v>117663</v>
      </c>
      <c r="C11" s="19">
        <v>53042</v>
      </c>
      <c r="D11" s="19">
        <v>1743479</v>
      </c>
      <c r="E11" s="19">
        <v>1475224</v>
      </c>
      <c r="F11" s="10">
        <f t="shared" si="0"/>
        <v>-15.386190484657405</v>
      </c>
      <c r="G11" s="1"/>
      <c r="H11" s="1"/>
      <c r="I11" s="1"/>
    </row>
    <row r="12" spans="1:12" x14ac:dyDescent="0.25">
      <c r="A12" s="11" t="s">
        <v>49</v>
      </c>
      <c r="B12" s="20">
        <v>145091</v>
      </c>
      <c r="C12" s="20">
        <v>259458</v>
      </c>
      <c r="D12" s="20">
        <v>1636990</v>
      </c>
      <c r="E12" s="20">
        <v>1687143</v>
      </c>
      <c r="F12" s="13">
        <f t="shared" si="0"/>
        <v>3.0637328267124389</v>
      </c>
      <c r="G12" s="1"/>
      <c r="H12" s="1"/>
      <c r="I12" s="1"/>
    </row>
    <row r="13" spans="1:12" x14ac:dyDescent="0.25">
      <c r="A13" s="8" t="s">
        <v>50</v>
      </c>
      <c r="B13" s="19">
        <v>121752</v>
      </c>
      <c r="C13" s="19">
        <v>120623</v>
      </c>
      <c r="D13" s="19">
        <v>1689471</v>
      </c>
      <c r="E13" s="19">
        <v>1859831</v>
      </c>
      <c r="F13" s="10">
        <f t="shared" si="0"/>
        <v>10.083629727885238</v>
      </c>
      <c r="G13" s="1"/>
      <c r="H13" s="1"/>
      <c r="I13" s="1"/>
    </row>
    <row r="14" spans="1:12" x14ac:dyDescent="0.25">
      <c r="A14" s="11" t="s">
        <v>51</v>
      </c>
      <c r="B14" s="20">
        <v>407145</v>
      </c>
      <c r="C14" s="20">
        <v>371613</v>
      </c>
      <c r="D14" s="20">
        <v>3921099</v>
      </c>
      <c r="E14" s="20">
        <v>3542218</v>
      </c>
      <c r="F14" s="13">
        <f t="shared" si="0"/>
        <v>-9.6626226473751302</v>
      </c>
      <c r="G14" s="1"/>
      <c r="H14" s="1"/>
      <c r="I14" s="1"/>
    </row>
    <row r="15" spans="1:12" x14ac:dyDescent="0.25">
      <c r="A15" s="8" t="s">
        <v>52</v>
      </c>
      <c r="B15" s="19">
        <v>363968</v>
      </c>
      <c r="C15" s="19">
        <v>396875</v>
      </c>
      <c r="D15" s="19">
        <v>3827983</v>
      </c>
      <c r="E15" s="19">
        <v>4451915</v>
      </c>
      <c r="F15" s="10">
        <f t="shared" si="0"/>
        <v>16.299236438615324</v>
      </c>
      <c r="G15" s="1"/>
      <c r="H15" s="1"/>
      <c r="I15" s="1"/>
    </row>
    <row r="16" spans="1:12" x14ac:dyDescent="0.25">
      <c r="A16" s="11" t="s">
        <v>53</v>
      </c>
      <c r="B16" s="20">
        <v>209288</v>
      </c>
      <c r="C16" s="20">
        <v>363270</v>
      </c>
      <c r="D16" s="20">
        <v>3615556</v>
      </c>
      <c r="E16" s="20">
        <v>3114236</v>
      </c>
      <c r="F16" s="13">
        <f t="shared" si="0"/>
        <v>-13.86564058197412</v>
      </c>
      <c r="G16" s="1"/>
      <c r="H16" s="1"/>
      <c r="I16" s="1"/>
    </row>
    <row r="17" spans="1:9" x14ac:dyDescent="0.25">
      <c r="A17" s="8" t="s">
        <v>54</v>
      </c>
      <c r="B17" s="19">
        <v>185723</v>
      </c>
      <c r="C17" s="19">
        <v>288620</v>
      </c>
      <c r="D17" s="19">
        <v>1865858</v>
      </c>
      <c r="E17" s="19">
        <v>2941178</v>
      </c>
      <c r="F17" s="10">
        <f t="shared" si="0"/>
        <v>57.631395315184761</v>
      </c>
      <c r="G17" s="1"/>
      <c r="H17" s="1"/>
      <c r="I17" s="1"/>
    </row>
    <row r="18" spans="1:9" x14ac:dyDescent="0.25">
      <c r="A18" s="11" t="s">
        <v>55</v>
      </c>
      <c r="B18" s="20">
        <v>3423</v>
      </c>
      <c r="C18" s="20">
        <v>19426</v>
      </c>
      <c r="D18" s="20">
        <v>68226</v>
      </c>
      <c r="E18" s="20">
        <v>141410</v>
      </c>
      <c r="F18" s="13">
        <f t="shared" si="0"/>
        <v>107.26702430158591</v>
      </c>
      <c r="G18" s="1"/>
      <c r="H18" s="1"/>
      <c r="I18" s="1"/>
    </row>
    <row r="19" spans="1:9" x14ac:dyDescent="0.25">
      <c r="A19" s="8" t="s">
        <v>56</v>
      </c>
      <c r="B19" s="19">
        <v>1079470</v>
      </c>
      <c r="C19" s="19">
        <v>700415</v>
      </c>
      <c r="D19" s="19">
        <v>9268088</v>
      </c>
      <c r="E19" s="19">
        <v>7435083</v>
      </c>
      <c r="F19" s="10">
        <f t="shared" si="0"/>
        <v>-19.77759598311971</v>
      </c>
      <c r="G19" s="1"/>
      <c r="H19" s="1"/>
      <c r="I19" s="1"/>
    </row>
    <row r="20" spans="1:9" x14ac:dyDescent="0.25">
      <c r="A20" s="11" t="s">
        <v>57</v>
      </c>
      <c r="B20" s="20">
        <v>1243258</v>
      </c>
      <c r="C20" s="20">
        <v>1017419</v>
      </c>
      <c r="D20" s="20">
        <v>12456055</v>
      </c>
      <c r="E20" s="20">
        <v>13401423</v>
      </c>
      <c r="F20" s="13">
        <f t="shared" si="0"/>
        <v>7.589626089480177</v>
      </c>
      <c r="G20" s="1"/>
      <c r="H20" s="1"/>
      <c r="I20" s="1"/>
    </row>
    <row r="21" spans="1:9" x14ac:dyDescent="0.25">
      <c r="A21" s="8" t="s">
        <v>58</v>
      </c>
      <c r="B21" s="19">
        <v>563085</v>
      </c>
      <c r="C21" s="19">
        <v>822135</v>
      </c>
      <c r="D21" s="19">
        <v>4180685</v>
      </c>
      <c r="E21" s="19">
        <v>5394260</v>
      </c>
      <c r="F21" s="10">
        <f t="shared" si="0"/>
        <v>29.028137733409721</v>
      </c>
      <c r="G21" s="1"/>
      <c r="H21" s="1"/>
      <c r="I21" s="1"/>
    </row>
    <row r="22" spans="1:9" x14ac:dyDescent="0.25">
      <c r="A22" s="11" t="s">
        <v>59</v>
      </c>
      <c r="B22" s="20">
        <v>67836</v>
      </c>
      <c r="C22" s="20">
        <v>56226</v>
      </c>
      <c r="D22" s="20">
        <v>753111</v>
      </c>
      <c r="E22" s="20">
        <v>738740</v>
      </c>
      <c r="F22" s="13">
        <f t="shared" si="0"/>
        <v>-1.9082180448831565</v>
      </c>
      <c r="G22" s="1"/>
      <c r="H22" s="1"/>
      <c r="I22" s="1"/>
    </row>
    <row r="23" spans="1:9" x14ac:dyDescent="0.25">
      <c r="A23" s="8" t="s">
        <v>60</v>
      </c>
      <c r="B23" s="19">
        <v>44132</v>
      </c>
      <c r="C23" s="19">
        <v>58689</v>
      </c>
      <c r="D23" s="19">
        <v>766796</v>
      </c>
      <c r="E23" s="19">
        <v>772746</v>
      </c>
      <c r="F23" s="10">
        <f t="shared" si="0"/>
        <v>0.77595605610879659</v>
      </c>
      <c r="G23" s="1"/>
      <c r="H23" s="1"/>
      <c r="I23" s="1"/>
    </row>
    <row r="24" spans="1:9" x14ac:dyDescent="0.25">
      <c r="A24" s="11" t="s">
        <v>61</v>
      </c>
      <c r="B24" s="20">
        <v>108773</v>
      </c>
      <c r="C24" s="20">
        <v>115859</v>
      </c>
      <c r="D24" s="20">
        <v>879867</v>
      </c>
      <c r="E24" s="20">
        <v>960542</v>
      </c>
      <c r="F24" s="13">
        <f t="shared" si="0"/>
        <v>9.1689994055919755</v>
      </c>
      <c r="G24" s="1"/>
      <c r="H24" s="1"/>
      <c r="I24" s="1"/>
    </row>
    <row r="25" spans="1:9" x14ac:dyDescent="0.25">
      <c r="A25" s="8" t="s">
        <v>62</v>
      </c>
      <c r="B25" s="19">
        <v>2800</v>
      </c>
      <c r="C25" s="19">
        <v>2943</v>
      </c>
      <c r="D25" s="19">
        <v>32782</v>
      </c>
      <c r="E25" s="19">
        <v>43257</v>
      </c>
      <c r="F25" s="10">
        <f t="shared" si="0"/>
        <v>31.953511073149912</v>
      </c>
      <c r="G25" s="1"/>
      <c r="H25" s="1"/>
      <c r="I25" s="1"/>
    </row>
    <row r="26" spans="1:9" x14ac:dyDescent="0.25">
      <c r="A26" s="11" t="s">
        <v>63</v>
      </c>
      <c r="B26" s="20">
        <v>40462</v>
      </c>
      <c r="C26" s="20">
        <v>45770</v>
      </c>
      <c r="D26" s="20">
        <v>453149</v>
      </c>
      <c r="E26" s="20">
        <v>473242</v>
      </c>
      <c r="F26" s="13">
        <f t="shared" si="0"/>
        <v>4.4340823879121416</v>
      </c>
      <c r="G26" s="1"/>
      <c r="H26" s="1"/>
      <c r="I26" s="1"/>
    </row>
    <row r="27" spans="1:9" x14ac:dyDescent="0.25">
      <c r="A27" s="8" t="s">
        <v>64</v>
      </c>
      <c r="B27" s="19">
        <v>159089</v>
      </c>
      <c r="C27" s="19">
        <v>177275</v>
      </c>
      <c r="D27" s="19">
        <v>1649664</v>
      </c>
      <c r="E27" s="19">
        <v>1655965</v>
      </c>
      <c r="F27" s="10">
        <f t="shared" si="0"/>
        <v>0.38195656812538914</v>
      </c>
      <c r="G27" s="1"/>
      <c r="H27" s="1"/>
      <c r="I27" s="1"/>
    </row>
    <row r="28" spans="1:9" x14ac:dyDescent="0.25">
      <c r="A28" s="11" t="s">
        <v>65</v>
      </c>
      <c r="B28" s="20">
        <v>36092</v>
      </c>
      <c r="C28" s="20">
        <v>57249</v>
      </c>
      <c r="D28" s="20">
        <v>848311</v>
      </c>
      <c r="E28" s="20">
        <v>818565</v>
      </c>
      <c r="F28" s="13">
        <f t="shared" si="0"/>
        <v>-3.5064970276231264</v>
      </c>
      <c r="G28" s="1"/>
      <c r="H28" s="1"/>
      <c r="I28" s="1"/>
    </row>
    <row r="29" spans="1:9" x14ac:dyDescent="0.25">
      <c r="A29" s="8" t="s">
        <v>66</v>
      </c>
      <c r="B29" s="19">
        <v>362258</v>
      </c>
      <c r="C29" s="19">
        <v>265702</v>
      </c>
      <c r="D29" s="19">
        <v>2919749</v>
      </c>
      <c r="E29" s="19">
        <v>2879604</v>
      </c>
      <c r="F29" s="10">
        <f t="shared" si="0"/>
        <v>-1.3749469560568457</v>
      </c>
      <c r="G29" s="1"/>
      <c r="H29" s="1"/>
      <c r="I29" s="1"/>
    </row>
    <row r="30" spans="1:9" x14ac:dyDescent="0.25">
      <c r="A30" s="11" t="s">
        <v>67</v>
      </c>
      <c r="B30" s="20">
        <v>184071</v>
      </c>
      <c r="C30" s="20">
        <v>219902</v>
      </c>
      <c r="D30" s="20">
        <v>2421146</v>
      </c>
      <c r="E30" s="20">
        <v>2133427</v>
      </c>
      <c r="F30" s="13">
        <f t="shared" si="0"/>
        <v>-11.883587359044029</v>
      </c>
      <c r="G30" s="1"/>
      <c r="H30" s="1"/>
      <c r="I30" s="1"/>
    </row>
    <row r="31" spans="1:9" x14ac:dyDescent="0.25">
      <c r="A31" s="8" t="s">
        <v>68</v>
      </c>
      <c r="B31" s="19">
        <v>1218421</v>
      </c>
      <c r="C31" s="19">
        <v>590655</v>
      </c>
      <c r="D31" s="19">
        <v>9830390</v>
      </c>
      <c r="E31" s="19">
        <v>9452166</v>
      </c>
      <c r="F31" s="10">
        <f t="shared" si="0"/>
        <v>-3.847497403460082</v>
      </c>
      <c r="G31" s="1"/>
      <c r="H31" s="1"/>
      <c r="I31" s="1"/>
    </row>
    <row r="32" spans="1:9" x14ac:dyDescent="0.25">
      <c r="A32" s="11" t="s">
        <v>69</v>
      </c>
      <c r="B32" s="20">
        <v>319030</v>
      </c>
      <c r="C32" s="20">
        <v>204138</v>
      </c>
      <c r="D32" s="20">
        <v>3523706</v>
      </c>
      <c r="E32" s="20">
        <v>2591139</v>
      </c>
      <c r="F32" s="13">
        <f t="shared" si="0"/>
        <v>-26.465516703152872</v>
      </c>
      <c r="G32" s="1"/>
      <c r="H32" s="1"/>
      <c r="I32" s="1"/>
    </row>
    <row r="33" spans="1:9" x14ac:dyDescent="0.25">
      <c r="A33" s="8" t="s">
        <v>70</v>
      </c>
      <c r="B33" s="19">
        <v>22260</v>
      </c>
      <c r="C33" s="19">
        <v>35489</v>
      </c>
      <c r="D33" s="19">
        <v>381302</v>
      </c>
      <c r="E33" s="19">
        <v>459139</v>
      </c>
      <c r="F33" s="10">
        <f t="shared" si="0"/>
        <v>20.413478030537476</v>
      </c>
      <c r="G33" s="1"/>
      <c r="H33" s="1"/>
      <c r="I33" s="1"/>
    </row>
    <row r="34" spans="1:9" x14ac:dyDescent="0.25">
      <c r="A34" s="11" t="s">
        <v>71</v>
      </c>
      <c r="B34" s="20">
        <v>51709</v>
      </c>
      <c r="C34" s="20">
        <v>16328</v>
      </c>
      <c r="D34" s="20">
        <v>488175</v>
      </c>
      <c r="E34" s="20">
        <v>409144</v>
      </c>
      <c r="F34" s="13">
        <f t="shared" si="0"/>
        <v>-16.189071541967536</v>
      </c>
      <c r="G34" s="1"/>
      <c r="H34" s="1"/>
      <c r="I34" s="1"/>
    </row>
    <row r="35" spans="1:9" x14ac:dyDescent="0.25">
      <c r="A35" s="14" t="s">
        <v>72</v>
      </c>
      <c r="B35" s="15">
        <f>SUM(B7:B34)</f>
        <v>7749603</v>
      </c>
      <c r="C35" s="15">
        <f t="shared" ref="C35:E35" si="1">SUM(C7:C34)</f>
        <v>7050409</v>
      </c>
      <c r="D35" s="15">
        <f t="shared" si="1"/>
        <v>79133203</v>
      </c>
      <c r="E35" s="15">
        <f t="shared" si="1"/>
        <v>78706369</v>
      </c>
      <c r="F35" s="16">
        <f t="shared" si="0"/>
        <v>-0.53938673504723056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3191581</v>
      </c>
      <c r="C38" s="41">
        <f>D7</f>
        <v>3215589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GIJON</v>
      </c>
      <c r="F38" s="42">
        <f>LOOKUP(E38,$A$38:$A$65,$B$38:$B$65)</f>
        <v>13401423</v>
      </c>
      <c r="G38" s="42">
        <f>LOOKUP(E38,$A$38:$A$65,$C$38:$C$65)</f>
        <v>12456055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723273</v>
      </c>
      <c r="C39" s="41">
        <f t="shared" ref="C39:C65" si="5">D8</f>
        <v>1111169</v>
      </c>
      <c r="D39" s="41">
        <f t="shared" ref="D39:D65" si="6">_xlfn.RANK.EQ(B39,$B$38:$B$65)+COUNTIF($B$38:$B$65,B39)-1</f>
        <v>23</v>
      </c>
      <c r="E39" s="42" t="str">
        <f t="shared" si="2"/>
        <v>TARRAGONA</v>
      </c>
      <c r="F39" s="42">
        <f t="shared" ref="F39:F54" si="7">LOOKUP(E39,$A$38:$A$65,$B$38:$B$65)</f>
        <v>9452166</v>
      </c>
      <c r="G39" s="42">
        <f t="shared" ref="G39:G65" si="8">LOOKUP(E39,$A$38:$A$65,$C$38:$C$65)</f>
        <v>9830390</v>
      </c>
    </row>
    <row r="40" spans="1:9" x14ac:dyDescent="0.25">
      <c r="A40" s="42" t="str">
        <f t="shared" si="3"/>
        <v>ALMERIA</v>
      </c>
      <c r="B40" s="41">
        <f t="shared" si="4"/>
        <v>3213116</v>
      </c>
      <c r="C40" s="41">
        <f t="shared" si="5"/>
        <v>3291672</v>
      </c>
      <c r="D40" s="41">
        <f t="shared" si="6"/>
        <v>7</v>
      </c>
      <c r="E40" s="42" t="str">
        <f t="shared" si="2"/>
        <v>FERROL-SAN CIBRAO</v>
      </c>
      <c r="F40" s="42">
        <f t="shared" si="7"/>
        <v>7435083</v>
      </c>
      <c r="G40" s="42">
        <f t="shared" si="8"/>
        <v>9268088</v>
      </c>
    </row>
    <row r="41" spans="1:9" x14ac:dyDescent="0.25">
      <c r="A41" s="42" t="str">
        <f t="shared" si="3"/>
        <v>AVILES</v>
      </c>
      <c r="B41" s="41">
        <f t="shared" si="4"/>
        <v>2746802</v>
      </c>
      <c r="C41" s="41">
        <f t="shared" si="5"/>
        <v>2293135</v>
      </c>
      <c r="D41" s="41">
        <f t="shared" si="6"/>
        <v>12</v>
      </c>
      <c r="E41" s="42" t="str">
        <f t="shared" si="2"/>
        <v>HUELVA</v>
      </c>
      <c r="F41" s="42">
        <f t="shared" si="7"/>
        <v>5394260</v>
      </c>
      <c r="G41" s="42">
        <f t="shared" si="8"/>
        <v>4180685</v>
      </c>
    </row>
    <row r="42" spans="1:9" x14ac:dyDescent="0.25">
      <c r="A42" s="42" t="str">
        <f t="shared" si="3"/>
        <v>BAHIA DE ALGECIRAS</v>
      </c>
      <c r="B42" s="41">
        <f t="shared" si="4"/>
        <v>1475224</v>
      </c>
      <c r="C42" s="41">
        <f t="shared" si="5"/>
        <v>1743479</v>
      </c>
      <c r="D42" s="41">
        <f t="shared" si="6"/>
        <v>18</v>
      </c>
      <c r="E42" s="42" t="str">
        <f t="shared" si="2"/>
        <v>BILBAO</v>
      </c>
      <c r="F42" s="42">
        <f t="shared" si="7"/>
        <v>4451915</v>
      </c>
      <c r="G42" s="42">
        <f t="shared" si="8"/>
        <v>3827983</v>
      </c>
    </row>
    <row r="43" spans="1:9" x14ac:dyDescent="0.25">
      <c r="A43" s="42" t="str">
        <f t="shared" si="3"/>
        <v>BAHIA DE CADIZ</v>
      </c>
      <c r="B43" s="41">
        <f t="shared" si="4"/>
        <v>1687143</v>
      </c>
      <c r="C43" s="41">
        <f t="shared" si="5"/>
        <v>1636990</v>
      </c>
      <c r="D43" s="41">
        <f t="shared" si="6"/>
        <v>16</v>
      </c>
      <c r="E43" s="42" t="str">
        <f t="shared" si="2"/>
        <v>BARCELONA</v>
      </c>
      <c r="F43" s="42">
        <f t="shared" si="7"/>
        <v>3542218</v>
      </c>
      <c r="G43" s="42">
        <f t="shared" si="8"/>
        <v>3921099</v>
      </c>
    </row>
    <row r="44" spans="1:9" x14ac:dyDescent="0.25">
      <c r="A44" s="42" t="str">
        <f t="shared" si="3"/>
        <v>BALEARES</v>
      </c>
      <c r="B44" s="41">
        <f t="shared" si="4"/>
        <v>1859831</v>
      </c>
      <c r="C44" s="41">
        <f t="shared" si="5"/>
        <v>1689471</v>
      </c>
      <c r="D44" s="41">
        <f t="shared" si="6"/>
        <v>15</v>
      </c>
      <c r="E44" s="42" t="str">
        <f t="shared" si="2"/>
        <v>ALMERIA</v>
      </c>
      <c r="F44" s="42">
        <f t="shared" si="7"/>
        <v>3213116</v>
      </c>
      <c r="G44" s="42">
        <f t="shared" si="8"/>
        <v>3291672</v>
      </c>
    </row>
    <row r="45" spans="1:9" x14ac:dyDescent="0.25">
      <c r="A45" s="42" t="str">
        <f t="shared" si="3"/>
        <v>BARCELONA</v>
      </c>
      <c r="B45" s="41">
        <f t="shared" si="4"/>
        <v>3542218</v>
      </c>
      <c r="C45" s="41">
        <f t="shared" si="5"/>
        <v>3921099</v>
      </c>
      <c r="D45" s="41">
        <f t="shared" si="6"/>
        <v>6</v>
      </c>
      <c r="E45" s="42" t="str">
        <f t="shared" si="2"/>
        <v>A CORUÑA</v>
      </c>
      <c r="F45" s="42">
        <f t="shared" si="7"/>
        <v>3191581</v>
      </c>
      <c r="G45" s="42">
        <f t="shared" si="8"/>
        <v>3215589</v>
      </c>
    </row>
    <row r="46" spans="1:9" x14ac:dyDescent="0.25">
      <c r="A46" s="42" t="str">
        <f t="shared" si="3"/>
        <v>BILBAO</v>
      </c>
      <c r="B46" s="41">
        <f t="shared" si="4"/>
        <v>4451915</v>
      </c>
      <c r="C46" s="41">
        <f t="shared" si="5"/>
        <v>3827983</v>
      </c>
      <c r="D46" s="41">
        <f t="shared" si="6"/>
        <v>5</v>
      </c>
      <c r="E46" s="42" t="str">
        <f t="shared" si="2"/>
        <v>CARTAGENA</v>
      </c>
      <c r="F46" s="42">
        <f t="shared" si="7"/>
        <v>3114236</v>
      </c>
      <c r="G46" s="42">
        <f t="shared" si="8"/>
        <v>3615556</v>
      </c>
    </row>
    <row r="47" spans="1:9" x14ac:dyDescent="0.25">
      <c r="A47" s="42" t="str">
        <f t="shared" si="3"/>
        <v>CARTAGENA</v>
      </c>
      <c r="B47" s="41">
        <f t="shared" si="4"/>
        <v>3114236</v>
      </c>
      <c r="C47" s="41">
        <f t="shared" si="5"/>
        <v>3615556</v>
      </c>
      <c r="D47" s="41">
        <f t="shared" si="6"/>
        <v>9</v>
      </c>
      <c r="E47" s="42" t="str">
        <f t="shared" si="2"/>
        <v>CASTELLON</v>
      </c>
      <c r="F47" s="42">
        <f t="shared" si="7"/>
        <v>2941178</v>
      </c>
      <c r="G47" s="42">
        <f t="shared" si="8"/>
        <v>1865858</v>
      </c>
    </row>
    <row r="48" spans="1:9" x14ac:dyDescent="0.25">
      <c r="A48" s="42" t="str">
        <f t="shared" si="3"/>
        <v>CASTELLON</v>
      </c>
      <c r="B48" s="41">
        <f t="shared" si="4"/>
        <v>2941178</v>
      </c>
      <c r="C48" s="41">
        <f t="shared" si="5"/>
        <v>1865858</v>
      </c>
      <c r="D48" s="41">
        <f t="shared" si="6"/>
        <v>10</v>
      </c>
      <c r="E48" s="42" t="str">
        <f t="shared" si="2"/>
        <v>SANTANDER</v>
      </c>
      <c r="F48" s="42">
        <f t="shared" si="7"/>
        <v>2879604</v>
      </c>
      <c r="G48" s="42">
        <f t="shared" si="8"/>
        <v>2919749</v>
      </c>
    </row>
    <row r="49" spans="1:7" x14ac:dyDescent="0.25">
      <c r="A49" s="42" t="str">
        <f t="shared" si="3"/>
        <v>CEUTA</v>
      </c>
      <c r="B49" s="41">
        <f t="shared" si="4"/>
        <v>141410</v>
      </c>
      <c r="C49" s="41">
        <f t="shared" si="5"/>
        <v>68226</v>
      </c>
      <c r="D49" s="41">
        <f t="shared" si="6"/>
        <v>27</v>
      </c>
      <c r="E49" s="42" t="str">
        <f t="shared" si="2"/>
        <v>AVILES</v>
      </c>
      <c r="F49" s="42">
        <f t="shared" si="7"/>
        <v>2746802</v>
      </c>
      <c r="G49" s="42">
        <f t="shared" si="8"/>
        <v>2293135</v>
      </c>
    </row>
    <row r="50" spans="1:7" x14ac:dyDescent="0.25">
      <c r="A50" s="42" t="str">
        <f t="shared" si="3"/>
        <v>FERROL-SAN CIBRAO</v>
      </c>
      <c r="B50" s="41">
        <f t="shared" si="4"/>
        <v>7435083</v>
      </c>
      <c r="C50" s="41">
        <f t="shared" si="5"/>
        <v>9268088</v>
      </c>
      <c r="D50" s="41">
        <f t="shared" si="6"/>
        <v>3</v>
      </c>
      <c r="E50" s="42" t="str">
        <f t="shared" si="2"/>
        <v>VALENCIA</v>
      </c>
      <c r="F50" s="42">
        <f t="shared" si="7"/>
        <v>2591139</v>
      </c>
      <c r="G50" s="42">
        <f t="shared" si="8"/>
        <v>3523706</v>
      </c>
    </row>
    <row r="51" spans="1:7" x14ac:dyDescent="0.25">
      <c r="A51" s="42" t="str">
        <f t="shared" si="3"/>
        <v>GIJON</v>
      </c>
      <c r="B51" s="41">
        <f t="shared" si="4"/>
        <v>13401423</v>
      </c>
      <c r="C51" s="41">
        <f t="shared" si="5"/>
        <v>12456055</v>
      </c>
      <c r="D51" s="41">
        <f t="shared" si="6"/>
        <v>1</v>
      </c>
      <c r="E51" s="42" t="str">
        <f t="shared" si="2"/>
        <v>SEVILLA</v>
      </c>
      <c r="F51" s="42">
        <f t="shared" si="7"/>
        <v>2133427</v>
      </c>
      <c r="G51" s="42">
        <f t="shared" si="8"/>
        <v>2421146</v>
      </c>
    </row>
    <row r="52" spans="1:7" x14ac:dyDescent="0.25">
      <c r="A52" s="42" t="str">
        <f t="shared" si="3"/>
        <v>HUELVA</v>
      </c>
      <c r="B52" s="41">
        <f t="shared" si="4"/>
        <v>5394260</v>
      </c>
      <c r="C52" s="41">
        <f t="shared" si="5"/>
        <v>4180685</v>
      </c>
      <c r="D52" s="41">
        <f t="shared" si="6"/>
        <v>4</v>
      </c>
      <c r="E52" s="42" t="str">
        <f t="shared" si="2"/>
        <v>BALEARES</v>
      </c>
      <c r="F52" s="42">
        <f t="shared" si="7"/>
        <v>1859831</v>
      </c>
      <c r="G52" s="42">
        <f t="shared" si="8"/>
        <v>1689471</v>
      </c>
    </row>
    <row r="53" spans="1:7" x14ac:dyDescent="0.25">
      <c r="A53" s="42" t="str">
        <f t="shared" si="3"/>
        <v>LAS PALMAS</v>
      </c>
      <c r="B53" s="41">
        <f t="shared" si="4"/>
        <v>738740</v>
      </c>
      <c r="C53" s="41">
        <f t="shared" si="5"/>
        <v>753111</v>
      </c>
      <c r="D53" s="41">
        <f t="shared" si="6"/>
        <v>22</v>
      </c>
      <c r="E53" s="42" t="str">
        <f t="shared" si="2"/>
        <v>BAHIA DE CADIZ</v>
      </c>
      <c r="F53" s="42">
        <f t="shared" si="7"/>
        <v>1687143</v>
      </c>
      <c r="G53" s="42">
        <f t="shared" si="8"/>
        <v>1636990</v>
      </c>
    </row>
    <row r="54" spans="1:7" x14ac:dyDescent="0.25">
      <c r="A54" s="42" t="str">
        <f t="shared" si="3"/>
        <v>MALAGA</v>
      </c>
      <c r="B54" s="41">
        <f t="shared" si="4"/>
        <v>772746</v>
      </c>
      <c r="C54" s="41">
        <f t="shared" si="5"/>
        <v>766796</v>
      </c>
      <c r="D54" s="41">
        <f t="shared" si="6"/>
        <v>21</v>
      </c>
      <c r="E54" s="42" t="str">
        <f t="shared" si="2"/>
        <v>PASAIA</v>
      </c>
      <c r="F54" s="42">
        <f t="shared" si="7"/>
        <v>1655965</v>
      </c>
      <c r="G54" s="42">
        <f t="shared" si="8"/>
        <v>1649664</v>
      </c>
    </row>
    <row r="55" spans="1:7" x14ac:dyDescent="0.25">
      <c r="A55" s="42" t="str">
        <f t="shared" si="3"/>
        <v>MARIN Y RIA DE PONTEVEDRA</v>
      </c>
      <c r="B55" s="41">
        <f t="shared" si="4"/>
        <v>960542</v>
      </c>
      <c r="C55" s="41">
        <f t="shared" si="5"/>
        <v>879867</v>
      </c>
      <c r="D55" s="41">
        <f t="shared" si="6"/>
        <v>19</v>
      </c>
      <c r="E55" s="42" t="str">
        <f t="shared" si="2"/>
        <v>BAHIA DE ALGECIRAS</v>
      </c>
      <c r="F55" s="42">
        <f t="shared" ref="F55:F65" si="9">LOOKUP(E55,$A$38:$A$65,$B$38:$B$65)</f>
        <v>1475224</v>
      </c>
      <c r="G55" s="42">
        <f t="shared" si="8"/>
        <v>1743479</v>
      </c>
    </row>
    <row r="56" spans="1:7" x14ac:dyDescent="0.25">
      <c r="A56" s="42" t="str">
        <f t="shared" si="3"/>
        <v>MELILLA</v>
      </c>
      <c r="B56" s="41">
        <f t="shared" si="4"/>
        <v>43257</v>
      </c>
      <c r="C56" s="41">
        <f t="shared" si="5"/>
        <v>32782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960542</v>
      </c>
      <c r="G56" s="42">
        <f t="shared" si="8"/>
        <v>879867</v>
      </c>
    </row>
    <row r="57" spans="1:7" x14ac:dyDescent="0.25">
      <c r="A57" s="42" t="str">
        <f t="shared" si="3"/>
        <v>MOTRIL</v>
      </c>
      <c r="B57" s="41">
        <f t="shared" si="4"/>
        <v>473242</v>
      </c>
      <c r="C57" s="41">
        <f t="shared" si="5"/>
        <v>453149</v>
      </c>
      <c r="D57" s="41">
        <f t="shared" si="6"/>
        <v>24</v>
      </c>
      <c r="E57" s="42" t="str">
        <f t="shared" si="2"/>
        <v>SANTA CRUZ DE TENERIFE</v>
      </c>
      <c r="F57" s="42">
        <f t="shared" si="9"/>
        <v>818565</v>
      </c>
      <c r="G57" s="42">
        <f t="shared" si="8"/>
        <v>848311</v>
      </c>
    </row>
    <row r="58" spans="1:7" x14ac:dyDescent="0.25">
      <c r="A58" s="42" t="str">
        <f t="shared" si="3"/>
        <v>PASAIA</v>
      </c>
      <c r="B58" s="41">
        <f t="shared" si="4"/>
        <v>1655965</v>
      </c>
      <c r="C58" s="41">
        <f t="shared" si="5"/>
        <v>1649664</v>
      </c>
      <c r="D58" s="41">
        <f t="shared" si="6"/>
        <v>17</v>
      </c>
      <c r="E58" s="42" t="str">
        <f t="shared" si="2"/>
        <v>MALAGA</v>
      </c>
      <c r="F58" s="42">
        <f t="shared" si="9"/>
        <v>772746</v>
      </c>
      <c r="G58" s="42">
        <f t="shared" si="8"/>
        <v>766796</v>
      </c>
    </row>
    <row r="59" spans="1:7" x14ac:dyDescent="0.25">
      <c r="A59" s="42" t="str">
        <f t="shared" si="3"/>
        <v>SANTA CRUZ DE TENERIFE</v>
      </c>
      <c r="B59" s="41">
        <f t="shared" si="4"/>
        <v>818565</v>
      </c>
      <c r="C59" s="41">
        <f t="shared" si="5"/>
        <v>848311</v>
      </c>
      <c r="D59" s="41">
        <f t="shared" si="6"/>
        <v>20</v>
      </c>
      <c r="E59" s="42" t="str">
        <f t="shared" si="2"/>
        <v>LAS PALMAS</v>
      </c>
      <c r="F59" s="42">
        <f t="shared" si="9"/>
        <v>738740</v>
      </c>
      <c r="G59" s="42">
        <f t="shared" si="8"/>
        <v>753111</v>
      </c>
    </row>
    <row r="60" spans="1:7" x14ac:dyDescent="0.25">
      <c r="A60" s="42" t="str">
        <f t="shared" si="3"/>
        <v>SANTANDER</v>
      </c>
      <c r="B60" s="41">
        <f t="shared" si="4"/>
        <v>2879604</v>
      </c>
      <c r="C60" s="41">
        <f t="shared" si="5"/>
        <v>2919749</v>
      </c>
      <c r="D60" s="41">
        <f t="shared" si="6"/>
        <v>11</v>
      </c>
      <c r="E60" s="42" t="str">
        <f t="shared" si="2"/>
        <v>ALICANTE</v>
      </c>
      <c r="F60" s="42">
        <f t="shared" si="9"/>
        <v>723273</v>
      </c>
      <c r="G60" s="42">
        <f t="shared" si="8"/>
        <v>1111169</v>
      </c>
    </row>
    <row r="61" spans="1:7" x14ac:dyDescent="0.25">
      <c r="A61" s="42" t="str">
        <f t="shared" si="3"/>
        <v>SEVILLA</v>
      </c>
      <c r="B61" s="41">
        <f t="shared" si="4"/>
        <v>2133427</v>
      </c>
      <c r="C61" s="41">
        <f t="shared" si="5"/>
        <v>2421146</v>
      </c>
      <c r="D61" s="41">
        <f t="shared" si="6"/>
        <v>14</v>
      </c>
      <c r="E61" s="42" t="str">
        <f t="shared" si="2"/>
        <v>MOTRIL</v>
      </c>
      <c r="F61" s="42">
        <f t="shared" si="9"/>
        <v>473242</v>
      </c>
      <c r="G61" s="42">
        <f t="shared" si="8"/>
        <v>453149</v>
      </c>
    </row>
    <row r="62" spans="1:7" x14ac:dyDescent="0.25">
      <c r="A62" s="42" t="str">
        <f t="shared" si="3"/>
        <v>TARRAGONA</v>
      </c>
      <c r="B62" s="41">
        <f t="shared" si="4"/>
        <v>9452166</v>
      </c>
      <c r="C62" s="41">
        <f t="shared" si="5"/>
        <v>9830390</v>
      </c>
      <c r="D62" s="41">
        <f t="shared" si="6"/>
        <v>2</v>
      </c>
      <c r="E62" s="42" t="str">
        <f t="shared" si="2"/>
        <v>VIGO</v>
      </c>
      <c r="F62" s="42">
        <f t="shared" si="9"/>
        <v>459139</v>
      </c>
      <c r="G62" s="42">
        <f t="shared" si="8"/>
        <v>381302</v>
      </c>
    </row>
    <row r="63" spans="1:7" x14ac:dyDescent="0.25">
      <c r="A63" s="42" t="str">
        <f t="shared" si="3"/>
        <v>VALENCIA</v>
      </c>
      <c r="B63" s="41">
        <f t="shared" si="4"/>
        <v>2591139</v>
      </c>
      <c r="C63" s="41">
        <f t="shared" si="5"/>
        <v>3523706</v>
      </c>
      <c r="D63" s="41">
        <f t="shared" si="6"/>
        <v>13</v>
      </c>
      <c r="E63" s="42" t="str">
        <f t="shared" si="2"/>
        <v>VILAGARCIA</v>
      </c>
      <c r="F63" s="42">
        <f t="shared" si="9"/>
        <v>409144</v>
      </c>
      <c r="G63" s="42">
        <f t="shared" si="8"/>
        <v>488175</v>
      </c>
    </row>
    <row r="64" spans="1:7" x14ac:dyDescent="0.25">
      <c r="A64" s="42" t="str">
        <f t="shared" si="3"/>
        <v>VIGO</v>
      </c>
      <c r="B64" s="41">
        <f t="shared" si="4"/>
        <v>459139</v>
      </c>
      <c r="C64" s="41">
        <f t="shared" si="5"/>
        <v>381302</v>
      </c>
      <c r="D64" s="41">
        <f t="shared" si="6"/>
        <v>25</v>
      </c>
      <c r="E64" s="42" t="str">
        <f t="shared" si="2"/>
        <v>CEUTA</v>
      </c>
      <c r="F64" s="42">
        <f t="shared" si="9"/>
        <v>141410</v>
      </c>
      <c r="G64" s="42">
        <f t="shared" si="8"/>
        <v>68226</v>
      </c>
    </row>
    <row r="65" spans="1:7" x14ac:dyDescent="0.25">
      <c r="A65" s="42" t="str">
        <f t="shared" si="3"/>
        <v>VILAGARCIA</v>
      </c>
      <c r="B65" s="41">
        <f t="shared" si="4"/>
        <v>409144</v>
      </c>
      <c r="C65" s="41">
        <f t="shared" si="5"/>
        <v>488175</v>
      </c>
      <c r="D65" s="41">
        <f t="shared" si="6"/>
        <v>26</v>
      </c>
      <c r="E65" s="42" t="str">
        <f t="shared" si="2"/>
        <v>MELILLA</v>
      </c>
      <c r="F65" s="42">
        <f t="shared" si="9"/>
        <v>43257</v>
      </c>
      <c r="G65" s="42">
        <f t="shared" si="8"/>
        <v>32782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1">
        <v>64878</v>
      </c>
      <c r="C7" s="21">
        <v>87889</v>
      </c>
      <c r="D7" s="21">
        <v>1460292</v>
      </c>
      <c r="E7" s="21">
        <v>1098528</v>
      </c>
      <c r="F7" s="10">
        <f>((E7*100)/D7)-100</f>
        <v>-24.773401484086747</v>
      </c>
      <c r="G7" s="1"/>
      <c r="H7" s="1"/>
      <c r="I7" s="1"/>
    </row>
    <row r="8" spans="1:12" x14ac:dyDescent="0.25">
      <c r="A8" s="11" t="s">
        <v>45</v>
      </c>
      <c r="B8" s="22">
        <v>95170</v>
      </c>
      <c r="C8" s="22">
        <v>96126</v>
      </c>
      <c r="D8" s="22">
        <v>1260064</v>
      </c>
      <c r="E8" s="22">
        <v>1337992</v>
      </c>
      <c r="F8" s="13">
        <f t="shared" ref="F8:F35" si="0">((E8*100)/D8)-100</f>
        <v>6.1844477740813204</v>
      </c>
      <c r="G8" s="1"/>
      <c r="H8" s="1"/>
      <c r="I8" s="1"/>
    </row>
    <row r="9" spans="1:12" x14ac:dyDescent="0.25">
      <c r="A9" s="8" t="s">
        <v>46</v>
      </c>
      <c r="B9" s="21">
        <v>44551</v>
      </c>
      <c r="C9" s="21">
        <v>50133</v>
      </c>
      <c r="D9" s="21">
        <v>542994</v>
      </c>
      <c r="E9" s="21">
        <v>556503</v>
      </c>
      <c r="F9" s="10">
        <f t="shared" si="0"/>
        <v>2.4878727941745211</v>
      </c>
      <c r="G9" s="1"/>
      <c r="H9" s="1"/>
      <c r="I9" s="1"/>
    </row>
    <row r="10" spans="1:12" x14ac:dyDescent="0.25">
      <c r="A10" s="11" t="s">
        <v>47</v>
      </c>
      <c r="B10" s="22">
        <v>112005</v>
      </c>
      <c r="C10" s="22">
        <v>74388</v>
      </c>
      <c r="D10" s="22">
        <v>984041</v>
      </c>
      <c r="E10" s="22">
        <v>1170366</v>
      </c>
      <c r="F10" s="13">
        <f t="shared" si="0"/>
        <v>18.934678534735852</v>
      </c>
      <c r="G10" s="1"/>
      <c r="H10" s="1"/>
      <c r="I10" s="1"/>
    </row>
    <row r="11" spans="1:12" x14ac:dyDescent="0.25">
      <c r="A11" s="8" t="s">
        <v>48</v>
      </c>
      <c r="B11" s="21">
        <v>3700811</v>
      </c>
      <c r="C11" s="21">
        <v>3304895</v>
      </c>
      <c r="D11" s="21">
        <v>42316996</v>
      </c>
      <c r="E11" s="21">
        <v>40631007</v>
      </c>
      <c r="F11" s="10">
        <f t="shared" si="0"/>
        <v>-3.9841887642497085</v>
      </c>
      <c r="G11" s="1"/>
      <c r="H11" s="1"/>
      <c r="I11" s="1"/>
    </row>
    <row r="12" spans="1:12" x14ac:dyDescent="0.25">
      <c r="A12" s="11" t="s">
        <v>49</v>
      </c>
      <c r="B12" s="22">
        <v>165396</v>
      </c>
      <c r="C12" s="22">
        <v>159062</v>
      </c>
      <c r="D12" s="22">
        <v>2078670</v>
      </c>
      <c r="E12" s="22">
        <v>2041514</v>
      </c>
      <c r="F12" s="13">
        <f t="shared" si="0"/>
        <v>-1.787489115636447</v>
      </c>
      <c r="G12" s="1"/>
      <c r="H12" s="1"/>
      <c r="I12" s="1"/>
    </row>
    <row r="13" spans="1:12" x14ac:dyDescent="0.25">
      <c r="A13" s="8" t="s">
        <v>50</v>
      </c>
      <c r="B13" s="21">
        <v>556301</v>
      </c>
      <c r="C13" s="21">
        <v>557511</v>
      </c>
      <c r="D13" s="21">
        <v>8040828</v>
      </c>
      <c r="E13" s="21">
        <v>7954725</v>
      </c>
      <c r="F13" s="10">
        <f t="shared" si="0"/>
        <v>-1.0708225570799357</v>
      </c>
      <c r="G13" s="1"/>
      <c r="H13" s="1"/>
      <c r="I13" s="1"/>
    </row>
    <row r="14" spans="1:12" x14ac:dyDescent="0.25">
      <c r="A14" s="11" t="s">
        <v>51</v>
      </c>
      <c r="B14" s="22">
        <v>2239162</v>
      </c>
      <c r="C14" s="22">
        <v>2369593</v>
      </c>
      <c r="D14" s="22">
        <v>26116812</v>
      </c>
      <c r="E14" s="22">
        <v>27776580</v>
      </c>
      <c r="F14" s="13">
        <f t="shared" si="0"/>
        <v>6.355170761270557</v>
      </c>
      <c r="G14" s="1"/>
      <c r="H14" s="1"/>
      <c r="I14" s="1"/>
    </row>
    <row r="15" spans="1:12" x14ac:dyDescent="0.25">
      <c r="A15" s="8" t="s">
        <v>52</v>
      </c>
      <c r="B15" s="21">
        <v>773127</v>
      </c>
      <c r="C15" s="21">
        <v>1075366</v>
      </c>
      <c r="D15" s="21">
        <v>7279066</v>
      </c>
      <c r="E15" s="21">
        <v>9445637</v>
      </c>
      <c r="F15" s="10">
        <f t="shared" si="0"/>
        <v>29.764409334933902</v>
      </c>
      <c r="G15" s="1"/>
      <c r="H15" s="1"/>
      <c r="I15" s="1"/>
    </row>
    <row r="16" spans="1:12" x14ac:dyDescent="0.25">
      <c r="A16" s="11" t="s">
        <v>53</v>
      </c>
      <c r="B16" s="22">
        <v>61202</v>
      </c>
      <c r="C16" s="22">
        <v>62789</v>
      </c>
      <c r="D16" s="22">
        <v>729090</v>
      </c>
      <c r="E16" s="22">
        <v>937437</v>
      </c>
      <c r="F16" s="13">
        <f t="shared" si="0"/>
        <v>28.576307451754928</v>
      </c>
      <c r="G16" s="1"/>
      <c r="H16" s="1"/>
      <c r="I16" s="1"/>
    </row>
    <row r="17" spans="1:9" x14ac:dyDescent="0.25">
      <c r="A17" s="8" t="s">
        <v>54</v>
      </c>
      <c r="B17" s="21">
        <v>136223</v>
      </c>
      <c r="C17" s="21">
        <v>186724</v>
      </c>
      <c r="D17" s="21">
        <v>1430457</v>
      </c>
      <c r="E17" s="21">
        <v>1838274</v>
      </c>
      <c r="F17" s="10">
        <f t="shared" si="0"/>
        <v>28.509560231450507</v>
      </c>
      <c r="G17" s="1"/>
      <c r="H17" s="1"/>
      <c r="I17" s="1"/>
    </row>
    <row r="18" spans="1:9" x14ac:dyDescent="0.25">
      <c r="A18" s="11" t="s">
        <v>55</v>
      </c>
      <c r="B18" s="22">
        <v>70319</v>
      </c>
      <c r="C18" s="22">
        <v>60461</v>
      </c>
      <c r="D18" s="22">
        <v>938115</v>
      </c>
      <c r="E18" s="22">
        <v>875714</v>
      </c>
      <c r="F18" s="13">
        <f t="shared" si="0"/>
        <v>-6.6517431231778659</v>
      </c>
      <c r="G18" s="1"/>
      <c r="H18" s="1"/>
      <c r="I18" s="1"/>
    </row>
    <row r="19" spans="1:9" x14ac:dyDescent="0.25">
      <c r="A19" s="8" t="s">
        <v>56</v>
      </c>
      <c r="B19" s="21">
        <v>38644</v>
      </c>
      <c r="C19" s="21">
        <v>59452</v>
      </c>
      <c r="D19" s="21">
        <v>562554</v>
      </c>
      <c r="E19" s="21">
        <v>628706</v>
      </c>
      <c r="F19" s="10">
        <f t="shared" si="0"/>
        <v>11.759226669795254</v>
      </c>
      <c r="G19" s="1"/>
      <c r="H19" s="1"/>
      <c r="I19" s="1"/>
    </row>
    <row r="20" spans="1:9" x14ac:dyDescent="0.25">
      <c r="A20" s="11" t="s">
        <v>57</v>
      </c>
      <c r="B20" s="22">
        <v>78811</v>
      </c>
      <c r="C20" s="22">
        <v>99226</v>
      </c>
      <c r="D20" s="22">
        <v>666586</v>
      </c>
      <c r="E20" s="22">
        <v>975492</v>
      </c>
      <c r="F20" s="13">
        <f t="shared" si="0"/>
        <v>46.341507322386008</v>
      </c>
      <c r="G20" s="1"/>
      <c r="H20" s="1"/>
      <c r="I20" s="1"/>
    </row>
    <row r="21" spans="1:9" x14ac:dyDescent="0.25">
      <c r="A21" s="8" t="s">
        <v>58</v>
      </c>
      <c r="B21" s="21">
        <v>45973</v>
      </c>
      <c r="C21" s="21">
        <v>42698</v>
      </c>
      <c r="D21" s="21">
        <v>315947</v>
      </c>
      <c r="E21" s="21">
        <v>283302</v>
      </c>
      <c r="F21" s="10">
        <f t="shared" si="0"/>
        <v>-10.332429173247405</v>
      </c>
      <c r="G21" s="1"/>
      <c r="H21" s="1"/>
      <c r="I21" s="1"/>
    </row>
    <row r="22" spans="1:9" x14ac:dyDescent="0.25">
      <c r="A22" s="11" t="s">
        <v>59</v>
      </c>
      <c r="B22" s="22">
        <v>1151482</v>
      </c>
      <c r="C22" s="22">
        <v>1278634</v>
      </c>
      <c r="D22" s="22">
        <v>13734738</v>
      </c>
      <c r="E22" s="22">
        <v>15155736</v>
      </c>
      <c r="F22" s="13">
        <f t="shared" si="0"/>
        <v>10.346014609088286</v>
      </c>
      <c r="G22" s="1"/>
      <c r="H22" s="1"/>
      <c r="I22" s="1"/>
    </row>
    <row r="23" spans="1:9" x14ac:dyDescent="0.25">
      <c r="A23" s="8" t="s">
        <v>60</v>
      </c>
      <c r="B23" s="21">
        <v>105885</v>
      </c>
      <c r="C23" s="21">
        <v>136341</v>
      </c>
      <c r="D23" s="21">
        <v>1274950</v>
      </c>
      <c r="E23" s="21">
        <v>1434462</v>
      </c>
      <c r="F23" s="10">
        <f t="shared" si="0"/>
        <v>12.511235734734697</v>
      </c>
      <c r="G23" s="1"/>
      <c r="H23" s="1"/>
      <c r="I23" s="1"/>
    </row>
    <row r="24" spans="1:9" x14ac:dyDescent="0.25">
      <c r="A24" s="11" t="s">
        <v>61</v>
      </c>
      <c r="B24" s="22">
        <v>78916</v>
      </c>
      <c r="C24" s="22">
        <v>88724</v>
      </c>
      <c r="D24" s="22">
        <v>762045</v>
      </c>
      <c r="E24" s="22">
        <v>978152</v>
      </c>
      <c r="F24" s="13">
        <f t="shared" si="0"/>
        <v>28.358823953965981</v>
      </c>
      <c r="G24" s="1"/>
      <c r="H24" s="1"/>
      <c r="I24" s="1"/>
    </row>
    <row r="25" spans="1:9" x14ac:dyDescent="0.25">
      <c r="A25" s="8" t="s">
        <v>62</v>
      </c>
      <c r="B25" s="21">
        <v>57671</v>
      </c>
      <c r="C25" s="21">
        <v>56360</v>
      </c>
      <c r="D25" s="21">
        <v>713902</v>
      </c>
      <c r="E25" s="21">
        <v>703063</v>
      </c>
      <c r="F25" s="10">
        <f t="shared" si="0"/>
        <v>-1.5182756176618142</v>
      </c>
      <c r="G25" s="1"/>
      <c r="H25" s="1"/>
      <c r="I25" s="1"/>
    </row>
    <row r="26" spans="1:9" x14ac:dyDescent="0.25">
      <c r="A26" s="11" t="s">
        <v>63</v>
      </c>
      <c r="B26" s="22">
        <v>12873</v>
      </c>
      <c r="C26" s="22">
        <v>15235</v>
      </c>
      <c r="D26" s="22">
        <v>162078</v>
      </c>
      <c r="E26" s="22">
        <v>169648</v>
      </c>
      <c r="F26" s="13">
        <f t="shared" si="0"/>
        <v>4.6705907032416434</v>
      </c>
      <c r="G26" s="1"/>
      <c r="H26" s="1"/>
      <c r="I26" s="1"/>
    </row>
    <row r="27" spans="1:9" x14ac:dyDescent="0.25">
      <c r="A27" s="8" t="s">
        <v>64</v>
      </c>
      <c r="B27" s="21">
        <v>180913</v>
      </c>
      <c r="C27" s="21">
        <v>192628</v>
      </c>
      <c r="D27" s="21">
        <v>1818076</v>
      </c>
      <c r="E27" s="21">
        <v>2183739</v>
      </c>
      <c r="F27" s="10">
        <f t="shared" si="0"/>
        <v>20.112635555389318</v>
      </c>
      <c r="G27" s="1"/>
      <c r="H27" s="1"/>
      <c r="I27" s="1"/>
    </row>
    <row r="28" spans="1:9" x14ac:dyDescent="0.25">
      <c r="A28" s="11" t="s">
        <v>65</v>
      </c>
      <c r="B28" s="22">
        <v>466786</v>
      </c>
      <c r="C28" s="22">
        <v>486507</v>
      </c>
      <c r="D28" s="22">
        <v>5741067</v>
      </c>
      <c r="E28" s="22">
        <v>5782314</v>
      </c>
      <c r="F28" s="13">
        <f t="shared" si="0"/>
        <v>0.71845529759538351</v>
      </c>
      <c r="G28" s="1"/>
      <c r="H28" s="1"/>
      <c r="I28" s="1"/>
    </row>
    <row r="29" spans="1:9" x14ac:dyDescent="0.25">
      <c r="A29" s="8" t="s">
        <v>66</v>
      </c>
      <c r="B29" s="21">
        <v>108053</v>
      </c>
      <c r="C29" s="21">
        <v>163526</v>
      </c>
      <c r="D29" s="21">
        <v>1106897</v>
      </c>
      <c r="E29" s="21">
        <v>1656872</v>
      </c>
      <c r="F29" s="10">
        <f t="shared" si="0"/>
        <v>49.686194831136049</v>
      </c>
      <c r="G29" s="1"/>
      <c r="H29" s="1"/>
      <c r="I29" s="1"/>
    </row>
    <row r="30" spans="1:9" x14ac:dyDescent="0.25">
      <c r="A30" s="11" t="s">
        <v>67</v>
      </c>
      <c r="B30" s="22">
        <v>136930</v>
      </c>
      <c r="C30" s="22">
        <v>171389</v>
      </c>
      <c r="D30" s="22">
        <v>1876824</v>
      </c>
      <c r="E30" s="22">
        <v>1998905</v>
      </c>
      <c r="F30" s="13">
        <f t="shared" si="0"/>
        <v>6.5046589344552217</v>
      </c>
      <c r="G30" s="1"/>
      <c r="H30" s="1"/>
      <c r="I30" s="1"/>
    </row>
    <row r="31" spans="1:9" x14ac:dyDescent="0.25">
      <c r="A31" s="8" t="s">
        <v>68</v>
      </c>
      <c r="B31" s="21">
        <v>323415</v>
      </c>
      <c r="C31" s="21">
        <v>297115</v>
      </c>
      <c r="D31" s="21">
        <v>3130381</v>
      </c>
      <c r="E31" s="21">
        <v>3653253</v>
      </c>
      <c r="F31" s="10">
        <f t="shared" si="0"/>
        <v>16.703142524823662</v>
      </c>
      <c r="G31" s="1"/>
      <c r="H31" s="1"/>
      <c r="I31" s="1"/>
    </row>
    <row r="32" spans="1:9" x14ac:dyDescent="0.25">
      <c r="A32" s="11" t="s">
        <v>69</v>
      </c>
      <c r="B32" s="22">
        <v>4104259</v>
      </c>
      <c r="C32" s="22">
        <v>4810261</v>
      </c>
      <c r="D32" s="22">
        <v>48217027</v>
      </c>
      <c r="E32" s="22">
        <v>55978881</v>
      </c>
      <c r="F32" s="13">
        <f t="shared" si="0"/>
        <v>16.097744889994985</v>
      </c>
      <c r="G32" s="1"/>
      <c r="H32" s="1"/>
      <c r="I32" s="1"/>
    </row>
    <row r="33" spans="1:9" x14ac:dyDescent="0.25">
      <c r="A33" s="8" t="s">
        <v>70</v>
      </c>
      <c r="B33" s="21">
        <v>254173</v>
      </c>
      <c r="C33" s="21">
        <v>289417</v>
      </c>
      <c r="D33" s="21">
        <v>3073507</v>
      </c>
      <c r="E33" s="21">
        <v>3423381</v>
      </c>
      <c r="F33" s="10">
        <f t="shared" si="0"/>
        <v>11.38354329435397</v>
      </c>
      <c r="G33" s="1"/>
      <c r="H33" s="1"/>
      <c r="I33" s="1"/>
    </row>
    <row r="34" spans="1:9" x14ac:dyDescent="0.25">
      <c r="A34" s="11" t="s">
        <v>71</v>
      </c>
      <c r="B34" s="22">
        <v>13053</v>
      </c>
      <c r="C34" s="22">
        <v>10685</v>
      </c>
      <c r="D34" s="22">
        <v>245798</v>
      </c>
      <c r="E34" s="22">
        <v>130912</v>
      </c>
      <c r="F34" s="13">
        <f t="shared" si="0"/>
        <v>-46.740006021204401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15176982</v>
      </c>
      <c r="C35" s="15">
        <f t="shared" ref="C35:E35" si="1">SUM(C7:C34)</f>
        <v>16283135</v>
      </c>
      <c r="D35" s="15">
        <f t="shared" si="1"/>
        <v>176579802</v>
      </c>
      <c r="E35" s="15">
        <f t="shared" si="1"/>
        <v>190801095</v>
      </c>
      <c r="F35" s="16">
        <f t="shared" si="0"/>
        <v>8.0537484122901049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1098528</v>
      </c>
      <c r="C38" s="41">
        <f>D7</f>
        <v>1460292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55978881</v>
      </c>
      <c r="G38" s="42">
        <f>LOOKUP(E38,$A$38:$A$65,$C$38:$C$65)</f>
        <v>48217027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1337992</v>
      </c>
      <c r="C39" s="41">
        <f t="shared" ref="C39:C65" si="5">D8</f>
        <v>1260064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40631007</v>
      </c>
      <c r="G39" s="42">
        <f t="shared" ref="G39:G65" si="8">LOOKUP(E39,$A$38:$A$65,$C$38:$C$65)</f>
        <v>42316996</v>
      </c>
    </row>
    <row r="40" spans="1:9" x14ac:dyDescent="0.25">
      <c r="A40" s="42" t="str">
        <f t="shared" si="3"/>
        <v>ALMERIA</v>
      </c>
      <c r="B40" s="41">
        <f t="shared" si="4"/>
        <v>556503</v>
      </c>
      <c r="C40" s="41">
        <f t="shared" si="5"/>
        <v>542994</v>
      </c>
      <c r="D40" s="41">
        <f t="shared" si="6"/>
        <v>25</v>
      </c>
      <c r="E40" s="42" t="str">
        <f t="shared" si="2"/>
        <v>BARCELONA</v>
      </c>
      <c r="F40" s="42">
        <f t="shared" si="7"/>
        <v>27776580</v>
      </c>
      <c r="G40" s="42">
        <f t="shared" si="8"/>
        <v>26116812</v>
      </c>
    </row>
    <row r="41" spans="1:9" x14ac:dyDescent="0.25">
      <c r="A41" s="42" t="str">
        <f t="shared" si="3"/>
        <v>AVILES</v>
      </c>
      <c r="B41" s="41">
        <f t="shared" si="4"/>
        <v>1170366</v>
      </c>
      <c r="C41" s="41">
        <f t="shared" si="5"/>
        <v>984041</v>
      </c>
      <c r="D41" s="41">
        <f t="shared" si="6"/>
        <v>17</v>
      </c>
      <c r="E41" s="42" t="str">
        <f t="shared" si="2"/>
        <v>LAS PALMAS</v>
      </c>
      <c r="F41" s="42">
        <f t="shared" si="7"/>
        <v>15155736</v>
      </c>
      <c r="G41" s="42">
        <f t="shared" si="8"/>
        <v>13734738</v>
      </c>
    </row>
    <row r="42" spans="1:9" x14ac:dyDescent="0.25">
      <c r="A42" s="42" t="str">
        <f t="shared" si="3"/>
        <v>BAHIA DE ALGECIRAS</v>
      </c>
      <c r="B42" s="41">
        <f t="shared" si="4"/>
        <v>40631007</v>
      </c>
      <c r="C42" s="41">
        <f t="shared" si="5"/>
        <v>42316996</v>
      </c>
      <c r="D42" s="41">
        <f t="shared" si="6"/>
        <v>2</v>
      </c>
      <c r="E42" s="42" t="str">
        <f t="shared" si="2"/>
        <v>BILBAO</v>
      </c>
      <c r="F42" s="42">
        <f t="shared" si="7"/>
        <v>9445637</v>
      </c>
      <c r="G42" s="42">
        <f t="shared" si="8"/>
        <v>7279066</v>
      </c>
    </row>
    <row r="43" spans="1:9" x14ac:dyDescent="0.25">
      <c r="A43" s="42" t="str">
        <f t="shared" si="3"/>
        <v>BAHIA DE CADIZ</v>
      </c>
      <c r="B43" s="41">
        <f t="shared" si="4"/>
        <v>2041514</v>
      </c>
      <c r="C43" s="41">
        <f t="shared" si="5"/>
        <v>2078670</v>
      </c>
      <c r="D43" s="41">
        <f t="shared" si="6"/>
        <v>11</v>
      </c>
      <c r="E43" s="42" t="str">
        <f t="shared" si="2"/>
        <v>BALEARES</v>
      </c>
      <c r="F43" s="42">
        <f t="shared" si="7"/>
        <v>7954725</v>
      </c>
      <c r="G43" s="42">
        <f t="shared" si="8"/>
        <v>8040828</v>
      </c>
    </row>
    <row r="44" spans="1:9" x14ac:dyDescent="0.25">
      <c r="A44" s="42" t="str">
        <f t="shared" si="3"/>
        <v>BALEARES</v>
      </c>
      <c r="B44" s="41">
        <f t="shared" si="4"/>
        <v>7954725</v>
      </c>
      <c r="C44" s="41">
        <f t="shared" si="5"/>
        <v>8040828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5782314</v>
      </c>
      <c r="G44" s="42">
        <f t="shared" si="8"/>
        <v>5741067</v>
      </c>
    </row>
    <row r="45" spans="1:9" x14ac:dyDescent="0.25">
      <c r="A45" s="42" t="str">
        <f t="shared" si="3"/>
        <v>BARCELONA</v>
      </c>
      <c r="B45" s="41">
        <f t="shared" si="4"/>
        <v>27776580</v>
      </c>
      <c r="C45" s="41">
        <f t="shared" si="5"/>
        <v>26116812</v>
      </c>
      <c r="D45" s="41">
        <f t="shared" si="6"/>
        <v>3</v>
      </c>
      <c r="E45" s="42" t="str">
        <f t="shared" si="2"/>
        <v>TARRAGONA</v>
      </c>
      <c r="F45" s="42">
        <f t="shared" si="7"/>
        <v>3653253</v>
      </c>
      <c r="G45" s="42">
        <f t="shared" si="8"/>
        <v>3130381</v>
      </c>
    </row>
    <row r="46" spans="1:9" x14ac:dyDescent="0.25">
      <c r="A46" s="42" t="str">
        <f t="shared" si="3"/>
        <v>BILBAO</v>
      </c>
      <c r="B46" s="41">
        <f t="shared" si="4"/>
        <v>9445637</v>
      </c>
      <c r="C46" s="41">
        <f t="shared" si="5"/>
        <v>7279066</v>
      </c>
      <c r="D46" s="41">
        <f t="shared" si="6"/>
        <v>5</v>
      </c>
      <c r="E46" s="42" t="str">
        <f t="shared" si="2"/>
        <v>VIGO</v>
      </c>
      <c r="F46" s="42">
        <f t="shared" si="7"/>
        <v>3423381</v>
      </c>
      <c r="G46" s="42">
        <f t="shared" si="8"/>
        <v>3073507</v>
      </c>
    </row>
    <row r="47" spans="1:9" x14ac:dyDescent="0.25">
      <c r="A47" s="42" t="str">
        <f t="shared" si="3"/>
        <v>CARTAGENA</v>
      </c>
      <c r="B47" s="41">
        <f t="shared" si="4"/>
        <v>937437</v>
      </c>
      <c r="C47" s="41">
        <f t="shared" si="5"/>
        <v>729090</v>
      </c>
      <c r="D47" s="41">
        <f t="shared" si="6"/>
        <v>21</v>
      </c>
      <c r="E47" s="42" t="str">
        <f t="shared" si="2"/>
        <v>PASAIA</v>
      </c>
      <c r="F47" s="42">
        <f t="shared" si="7"/>
        <v>2183739</v>
      </c>
      <c r="G47" s="42">
        <f t="shared" si="8"/>
        <v>1818076</v>
      </c>
    </row>
    <row r="48" spans="1:9" x14ac:dyDescent="0.25">
      <c r="A48" s="42" t="str">
        <f t="shared" si="3"/>
        <v>CASTELLON</v>
      </c>
      <c r="B48" s="41">
        <f t="shared" si="4"/>
        <v>1838274</v>
      </c>
      <c r="C48" s="41">
        <f t="shared" si="5"/>
        <v>1430457</v>
      </c>
      <c r="D48" s="41">
        <f t="shared" si="6"/>
        <v>13</v>
      </c>
      <c r="E48" s="42" t="str">
        <f t="shared" si="2"/>
        <v>BAHIA DE CADIZ</v>
      </c>
      <c r="F48" s="42">
        <f t="shared" si="7"/>
        <v>2041514</v>
      </c>
      <c r="G48" s="42">
        <f t="shared" si="8"/>
        <v>2078670</v>
      </c>
    </row>
    <row r="49" spans="1:7" x14ac:dyDescent="0.25">
      <c r="A49" s="42" t="str">
        <f t="shared" si="3"/>
        <v>CEUTA</v>
      </c>
      <c r="B49" s="41">
        <f t="shared" si="4"/>
        <v>875714</v>
      </c>
      <c r="C49" s="41">
        <f t="shared" si="5"/>
        <v>938115</v>
      </c>
      <c r="D49" s="41">
        <f t="shared" si="6"/>
        <v>22</v>
      </c>
      <c r="E49" s="42" t="str">
        <f t="shared" si="2"/>
        <v>SEVILLA</v>
      </c>
      <c r="F49" s="42">
        <f t="shared" si="7"/>
        <v>1998905</v>
      </c>
      <c r="G49" s="42">
        <f t="shared" si="8"/>
        <v>1876824</v>
      </c>
    </row>
    <row r="50" spans="1:7" x14ac:dyDescent="0.25">
      <c r="A50" s="42" t="str">
        <f t="shared" si="3"/>
        <v>FERROL-SAN CIBRAO</v>
      </c>
      <c r="B50" s="41">
        <f t="shared" si="4"/>
        <v>628706</v>
      </c>
      <c r="C50" s="41">
        <f t="shared" si="5"/>
        <v>562554</v>
      </c>
      <c r="D50" s="41">
        <f t="shared" si="6"/>
        <v>24</v>
      </c>
      <c r="E50" s="42" t="str">
        <f t="shared" si="2"/>
        <v>CASTELLON</v>
      </c>
      <c r="F50" s="42">
        <f t="shared" si="7"/>
        <v>1838274</v>
      </c>
      <c r="G50" s="42">
        <f t="shared" si="8"/>
        <v>1430457</v>
      </c>
    </row>
    <row r="51" spans="1:7" x14ac:dyDescent="0.25">
      <c r="A51" s="42" t="str">
        <f t="shared" si="3"/>
        <v>GIJON</v>
      </c>
      <c r="B51" s="41">
        <f t="shared" si="4"/>
        <v>975492</v>
      </c>
      <c r="C51" s="41">
        <f t="shared" si="5"/>
        <v>666586</v>
      </c>
      <c r="D51" s="41">
        <f t="shared" si="6"/>
        <v>20</v>
      </c>
      <c r="E51" s="42" t="str">
        <f t="shared" si="2"/>
        <v>SANTANDER</v>
      </c>
      <c r="F51" s="42">
        <f t="shared" si="7"/>
        <v>1656872</v>
      </c>
      <c r="G51" s="42">
        <f t="shared" si="8"/>
        <v>1106897</v>
      </c>
    </row>
    <row r="52" spans="1:7" x14ac:dyDescent="0.25">
      <c r="A52" s="42" t="str">
        <f t="shared" si="3"/>
        <v>HUELVA</v>
      </c>
      <c r="B52" s="41">
        <f t="shared" si="4"/>
        <v>283302</v>
      </c>
      <c r="C52" s="41">
        <f t="shared" si="5"/>
        <v>315947</v>
      </c>
      <c r="D52" s="41">
        <f t="shared" si="6"/>
        <v>26</v>
      </c>
      <c r="E52" s="42" t="str">
        <f t="shared" si="2"/>
        <v>MALAGA</v>
      </c>
      <c r="F52" s="42">
        <f t="shared" si="7"/>
        <v>1434462</v>
      </c>
      <c r="G52" s="42">
        <f t="shared" si="8"/>
        <v>1274950</v>
      </c>
    </row>
    <row r="53" spans="1:7" x14ac:dyDescent="0.25">
      <c r="A53" s="42" t="str">
        <f t="shared" si="3"/>
        <v>LAS PALMAS</v>
      </c>
      <c r="B53" s="41">
        <f t="shared" si="4"/>
        <v>15155736</v>
      </c>
      <c r="C53" s="41">
        <f t="shared" si="5"/>
        <v>13734738</v>
      </c>
      <c r="D53" s="41">
        <f t="shared" si="6"/>
        <v>4</v>
      </c>
      <c r="E53" s="42" t="str">
        <f t="shared" si="2"/>
        <v>ALICANTE</v>
      </c>
      <c r="F53" s="42">
        <f t="shared" si="7"/>
        <v>1337992</v>
      </c>
      <c r="G53" s="42">
        <f t="shared" si="8"/>
        <v>1260064</v>
      </c>
    </row>
    <row r="54" spans="1:7" x14ac:dyDescent="0.25">
      <c r="A54" s="42" t="str">
        <f t="shared" si="3"/>
        <v>MALAGA</v>
      </c>
      <c r="B54" s="41">
        <f t="shared" si="4"/>
        <v>1434462</v>
      </c>
      <c r="C54" s="41">
        <f t="shared" si="5"/>
        <v>1274950</v>
      </c>
      <c r="D54" s="41">
        <f t="shared" si="6"/>
        <v>15</v>
      </c>
      <c r="E54" s="42" t="str">
        <f t="shared" si="2"/>
        <v>AVILES</v>
      </c>
      <c r="F54" s="42">
        <f t="shared" si="7"/>
        <v>1170366</v>
      </c>
      <c r="G54" s="42">
        <f t="shared" si="8"/>
        <v>984041</v>
      </c>
    </row>
    <row r="55" spans="1:7" x14ac:dyDescent="0.25">
      <c r="A55" s="42" t="str">
        <f t="shared" si="3"/>
        <v>MARIN Y RIA DE PONTEVEDRA</v>
      </c>
      <c r="B55" s="41">
        <f t="shared" si="4"/>
        <v>978152</v>
      </c>
      <c r="C55" s="41">
        <f t="shared" si="5"/>
        <v>762045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1098528</v>
      </c>
      <c r="G55" s="42">
        <f t="shared" si="8"/>
        <v>1460292</v>
      </c>
    </row>
    <row r="56" spans="1:7" x14ac:dyDescent="0.25">
      <c r="A56" s="42" t="str">
        <f t="shared" si="3"/>
        <v>MELILLA</v>
      </c>
      <c r="B56" s="41">
        <f t="shared" si="4"/>
        <v>703063</v>
      </c>
      <c r="C56" s="41">
        <f t="shared" si="5"/>
        <v>713902</v>
      </c>
      <c r="D56" s="41">
        <f t="shared" si="6"/>
        <v>23</v>
      </c>
      <c r="E56" s="42" t="str">
        <f t="shared" si="2"/>
        <v>MARIN Y RIA DE PONTEVEDRA</v>
      </c>
      <c r="F56" s="42">
        <f t="shared" si="9"/>
        <v>978152</v>
      </c>
      <c r="G56" s="42">
        <f t="shared" si="8"/>
        <v>762045</v>
      </c>
    </row>
    <row r="57" spans="1:7" x14ac:dyDescent="0.25">
      <c r="A57" s="42" t="str">
        <f t="shared" si="3"/>
        <v>MOTRIL</v>
      </c>
      <c r="B57" s="41">
        <f t="shared" si="4"/>
        <v>169648</v>
      </c>
      <c r="C57" s="41">
        <f t="shared" si="5"/>
        <v>162078</v>
      </c>
      <c r="D57" s="41">
        <f t="shared" si="6"/>
        <v>27</v>
      </c>
      <c r="E57" s="42" t="str">
        <f t="shared" si="2"/>
        <v>GIJON</v>
      </c>
      <c r="F57" s="42">
        <f t="shared" si="9"/>
        <v>975492</v>
      </c>
      <c r="G57" s="42">
        <f t="shared" si="8"/>
        <v>666586</v>
      </c>
    </row>
    <row r="58" spans="1:7" x14ac:dyDescent="0.25">
      <c r="A58" s="42" t="str">
        <f t="shared" si="3"/>
        <v>PASAIA</v>
      </c>
      <c r="B58" s="41">
        <f t="shared" si="4"/>
        <v>2183739</v>
      </c>
      <c r="C58" s="41">
        <f t="shared" si="5"/>
        <v>1818076</v>
      </c>
      <c r="D58" s="41">
        <f t="shared" si="6"/>
        <v>10</v>
      </c>
      <c r="E58" s="42" t="str">
        <f t="shared" si="2"/>
        <v>CARTAGENA</v>
      </c>
      <c r="F58" s="42">
        <f t="shared" si="9"/>
        <v>937437</v>
      </c>
      <c r="G58" s="42">
        <f t="shared" si="8"/>
        <v>729090</v>
      </c>
    </row>
    <row r="59" spans="1:7" x14ac:dyDescent="0.25">
      <c r="A59" s="42" t="str">
        <f t="shared" si="3"/>
        <v>SANTA CRUZ DE TENERIFE</v>
      </c>
      <c r="B59" s="41">
        <f t="shared" si="4"/>
        <v>5782314</v>
      </c>
      <c r="C59" s="41">
        <f t="shared" si="5"/>
        <v>5741067</v>
      </c>
      <c r="D59" s="41">
        <f t="shared" si="6"/>
        <v>7</v>
      </c>
      <c r="E59" s="42" t="str">
        <f t="shared" si="2"/>
        <v>CEUTA</v>
      </c>
      <c r="F59" s="42">
        <f t="shared" si="9"/>
        <v>875714</v>
      </c>
      <c r="G59" s="42">
        <f t="shared" si="8"/>
        <v>938115</v>
      </c>
    </row>
    <row r="60" spans="1:7" x14ac:dyDescent="0.25">
      <c r="A60" s="42" t="str">
        <f t="shared" si="3"/>
        <v>SANTANDER</v>
      </c>
      <c r="B60" s="41">
        <f t="shared" si="4"/>
        <v>1656872</v>
      </c>
      <c r="C60" s="41">
        <f t="shared" si="5"/>
        <v>1106897</v>
      </c>
      <c r="D60" s="41">
        <f t="shared" si="6"/>
        <v>14</v>
      </c>
      <c r="E60" s="42" t="str">
        <f t="shared" si="2"/>
        <v>MELILLA</v>
      </c>
      <c r="F60" s="42">
        <f t="shared" si="9"/>
        <v>703063</v>
      </c>
      <c r="G60" s="42">
        <f t="shared" si="8"/>
        <v>713902</v>
      </c>
    </row>
    <row r="61" spans="1:7" x14ac:dyDescent="0.25">
      <c r="A61" s="42" t="str">
        <f t="shared" si="3"/>
        <v>SEVILLA</v>
      </c>
      <c r="B61" s="41">
        <f t="shared" si="4"/>
        <v>1998905</v>
      </c>
      <c r="C61" s="41">
        <f t="shared" si="5"/>
        <v>1876824</v>
      </c>
      <c r="D61" s="41">
        <f t="shared" si="6"/>
        <v>12</v>
      </c>
      <c r="E61" s="42" t="str">
        <f t="shared" si="2"/>
        <v>FERROL-SAN CIBRAO</v>
      </c>
      <c r="F61" s="42">
        <f t="shared" si="9"/>
        <v>628706</v>
      </c>
      <c r="G61" s="42">
        <f t="shared" si="8"/>
        <v>562554</v>
      </c>
    </row>
    <row r="62" spans="1:7" x14ac:dyDescent="0.25">
      <c r="A62" s="42" t="str">
        <f t="shared" si="3"/>
        <v>TARRAGONA</v>
      </c>
      <c r="B62" s="41">
        <f t="shared" si="4"/>
        <v>3653253</v>
      </c>
      <c r="C62" s="41">
        <f t="shared" si="5"/>
        <v>3130381</v>
      </c>
      <c r="D62" s="41">
        <f t="shared" si="6"/>
        <v>8</v>
      </c>
      <c r="E62" s="42" t="str">
        <f t="shared" si="2"/>
        <v>ALMERIA</v>
      </c>
      <c r="F62" s="42">
        <f t="shared" si="9"/>
        <v>556503</v>
      </c>
      <c r="G62" s="42">
        <f t="shared" si="8"/>
        <v>542994</v>
      </c>
    </row>
    <row r="63" spans="1:7" x14ac:dyDescent="0.25">
      <c r="A63" s="42" t="str">
        <f t="shared" si="3"/>
        <v>VALENCIA</v>
      </c>
      <c r="B63" s="41">
        <f t="shared" si="4"/>
        <v>55978881</v>
      </c>
      <c r="C63" s="41">
        <f t="shared" si="5"/>
        <v>48217027</v>
      </c>
      <c r="D63" s="41">
        <f t="shared" si="6"/>
        <v>1</v>
      </c>
      <c r="E63" s="42" t="str">
        <f t="shared" si="2"/>
        <v>HUELVA</v>
      </c>
      <c r="F63" s="42">
        <f t="shared" si="9"/>
        <v>283302</v>
      </c>
      <c r="G63" s="42">
        <f t="shared" si="8"/>
        <v>315947</v>
      </c>
    </row>
    <row r="64" spans="1:7" x14ac:dyDescent="0.25">
      <c r="A64" s="42" t="str">
        <f t="shared" si="3"/>
        <v>VIGO</v>
      </c>
      <c r="B64" s="41">
        <f t="shared" si="4"/>
        <v>3423381</v>
      </c>
      <c r="C64" s="41">
        <f t="shared" si="5"/>
        <v>3073507</v>
      </c>
      <c r="D64" s="41">
        <f t="shared" si="6"/>
        <v>9</v>
      </c>
      <c r="E64" s="42" t="str">
        <f t="shared" si="2"/>
        <v>MOTRIL</v>
      </c>
      <c r="F64" s="42">
        <f t="shared" si="9"/>
        <v>169648</v>
      </c>
      <c r="G64" s="42">
        <f t="shared" si="8"/>
        <v>162078</v>
      </c>
    </row>
    <row r="65" spans="1:7" x14ac:dyDescent="0.25">
      <c r="A65" s="42" t="str">
        <f t="shared" si="3"/>
        <v>VILAGARCIA</v>
      </c>
      <c r="B65" s="41">
        <f t="shared" si="4"/>
        <v>130912</v>
      </c>
      <c r="C65" s="41">
        <f t="shared" si="5"/>
        <v>245798</v>
      </c>
      <c r="D65" s="41">
        <f t="shared" si="6"/>
        <v>28</v>
      </c>
      <c r="E65" s="42" t="str">
        <f t="shared" si="2"/>
        <v>VILAGARCIA</v>
      </c>
      <c r="F65" s="42">
        <f t="shared" si="9"/>
        <v>130912</v>
      </c>
      <c r="G65" s="42">
        <f t="shared" si="8"/>
        <v>245798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7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3">
        <v>2438</v>
      </c>
      <c r="C7" s="23">
        <v>2477</v>
      </c>
      <c r="D7" s="23">
        <v>43108</v>
      </c>
      <c r="E7" s="23">
        <v>43153</v>
      </c>
      <c r="F7" s="10">
        <f>((E7*100)/D7)-100</f>
        <v>0.10438897652407775</v>
      </c>
      <c r="G7" s="1"/>
      <c r="H7" s="1"/>
      <c r="I7" s="1"/>
    </row>
    <row r="8" spans="1:12" x14ac:dyDescent="0.25">
      <c r="A8" s="11" t="s">
        <v>45</v>
      </c>
      <c r="B8" s="24">
        <v>33</v>
      </c>
      <c r="C8" s="24">
        <v>29</v>
      </c>
      <c r="D8" s="24">
        <v>511</v>
      </c>
      <c r="E8" s="24">
        <v>358</v>
      </c>
      <c r="F8" s="13">
        <f t="shared" ref="F8:F35" si="0">((E8*100)/D8)-100</f>
        <v>-29.941291585127203</v>
      </c>
      <c r="G8" s="1"/>
      <c r="H8" s="1"/>
      <c r="I8" s="1"/>
    </row>
    <row r="9" spans="1:12" x14ac:dyDescent="0.25">
      <c r="A9" s="8" t="s">
        <v>46</v>
      </c>
      <c r="B9" s="23">
        <v>619</v>
      </c>
      <c r="C9" s="23">
        <v>362</v>
      </c>
      <c r="D9" s="23">
        <v>4037</v>
      </c>
      <c r="E9" s="23">
        <v>3930</v>
      </c>
      <c r="F9" s="10">
        <f t="shared" si="0"/>
        <v>-2.6504830319544226</v>
      </c>
      <c r="G9" s="1"/>
      <c r="H9" s="1"/>
      <c r="I9" s="1"/>
    </row>
    <row r="10" spans="1:12" x14ac:dyDescent="0.25">
      <c r="A10" s="11" t="s">
        <v>47</v>
      </c>
      <c r="B10" s="24">
        <v>535</v>
      </c>
      <c r="C10" s="24">
        <v>488</v>
      </c>
      <c r="D10" s="24">
        <v>13590</v>
      </c>
      <c r="E10" s="24">
        <v>13566</v>
      </c>
      <c r="F10" s="13">
        <f t="shared" si="0"/>
        <v>-0.17660044150110821</v>
      </c>
      <c r="G10" s="1"/>
      <c r="H10" s="1"/>
      <c r="I10" s="1"/>
    </row>
    <row r="11" spans="1:12" x14ac:dyDescent="0.25">
      <c r="A11" s="8" t="s">
        <v>48</v>
      </c>
      <c r="B11" s="23">
        <v>132</v>
      </c>
      <c r="C11" s="23">
        <v>106</v>
      </c>
      <c r="D11" s="23">
        <v>2168</v>
      </c>
      <c r="E11" s="23">
        <v>1625</v>
      </c>
      <c r="F11" s="10">
        <f t="shared" si="0"/>
        <v>-25.046125461254618</v>
      </c>
      <c r="G11" s="1"/>
      <c r="H11" s="1"/>
      <c r="I11" s="1"/>
    </row>
    <row r="12" spans="1:12" x14ac:dyDescent="0.25">
      <c r="A12" s="11" t="s">
        <v>49</v>
      </c>
      <c r="B12" s="24">
        <v>1094</v>
      </c>
      <c r="C12" s="24">
        <v>936</v>
      </c>
      <c r="D12" s="24">
        <v>19762</v>
      </c>
      <c r="E12" s="24">
        <v>17497</v>
      </c>
      <c r="F12" s="13">
        <f t="shared" si="0"/>
        <v>-11.461390547515435</v>
      </c>
      <c r="G12" s="1"/>
      <c r="H12" s="1"/>
      <c r="I12" s="1"/>
    </row>
    <row r="13" spans="1:12" x14ac:dyDescent="0.25">
      <c r="A13" s="8" t="s">
        <v>50</v>
      </c>
      <c r="B13" s="23">
        <v>219</v>
      </c>
      <c r="C13" s="23">
        <v>225</v>
      </c>
      <c r="D13" s="23">
        <v>2970</v>
      </c>
      <c r="E13" s="23">
        <v>3184</v>
      </c>
      <c r="F13" s="10">
        <f t="shared" si="0"/>
        <v>7.2053872053872112</v>
      </c>
      <c r="G13" s="1"/>
      <c r="H13" s="1"/>
      <c r="I13" s="1"/>
    </row>
    <row r="14" spans="1:12" x14ac:dyDescent="0.25">
      <c r="A14" s="11" t="s">
        <v>51</v>
      </c>
      <c r="B14" s="24">
        <v>45</v>
      </c>
      <c r="C14" s="24">
        <v>41</v>
      </c>
      <c r="D14" s="24">
        <v>2309</v>
      </c>
      <c r="E14" s="24">
        <v>2723</v>
      </c>
      <c r="F14" s="13">
        <f t="shared" si="0"/>
        <v>17.929839757470774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66</v>
      </c>
      <c r="C16" s="24">
        <v>54</v>
      </c>
      <c r="D16" s="24">
        <v>1145</v>
      </c>
      <c r="E16" s="24">
        <v>1120</v>
      </c>
      <c r="F16" s="13">
        <f t="shared" si="0"/>
        <v>-2.1834061135371172</v>
      </c>
      <c r="G16" s="1"/>
      <c r="H16" s="1"/>
      <c r="I16" s="1"/>
    </row>
    <row r="17" spans="1:9" x14ac:dyDescent="0.25">
      <c r="A17" s="8" t="s">
        <v>54</v>
      </c>
      <c r="B17" s="23">
        <v>168</v>
      </c>
      <c r="C17" s="23">
        <v>312</v>
      </c>
      <c r="D17" s="23">
        <v>5094</v>
      </c>
      <c r="E17" s="23">
        <v>4331</v>
      </c>
      <c r="F17" s="10">
        <f t="shared" si="0"/>
        <v>-14.978405967805259</v>
      </c>
      <c r="G17" s="1"/>
      <c r="H17" s="1"/>
      <c r="I17" s="1"/>
    </row>
    <row r="18" spans="1:9" x14ac:dyDescent="0.25">
      <c r="A18" s="11" t="s">
        <v>55</v>
      </c>
      <c r="B18" s="24">
        <v>11</v>
      </c>
      <c r="C18" s="24">
        <v>0</v>
      </c>
      <c r="D18" s="24">
        <v>110</v>
      </c>
      <c r="E18" s="24">
        <v>82</v>
      </c>
      <c r="F18" s="13">
        <f t="shared" si="0"/>
        <v>-25.454545454545453</v>
      </c>
      <c r="G18" s="1"/>
      <c r="H18" s="1"/>
      <c r="I18" s="1"/>
    </row>
    <row r="19" spans="1:9" x14ac:dyDescent="0.25">
      <c r="A19" s="8" t="s">
        <v>56</v>
      </c>
      <c r="B19" s="23">
        <v>33</v>
      </c>
      <c r="C19" s="23">
        <v>28</v>
      </c>
      <c r="D19" s="23">
        <v>206</v>
      </c>
      <c r="E19" s="23">
        <v>306</v>
      </c>
      <c r="F19" s="10">
        <f t="shared" si="0"/>
        <v>48.543689320388353</v>
      </c>
      <c r="G19" s="1"/>
      <c r="H19" s="1"/>
      <c r="I19" s="1"/>
    </row>
    <row r="20" spans="1:9" x14ac:dyDescent="0.25">
      <c r="A20" s="11" t="s">
        <v>57</v>
      </c>
      <c r="B20" s="24">
        <v>222</v>
      </c>
      <c r="C20" s="24">
        <v>189</v>
      </c>
      <c r="D20" s="24">
        <v>11229</v>
      </c>
      <c r="E20" s="24">
        <v>10180</v>
      </c>
      <c r="F20" s="13">
        <f t="shared" si="0"/>
        <v>-9.3418826253450931</v>
      </c>
      <c r="G20" s="1"/>
      <c r="H20" s="1"/>
      <c r="I20" s="1"/>
    </row>
    <row r="21" spans="1:9" x14ac:dyDescent="0.25">
      <c r="A21" s="8" t="s">
        <v>58</v>
      </c>
      <c r="B21" s="23">
        <v>200</v>
      </c>
      <c r="C21" s="23">
        <v>198</v>
      </c>
      <c r="D21" s="23">
        <v>2625</v>
      </c>
      <c r="E21" s="23">
        <v>2357</v>
      </c>
      <c r="F21" s="10">
        <f t="shared" si="0"/>
        <v>-10.209523809523816</v>
      </c>
      <c r="G21" s="1"/>
      <c r="H21" s="1"/>
      <c r="I21" s="1"/>
    </row>
    <row r="22" spans="1:9" x14ac:dyDescent="0.25">
      <c r="A22" s="11" t="s">
        <v>59</v>
      </c>
      <c r="B22" s="24">
        <v>298</v>
      </c>
      <c r="C22" s="24">
        <v>93</v>
      </c>
      <c r="D22" s="24">
        <v>4104</v>
      </c>
      <c r="E22" s="24">
        <v>2979</v>
      </c>
      <c r="F22" s="13">
        <f t="shared" si="0"/>
        <v>-27.412280701754383</v>
      </c>
      <c r="G22" s="1"/>
      <c r="H22" s="1"/>
      <c r="I22" s="1"/>
    </row>
    <row r="23" spans="1:9" x14ac:dyDescent="0.25">
      <c r="A23" s="8" t="s">
        <v>60</v>
      </c>
      <c r="B23" s="23">
        <v>124</v>
      </c>
      <c r="C23" s="23">
        <v>37</v>
      </c>
      <c r="D23" s="23">
        <v>1123</v>
      </c>
      <c r="E23" s="23">
        <v>1063</v>
      </c>
      <c r="F23" s="10">
        <f t="shared" si="0"/>
        <v>-5.3428317008014261</v>
      </c>
      <c r="G23" s="1"/>
      <c r="H23" s="1"/>
      <c r="I23" s="1"/>
    </row>
    <row r="24" spans="1:9" x14ac:dyDescent="0.25">
      <c r="A24" s="11" t="s">
        <v>61</v>
      </c>
      <c r="B24" s="24">
        <v>168</v>
      </c>
      <c r="C24" s="24">
        <v>148</v>
      </c>
      <c r="D24" s="24">
        <v>2718</v>
      </c>
      <c r="E24" s="24">
        <v>2441</v>
      </c>
      <c r="F24" s="13">
        <f t="shared" si="0"/>
        <v>-10.191317144959527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287</v>
      </c>
      <c r="C26" s="24">
        <v>111</v>
      </c>
      <c r="D26" s="24">
        <v>2916</v>
      </c>
      <c r="E26" s="24">
        <v>1750</v>
      </c>
      <c r="F26" s="13">
        <f t="shared" si="0"/>
        <v>-39.986282578875169</v>
      </c>
      <c r="G26" s="1"/>
      <c r="H26" s="1"/>
      <c r="I26" s="1"/>
    </row>
    <row r="27" spans="1:9" x14ac:dyDescent="0.25">
      <c r="A27" s="8" t="s">
        <v>64</v>
      </c>
      <c r="B27" s="23">
        <v>1658</v>
      </c>
      <c r="C27" s="23">
        <v>1816</v>
      </c>
      <c r="D27" s="23">
        <v>15868</v>
      </c>
      <c r="E27" s="23">
        <v>18700</v>
      </c>
      <c r="F27" s="10">
        <f t="shared" si="0"/>
        <v>17.847239727753973</v>
      </c>
      <c r="G27" s="1"/>
      <c r="H27" s="1"/>
      <c r="I27" s="1"/>
    </row>
    <row r="28" spans="1:9" x14ac:dyDescent="0.25">
      <c r="A28" s="11" t="s">
        <v>65</v>
      </c>
      <c r="B28" s="24">
        <v>236</v>
      </c>
      <c r="C28" s="24">
        <v>275</v>
      </c>
      <c r="D28" s="24">
        <v>4647</v>
      </c>
      <c r="E28" s="24">
        <v>4394</v>
      </c>
      <c r="F28" s="13">
        <f t="shared" si="0"/>
        <v>-5.4443727135786588</v>
      </c>
      <c r="G28" s="1"/>
      <c r="H28" s="1"/>
      <c r="I28" s="1"/>
    </row>
    <row r="29" spans="1:9" x14ac:dyDescent="0.25">
      <c r="A29" s="8" t="s">
        <v>66</v>
      </c>
      <c r="B29" s="23">
        <v>228</v>
      </c>
      <c r="C29" s="23">
        <v>402</v>
      </c>
      <c r="D29" s="23">
        <v>11534</v>
      </c>
      <c r="E29" s="23">
        <v>9538</v>
      </c>
      <c r="F29" s="10">
        <f t="shared" si="0"/>
        <v>-17.305358071787751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235</v>
      </c>
      <c r="C31" s="23">
        <v>233</v>
      </c>
      <c r="D31" s="23">
        <v>3912</v>
      </c>
      <c r="E31" s="23">
        <v>3140</v>
      </c>
      <c r="F31" s="10">
        <f t="shared" si="0"/>
        <v>-19.73415132924336</v>
      </c>
      <c r="G31" s="1"/>
      <c r="H31" s="1"/>
      <c r="I31" s="1"/>
    </row>
    <row r="32" spans="1:9" x14ac:dyDescent="0.25">
      <c r="A32" s="11" t="s">
        <v>69</v>
      </c>
      <c r="B32" s="24">
        <v>78</v>
      </c>
      <c r="C32" s="24">
        <v>70</v>
      </c>
      <c r="D32" s="24">
        <v>1828</v>
      </c>
      <c r="E32" s="24">
        <v>1380</v>
      </c>
      <c r="F32" s="13">
        <f t="shared" si="0"/>
        <v>-24.507658643326039</v>
      </c>
      <c r="G32" s="1"/>
      <c r="H32" s="1"/>
      <c r="I32" s="1"/>
    </row>
    <row r="33" spans="1:9" x14ac:dyDescent="0.25">
      <c r="A33" s="8" t="s">
        <v>70</v>
      </c>
      <c r="B33" s="23">
        <v>11205</v>
      </c>
      <c r="C33" s="23">
        <v>10864</v>
      </c>
      <c r="D33" s="23">
        <v>88976</v>
      </c>
      <c r="E33" s="23">
        <v>88337</v>
      </c>
      <c r="F33" s="10">
        <f t="shared" si="0"/>
        <v>-0.7181711922316083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20332</v>
      </c>
      <c r="C35" s="15">
        <f t="shared" ref="C35:E35" si="1">SUM(C7:C34)</f>
        <v>19494</v>
      </c>
      <c r="D35" s="15">
        <f t="shared" si="1"/>
        <v>246490</v>
      </c>
      <c r="E35" s="15">
        <f t="shared" si="1"/>
        <v>238134</v>
      </c>
      <c r="F35" s="16">
        <f t="shared" si="0"/>
        <v>-3.3899955373443191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43153</v>
      </c>
      <c r="C38" s="41">
        <f>D7</f>
        <v>43108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88337</v>
      </c>
      <c r="G38" s="42">
        <f>LOOKUP(E38,$A$38:$A$65,$C$38:$C$65)</f>
        <v>88976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358</v>
      </c>
      <c r="C39" s="41">
        <f t="shared" ref="C39:C65" si="5">D8</f>
        <v>511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43153</v>
      </c>
      <c r="G39" s="42">
        <f t="shared" ref="G39:G65" si="8">LOOKUP(E39,$A$38:$A$65,$C$38:$C$65)</f>
        <v>43108</v>
      </c>
    </row>
    <row r="40" spans="1:9" x14ac:dyDescent="0.25">
      <c r="A40" s="42" t="str">
        <f t="shared" si="3"/>
        <v>ALMERIA</v>
      </c>
      <c r="B40" s="41">
        <f t="shared" si="4"/>
        <v>3930</v>
      </c>
      <c r="C40" s="41">
        <f t="shared" si="5"/>
        <v>4037</v>
      </c>
      <c r="D40" s="41">
        <f t="shared" si="6"/>
        <v>10</v>
      </c>
      <c r="E40" s="42" t="str">
        <f t="shared" si="2"/>
        <v>PASAIA</v>
      </c>
      <c r="F40" s="42">
        <f t="shared" si="7"/>
        <v>18700</v>
      </c>
      <c r="G40" s="42">
        <f t="shared" si="8"/>
        <v>15868</v>
      </c>
    </row>
    <row r="41" spans="1:9" x14ac:dyDescent="0.25">
      <c r="A41" s="42" t="str">
        <f t="shared" si="3"/>
        <v>AVILES</v>
      </c>
      <c r="B41" s="41">
        <f t="shared" si="4"/>
        <v>13566</v>
      </c>
      <c r="C41" s="41">
        <f t="shared" si="5"/>
        <v>13590</v>
      </c>
      <c r="D41" s="41">
        <f t="shared" si="6"/>
        <v>5</v>
      </c>
      <c r="E41" s="42" t="str">
        <f t="shared" si="2"/>
        <v>BAHIA DE CADIZ</v>
      </c>
      <c r="F41" s="42">
        <f t="shared" si="7"/>
        <v>17497</v>
      </c>
      <c r="G41" s="42">
        <f t="shared" si="8"/>
        <v>19762</v>
      </c>
    </row>
    <row r="42" spans="1:9" x14ac:dyDescent="0.25">
      <c r="A42" s="42" t="str">
        <f t="shared" si="3"/>
        <v>BAHIA DE ALGECIRAS</v>
      </c>
      <c r="B42" s="41">
        <f t="shared" si="4"/>
        <v>1625</v>
      </c>
      <c r="C42" s="41">
        <f t="shared" si="5"/>
        <v>2168</v>
      </c>
      <c r="D42" s="41">
        <f t="shared" si="6"/>
        <v>18</v>
      </c>
      <c r="E42" s="42" t="str">
        <f t="shared" si="2"/>
        <v>AVILES</v>
      </c>
      <c r="F42" s="42">
        <f t="shared" si="7"/>
        <v>13566</v>
      </c>
      <c r="G42" s="42">
        <f t="shared" si="8"/>
        <v>13590</v>
      </c>
    </row>
    <row r="43" spans="1:9" x14ac:dyDescent="0.25">
      <c r="A43" s="42" t="str">
        <f t="shared" si="3"/>
        <v>BAHIA DE CADIZ</v>
      </c>
      <c r="B43" s="41">
        <f t="shared" si="4"/>
        <v>17497</v>
      </c>
      <c r="C43" s="41">
        <f t="shared" si="5"/>
        <v>19762</v>
      </c>
      <c r="D43" s="41">
        <f t="shared" si="6"/>
        <v>4</v>
      </c>
      <c r="E43" s="42" t="str">
        <f t="shared" si="2"/>
        <v>GIJON</v>
      </c>
      <c r="F43" s="42">
        <f t="shared" si="7"/>
        <v>10180</v>
      </c>
      <c r="G43" s="42">
        <f t="shared" si="8"/>
        <v>11229</v>
      </c>
    </row>
    <row r="44" spans="1:9" x14ac:dyDescent="0.25">
      <c r="A44" s="42" t="str">
        <f t="shared" si="3"/>
        <v>BALEARES</v>
      </c>
      <c r="B44" s="41">
        <f t="shared" si="4"/>
        <v>3184</v>
      </c>
      <c r="C44" s="41">
        <f t="shared" si="5"/>
        <v>2970</v>
      </c>
      <c r="D44" s="41">
        <f t="shared" si="6"/>
        <v>11</v>
      </c>
      <c r="E44" s="42" t="str">
        <f t="shared" si="2"/>
        <v>SANTANDER</v>
      </c>
      <c r="F44" s="42">
        <f t="shared" si="7"/>
        <v>9538</v>
      </c>
      <c r="G44" s="42">
        <f t="shared" si="8"/>
        <v>11534</v>
      </c>
    </row>
    <row r="45" spans="1:9" x14ac:dyDescent="0.25">
      <c r="A45" s="42" t="str">
        <f t="shared" si="3"/>
        <v>BARCELONA</v>
      </c>
      <c r="B45" s="41">
        <f t="shared" si="4"/>
        <v>2723</v>
      </c>
      <c r="C45" s="41">
        <f t="shared" si="5"/>
        <v>2309</v>
      </c>
      <c r="D45" s="41">
        <f t="shared" si="6"/>
        <v>14</v>
      </c>
      <c r="E45" s="42" t="str">
        <f t="shared" si="2"/>
        <v>SANTA CRUZ DE TENERIFE</v>
      </c>
      <c r="F45" s="42">
        <f t="shared" si="7"/>
        <v>4394</v>
      </c>
      <c r="G45" s="42">
        <f t="shared" si="8"/>
        <v>4647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CASTELLON</v>
      </c>
      <c r="F46" s="42">
        <f t="shared" si="7"/>
        <v>4331</v>
      </c>
      <c r="G46" s="42">
        <f t="shared" si="8"/>
        <v>5094</v>
      </c>
    </row>
    <row r="47" spans="1:9" x14ac:dyDescent="0.25">
      <c r="A47" s="42" t="str">
        <f t="shared" si="3"/>
        <v>CARTAGENA</v>
      </c>
      <c r="B47" s="41">
        <f t="shared" si="4"/>
        <v>1120</v>
      </c>
      <c r="C47" s="41">
        <f t="shared" si="5"/>
        <v>1145</v>
      </c>
      <c r="D47" s="41">
        <f t="shared" si="6"/>
        <v>20</v>
      </c>
      <c r="E47" s="42" t="str">
        <f t="shared" si="2"/>
        <v>ALMERIA</v>
      </c>
      <c r="F47" s="42">
        <f t="shared" si="7"/>
        <v>3930</v>
      </c>
      <c r="G47" s="42">
        <f t="shared" si="8"/>
        <v>4037</v>
      </c>
    </row>
    <row r="48" spans="1:9" x14ac:dyDescent="0.25">
      <c r="A48" s="42" t="str">
        <f t="shared" si="3"/>
        <v>CASTELLON</v>
      </c>
      <c r="B48" s="41">
        <f t="shared" si="4"/>
        <v>4331</v>
      </c>
      <c r="C48" s="41">
        <f t="shared" si="5"/>
        <v>5094</v>
      </c>
      <c r="D48" s="41">
        <f t="shared" si="6"/>
        <v>9</v>
      </c>
      <c r="E48" s="42" t="str">
        <f t="shared" si="2"/>
        <v>BALEARES</v>
      </c>
      <c r="F48" s="42">
        <f t="shared" si="7"/>
        <v>3184</v>
      </c>
      <c r="G48" s="42">
        <f t="shared" si="8"/>
        <v>2970</v>
      </c>
    </row>
    <row r="49" spans="1:7" x14ac:dyDescent="0.25">
      <c r="A49" s="42" t="str">
        <f t="shared" si="3"/>
        <v>CEUTA</v>
      </c>
      <c r="B49" s="41">
        <f t="shared" si="4"/>
        <v>82</v>
      </c>
      <c r="C49" s="41">
        <f t="shared" si="5"/>
        <v>110</v>
      </c>
      <c r="D49" s="41">
        <f t="shared" si="6"/>
        <v>24</v>
      </c>
      <c r="E49" s="42" t="str">
        <f t="shared" si="2"/>
        <v>TARRAGONA</v>
      </c>
      <c r="F49" s="42">
        <f t="shared" si="7"/>
        <v>3140</v>
      </c>
      <c r="G49" s="42">
        <f t="shared" si="8"/>
        <v>3912</v>
      </c>
    </row>
    <row r="50" spans="1:7" x14ac:dyDescent="0.25">
      <c r="A50" s="42" t="str">
        <f t="shared" si="3"/>
        <v>FERROL-SAN CIBRAO</v>
      </c>
      <c r="B50" s="41">
        <f t="shared" si="4"/>
        <v>306</v>
      </c>
      <c r="C50" s="41">
        <f t="shared" si="5"/>
        <v>206</v>
      </c>
      <c r="D50" s="41">
        <f t="shared" si="6"/>
        <v>23</v>
      </c>
      <c r="E50" s="42" t="str">
        <f t="shared" si="2"/>
        <v>LAS PALMAS</v>
      </c>
      <c r="F50" s="42">
        <f t="shared" si="7"/>
        <v>2979</v>
      </c>
      <c r="G50" s="42">
        <f t="shared" si="8"/>
        <v>4104</v>
      </c>
    </row>
    <row r="51" spans="1:7" x14ac:dyDescent="0.25">
      <c r="A51" s="42" t="str">
        <f t="shared" si="3"/>
        <v>GIJON</v>
      </c>
      <c r="B51" s="41">
        <f t="shared" si="4"/>
        <v>10180</v>
      </c>
      <c r="C51" s="41">
        <f t="shared" si="5"/>
        <v>11229</v>
      </c>
      <c r="D51" s="41">
        <f t="shared" si="6"/>
        <v>6</v>
      </c>
      <c r="E51" s="42" t="str">
        <f t="shared" si="2"/>
        <v>BARCELONA</v>
      </c>
      <c r="F51" s="42">
        <f t="shared" si="7"/>
        <v>2723</v>
      </c>
      <c r="G51" s="42">
        <f t="shared" si="8"/>
        <v>2309</v>
      </c>
    </row>
    <row r="52" spans="1:7" x14ac:dyDescent="0.25">
      <c r="A52" s="42" t="str">
        <f t="shared" si="3"/>
        <v>HUELVA</v>
      </c>
      <c r="B52" s="41">
        <f t="shared" si="4"/>
        <v>2357</v>
      </c>
      <c r="C52" s="41">
        <f t="shared" si="5"/>
        <v>2625</v>
      </c>
      <c r="D52" s="41">
        <f t="shared" si="6"/>
        <v>16</v>
      </c>
      <c r="E52" s="42" t="str">
        <f t="shared" si="2"/>
        <v>MARIN Y RIA DE PONTEVEDRA</v>
      </c>
      <c r="F52" s="42">
        <f t="shared" si="7"/>
        <v>2441</v>
      </c>
      <c r="G52" s="42">
        <f t="shared" si="8"/>
        <v>2718</v>
      </c>
    </row>
    <row r="53" spans="1:7" x14ac:dyDescent="0.25">
      <c r="A53" s="42" t="str">
        <f t="shared" si="3"/>
        <v>LAS PALMAS</v>
      </c>
      <c r="B53" s="41">
        <f t="shared" si="4"/>
        <v>2979</v>
      </c>
      <c r="C53" s="41">
        <f t="shared" si="5"/>
        <v>4104</v>
      </c>
      <c r="D53" s="41">
        <f t="shared" si="6"/>
        <v>13</v>
      </c>
      <c r="E53" s="42" t="str">
        <f t="shared" si="2"/>
        <v>HUELVA</v>
      </c>
      <c r="F53" s="42">
        <f t="shared" si="7"/>
        <v>2357</v>
      </c>
      <c r="G53" s="42">
        <f t="shared" si="8"/>
        <v>2625</v>
      </c>
    </row>
    <row r="54" spans="1:7" x14ac:dyDescent="0.25">
      <c r="A54" s="42" t="str">
        <f t="shared" si="3"/>
        <v>MALAGA</v>
      </c>
      <c r="B54" s="41">
        <f t="shared" si="4"/>
        <v>1063</v>
      </c>
      <c r="C54" s="41">
        <f t="shared" si="5"/>
        <v>1123</v>
      </c>
      <c r="D54" s="41">
        <f t="shared" si="6"/>
        <v>21</v>
      </c>
      <c r="E54" s="42" t="str">
        <f t="shared" si="2"/>
        <v>MOTRIL</v>
      </c>
      <c r="F54" s="42">
        <f t="shared" si="7"/>
        <v>1750</v>
      </c>
      <c r="G54" s="42">
        <f t="shared" si="8"/>
        <v>2916</v>
      </c>
    </row>
    <row r="55" spans="1:7" x14ac:dyDescent="0.25">
      <c r="A55" s="42" t="str">
        <f t="shared" si="3"/>
        <v>MARIN Y RIA DE PONTEVEDRA</v>
      </c>
      <c r="B55" s="41">
        <f t="shared" si="4"/>
        <v>2441</v>
      </c>
      <c r="C55" s="41">
        <f t="shared" si="5"/>
        <v>2718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1625</v>
      </c>
      <c r="G55" s="42">
        <f t="shared" si="8"/>
        <v>2168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1380</v>
      </c>
      <c r="G56" s="42">
        <f t="shared" si="8"/>
        <v>1828</v>
      </c>
    </row>
    <row r="57" spans="1:7" x14ac:dyDescent="0.25">
      <c r="A57" s="42" t="str">
        <f t="shared" si="3"/>
        <v>MOTRIL</v>
      </c>
      <c r="B57" s="41">
        <f t="shared" si="4"/>
        <v>1750</v>
      </c>
      <c r="C57" s="41">
        <f t="shared" si="5"/>
        <v>2916</v>
      </c>
      <c r="D57" s="41">
        <f t="shared" si="6"/>
        <v>17</v>
      </c>
      <c r="E57" s="42" t="str">
        <f t="shared" si="2"/>
        <v>CARTAGENA</v>
      </c>
      <c r="F57" s="42">
        <f t="shared" si="9"/>
        <v>1120</v>
      </c>
      <c r="G57" s="42">
        <f t="shared" si="8"/>
        <v>1145</v>
      </c>
    </row>
    <row r="58" spans="1:7" x14ac:dyDescent="0.25">
      <c r="A58" s="42" t="str">
        <f t="shared" si="3"/>
        <v>PASAIA</v>
      </c>
      <c r="B58" s="41">
        <f t="shared" si="4"/>
        <v>18700</v>
      </c>
      <c r="C58" s="41">
        <f t="shared" si="5"/>
        <v>15868</v>
      </c>
      <c r="D58" s="41">
        <f t="shared" si="6"/>
        <v>3</v>
      </c>
      <c r="E58" s="42" t="str">
        <f t="shared" si="2"/>
        <v>MALAGA</v>
      </c>
      <c r="F58" s="42">
        <f t="shared" si="9"/>
        <v>1063</v>
      </c>
      <c r="G58" s="42">
        <f t="shared" si="8"/>
        <v>1123</v>
      </c>
    </row>
    <row r="59" spans="1:7" x14ac:dyDescent="0.25">
      <c r="A59" s="42" t="str">
        <f t="shared" si="3"/>
        <v>SANTA CRUZ DE TENERIFE</v>
      </c>
      <c r="B59" s="41">
        <f t="shared" si="4"/>
        <v>4394</v>
      </c>
      <c r="C59" s="41">
        <f t="shared" si="5"/>
        <v>4647</v>
      </c>
      <c r="D59" s="41">
        <f t="shared" si="6"/>
        <v>8</v>
      </c>
      <c r="E59" s="42" t="str">
        <f t="shared" si="2"/>
        <v>ALICANTE</v>
      </c>
      <c r="F59" s="42">
        <f t="shared" si="9"/>
        <v>358</v>
      </c>
      <c r="G59" s="42">
        <f t="shared" si="8"/>
        <v>511</v>
      </c>
    </row>
    <row r="60" spans="1:7" x14ac:dyDescent="0.25">
      <c r="A60" s="42" t="str">
        <f t="shared" si="3"/>
        <v>SANTANDER</v>
      </c>
      <c r="B60" s="41">
        <f t="shared" si="4"/>
        <v>9538</v>
      </c>
      <c r="C60" s="41">
        <f t="shared" si="5"/>
        <v>11534</v>
      </c>
      <c r="D60" s="41">
        <f t="shared" si="6"/>
        <v>7</v>
      </c>
      <c r="E60" s="42" t="str">
        <f t="shared" si="2"/>
        <v>FERROL-SAN CIBRAO</v>
      </c>
      <c r="F60" s="42">
        <f t="shared" si="9"/>
        <v>306</v>
      </c>
      <c r="G60" s="42">
        <f t="shared" si="8"/>
        <v>206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82</v>
      </c>
      <c r="G61" s="42">
        <f t="shared" si="8"/>
        <v>110</v>
      </c>
    </row>
    <row r="62" spans="1:7" x14ac:dyDescent="0.25">
      <c r="A62" s="42" t="str">
        <f t="shared" si="3"/>
        <v>TARRAGONA</v>
      </c>
      <c r="B62" s="41">
        <f t="shared" si="4"/>
        <v>3140</v>
      </c>
      <c r="C62" s="41">
        <f t="shared" si="5"/>
        <v>3912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1380</v>
      </c>
      <c r="C63" s="41">
        <f t="shared" si="5"/>
        <v>1828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88337</v>
      </c>
      <c r="C64" s="41">
        <f t="shared" si="5"/>
        <v>88976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5">
        <v>38428</v>
      </c>
      <c r="C7" s="25">
        <v>40660</v>
      </c>
      <c r="D7" s="25">
        <v>93570</v>
      </c>
      <c r="E7" s="25">
        <v>100730</v>
      </c>
      <c r="F7" s="10">
        <f>((E7*100)/D7)-100</f>
        <v>7.6520252217591178</v>
      </c>
      <c r="G7" s="1"/>
      <c r="H7" s="1"/>
      <c r="I7" s="1"/>
    </row>
    <row r="8" spans="1:12" x14ac:dyDescent="0.25">
      <c r="A8" s="11" t="s">
        <v>45</v>
      </c>
      <c r="B8" s="26">
        <v>1588</v>
      </c>
      <c r="C8" s="26">
        <v>986</v>
      </c>
      <c r="D8" s="26">
        <v>24400</v>
      </c>
      <c r="E8" s="26">
        <v>13305</v>
      </c>
      <c r="F8" s="13">
        <f t="shared" ref="F8:F35" si="0">((E8*100)/D8)-100</f>
        <v>-45.471311475409834</v>
      </c>
      <c r="G8" s="1"/>
      <c r="H8" s="1"/>
      <c r="I8" s="1"/>
    </row>
    <row r="9" spans="1:12" x14ac:dyDescent="0.25">
      <c r="A9" s="8" t="s">
        <v>46</v>
      </c>
      <c r="B9" s="25">
        <v>5773</v>
      </c>
      <c r="C9" s="25">
        <v>4803</v>
      </c>
      <c r="D9" s="25">
        <v>117334</v>
      </c>
      <c r="E9" s="25">
        <v>94420</v>
      </c>
      <c r="F9" s="10">
        <f t="shared" si="0"/>
        <v>-19.528866313259584</v>
      </c>
      <c r="G9" s="1"/>
      <c r="H9" s="1"/>
      <c r="I9" s="1"/>
    </row>
    <row r="10" spans="1:12" x14ac:dyDescent="0.25">
      <c r="A10" s="11" t="s">
        <v>47</v>
      </c>
      <c r="B10" s="26">
        <v>4155</v>
      </c>
      <c r="C10" s="26">
        <v>2231</v>
      </c>
      <c r="D10" s="26">
        <v>35981</v>
      </c>
      <c r="E10" s="26">
        <v>36212</v>
      </c>
      <c r="F10" s="13">
        <f t="shared" si="0"/>
        <v>0.64200550290431124</v>
      </c>
      <c r="G10" s="1"/>
      <c r="H10" s="1"/>
      <c r="I10" s="1"/>
    </row>
    <row r="11" spans="1:12" x14ac:dyDescent="0.25">
      <c r="A11" s="8" t="s">
        <v>48</v>
      </c>
      <c r="B11" s="25">
        <v>278496</v>
      </c>
      <c r="C11" s="25">
        <v>240423</v>
      </c>
      <c r="D11" s="25">
        <v>3375642</v>
      </c>
      <c r="E11" s="25">
        <v>2954261</v>
      </c>
      <c r="F11" s="10">
        <f t="shared" si="0"/>
        <v>-12.482988421165516</v>
      </c>
      <c r="G11" s="1"/>
      <c r="H11" s="1"/>
      <c r="I11" s="1"/>
    </row>
    <row r="12" spans="1:12" x14ac:dyDescent="0.25">
      <c r="A12" s="11" t="s">
        <v>49</v>
      </c>
      <c r="B12" s="26">
        <v>10025</v>
      </c>
      <c r="C12" s="26">
        <v>29527</v>
      </c>
      <c r="D12" s="26">
        <v>151767</v>
      </c>
      <c r="E12" s="26">
        <v>153663</v>
      </c>
      <c r="F12" s="13">
        <f t="shared" si="0"/>
        <v>1.2492834410642644</v>
      </c>
      <c r="G12" s="1"/>
      <c r="H12" s="1"/>
      <c r="I12" s="1"/>
    </row>
    <row r="13" spans="1:12" x14ac:dyDescent="0.25">
      <c r="A13" s="8" t="s">
        <v>50</v>
      </c>
      <c r="B13" s="25">
        <v>3304</v>
      </c>
      <c r="C13" s="25">
        <v>3361</v>
      </c>
      <c r="D13" s="25">
        <v>170166</v>
      </c>
      <c r="E13" s="25">
        <v>189780</v>
      </c>
      <c r="F13" s="10">
        <f t="shared" si="0"/>
        <v>11.526391876167978</v>
      </c>
      <c r="G13" s="1"/>
      <c r="H13" s="1"/>
      <c r="I13" s="1"/>
    </row>
    <row r="14" spans="1:12" x14ac:dyDescent="0.25">
      <c r="A14" s="11" t="s">
        <v>51</v>
      </c>
      <c r="B14" s="26">
        <v>53733</v>
      </c>
      <c r="C14" s="26">
        <v>61601</v>
      </c>
      <c r="D14" s="26">
        <v>1184676</v>
      </c>
      <c r="E14" s="26">
        <v>1108210</v>
      </c>
      <c r="F14" s="13">
        <f t="shared" si="0"/>
        <v>-6.4545918040037975</v>
      </c>
      <c r="G14" s="1"/>
      <c r="H14" s="1"/>
      <c r="I14" s="1"/>
    </row>
    <row r="15" spans="1:12" x14ac:dyDescent="0.25">
      <c r="A15" s="8" t="s">
        <v>52</v>
      </c>
      <c r="B15" s="25">
        <v>11160</v>
      </c>
      <c r="C15" s="25">
        <v>12800</v>
      </c>
      <c r="D15" s="25">
        <v>129415</v>
      </c>
      <c r="E15" s="25">
        <v>138588</v>
      </c>
      <c r="F15" s="10">
        <f t="shared" si="0"/>
        <v>7.0880500714754788</v>
      </c>
      <c r="G15" s="1"/>
      <c r="H15" s="1"/>
      <c r="I15" s="1"/>
    </row>
    <row r="16" spans="1:12" x14ac:dyDescent="0.25">
      <c r="A16" s="11" t="s">
        <v>53</v>
      </c>
      <c r="B16" s="26">
        <v>3206</v>
      </c>
      <c r="C16" s="26">
        <v>6511</v>
      </c>
      <c r="D16" s="26">
        <v>60590</v>
      </c>
      <c r="E16" s="26">
        <v>55850</v>
      </c>
      <c r="F16" s="13">
        <f t="shared" si="0"/>
        <v>-7.8230731143753047</v>
      </c>
      <c r="G16" s="1"/>
      <c r="H16" s="1"/>
      <c r="I16" s="1"/>
    </row>
    <row r="17" spans="1:9" x14ac:dyDescent="0.25">
      <c r="A17" s="8" t="s">
        <v>54</v>
      </c>
      <c r="B17" s="25">
        <v>2690</v>
      </c>
      <c r="C17" s="25">
        <v>2081</v>
      </c>
      <c r="D17" s="25">
        <v>35384</v>
      </c>
      <c r="E17" s="25">
        <v>33191</v>
      </c>
      <c r="F17" s="10">
        <f t="shared" si="0"/>
        <v>-6.1977164820257684</v>
      </c>
      <c r="G17" s="1"/>
      <c r="H17" s="1"/>
      <c r="I17" s="1"/>
    </row>
    <row r="18" spans="1:9" x14ac:dyDescent="0.25">
      <c r="A18" s="11" t="s">
        <v>55</v>
      </c>
      <c r="B18" s="26">
        <v>52556</v>
      </c>
      <c r="C18" s="26">
        <v>70790</v>
      </c>
      <c r="D18" s="26">
        <v>555082</v>
      </c>
      <c r="E18" s="26">
        <v>665993</v>
      </c>
      <c r="F18" s="13">
        <f t="shared" si="0"/>
        <v>19.981011814470648</v>
      </c>
      <c r="G18" s="1"/>
      <c r="H18" s="1"/>
      <c r="I18" s="1"/>
    </row>
    <row r="19" spans="1:9" x14ac:dyDescent="0.25">
      <c r="A19" s="8" t="s">
        <v>56</v>
      </c>
      <c r="B19" s="25">
        <v>1688</v>
      </c>
      <c r="C19" s="25">
        <v>546</v>
      </c>
      <c r="D19" s="25">
        <v>17578</v>
      </c>
      <c r="E19" s="25">
        <v>17140</v>
      </c>
      <c r="F19" s="10">
        <f t="shared" si="0"/>
        <v>-2.4917510524519315</v>
      </c>
      <c r="G19" s="1"/>
      <c r="H19" s="1"/>
      <c r="I19" s="1"/>
    </row>
    <row r="20" spans="1:9" x14ac:dyDescent="0.25">
      <c r="A20" s="11" t="s">
        <v>57</v>
      </c>
      <c r="B20" s="26">
        <v>11052</v>
      </c>
      <c r="C20" s="26">
        <v>14610</v>
      </c>
      <c r="D20" s="26">
        <v>123437</v>
      </c>
      <c r="E20" s="26">
        <v>128791</v>
      </c>
      <c r="F20" s="13">
        <f t="shared" si="0"/>
        <v>4.3374352908771243</v>
      </c>
      <c r="G20" s="1"/>
      <c r="H20" s="1"/>
      <c r="I20" s="1"/>
    </row>
    <row r="21" spans="1:9" x14ac:dyDescent="0.25">
      <c r="A21" s="8" t="s">
        <v>58</v>
      </c>
      <c r="B21" s="25">
        <v>2510</v>
      </c>
      <c r="C21" s="25">
        <v>1975</v>
      </c>
      <c r="D21" s="25">
        <v>37160</v>
      </c>
      <c r="E21" s="25">
        <v>128012</v>
      </c>
      <c r="F21" s="10">
        <f t="shared" si="0"/>
        <v>244.48869752421962</v>
      </c>
      <c r="G21" s="1"/>
      <c r="H21" s="1"/>
      <c r="I21" s="1"/>
    </row>
    <row r="22" spans="1:9" x14ac:dyDescent="0.25">
      <c r="A22" s="11" t="s">
        <v>59</v>
      </c>
      <c r="B22" s="26">
        <v>216963</v>
      </c>
      <c r="C22" s="26">
        <v>199443</v>
      </c>
      <c r="D22" s="26">
        <v>2182173</v>
      </c>
      <c r="E22" s="26">
        <v>2199012</v>
      </c>
      <c r="F22" s="13">
        <f t="shared" si="0"/>
        <v>0.77166200846586719</v>
      </c>
      <c r="G22" s="1"/>
      <c r="H22" s="1"/>
      <c r="I22" s="1"/>
    </row>
    <row r="23" spans="1:9" x14ac:dyDescent="0.25">
      <c r="A23" s="8" t="s">
        <v>60</v>
      </c>
      <c r="B23" s="25">
        <v>5596</v>
      </c>
      <c r="C23" s="25">
        <v>4912</v>
      </c>
      <c r="D23" s="25">
        <v>101225</v>
      </c>
      <c r="E23" s="25">
        <v>119983</v>
      </c>
      <c r="F23" s="10">
        <f t="shared" si="0"/>
        <v>18.530995307483323</v>
      </c>
      <c r="G23" s="1"/>
      <c r="H23" s="1"/>
      <c r="I23" s="1"/>
    </row>
    <row r="24" spans="1:9" x14ac:dyDescent="0.25">
      <c r="A24" s="11" t="s">
        <v>61</v>
      </c>
      <c r="B24" s="26">
        <v>3439</v>
      </c>
      <c r="C24" s="26">
        <v>3213</v>
      </c>
      <c r="D24" s="26">
        <v>38873</v>
      </c>
      <c r="E24" s="26">
        <v>37853</v>
      </c>
      <c r="F24" s="13">
        <f t="shared" si="0"/>
        <v>-2.6239292053610512</v>
      </c>
      <c r="G24" s="1"/>
      <c r="H24" s="1"/>
      <c r="I24" s="1"/>
    </row>
    <row r="25" spans="1:9" x14ac:dyDescent="0.25">
      <c r="A25" s="8" t="s">
        <v>62</v>
      </c>
      <c r="B25" s="25">
        <v>3201</v>
      </c>
      <c r="C25" s="25">
        <v>4082</v>
      </c>
      <c r="D25" s="25">
        <v>24025</v>
      </c>
      <c r="E25" s="25">
        <v>25290</v>
      </c>
      <c r="F25" s="10">
        <f t="shared" si="0"/>
        <v>5.2653485952133252</v>
      </c>
      <c r="G25" s="1"/>
      <c r="H25" s="1"/>
      <c r="I25" s="1"/>
    </row>
    <row r="26" spans="1:9" x14ac:dyDescent="0.25">
      <c r="A26" s="11" t="s">
        <v>63</v>
      </c>
      <c r="B26" s="26">
        <v>1233</v>
      </c>
      <c r="C26" s="26">
        <v>2134</v>
      </c>
      <c r="D26" s="26">
        <v>16769</v>
      </c>
      <c r="E26" s="26">
        <v>13383</v>
      </c>
      <c r="F26" s="13">
        <f t="shared" si="0"/>
        <v>-20.192020991114561</v>
      </c>
      <c r="G26" s="1"/>
      <c r="H26" s="1"/>
      <c r="I26" s="1"/>
    </row>
    <row r="27" spans="1:9" x14ac:dyDescent="0.25">
      <c r="A27" s="8" t="s">
        <v>64</v>
      </c>
      <c r="B27" s="25">
        <v>3712</v>
      </c>
      <c r="C27" s="25">
        <v>4900</v>
      </c>
      <c r="D27" s="25">
        <v>36065</v>
      </c>
      <c r="E27" s="25">
        <v>39666</v>
      </c>
      <c r="F27" s="10">
        <f t="shared" si="0"/>
        <v>9.9847497573825024</v>
      </c>
      <c r="G27" s="1"/>
      <c r="H27" s="1"/>
      <c r="I27" s="1"/>
    </row>
    <row r="28" spans="1:9" x14ac:dyDescent="0.25">
      <c r="A28" s="11" t="s">
        <v>65</v>
      </c>
      <c r="B28" s="26">
        <v>115405</v>
      </c>
      <c r="C28" s="26">
        <v>106040</v>
      </c>
      <c r="D28" s="26">
        <v>1045156</v>
      </c>
      <c r="E28" s="26">
        <v>1139473</v>
      </c>
      <c r="F28" s="13">
        <f t="shared" si="0"/>
        <v>9.0242030854724078</v>
      </c>
      <c r="G28" s="1"/>
      <c r="H28" s="1"/>
      <c r="I28" s="1"/>
    </row>
    <row r="29" spans="1:9" x14ac:dyDescent="0.25">
      <c r="A29" s="8" t="s">
        <v>66</v>
      </c>
      <c r="B29" s="25">
        <v>3922</v>
      </c>
      <c r="C29" s="25">
        <v>5084</v>
      </c>
      <c r="D29" s="25">
        <v>52510</v>
      </c>
      <c r="E29" s="25">
        <v>57275</v>
      </c>
      <c r="F29" s="10">
        <f t="shared" si="0"/>
        <v>9.0744620072367184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43449</v>
      </c>
      <c r="E30" s="26">
        <v>35614</v>
      </c>
      <c r="F30" s="13">
        <f t="shared" si="0"/>
        <v>-18.032635964003774</v>
      </c>
      <c r="G30" s="1"/>
      <c r="H30" s="1"/>
      <c r="I30" s="1"/>
    </row>
    <row r="31" spans="1:9" x14ac:dyDescent="0.25">
      <c r="A31" s="8" t="s">
        <v>68</v>
      </c>
      <c r="B31" s="25">
        <v>18578</v>
      </c>
      <c r="C31" s="25">
        <v>19515</v>
      </c>
      <c r="D31" s="25">
        <v>213318</v>
      </c>
      <c r="E31" s="25">
        <v>169559</v>
      </c>
      <c r="F31" s="10">
        <f t="shared" si="0"/>
        <v>-20.513505658219188</v>
      </c>
      <c r="G31" s="1"/>
      <c r="H31" s="1"/>
      <c r="I31" s="1"/>
    </row>
    <row r="32" spans="1:9" x14ac:dyDescent="0.25">
      <c r="A32" s="11" t="s">
        <v>69</v>
      </c>
      <c r="B32" s="26">
        <v>24684</v>
      </c>
      <c r="C32" s="26">
        <v>24355</v>
      </c>
      <c r="D32" s="26">
        <v>280555</v>
      </c>
      <c r="E32" s="26">
        <v>286079</v>
      </c>
      <c r="F32" s="13">
        <f t="shared" si="0"/>
        <v>1.9689543939690992</v>
      </c>
      <c r="G32" s="1"/>
      <c r="H32" s="1"/>
      <c r="I32" s="1"/>
    </row>
    <row r="33" spans="1:9" x14ac:dyDescent="0.25">
      <c r="A33" s="8" t="s">
        <v>70</v>
      </c>
      <c r="B33" s="25">
        <v>23465</v>
      </c>
      <c r="C33" s="25">
        <v>22339</v>
      </c>
      <c r="D33" s="25">
        <v>323339</v>
      </c>
      <c r="E33" s="25">
        <v>285303</v>
      </c>
      <c r="F33" s="10">
        <f t="shared" si="0"/>
        <v>-11.763505175682482</v>
      </c>
      <c r="G33" s="1"/>
      <c r="H33" s="1"/>
      <c r="I33" s="1"/>
    </row>
    <row r="34" spans="1:9" x14ac:dyDescent="0.25">
      <c r="A34" s="11" t="s">
        <v>71</v>
      </c>
      <c r="B34" s="26">
        <v>1992</v>
      </c>
      <c r="C34" s="26">
        <v>2722</v>
      </c>
      <c r="D34" s="26">
        <v>7021</v>
      </c>
      <c r="E34" s="26">
        <v>7795</v>
      </c>
      <c r="F34" s="13">
        <f t="shared" si="0"/>
        <v>11.024070645207232</v>
      </c>
      <c r="G34" s="1"/>
      <c r="H34" s="1"/>
      <c r="I34" s="1"/>
    </row>
    <row r="35" spans="1:9" x14ac:dyDescent="0.25">
      <c r="A35" s="14" t="s">
        <v>72</v>
      </c>
      <c r="B35" s="15">
        <f>SUM(B7:B34)</f>
        <v>902554</v>
      </c>
      <c r="C35" s="15">
        <f t="shared" ref="C35:E35" si="1">SUM(C7:C34)</f>
        <v>891644</v>
      </c>
      <c r="D35" s="15">
        <f t="shared" si="1"/>
        <v>10476660</v>
      </c>
      <c r="E35" s="15">
        <f t="shared" si="1"/>
        <v>10234431</v>
      </c>
      <c r="F35" s="16">
        <f t="shared" si="0"/>
        <v>-2.3120822857666496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100730</v>
      </c>
      <c r="C38" s="41">
        <f>D7</f>
        <v>93570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2954261</v>
      </c>
      <c r="G38" s="42">
        <f>LOOKUP(E38,$A$38:$A$65,$C$38:$C$65)</f>
        <v>3375642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13305</v>
      </c>
      <c r="C39" s="41">
        <f t="shared" ref="C39:C65" si="5">D8</f>
        <v>24400</v>
      </c>
      <c r="D39" s="41">
        <f t="shared" ref="D39:D65" si="6">_xlfn.RANK.EQ(B39,$B$38:$B$65)+COUNTIF($B$38:$B$65,B39)-1</f>
        <v>27</v>
      </c>
      <c r="E39" s="42" t="str">
        <f t="shared" si="2"/>
        <v>LAS PALMAS</v>
      </c>
      <c r="F39" s="42">
        <f t="shared" ref="F39:F54" si="7">LOOKUP(E39,$A$38:$A$65,$B$38:$B$65)</f>
        <v>2199012</v>
      </c>
      <c r="G39" s="42">
        <f t="shared" ref="G39:G65" si="8">LOOKUP(E39,$A$38:$A$65,$C$38:$C$65)</f>
        <v>2182173</v>
      </c>
    </row>
    <row r="40" spans="1:9" x14ac:dyDescent="0.25">
      <c r="A40" s="42" t="str">
        <f t="shared" si="3"/>
        <v>ALMERIA</v>
      </c>
      <c r="B40" s="41">
        <f t="shared" si="4"/>
        <v>94420</v>
      </c>
      <c r="C40" s="41">
        <f t="shared" si="5"/>
        <v>117334</v>
      </c>
      <c r="D40" s="41">
        <f t="shared" si="6"/>
        <v>16</v>
      </c>
      <c r="E40" s="42" t="str">
        <f t="shared" si="2"/>
        <v>SANTA CRUZ DE TENERIFE</v>
      </c>
      <c r="F40" s="42">
        <f t="shared" si="7"/>
        <v>1139473</v>
      </c>
      <c r="G40" s="42">
        <f t="shared" si="8"/>
        <v>1045156</v>
      </c>
    </row>
    <row r="41" spans="1:9" x14ac:dyDescent="0.25">
      <c r="A41" s="42" t="str">
        <f t="shared" si="3"/>
        <v>AVILES</v>
      </c>
      <c r="B41" s="41">
        <f t="shared" si="4"/>
        <v>36212</v>
      </c>
      <c r="C41" s="41">
        <f t="shared" si="5"/>
        <v>35981</v>
      </c>
      <c r="D41" s="41">
        <f t="shared" si="6"/>
        <v>21</v>
      </c>
      <c r="E41" s="42" t="str">
        <f t="shared" si="2"/>
        <v>BARCELONA</v>
      </c>
      <c r="F41" s="42">
        <f t="shared" si="7"/>
        <v>1108210</v>
      </c>
      <c r="G41" s="42">
        <f t="shared" si="8"/>
        <v>1184676</v>
      </c>
    </row>
    <row r="42" spans="1:9" x14ac:dyDescent="0.25">
      <c r="A42" s="42" t="str">
        <f t="shared" si="3"/>
        <v>BAHIA DE ALGECIRAS</v>
      </c>
      <c r="B42" s="41">
        <f t="shared" si="4"/>
        <v>2954261</v>
      </c>
      <c r="C42" s="41">
        <f t="shared" si="5"/>
        <v>3375642</v>
      </c>
      <c r="D42" s="41">
        <f t="shared" si="6"/>
        <v>1</v>
      </c>
      <c r="E42" s="42" t="str">
        <f t="shared" si="2"/>
        <v>CEUTA</v>
      </c>
      <c r="F42" s="42">
        <f t="shared" si="7"/>
        <v>665993</v>
      </c>
      <c r="G42" s="42">
        <f t="shared" si="8"/>
        <v>555082</v>
      </c>
    </row>
    <row r="43" spans="1:9" x14ac:dyDescent="0.25">
      <c r="A43" s="42" t="str">
        <f t="shared" si="3"/>
        <v>BAHIA DE CADIZ</v>
      </c>
      <c r="B43" s="41">
        <f t="shared" si="4"/>
        <v>153663</v>
      </c>
      <c r="C43" s="41">
        <f t="shared" si="5"/>
        <v>151767</v>
      </c>
      <c r="D43" s="41">
        <f t="shared" si="6"/>
        <v>10</v>
      </c>
      <c r="E43" s="42" t="str">
        <f t="shared" si="2"/>
        <v>VALENCIA</v>
      </c>
      <c r="F43" s="42">
        <f t="shared" si="7"/>
        <v>286079</v>
      </c>
      <c r="G43" s="42">
        <f t="shared" si="8"/>
        <v>280555</v>
      </c>
    </row>
    <row r="44" spans="1:9" x14ac:dyDescent="0.25">
      <c r="A44" s="42" t="str">
        <f t="shared" si="3"/>
        <v>BALEARES</v>
      </c>
      <c r="B44" s="41">
        <f t="shared" si="4"/>
        <v>189780</v>
      </c>
      <c r="C44" s="41">
        <f t="shared" si="5"/>
        <v>170166</v>
      </c>
      <c r="D44" s="41">
        <f t="shared" si="6"/>
        <v>8</v>
      </c>
      <c r="E44" s="42" t="str">
        <f t="shared" si="2"/>
        <v>VIGO</v>
      </c>
      <c r="F44" s="42">
        <f t="shared" si="7"/>
        <v>285303</v>
      </c>
      <c r="G44" s="42">
        <f t="shared" si="8"/>
        <v>323339</v>
      </c>
    </row>
    <row r="45" spans="1:9" x14ac:dyDescent="0.25">
      <c r="A45" s="42" t="str">
        <f t="shared" si="3"/>
        <v>BARCELONA</v>
      </c>
      <c r="B45" s="41">
        <f t="shared" si="4"/>
        <v>1108210</v>
      </c>
      <c r="C45" s="41">
        <f t="shared" si="5"/>
        <v>1184676</v>
      </c>
      <c r="D45" s="41">
        <f t="shared" si="6"/>
        <v>4</v>
      </c>
      <c r="E45" s="42" t="str">
        <f t="shared" si="2"/>
        <v>BALEARES</v>
      </c>
      <c r="F45" s="42">
        <f t="shared" si="7"/>
        <v>189780</v>
      </c>
      <c r="G45" s="42">
        <f t="shared" si="8"/>
        <v>170166</v>
      </c>
    </row>
    <row r="46" spans="1:9" x14ac:dyDescent="0.25">
      <c r="A46" s="42" t="str">
        <f t="shared" si="3"/>
        <v>BILBAO</v>
      </c>
      <c r="B46" s="41">
        <f t="shared" si="4"/>
        <v>138588</v>
      </c>
      <c r="C46" s="41">
        <f t="shared" si="5"/>
        <v>129415</v>
      </c>
      <c r="D46" s="41">
        <f t="shared" si="6"/>
        <v>11</v>
      </c>
      <c r="E46" s="42" t="str">
        <f t="shared" si="2"/>
        <v>TARRAGONA</v>
      </c>
      <c r="F46" s="42">
        <f t="shared" si="7"/>
        <v>169559</v>
      </c>
      <c r="G46" s="42">
        <f t="shared" si="8"/>
        <v>213318</v>
      </c>
    </row>
    <row r="47" spans="1:9" x14ac:dyDescent="0.25">
      <c r="A47" s="42" t="str">
        <f t="shared" si="3"/>
        <v>CARTAGENA</v>
      </c>
      <c r="B47" s="41">
        <f t="shared" si="4"/>
        <v>55850</v>
      </c>
      <c r="C47" s="41">
        <f t="shared" si="5"/>
        <v>60590</v>
      </c>
      <c r="D47" s="41">
        <f t="shared" si="6"/>
        <v>18</v>
      </c>
      <c r="E47" s="42" t="str">
        <f t="shared" si="2"/>
        <v>BAHIA DE CADIZ</v>
      </c>
      <c r="F47" s="42">
        <f t="shared" si="7"/>
        <v>153663</v>
      </c>
      <c r="G47" s="42">
        <f t="shared" si="8"/>
        <v>151767</v>
      </c>
    </row>
    <row r="48" spans="1:9" x14ac:dyDescent="0.25">
      <c r="A48" s="42" t="str">
        <f t="shared" si="3"/>
        <v>CASTELLON</v>
      </c>
      <c r="B48" s="41">
        <f t="shared" si="4"/>
        <v>33191</v>
      </c>
      <c r="C48" s="41">
        <f t="shared" si="5"/>
        <v>35384</v>
      </c>
      <c r="D48" s="41">
        <f t="shared" si="6"/>
        <v>23</v>
      </c>
      <c r="E48" s="42" t="str">
        <f t="shared" si="2"/>
        <v>BILBAO</v>
      </c>
      <c r="F48" s="42">
        <f t="shared" si="7"/>
        <v>138588</v>
      </c>
      <c r="G48" s="42">
        <f t="shared" si="8"/>
        <v>129415</v>
      </c>
    </row>
    <row r="49" spans="1:7" x14ac:dyDescent="0.25">
      <c r="A49" s="42" t="str">
        <f t="shared" si="3"/>
        <v>CEUTA</v>
      </c>
      <c r="B49" s="41">
        <f t="shared" si="4"/>
        <v>665993</v>
      </c>
      <c r="C49" s="41">
        <f t="shared" si="5"/>
        <v>555082</v>
      </c>
      <c r="D49" s="41">
        <f t="shared" si="6"/>
        <v>5</v>
      </c>
      <c r="E49" s="42" t="str">
        <f t="shared" si="2"/>
        <v>GIJON</v>
      </c>
      <c r="F49" s="42">
        <f t="shared" si="7"/>
        <v>128791</v>
      </c>
      <c r="G49" s="42">
        <f t="shared" si="8"/>
        <v>123437</v>
      </c>
    </row>
    <row r="50" spans="1:7" x14ac:dyDescent="0.25">
      <c r="A50" s="42" t="str">
        <f t="shared" si="3"/>
        <v>FERROL-SAN CIBRAO</v>
      </c>
      <c r="B50" s="41">
        <f t="shared" si="4"/>
        <v>17140</v>
      </c>
      <c r="C50" s="41">
        <f t="shared" si="5"/>
        <v>17578</v>
      </c>
      <c r="D50" s="41">
        <f t="shared" si="6"/>
        <v>25</v>
      </c>
      <c r="E50" s="42" t="str">
        <f t="shared" si="2"/>
        <v>HUELVA</v>
      </c>
      <c r="F50" s="42">
        <f t="shared" si="7"/>
        <v>128012</v>
      </c>
      <c r="G50" s="42">
        <f t="shared" si="8"/>
        <v>37160</v>
      </c>
    </row>
    <row r="51" spans="1:7" x14ac:dyDescent="0.25">
      <c r="A51" s="42" t="str">
        <f t="shared" si="3"/>
        <v>GIJON</v>
      </c>
      <c r="B51" s="41">
        <f t="shared" si="4"/>
        <v>128791</v>
      </c>
      <c r="C51" s="41">
        <f t="shared" si="5"/>
        <v>123437</v>
      </c>
      <c r="D51" s="41">
        <f t="shared" si="6"/>
        <v>12</v>
      </c>
      <c r="E51" s="42" t="str">
        <f t="shared" si="2"/>
        <v>MALAGA</v>
      </c>
      <c r="F51" s="42">
        <f t="shared" si="7"/>
        <v>119983</v>
      </c>
      <c r="G51" s="42">
        <f t="shared" si="8"/>
        <v>101225</v>
      </c>
    </row>
    <row r="52" spans="1:7" x14ac:dyDescent="0.25">
      <c r="A52" s="42" t="str">
        <f t="shared" si="3"/>
        <v>HUELVA</v>
      </c>
      <c r="B52" s="41">
        <f t="shared" si="4"/>
        <v>128012</v>
      </c>
      <c r="C52" s="41">
        <f t="shared" si="5"/>
        <v>37160</v>
      </c>
      <c r="D52" s="41">
        <f t="shared" si="6"/>
        <v>13</v>
      </c>
      <c r="E52" s="42" t="str">
        <f t="shared" si="2"/>
        <v>A CORUÑA</v>
      </c>
      <c r="F52" s="42">
        <f t="shared" si="7"/>
        <v>100730</v>
      </c>
      <c r="G52" s="42">
        <f t="shared" si="8"/>
        <v>93570</v>
      </c>
    </row>
    <row r="53" spans="1:7" x14ac:dyDescent="0.25">
      <c r="A53" s="42" t="str">
        <f t="shared" si="3"/>
        <v>LAS PALMAS</v>
      </c>
      <c r="B53" s="41">
        <f t="shared" si="4"/>
        <v>2199012</v>
      </c>
      <c r="C53" s="41">
        <f t="shared" si="5"/>
        <v>2182173</v>
      </c>
      <c r="D53" s="41">
        <f t="shared" si="6"/>
        <v>2</v>
      </c>
      <c r="E53" s="42" t="str">
        <f t="shared" si="2"/>
        <v>ALMERIA</v>
      </c>
      <c r="F53" s="42">
        <f t="shared" si="7"/>
        <v>94420</v>
      </c>
      <c r="G53" s="42">
        <f t="shared" si="8"/>
        <v>117334</v>
      </c>
    </row>
    <row r="54" spans="1:7" x14ac:dyDescent="0.25">
      <c r="A54" s="42" t="str">
        <f t="shared" si="3"/>
        <v>MALAGA</v>
      </c>
      <c r="B54" s="41">
        <f t="shared" si="4"/>
        <v>119983</v>
      </c>
      <c r="C54" s="41">
        <f t="shared" si="5"/>
        <v>101225</v>
      </c>
      <c r="D54" s="41">
        <f t="shared" si="6"/>
        <v>14</v>
      </c>
      <c r="E54" s="42" t="str">
        <f t="shared" si="2"/>
        <v>SANTANDER</v>
      </c>
      <c r="F54" s="42">
        <f t="shared" si="7"/>
        <v>57275</v>
      </c>
      <c r="G54" s="42">
        <f t="shared" si="8"/>
        <v>52510</v>
      </c>
    </row>
    <row r="55" spans="1:7" x14ac:dyDescent="0.25">
      <c r="A55" s="42" t="str">
        <f t="shared" si="3"/>
        <v>MARIN Y RIA DE PONTEVEDRA</v>
      </c>
      <c r="B55" s="41">
        <f t="shared" si="4"/>
        <v>37853</v>
      </c>
      <c r="C55" s="41">
        <f t="shared" si="5"/>
        <v>38873</v>
      </c>
      <c r="D55" s="41">
        <f t="shared" si="6"/>
        <v>20</v>
      </c>
      <c r="E55" s="42" t="str">
        <f t="shared" si="2"/>
        <v>CARTAGENA</v>
      </c>
      <c r="F55" s="42">
        <f t="shared" ref="F55:F65" si="9">LOOKUP(E55,$A$38:$A$65,$B$38:$B$65)</f>
        <v>55850</v>
      </c>
      <c r="G55" s="42">
        <f t="shared" si="8"/>
        <v>60590</v>
      </c>
    </row>
    <row r="56" spans="1:7" x14ac:dyDescent="0.25">
      <c r="A56" s="42" t="str">
        <f t="shared" si="3"/>
        <v>MELILLA</v>
      </c>
      <c r="B56" s="41">
        <f t="shared" si="4"/>
        <v>25290</v>
      </c>
      <c r="C56" s="41">
        <f t="shared" si="5"/>
        <v>24025</v>
      </c>
      <c r="D56" s="41">
        <f t="shared" si="6"/>
        <v>24</v>
      </c>
      <c r="E56" s="42" t="str">
        <f t="shared" si="2"/>
        <v>PASAIA</v>
      </c>
      <c r="F56" s="42">
        <f t="shared" si="9"/>
        <v>39666</v>
      </c>
      <c r="G56" s="42">
        <f t="shared" si="8"/>
        <v>36065</v>
      </c>
    </row>
    <row r="57" spans="1:7" x14ac:dyDescent="0.25">
      <c r="A57" s="42" t="str">
        <f t="shared" si="3"/>
        <v>MOTRIL</v>
      </c>
      <c r="B57" s="41">
        <f t="shared" si="4"/>
        <v>13383</v>
      </c>
      <c r="C57" s="41">
        <f t="shared" si="5"/>
        <v>16769</v>
      </c>
      <c r="D57" s="41">
        <f t="shared" si="6"/>
        <v>26</v>
      </c>
      <c r="E57" s="42" t="str">
        <f t="shared" si="2"/>
        <v>MARIN Y RIA DE PONTEVEDRA</v>
      </c>
      <c r="F57" s="42">
        <f t="shared" si="9"/>
        <v>37853</v>
      </c>
      <c r="G57" s="42">
        <f t="shared" si="8"/>
        <v>38873</v>
      </c>
    </row>
    <row r="58" spans="1:7" x14ac:dyDescent="0.25">
      <c r="A58" s="42" t="str">
        <f t="shared" si="3"/>
        <v>PASAIA</v>
      </c>
      <c r="B58" s="41">
        <f t="shared" si="4"/>
        <v>39666</v>
      </c>
      <c r="C58" s="41">
        <f t="shared" si="5"/>
        <v>36065</v>
      </c>
      <c r="D58" s="41">
        <f t="shared" si="6"/>
        <v>19</v>
      </c>
      <c r="E58" s="42" t="str">
        <f t="shared" si="2"/>
        <v>AVILES</v>
      </c>
      <c r="F58" s="42">
        <f t="shared" si="9"/>
        <v>36212</v>
      </c>
      <c r="G58" s="42">
        <f t="shared" si="8"/>
        <v>35981</v>
      </c>
    </row>
    <row r="59" spans="1:7" x14ac:dyDescent="0.25">
      <c r="A59" s="42" t="str">
        <f t="shared" si="3"/>
        <v>SANTA CRUZ DE TENERIFE</v>
      </c>
      <c r="B59" s="41">
        <f t="shared" si="4"/>
        <v>1139473</v>
      </c>
      <c r="C59" s="41">
        <f t="shared" si="5"/>
        <v>1045156</v>
      </c>
      <c r="D59" s="41">
        <f t="shared" si="6"/>
        <v>3</v>
      </c>
      <c r="E59" s="42" t="str">
        <f t="shared" si="2"/>
        <v>SEVILLA</v>
      </c>
      <c r="F59" s="42">
        <f t="shared" si="9"/>
        <v>35614</v>
      </c>
      <c r="G59" s="42">
        <f t="shared" si="8"/>
        <v>43449</v>
      </c>
    </row>
    <row r="60" spans="1:7" x14ac:dyDescent="0.25">
      <c r="A60" s="42" t="str">
        <f t="shared" si="3"/>
        <v>SANTANDER</v>
      </c>
      <c r="B60" s="41">
        <f t="shared" si="4"/>
        <v>57275</v>
      </c>
      <c r="C60" s="41">
        <f t="shared" si="5"/>
        <v>52510</v>
      </c>
      <c r="D60" s="41">
        <f t="shared" si="6"/>
        <v>17</v>
      </c>
      <c r="E60" s="42" t="str">
        <f t="shared" si="2"/>
        <v>CASTELLON</v>
      </c>
      <c r="F60" s="42">
        <f t="shared" si="9"/>
        <v>33191</v>
      </c>
      <c r="G60" s="42">
        <f t="shared" si="8"/>
        <v>35384</v>
      </c>
    </row>
    <row r="61" spans="1:7" x14ac:dyDescent="0.25">
      <c r="A61" s="42" t="str">
        <f t="shared" si="3"/>
        <v>SEVILLA</v>
      </c>
      <c r="B61" s="41">
        <f t="shared" si="4"/>
        <v>35614</v>
      </c>
      <c r="C61" s="41">
        <f t="shared" si="5"/>
        <v>43449</v>
      </c>
      <c r="D61" s="41">
        <f t="shared" si="6"/>
        <v>22</v>
      </c>
      <c r="E61" s="42" t="str">
        <f t="shared" si="2"/>
        <v>MELILLA</v>
      </c>
      <c r="F61" s="42">
        <f t="shared" si="9"/>
        <v>25290</v>
      </c>
      <c r="G61" s="42">
        <f t="shared" si="8"/>
        <v>24025</v>
      </c>
    </row>
    <row r="62" spans="1:7" x14ac:dyDescent="0.25">
      <c r="A62" s="42" t="str">
        <f t="shared" si="3"/>
        <v>TARRAGONA</v>
      </c>
      <c r="B62" s="41">
        <f t="shared" si="4"/>
        <v>169559</v>
      </c>
      <c r="C62" s="41">
        <f t="shared" si="5"/>
        <v>213318</v>
      </c>
      <c r="D62" s="41">
        <f t="shared" si="6"/>
        <v>9</v>
      </c>
      <c r="E62" s="42" t="str">
        <f t="shared" si="2"/>
        <v>FERROL-SAN CIBRAO</v>
      </c>
      <c r="F62" s="42">
        <f t="shared" si="9"/>
        <v>17140</v>
      </c>
      <c r="G62" s="42">
        <f t="shared" si="8"/>
        <v>17578</v>
      </c>
    </row>
    <row r="63" spans="1:7" x14ac:dyDescent="0.25">
      <c r="A63" s="42" t="str">
        <f t="shared" si="3"/>
        <v>VALENCIA</v>
      </c>
      <c r="B63" s="41">
        <f t="shared" si="4"/>
        <v>286079</v>
      </c>
      <c r="C63" s="41">
        <f t="shared" si="5"/>
        <v>280555</v>
      </c>
      <c r="D63" s="41">
        <f t="shared" si="6"/>
        <v>6</v>
      </c>
      <c r="E63" s="42" t="str">
        <f t="shared" si="2"/>
        <v>MOTRIL</v>
      </c>
      <c r="F63" s="42">
        <f t="shared" si="9"/>
        <v>13383</v>
      </c>
      <c r="G63" s="42">
        <f t="shared" si="8"/>
        <v>16769</v>
      </c>
    </row>
    <row r="64" spans="1:7" x14ac:dyDescent="0.25">
      <c r="A64" s="42" t="str">
        <f t="shared" si="3"/>
        <v>VIGO</v>
      </c>
      <c r="B64" s="41">
        <f t="shared" si="4"/>
        <v>285303</v>
      </c>
      <c r="C64" s="41">
        <f t="shared" si="5"/>
        <v>323339</v>
      </c>
      <c r="D64" s="41">
        <f t="shared" si="6"/>
        <v>7</v>
      </c>
      <c r="E64" s="42" t="str">
        <f t="shared" si="2"/>
        <v>ALICANTE</v>
      </c>
      <c r="F64" s="42">
        <f t="shared" si="9"/>
        <v>13305</v>
      </c>
      <c r="G64" s="42">
        <f t="shared" si="8"/>
        <v>24400</v>
      </c>
    </row>
    <row r="65" spans="1:7" x14ac:dyDescent="0.25">
      <c r="A65" s="42" t="str">
        <f t="shared" si="3"/>
        <v>VILAGARCIA</v>
      </c>
      <c r="B65" s="41">
        <f t="shared" si="4"/>
        <v>7795</v>
      </c>
      <c r="C65" s="41">
        <f t="shared" si="5"/>
        <v>7021</v>
      </c>
      <c r="D65" s="41">
        <f t="shared" si="6"/>
        <v>28</v>
      </c>
      <c r="E65" s="42" t="str">
        <f t="shared" si="2"/>
        <v>VILAGARCIA</v>
      </c>
      <c r="F65" s="42">
        <f t="shared" si="9"/>
        <v>7795</v>
      </c>
      <c r="G65" s="42">
        <f t="shared" si="8"/>
        <v>7021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3064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186</v>
      </c>
      <c r="D8" s="28">
        <v>931</v>
      </c>
      <c r="E8" s="28">
        <v>5899</v>
      </c>
      <c r="F8" s="13">
        <f t="shared" ref="F8:F35" si="0">((E8*100)/D8)-100</f>
        <v>533.61976369495164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906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7">
        <v>3173222</v>
      </c>
      <c r="C11" s="27">
        <v>2734763</v>
      </c>
      <c r="D11" s="27">
        <v>37003476</v>
      </c>
      <c r="E11" s="27">
        <v>34037242</v>
      </c>
      <c r="F11" s="10">
        <f t="shared" si="0"/>
        <v>-8.0160955689676285</v>
      </c>
      <c r="G11" s="1"/>
      <c r="H11" s="1"/>
      <c r="I11" s="1"/>
    </row>
    <row r="12" spans="1:12" x14ac:dyDescent="0.25">
      <c r="A12" s="11" t="s">
        <v>49</v>
      </c>
      <c r="B12" s="28">
        <v>2002</v>
      </c>
      <c r="C12" s="28">
        <v>437</v>
      </c>
      <c r="D12" s="28">
        <v>89601</v>
      </c>
      <c r="E12" s="28">
        <v>187947</v>
      </c>
      <c r="F12" s="13">
        <f t="shared" si="0"/>
        <v>109.75993571500319</v>
      </c>
      <c r="G12" s="1"/>
      <c r="H12" s="1"/>
      <c r="I12" s="1"/>
    </row>
    <row r="13" spans="1:12" x14ac:dyDescent="0.25">
      <c r="A13" s="8" t="s">
        <v>50</v>
      </c>
      <c r="B13" s="27">
        <v>0</v>
      </c>
      <c r="C13" s="27">
        <v>0</v>
      </c>
      <c r="D13" s="27">
        <v>12320</v>
      </c>
      <c r="E13" s="27">
        <v>329</v>
      </c>
      <c r="F13" s="10">
        <f t="shared" si="0"/>
        <v>-97.329545454545453</v>
      </c>
      <c r="G13" s="1"/>
      <c r="H13" s="1"/>
      <c r="I13" s="1"/>
    </row>
    <row r="14" spans="1:12" x14ac:dyDescent="0.25">
      <c r="A14" s="11" t="s">
        <v>51</v>
      </c>
      <c r="B14" s="28">
        <v>761689</v>
      </c>
      <c r="C14" s="28">
        <v>799174</v>
      </c>
      <c r="D14" s="28">
        <v>7515805</v>
      </c>
      <c r="E14" s="28">
        <v>7455017</v>
      </c>
      <c r="F14" s="13">
        <f t="shared" si="0"/>
        <v>-0.80880225072364453</v>
      </c>
      <c r="G14" s="1"/>
      <c r="H14" s="1"/>
      <c r="I14" s="1"/>
    </row>
    <row r="15" spans="1:12" x14ac:dyDescent="0.25">
      <c r="A15" s="8" t="s">
        <v>52</v>
      </c>
      <c r="B15" s="27">
        <v>33465</v>
      </c>
      <c r="C15" s="27">
        <v>80503</v>
      </c>
      <c r="D15" s="27">
        <v>691140</v>
      </c>
      <c r="E15" s="27">
        <v>420484</v>
      </c>
      <c r="F15" s="10">
        <f t="shared" si="0"/>
        <v>-39.160806782996211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5470</v>
      </c>
      <c r="E16" s="28">
        <v>5755</v>
      </c>
      <c r="F16" s="13">
        <f t="shared" si="0"/>
        <v>5.2102376599634397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0</v>
      </c>
      <c r="D17" s="27">
        <v>90</v>
      </c>
      <c r="E17" s="27">
        <v>19093</v>
      </c>
      <c r="F17" s="10">
        <f t="shared" si="0"/>
        <v>21114.444444444445</v>
      </c>
      <c r="G17" s="1"/>
      <c r="H17" s="1"/>
      <c r="I17" s="1"/>
    </row>
    <row r="18" spans="1:9" x14ac:dyDescent="0.25">
      <c r="A18" s="11" t="s">
        <v>55</v>
      </c>
      <c r="B18" s="28">
        <v>38149</v>
      </c>
      <c r="C18" s="28">
        <v>23597</v>
      </c>
      <c r="D18" s="28">
        <v>701844</v>
      </c>
      <c r="E18" s="28">
        <v>869410</v>
      </c>
      <c r="F18" s="13">
        <f t="shared" si="0"/>
        <v>23.875106148944781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45554</v>
      </c>
      <c r="C20" s="28">
        <v>38368</v>
      </c>
      <c r="D20" s="28">
        <v>486675</v>
      </c>
      <c r="E20" s="28">
        <v>713794</v>
      </c>
      <c r="F20" s="13">
        <f t="shared" si="0"/>
        <v>46.66748857040119</v>
      </c>
      <c r="G20" s="1"/>
      <c r="H20" s="1"/>
      <c r="I20" s="1"/>
    </row>
    <row r="21" spans="1:9" x14ac:dyDescent="0.25">
      <c r="A21" s="8" t="s">
        <v>58</v>
      </c>
      <c r="B21" s="27">
        <v>38262</v>
      </c>
      <c r="C21" s="27">
        <v>43856</v>
      </c>
      <c r="D21" s="27">
        <v>78672</v>
      </c>
      <c r="E21" s="27">
        <v>424179</v>
      </c>
      <c r="F21" s="10">
        <f t="shared" si="0"/>
        <v>439.17403904820014</v>
      </c>
      <c r="G21" s="1"/>
      <c r="H21" s="1"/>
      <c r="I21" s="1"/>
    </row>
    <row r="22" spans="1:9" x14ac:dyDescent="0.25">
      <c r="A22" s="11" t="s">
        <v>59</v>
      </c>
      <c r="B22" s="28">
        <v>681850</v>
      </c>
      <c r="C22" s="28">
        <v>799090</v>
      </c>
      <c r="D22" s="28">
        <v>8060676</v>
      </c>
      <c r="E22" s="28">
        <v>9434293</v>
      </c>
      <c r="F22" s="13">
        <f t="shared" si="0"/>
        <v>17.040965298692072</v>
      </c>
      <c r="G22" s="1"/>
      <c r="H22" s="1"/>
      <c r="I22" s="1"/>
    </row>
    <row r="23" spans="1:9" x14ac:dyDescent="0.25">
      <c r="A23" s="8" t="s">
        <v>60</v>
      </c>
      <c r="B23" s="27">
        <v>62218</v>
      </c>
      <c r="C23" s="27">
        <v>90157</v>
      </c>
      <c r="D23" s="27">
        <v>625263</v>
      </c>
      <c r="E23" s="27">
        <v>834226</v>
      </c>
      <c r="F23" s="10">
        <f t="shared" si="0"/>
        <v>33.420016856906614</v>
      </c>
      <c r="G23" s="1"/>
      <c r="H23" s="1"/>
      <c r="I23" s="1"/>
    </row>
    <row r="24" spans="1:9" x14ac:dyDescent="0.25">
      <c r="A24" s="11" t="s">
        <v>61</v>
      </c>
      <c r="B24" s="28">
        <v>0</v>
      </c>
      <c r="C24" s="28">
        <v>2632</v>
      </c>
      <c r="D24" s="28">
        <v>336</v>
      </c>
      <c r="E24" s="28">
        <v>14300</v>
      </c>
      <c r="F24" s="13">
        <f t="shared" si="0"/>
        <v>4155.9523809523807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24</v>
      </c>
      <c r="C26" s="28">
        <v>0</v>
      </c>
      <c r="D26" s="28">
        <v>3692</v>
      </c>
      <c r="E26" s="28">
        <v>46</v>
      </c>
      <c r="F26" s="13">
        <f t="shared" si="0"/>
        <v>-98.75406283856988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19071</v>
      </c>
      <c r="C28" s="28">
        <v>21543</v>
      </c>
      <c r="D28" s="28">
        <v>296340</v>
      </c>
      <c r="E28" s="28">
        <v>272809</v>
      </c>
      <c r="F28" s="13">
        <f t="shared" si="0"/>
        <v>-7.9405412701626545</v>
      </c>
      <c r="G28" s="1"/>
      <c r="H28" s="1"/>
      <c r="I28" s="1"/>
    </row>
    <row r="29" spans="1:9" x14ac:dyDescent="0.25">
      <c r="A29" s="8" t="s">
        <v>66</v>
      </c>
      <c r="B29" s="27">
        <v>8</v>
      </c>
      <c r="C29" s="27">
        <v>5900</v>
      </c>
      <c r="D29" s="27">
        <v>2354</v>
      </c>
      <c r="E29" s="27">
        <v>5958</v>
      </c>
      <c r="F29" s="10">
        <f t="shared" si="0"/>
        <v>153.10110450297367</v>
      </c>
      <c r="G29" s="1"/>
      <c r="H29" s="1"/>
      <c r="I29" s="1"/>
    </row>
    <row r="30" spans="1:9" x14ac:dyDescent="0.25">
      <c r="A30" s="11" t="s">
        <v>67</v>
      </c>
      <c r="B30" s="28">
        <v>7</v>
      </c>
      <c r="C30" s="28">
        <v>0</v>
      </c>
      <c r="D30" s="28">
        <v>5521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776421</v>
      </c>
      <c r="C31" s="27">
        <v>422863</v>
      </c>
      <c r="D31" s="27">
        <v>5701219</v>
      </c>
      <c r="E31" s="27">
        <v>6153386</v>
      </c>
      <c r="F31" s="10">
        <f t="shared" si="0"/>
        <v>7.931058252629839</v>
      </c>
      <c r="G31" s="1"/>
      <c r="H31" s="1"/>
      <c r="I31" s="1"/>
    </row>
    <row r="32" spans="1:9" x14ac:dyDescent="0.25">
      <c r="A32" s="11" t="s">
        <v>69</v>
      </c>
      <c r="B32" s="28">
        <v>2339848</v>
      </c>
      <c r="C32" s="28">
        <v>2763549</v>
      </c>
      <c r="D32" s="28">
        <v>27196257</v>
      </c>
      <c r="E32" s="28">
        <v>32293430</v>
      </c>
      <c r="F32" s="13">
        <f t="shared" si="0"/>
        <v>18.742185735338509</v>
      </c>
      <c r="G32" s="1"/>
      <c r="H32" s="1"/>
      <c r="I32" s="1"/>
    </row>
    <row r="33" spans="1:9" x14ac:dyDescent="0.25">
      <c r="A33" s="8" t="s">
        <v>70</v>
      </c>
      <c r="B33" s="27">
        <v>15558</v>
      </c>
      <c r="C33" s="27">
        <v>23469</v>
      </c>
      <c r="D33" s="27">
        <v>200659</v>
      </c>
      <c r="E33" s="27">
        <v>233276</v>
      </c>
      <c r="F33" s="10">
        <f t="shared" si="0"/>
        <v>16.254939972789657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24768</v>
      </c>
      <c r="E34" s="28">
        <v>7010</v>
      </c>
      <c r="F34" s="13">
        <f t="shared" si="0"/>
        <v>-71.697351421188628</v>
      </c>
      <c r="G34" s="1"/>
      <c r="H34" s="1"/>
      <c r="I34" s="1"/>
    </row>
    <row r="35" spans="1:9" x14ac:dyDescent="0.25">
      <c r="A35" s="14" t="s">
        <v>72</v>
      </c>
      <c r="B35" s="15">
        <f>SUM(B7:B34)</f>
        <v>7987348</v>
      </c>
      <c r="C35" s="15">
        <f t="shared" ref="C35:E35" si="1">SUM(C7:C34)</f>
        <v>7850087</v>
      </c>
      <c r="D35" s="15">
        <f t="shared" si="1"/>
        <v>88706173</v>
      </c>
      <c r="E35" s="15">
        <f t="shared" si="1"/>
        <v>93388789</v>
      </c>
      <c r="F35" s="16">
        <f t="shared" si="0"/>
        <v>5.2787938444825073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3064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34037242</v>
      </c>
      <c r="G38" s="42">
        <f>LOOKUP(E38,$A$38:$A$65,$C$38:$C$65)</f>
        <v>37003476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5899</v>
      </c>
      <c r="C39" s="41">
        <f t="shared" ref="C39:C65" si="5">D8</f>
        <v>931</v>
      </c>
      <c r="D39" s="41">
        <f t="shared" ref="D39:D65" si="6">_xlfn.RANK.EQ(B39,$B$38:$B$65)+COUNTIF($B$38:$B$65,B39)-1</f>
        <v>18</v>
      </c>
      <c r="E39" s="42" t="str">
        <f t="shared" si="2"/>
        <v>VALENCIA</v>
      </c>
      <c r="F39" s="42">
        <f t="shared" ref="F39:F54" si="7">LOOKUP(E39,$A$38:$A$65,$B$38:$B$65)</f>
        <v>32293430</v>
      </c>
      <c r="G39" s="42">
        <f t="shared" ref="G39:G65" si="8">LOOKUP(E39,$A$38:$A$65,$C$38:$C$65)</f>
        <v>27196257</v>
      </c>
    </row>
    <row r="40" spans="1:9" x14ac:dyDescent="0.25">
      <c r="A40" s="42" t="str">
        <f t="shared" si="3"/>
        <v>ALMERIA</v>
      </c>
      <c r="B40" s="41">
        <f t="shared" si="4"/>
        <v>906</v>
      </c>
      <c r="C40" s="41">
        <f t="shared" si="5"/>
        <v>0</v>
      </c>
      <c r="D40" s="41">
        <f t="shared" si="6"/>
        <v>20</v>
      </c>
      <c r="E40" s="42" t="str">
        <f t="shared" si="2"/>
        <v>LAS PALMAS</v>
      </c>
      <c r="F40" s="42">
        <f t="shared" si="7"/>
        <v>9434293</v>
      </c>
      <c r="G40" s="42">
        <f t="shared" si="8"/>
        <v>8060676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7455017</v>
      </c>
      <c r="G41" s="42">
        <f t="shared" si="8"/>
        <v>7515805</v>
      </c>
    </row>
    <row r="42" spans="1:9" x14ac:dyDescent="0.25">
      <c r="A42" s="42" t="str">
        <f t="shared" si="3"/>
        <v>BAHIA DE ALGECIRAS</v>
      </c>
      <c r="B42" s="41">
        <f t="shared" si="4"/>
        <v>34037242</v>
      </c>
      <c r="C42" s="41">
        <f t="shared" si="5"/>
        <v>37003476</v>
      </c>
      <c r="D42" s="41">
        <f t="shared" si="6"/>
        <v>1</v>
      </c>
      <c r="E42" s="42" t="str">
        <f t="shared" si="2"/>
        <v>TARRAGONA</v>
      </c>
      <c r="F42" s="42">
        <f t="shared" si="7"/>
        <v>6153386</v>
      </c>
      <c r="G42" s="42">
        <f t="shared" si="8"/>
        <v>5701219</v>
      </c>
    </row>
    <row r="43" spans="1:9" x14ac:dyDescent="0.25">
      <c r="A43" s="42" t="str">
        <f t="shared" si="3"/>
        <v>BAHIA DE CADIZ</v>
      </c>
      <c r="B43" s="41">
        <f t="shared" si="4"/>
        <v>187947</v>
      </c>
      <c r="C43" s="41">
        <f t="shared" si="5"/>
        <v>89601</v>
      </c>
      <c r="D43" s="41">
        <f t="shared" si="6"/>
        <v>13</v>
      </c>
      <c r="E43" s="42" t="str">
        <f t="shared" si="2"/>
        <v>CEUTA</v>
      </c>
      <c r="F43" s="42">
        <f t="shared" si="7"/>
        <v>869410</v>
      </c>
      <c r="G43" s="42">
        <f t="shared" si="8"/>
        <v>701844</v>
      </c>
    </row>
    <row r="44" spans="1:9" x14ac:dyDescent="0.25">
      <c r="A44" s="42" t="str">
        <f t="shared" si="3"/>
        <v>BALEARES</v>
      </c>
      <c r="B44" s="41">
        <f t="shared" si="4"/>
        <v>329</v>
      </c>
      <c r="C44" s="41">
        <f t="shared" si="5"/>
        <v>12320</v>
      </c>
      <c r="D44" s="41">
        <f t="shared" si="6"/>
        <v>21</v>
      </c>
      <c r="E44" s="42" t="str">
        <f t="shared" si="2"/>
        <v>MALAGA</v>
      </c>
      <c r="F44" s="42">
        <f t="shared" si="7"/>
        <v>834226</v>
      </c>
      <c r="G44" s="42">
        <f t="shared" si="8"/>
        <v>625263</v>
      </c>
    </row>
    <row r="45" spans="1:9" x14ac:dyDescent="0.25">
      <c r="A45" s="42" t="str">
        <f t="shared" si="3"/>
        <v>BARCELONA</v>
      </c>
      <c r="B45" s="41">
        <f t="shared" si="4"/>
        <v>7455017</v>
      </c>
      <c r="C45" s="41">
        <f t="shared" si="5"/>
        <v>7515805</v>
      </c>
      <c r="D45" s="41">
        <f t="shared" si="6"/>
        <v>4</v>
      </c>
      <c r="E45" s="42" t="str">
        <f t="shared" si="2"/>
        <v>GIJON</v>
      </c>
      <c r="F45" s="42">
        <f t="shared" si="7"/>
        <v>713794</v>
      </c>
      <c r="G45" s="42">
        <f t="shared" si="8"/>
        <v>486675</v>
      </c>
    </row>
    <row r="46" spans="1:9" x14ac:dyDescent="0.25">
      <c r="A46" s="42" t="str">
        <f t="shared" si="3"/>
        <v>BILBAO</v>
      </c>
      <c r="B46" s="41">
        <f t="shared" si="4"/>
        <v>420484</v>
      </c>
      <c r="C46" s="41">
        <f t="shared" si="5"/>
        <v>691140</v>
      </c>
      <c r="D46" s="41">
        <f t="shared" si="6"/>
        <v>10</v>
      </c>
      <c r="E46" s="42" t="str">
        <f t="shared" si="2"/>
        <v>HUELVA</v>
      </c>
      <c r="F46" s="42">
        <f t="shared" si="7"/>
        <v>424179</v>
      </c>
      <c r="G46" s="42">
        <f t="shared" si="8"/>
        <v>78672</v>
      </c>
    </row>
    <row r="47" spans="1:9" x14ac:dyDescent="0.25">
      <c r="A47" s="42" t="str">
        <f t="shared" si="3"/>
        <v>CARTAGENA</v>
      </c>
      <c r="B47" s="41">
        <f t="shared" si="4"/>
        <v>5755</v>
      </c>
      <c r="C47" s="41">
        <f t="shared" si="5"/>
        <v>5470</v>
      </c>
      <c r="D47" s="41">
        <f t="shared" si="6"/>
        <v>19</v>
      </c>
      <c r="E47" s="42" t="str">
        <f t="shared" si="2"/>
        <v>BILBAO</v>
      </c>
      <c r="F47" s="42">
        <f t="shared" si="7"/>
        <v>420484</v>
      </c>
      <c r="G47" s="42">
        <f t="shared" si="8"/>
        <v>691140</v>
      </c>
    </row>
    <row r="48" spans="1:9" x14ac:dyDescent="0.25">
      <c r="A48" s="42" t="str">
        <f t="shared" si="3"/>
        <v>CASTELLON</v>
      </c>
      <c r="B48" s="41">
        <f t="shared" si="4"/>
        <v>19093</v>
      </c>
      <c r="C48" s="41">
        <f t="shared" si="5"/>
        <v>90</v>
      </c>
      <c r="D48" s="41">
        <f t="shared" si="6"/>
        <v>14</v>
      </c>
      <c r="E48" s="42" t="str">
        <f t="shared" si="2"/>
        <v>SANTA CRUZ DE TENERIFE</v>
      </c>
      <c r="F48" s="42">
        <f t="shared" si="7"/>
        <v>272809</v>
      </c>
      <c r="G48" s="42">
        <f t="shared" si="8"/>
        <v>296340</v>
      </c>
    </row>
    <row r="49" spans="1:7" x14ac:dyDescent="0.25">
      <c r="A49" s="42" t="str">
        <f t="shared" si="3"/>
        <v>CEUTA</v>
      </c>
      <c r="B49" s="41">
        <f t="shared" si="4"/>
        <v>869410</v>
      </c>
      <c r="C49" s="41">
        <f t="shared" si="5"/>
        <v>701844</v>
      </c>
      <c r="D49" s="41">
        <f t="shared" si="6"/>
        <v>6</v>
      </c>
      <c r="E49" s="42" t="str">
        <f t="shared" si="2"/>
        <v>VIGO</v>
      </c>
      <c r="F49" s="42">
        <f t="shared" si="7"/>
        <v>233276</v>
      </c>
      <c r="G49" s="42">
        <f t="shared" si="8"/>
        <v>200659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BAHIA DE CADIZ</v>
      </c>
      <c r="F50" s="42">
        <f t="shared" si="7"/>
        <v>187947</v>
      </c>
      <c r="G50" s="42">
        <f t="shared" si="8"/>
        <v>89601</v>
      </c>
    </row>
    <row r="51" spans="1:7" x14ac:dyDescent="0.25">
      <c r="A51" s="42" t="str">
        <f t="shared" si="3"/>
        <v>GIJON</v>
      </c>
      <c r="B51" s="41">
        <f t="shared" si="4"/>
        <v>713794</v>
      </c>
      <c r="C51" s="41">
        <f t="shared" si="5"/>
        <v>486675</v>
      </c>
      <c r="D51" s="41">
        <f t="shared" si="6"/>
        <v>8</v>
      </c>
      <c r="E51" s="42" t="str">
        <f t="shared" si="2"/>
        <v>CASTELLON</v>
      </c>
      <c r="F51" s="42">
        <f t="shared" si="7"/>
        <v>19093</v>
      </c>
      <c r="G51" s="42">
        <f t="shared" si="8"/>
        <v>90</v>
      </c>
    </row>
    <row r="52" spans="1:7" x14ac:dyDescent="0.25">
      <c r="A52" s="42" t="str">
        <f t="shared" si="3"/>
        <v>HUELVA</v>
      </c>
      <c r="B52" s="41">
        <f t="shared" si="4"/>
        <v>424179</v>
      </c>
      <c r="C52" s="41">
        <f t="shared" si="5"/>
        <v>78672</v>
      </c>
      <c r="D52" s="41">
        <f t="shared" si="6"/>
        <v>9</v>
      </c>
      <c r="E52" s="42" t="str">
        <f t="shared" si="2"/>
        <v>MARIN Y RIA DE PONTEVEDRA</v>
      </c>
      <c r="F52" s="42">
        <f t="shared" si="7"/>
        <v>14300</v>
      </c>
      <c r="G52" s="42">
        <f t="shared" si="8"/>
        <v>336</v>
      </c>
    </row>
    <row r="53" spans="1:7" x14ac:dyDescent="0.25">
      <c r="A53" s="42" t="str">
        <f t="shared" si="3"/>
        <v>LAS PALMAS</v>
      </c>
      <c r="B53" s="41">
        <f t="shared" si="4"/>
        <v>9434293</v>
      </c>
      <c r="C53" s="41">
        <f t="shared" si="5"/>
        <v>8060676</v>
      </c>
      <c r="D53" s="41">
        <f t="shared" si="6"/>
        <v>3</v>
      </c>
      <c r="E53" s="42" t="str">
        <f t="shared" si="2"/>
        <v>VILAGARCIA</v>
      </c>
      <c r="F53" s="42">
        <f t="shared" si="7"/>
        <v>7010</v>
      </c>
      <c r="G53" s="42">
        <f t="shared" si="8"/>
        <v>24768</v>
      </c>
    </row>
    <row r="54" spans="1:7" x14ac:dyDescent="0.25">
      <c r="A54" s="42" t="str">
        <f t="shared" si="3"/>
        <v>MALAGA</v>
      </c>
      <c r="B54" s="41">
        <f t="shared" si="4"/>
        <v>834226</v>
      </c>
      <c r="C54" s="41">
        <f t="shared" si="5"/>
        <v>625263</v>
      </c>
      <c r="D54" s="41">
        <f t="shared" si="6"/>
        <v>7</v>
      </c>
      <c r="E54" s="42" t="str">
        <f t="shared" si="2"/>
        <v>SANTANDER</v>
      </c>
      <c r="F54" s="42">
        <f t="shared" si="7"/>
        <v>5958</v>
      </c>
      <c r="G54" s="42">
        <f t="shared" si="8"/>
        <v>2354</v>
      </c>
    </row>
    <row r="55" spans="1:7" x14ac:dyDescent="0.25">
      <c r="A55" s="42" t="str">
        <f t="shared" si="3"/>
        <v>MARIN Y RIA DE PONTEVEDRA</v>
      </c>
      <c r="B55" s="41">
        <f t="shared" si="4"/>
        <v>14300</v>
      </c>
      <c r="C55" s="41">
        <f t="shared" si="5"/>
        <v>336</v>
      </c>
      <c r="D55" s="41">
        <f t="shared" si="6"/>
        <v>15</v>
      </c>
      <c r="E55" s="42" t="str">
        <f t="shared" si="2"/>
        <v>ALICANTE</v>
      </c>
      <c r="F55" s="42">
        <f t="shared" ref="F55:F65" si="9">LOOKUP(E55,$A$38:$A$65,$B$38:$B$65)</f>
        <v>5899</v>
      </c>
      <c r="G55" s="42">
        <f t="shared" si="8"/>
        <v>931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5755</v>
      </c>
      <c r="G56" s="42">
        <f t="shared" si="8"/>
        <v>5470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3692</v>
      </c>
      <c r="D57" s="41">
        <f t="shared" si="6"/>
        <v>22</v>
      </c>
      <c r="E57" s="42" t="str">
        <f t="shared" si="2"/>
        <v>ALMERIA</v>
      </c>
      <c r="F57" s="42">
        <f t="shared" si="9"/>
        <v>906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BALEARES</v>
      </c>
      <c r="F58" s="42">
        <f t="shared" si="9"/>
        <v>329</v>
      </c>
      <c r="G58" s="42">
        <f t="shared" si="8"/>
        <v>12320</v>
      </c>
    </row>
    <row r="59" spans="1:7" x14ac:dyDescent="0.25">
      <c r="A59" s="42" t="str">
        <f t="shared" si="3"/>
        <v>SANTA CRUZ DE TENERIFE</v>
      </c>
      <c r="B59" s="41">
        <f t="shared" si="4"/>
        <v>272809</v>
      </c>
      <c r="C59" s="41">
        <f t="shared" si="5"/>
        <v>296340</v>
      </c>
      <c r="D59" s="41">
        <f t="shared" si="6"/>
        <v>11</v>
      </c>
      <c r="E59" s="42" t="str">
        <f t="shared" si="2"/>
        <v>MOTRIL</v>
      </c>
      <c r="F59" s="42">
        <f t="shared" si="9"/>
        <v>46</v>
      </c>
      <c r="G59" s="42">
        <f t="shared" si="8"/>
        <v>3692</v>
      </c>
    </row>
    <row r="60" spans="1:7" x14ac:dyDescent="0.25">
      <c r="A60" s="42" t="str">
        <f t="shared" si="3"/>
        <v>SANTANDER</v>
      </c>
      <c r="B60" s="41">
        <f t="shared" si="4"/>
        <v>5958</v>
      </c>
      <c r="C60" s="41">
        <f t="shared" si="5"/>
        <v>2354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5521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6153386</v>
      </c>
      <c r="C62" s="41">
        <f t="shared" si="5"/>
        <v>5701219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32293430</v>
      </c>
      <c r="C63" s="41">
        <f t="shared" si="5"/>
        <v>27196257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233276</v>
      </c>
      <c r="C64" s="41">
        <f t="shared" si="5"/>
        <v>200659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7010</v>
      </c>
      <c r="C65" s="41">
        <f t="shared" si="5"/>
        <v>24768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3064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opLeftCell="A4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186</v>
      </c>
      <c r="D8" s="30">
        <v>931</v>
      </c>
      <c r="E8" s="30">
        <v>5179</v>
      </c>
      <c r="F8" s="13">
        <f t="shared" ref="F8:F35" si="0">((E8*100)/D8)-100</f>
        <v>456.28356605800218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3153125</v>
      </c>
      <c r="C11" s="29">
        <v>2668227</v>
      </c>
      <c r="D11" s="29">
        <v>35926659</v>
      </c>
      <c r="E11" s="29">
        <v>33680630</v>
      </c>
      <c r="F11" s="10">
        <f t="shared" si="0"/>
        <v>-6.2517057319468563</v>
      </c>
      <c r="G11" s="1"/>
      <c r="H11" s="1"/>
      <c r="I11" s="1"/>
    </row>
    <row r="12" spans="1:12" x14ac:dyDescent="0.25">
      <c r="A12" s="11" t="s">
        <v>49</v>
      </c>
      <c r="B12" s="30">
        <v>70</v>
      </c>
      <c r="C12" s="30">
        <v>298</v>
      </c>
      <c r="D12" s="30">
        <v>11957</v>
      </c>
      <c r="E12" s="30">
        <v>12488</v>
      </c>
      <c r="F12" s="13">
        <f t="shared" si="0"/>
        <v>4.4409132725600102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0</v>
      </c>
      <c r="D13" s="29">
        <v>1324</v>
      </c>
      <c r="E13" s="2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0">
        <v>699627</v>
      </c>
      <c r="C14" s="30">
        <v>779901</v>
      </c>
      <c r="D14" s="30">
        <v>6883673</v>
      </c>
      <c r="E14" s="30">
        <v>7049396</v>
      </c>
      <c r="F14" s="13">
        <f t="shared" si="0"/>
        <v>2.4074792628877049</v>
      </c>
      <c r="G14" s="1"/>
      <c r="H14" s="1"/>
      <c r="I14" s="1"/>
    </row>
    <row r="15" spans="1:12" x14ac:dyDescent="0.25">
      <c r="A15" s="8" t="s">
        <v>52</v>
      </c>
      <c r="B15" s="29">
        <v>8995</v>
      </c>
      <c r="C15" s="29">
        <v>16278</v>
      </c>
      <c r="D15" s="29">
        <v>77099</v>
      </c>
      <c r="E15" s="29">
        <v>112816</v>
      </c>
      <c r="F15" s="10">
        <f t="shared" si="0"/>
        <v>46.326152090169785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391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0</v>
      </c>
      <c r="D17" s="29">
        <v>75</v>
      </c>
      <c r="E17" s="29">
        <v>5035</v>
      </c>
      <c r="F17" s="10">
        <f t="shared" si="0"/>
        <v>6613.333333333333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18</v>
      </c>
      <c r="E18" s="30">
        <v>59</v>
      </c>
      <c r="F18" s="17">
        <f t="shared" si="0"/>
        <v>227.77777777777777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556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648025</v>
      </c>
      <c r="C22" s="30">
        <v>760482</v>
      </c>
      <c r="D22" s="30">
        <v>7770792</v>
      </c>
      <c r="E22" s="30">
        <v>8923929</v>
      </c>
      <c r="F22" s="13">
        <f t="shared" si="0"/>
        <v>14.839375445900501</v>
      </c>
      <c r="G22" s="1"/>
      <c r="H22" s="1"/>
      <c r="I22" s="1"/>
    </row>
    <row r="23" spans="1:9" x14ac:dyDescent="0.25">
      <c r="A23" s="8" t="s">
        <v>60</v>
      </c>
      <c r="B23" s="29">
        <v>62218</v>
      </c>
      <c r="C23" s="29">
        <v>90157</v>
      </c>
      <c r="D23" s="29">
        <v>625263</v>
      </c>
      <c r="E23" s="29">
        <v>834226</v>
      </c>
      <c r="F23" s="10">
        <f t="shared" si="0"/>
        <v>33.420016856906614</v>
      </c>
      <c r="G23" s="1"/>
      <c r="H23" s="1"/>
      <c r="I23" s="1"/>
    </row>
    <row r="24" spans="1:9" x14ac:dyDescent="0.25">
      <c r="A24" s="11" t="s">
        <v>61</v>
      </c>
      <c r="B24" s="30">
        <v>0</v>
      </c>
      <c r="C24" s="30">
        <v>2632</v>
      </c>
      <c r="D24" s="30">
        <v>336</v>
      </c>
      <c r="E24" s="30">
        <v>14300</v>
      </c>
      <c r="F24" s="13">
        <f t="shared" si="0"/>
        <v>4155.9523809523807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24</v>
      </c>
      <c r="C26" s="30">
        <v>0</v>
      </c>
      <c r="D26" s="30">
        <v>24</v>
      </c>
      <c r="E26" s="30">
        <v>46</v>
      </c>
      <c r="F26" s="13">
        <f t="shared" si="0"/>
        <v>91.666666666666657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15128</v>
      </c>
      <c r="C28" s="30">
        <v>18585</v>
      </c>
      <c r="D28" s="30">
        <v>236378</v>
      </c>
      <c r="E28" s="30">
        <v>217891</v>
      </c>
      <c r="F28" s="13">
        <f t="shared" si="0"/>
        <v>-7.8209478039411522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140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0">
        <v>7</v>
      </c>
      <c r="C30" s="30">
        <v>0</v>
      </c>
      <c r="D30" s="30">
        <v>472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191286</v>
      </c>
      <c r="C31" s="29">
        <v>163115</v>
      </c>
      <c r="D31" s="29">
        <v>1745605</v>
      </c>
      <c r="E31" s="29">
        <v>2100382</v>
      </c>
      <c r="F31" s="10">
        <f t="shared" si="0"/>
        <v>20.324013737357532</v>
      </c>
      <c r="G31" s="1"/>
      <c r="H31" s="1"/>
      <c r="I31" s="1"/>
    </row>
    <row r="32" spans="1:9" x14ac:dyDescent="0.25">
      <c r="A32" s="11" t="s">
        <v>69</v>
      </c>
      <c r="B32" s="30">
        <v>2329768</v>
      </c>
      <c r="C32" s="30">
        <v>2760914</v>
      </c>
      <c r="D32" s="30">
        <v>27171697</v>
      </c>
      <c r="E32" s="30">
        <v>32261941</v>
      </c>
      <c r="F32" s="13">
        <f t="shared" si="0"/>
        <v>18.733625654665587</v>
      </c>
      <c r="G32" s="1"/>
      <c r="H32" s="1"/>
      <c r="I32" s="1"/>
    </row>
    <row r="33" spans="1:9" x14ac:dyDescent="0.25">
      <c r="A33" s="8" t="s">
        <v>70</v>
      </c>
      <c r="B33" s="29">
        <v>8251</v>
      </c>
      <c r="C33" s="29">
        <v>10071</v>
      </c>
      <c r="D33" s="29">
        <v>110493</v>
      </c>
      <c r="E33" s="29">
        <v>136763</v>
      </c>
      <c r="F33" s="10">
        <f t="shared" si="0"/>
        <v>23.775261781289316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9709</v>
      </c>
      <c r="E34" s="30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7116524</v>
      </c>
      <c r="C35" s="15">
        <f t="shared" ref="C35:E35" si="1">SUM(C7:C34)</f>
        <v>7270846</v>
      </c>
      <c r="D35" s="15">
        <f t="shared" si="1"/>
        <v>80572645</v>
      </c>
      <c r="E35" s="15">
        <f t="shared" si="1"/>
        <v>85356028</v>
      </c>
      <c r="F35" s="16">
        <f t="shared" si="0"/>
        <v>5.9367332424050403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33680630</v>
      </c>
      <c r="G38" s="42">
        <f>LOOKUP(E38,$A$38:$A$65,$C$38:$C$65)</f>
        <v>35926659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5179</v>
      </c>
      <c r="C39" s="41">
        <f t="shared" ref="C39:C65" si="5">D8</f>
        <v>931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32261941</v>
      </c>
      <c r="G39" s="42">
        <f t="shared" ref="G39:G65" si="8">LOOKUP(E39,$A$38:$A$65,$C$38:$C$65)</f>
        <v>27171697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8923929</v>
      </c>
      <c r="G40" s="42">
        <f t="shared" si="8"/>
        <v>7770792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7049396</v>
      </c>
      <c r="G41" s="42">
        <f t="shared" si="8"/>
        <v>6883673</v>
      </c>
    </row>
    <row r="42" spans="1:9" x14ac:dyDescent="0.25">
      <c r="A42" s="42" t="str">
        <f t="shared" si="3"/>
        <v>BAHIA DE ALGECIRAS</v>
      </c>
      <c r="B42" s="41">
        <f t="shared" si="4"/>
        <v>33680630</v>
      </c>
      <c r="C42" s="41">
        <f t="shared" si="5"/>
        <v>35926659</v>
      </c>
      <c r="D42" s="41">
        <f t="shared" si="6"/>
        <v>1</v>
      </c>
      <c r="E42" s="42" t="str">
        <f t="shared" si="2"/>
        <v>TARRAGONA</v>
      </c>
      <c r="F42" s="42">
        <f t="shared" si="7"/>
        <v>2100382</v>
      </c>
      <c r="G42" s="42">
        <f t="shared" si="8"/>
        <v>1745605</v>
      </c>
    </row>
    <row r="43" spans="1:9" x14ac:dyDescent="0.25">
      <c r="A43" s="42" t="str">
        <f t="shared" si="3"/>
        <v>BAHIA DE CADIZ</v>
      </c>
      <c r="B43" s="41">
        <f t="shared" si="4"/>
        <v>12488</v>
      </c>
      <c r="C43" s="41">
        <f t="shared" si="5"/>
        <v>11957</v>
      </c>
      <c r="D43" s="41">
        <f t="shared" si="6"/>
        <v>11</v>
      </c>
      <c r="E43" s="42" t="str">
        <f t="shared" si="2"/>
        <v>MALAGA</v>
      </c>
      <c r="F43" s="42">
        <f t="shared" si="7"/>
        <v>834226</v>
      </c>
      <c r="G43" s="42">
        <f t="shared" si="8"/>
        <v>625263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1324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217891</v>
      </c>
      <c r="G44" s="42">
        <f t="shared" si="8"/>
        <v>236378</v>
      </c>
    </row>
    <row r="45" spans="1:9" x14ac:dyDescent="0.25">
      <c r="A45" s="42" t="str">
        <f t="shared" si="3"/>
        <v>BARCELONA</v>
      </c>
      <c r="B45" s="41">
        <f t="shared" si="4"/>
        <v>7049396</v>
      </c>
      <c r="C45" s="41">
        <f t="shared" si="5"/>
        <v>6883673</v>
      </c>
      <c r="D45" s="41">
        <f t="shared" si="6"/>
        <v>4</v>
      </c>
      <c r="E45" s="42" t="str">
        <f t="shared" si="2"/>
        <v>VIGO</v>
      </c>
      <c r="F45" s="42">
        <f t="shared" si="7"/>
        <v>136763</v>
      </c>
      <c r="G45" s="42">
        <f t="shared" si="8"/>
        <v>110493</v>
      </c>
    </row>
    <row r="46" spans="1:9" x14ac:dyDescent="0.25">
      <c r="A46" s="42" t="str">
        <f t="shared" si="3"/>
        <v>BILBAO</v>
      </c>
      <c r="B46" s="41">
        <f t="shared" si="4"/>
        <v>112816</v>
      </c>
      <c r="C46" s="41">
        <f t="shared" si="5"/>
        <v>77099</v>
      </c>
      <c r="D46" s="41">
        <f t="shared" si="6"/>
        <v>9</v>
      </c>
      <c r="E46" s="42" t="str">
        <f t="shared" si="2"/>
        <v>BILBAO</v>
      </c>
      <c r="F46" s="42">
        <f t="shared" si="7"/>
        <v>112816</v>
      </c>
      <c r="G46" s="42">
        <f t="shared" si="8"/>
        <v>77099</v>
      </c>
    </row>
    <row r="47" spans="1:9" x14ac:dyDescent="0.25">
      <c r="A47" s="42" t="str">
        <f t="shared" si="3"/>
        <v>CARTAGENA</v>
      </c>
      <c r="B47" s="41">
        <f t="shared" si="4"/>
        <v>391</v>
      </c>
      <c r="C47" s="41">
        <f t="shared" si="5"/>
        <v>0</v>
      </c>
      <c r="D47" s="41">
        <f t="shared" si="6"/>
        <v>15</v>
      </c>
      <c r="E47" s="42" t="str">
        <f t="shared" si="2"/>
        <v>MARIN Y RIA DE PONTEVEDRA</v>
      </c>
      <c r="F47" s="42">
        <f t="shared" si="7"/>
        <v>14300</v>
      </c>
      <c r="G47" s="42">
        <f t="shared" si="8"/>
        <v>336</v>
      </c>
    </row>
    <row r="48" spans="1:9" x14ac:dyDescent="0.25">
      <c r="A48" s="42" t="str">
        <f t="shared" si="3"/>
        <v>CASTELLON</v>
      </c>
      <c r="B48" s="41">
        <f t="shared" si="4"/>
        <v>5035</v>
      </c>
      <c r="C48" s="41">
        <f t="shared" si="5"/>
        <v>75</v>
      </c>
      <c r="D48" s="41">
        <f t="shared" si="6"/>
        <v>13</v>
      </c>
      <c r="E48" s="42" t="str">
        <f t="shared" si="2"/>
        <v>BAHIA DE CADIZ</v>
      </c>
      <c r="F48" s="42">
        <f t="shared" si="7"/>
        <v>12488</v>
      </c>
      <c r="G48" s="42">
        <f t="shared" si="8"/>
        <v>11957</v>
      </c>
    </row>
    <row r="49" spans="1:7" x14ac:dyDescent="0.25">
      <c r="A49" s="42" t="str">
        <f t="shared" si="3"/>
        <v>CEUTA</v>
      </c>
      <c r="B49" s="41">
        <f t="shared" si="4"/>
        <v>59</v>
      </c>
      <c r="C49" s="41">
        <f t="shared" si="5"/>
        <v>18</v>
      </c>
      <c r="D49" s="41">
        <f t="shared" si="6"/>
        <v>16</v>
      </c>
      <c r="E49" s="42" t="str">
        <f t="shared" si="2"/>
        <v>ALICANTE</v>
      </c>
      <c r="F49" s="42">
        <f t="shared" si="7"/>
        <v>5179</v>
      </c>
      <c r="G49" s="42">
        <f t="shared" si="8"/>
        <v>931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5035</v>
      </c>
      <c r="G50" s="42">
        <f t="shared" si="8"/>
        <v>75</v>
      </c>
    </row>
    <row r="51" spans="1:7" x14ac:dyDescent="0.25">
      <c r="A51" s="42" t="str">
        <f t="shared" si="3"/>
        <v>GIJON</v>
      </c>
      <c r="B51" s="41">
        <f t="shared" si="4"/>
        <v>556</v>
      </c>
      <c r="C51" s="41">
        <f t="shared" si="5"/>
        <v>0</v>
      </c>
      <c r="D51" s="41">
        <f t="shared" si="6"/>
        <v>14</v>
      </c>
      <c r="E51" s="42" t="str">
        <f t="shared" si="2"/>
        <v>GIJON</v>
      </c>
      <c r="F51" s="42">
        <f t="shared" si="7"/>
        <v>556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391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8923929</v>
      </c>
      <c r="C53" s="41">
        <f t="shared" si="5"/>
        <v>7770792</v>
      </c>
      <c r="D53" s="41">
        <f t="shared" si="6"/>
        <v>3</v>
      </c>
      <c r="E53" s="42" t="str">
        <f t="shared" si="2"/>
        <v>CEUTA</v>
      </c>
      <c r="F53" s="42">
        <f t="shared" si="7"/>
        <v>59</v>
      </c>
      <c r="G53" s="42">
        <f t="shared" si="8"/>
        <v>18</v>
      </c>
    </row>
    <row r="54" spans="1:7" x14ac:dyDescent="0.25">
      <c r="A54" s="42" t="str">
        <f t="shared" si="3"/>
        <v>MALAGA</v>
      </c>
      <c r="B54" s="41">
        <f t="shared" si="4"/>
        <v>834226</v>
      </c>
      <c r="C54" s="41">
        <f t="shared" si="5"/>
        <v>625263</v>
      </c>
      <c r="D54" s="41">
        <f t="shared" si="6"/>
        <v>6</v>
      </c>
      <c r="E54" s="42" t="str">
        <f t="shared" si="2"/>
        <v>MOTRIL</v>
      </c>
      <c r="F54" s="42">
        <f t="shared" si="7"/>
        <v>46</v>
      </c>
      <c r="G54" s="42">
        <f t="shared" si="8"/>
        <v>24</v>
      </c>
    </row>
    <row r="55" spans="1:7" x14ac:dyDescent="0.25">
      <c r="A55" s="42" t="str">
        <f t="shared" si="3"/>
        <v>MARIN Y RIA DE PONTEVEDRA</v>
      </c>
      <c r="B55" s="41">
        <f t="shared" si="4"/>
        <v>14300</v>
      </c>
      <c r="C55" s="41">
        <f t="shared" si="5"/>
        <v>336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46</v>
      </c>
      <c r="C57" s="41">
        <f t="shared" si="5"/>
        <v>24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217891</v>
      </c>
      <c r="C59" s="41">
        <f t="shared" si="5"/>
        <v>236378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140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472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2100382</v>
      </c>
      <c r="C62" s="41">
        <f t="shared" si="5"/>
        <v>1745605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32261941</v>
      </c>
      <c r="C63" s="41">
        <f t="shared" si="5"/>
        <v>27171697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136763</v>
      </c>
      <c r="C64" s="41">
        <f t="shared" si="5"/>
        <v>110493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9709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1">
        <v>6781</v>
      </c>
      <c r="C7" s="31">
        <v>8284</v>
      </c>
      <c r="D7" s="31">
        <v>124705</v>
      </c>
      <c r="E7" s="31">
        <v>92756</v>
      </c>
      <c r="F7" s="10">
        <f>((E7*100)/D7)-100</f>
        <v>-25.619662403271718</v>
      </c>
      <c r="G7" s="1"/>
      <c r="H7" s="1"/>
      <c r="I7" s="1"/>
    </row>
    <row r="8" spans="1:12" x14ac:dyDescent="0.25">
      <c r="A8" s="11" t="s">
        <v>45</v>
      </c>
      <c r="B8" s="32">
        <v>82413</v>
      </c>
      <c r="C8" s="32">
        <v>90642</v>
      </c>
      <c r="D8" s="32">
        <v>958051</v>
      </c>
      <c r="E8" s="32">
        <v>1140849</v>
      </c>
      <c r="F8" s="13">
        <f t="shared" ref="F8:F35" si="0">((E8*100)/D8)-100</f>
        <v>19.080195104435987</v>
      </c>
      <c r="G8" s="1"/>
      <c r="H8" s="1"/>
      <c r="I8" s="1"/>
    </row>
    <row r="9" spans="1:12" x14ac:dyDescent="0.25">
      <c r="A9" s="8" t="s">
        <v>46</v>
      </c>
      <c r="B9" s="31">
        <v>1857</v>
      </c>
      <c r="C9" s="31">
        <v>3124</v>
      </c>
      <c r="D9" s="31">
        <v>13630</v>
      </c>
      <c r="E9" s="31">
        <v>30549</v>
      </c>
      <c r="F9" s="10">
        <f t="shared" si="0"/>
        <v>124.13059427732941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21647</v>
      </c>
      <c r="E10" s="3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1">
        <v>3329087</v>
      </c>
      <c r="C11" s="31">
        <v>2857601</v>
      </c>
      <c r="D11" s="31">
        <v>37879934</v>
      </c>
      <c r="E11" s="31">
        <v>35788552</v>
      </c>
      <c r="F11" s="10">
        <f t="shared" si="0"/>
        <v>-5.5210814253266705</v>
      </c>
      <c r="G11" s="1"/>
      <c r="H11" s="1"/>
      <c r="I11" s="1"/>
    </row>
    <row r="12" spans="1:12" x14ac:dyDescent="0.25">
      <c r="A12" s="11" t="s">
        <v>49</v>
      </c>
      <c r="B12" s="32">
        <v>86186</v>
      </c>
      <c r="C12" s="32">
        <v>75799</v>
      </c>
      <c r="D12" s="32">
        <v>1040954</v>
      </c>
      <c r="E12" s="32">
        <v>1081087</v>
      </c>
      <c r="F12" s="13">
        <f t="shared" si="0"/>
        <v>3.8554057143735463</v>
      </c>
      <c r="G12" s="1"/>
      <c r="H12" s="1"/>
      <c r="I12" s="1"/>
    </row>
    <row r="13" spans="1:12" x14ac:dyDescent="0.25">
      <c r="A13" s="8" t="s">
        <v>50</v>
      </c>
      <c r="B13" s="31">
        <v>36372</v>
      </c>
      <c r="C13" s="31">
        <v>27554</v>
      </c>
      <c r="D13" s="31">
        <v>601641</v>
      </c>
      <c r="E13" s="31">
        <v>500011</v>
      </c>
      <c r="F13" s="10">
        <f t="shared" si="0"/>
        <v>-16.892133348624839</v>
      </c>
      <c r="G13" s="1"/>
      <c r="H13" s="1"/>
      <c r="I13" s="1"/>
    </row>
    <row r="14" spans="1:12" x14ac:dyDescent="0.25">
      <c r="A14" s="11" t="s">
        <v>51</v>
      </c>
      <c r="B14" s="32">
        <v>1607240</v>
      </c>
      <c r="C14" s="32">
        <v>1752015</v>
      </c>
      <c r="D14" s="32">
        <v>17625493</v>
      </c>
      <c r="E14" s="32">
        <v>19064236</v>
      </c>
      <c r="F14" s="13">
        <f t="shared" si="0"/>
        <v>8.1628525227634725</v>
      </c>
      <c r="G14" s="1"/>
      <c r="H14" s="1"/>
      <c r="I14" s="1"/>
    </row>
    <row r="15" spans="1:12" x14ac:dyDescent="0.25">
      <c r="A15" s="8" t="s">
        <v>52</v>
      </c>
      <c r="B15" s="31">
        <v>478272</v>
      </c>
      <c r="C15" s="31">
        <v>659770</v>
      </c>
      <c r="D15" s="31">
        <v>4756677</v>
      </c>
      <c r="E15" s="31">
        <v>5696335</v>
      </c>
      <c r="F15" s="10">
        <f t="shared" si="0"/>
        <v>19.75450508832111</v>
      </c>
      <c r="G15" s="1"/>
      <c r="H15" s="1"/>
      <c r="I15" s="1"/>
    </row>
    <row r="16" spans="1:12" x14ac:dyDescent="0.25">
      <c r="A16" s="11" t="s">
        <v>53</v>
      </c>
      <c r="B16" s="32">
        <v>45081</v>
      </c>
      <c r="C16" s="32">
        <v>58573</v>
      </c>
      <c r="D16" s="32">
        <v>590261</v>
      </c>
      <c r="E16" s="32">
        <v>740824</v>
      </c>
      <c r="F16" s="13">
        <f t="shared" si="0"/>
        <v>25.507868553063815</v>
      </c>
      <c r="G16" s="1"/>
      <c r="H16" s="1"/>
      <c r="I16" s="1"/>
    </row>
    <row r="17" spans="1:9" x14ac:dyDescent="0.25">
      <c r="A17" s="8" t="s">
        <v>54</v>
      </c>
      <c r="B17" s="31">
        <v>66167</v>
      </c>
      <c r="C17" s="31">
        <v>116707</v>
      </c>
      <c r="D17" s="31">
        <v>855884</v>
      </c>
      <c r="E17" s="31">
        <v>1362838</v>
      </c>
      <c r="F17" s="10">
        <f t="shared" si="0"/>
        <v>59.231624846357676</v>
      </c>
      <c r="G17" s="1"/>
      <c r="H17" s="1"/>
      <c r="I17" s="1"/>
    </row>
    <row r="18" spans="1:9" x14ac:dyDescent="0.25">
      <c r="A18" s="11" t="s">
        <v>55</v>
      </c>
      <c r="B18" s="32">
        <v>3538</v>
      </c>
      <c r="C18" s="32">
        <v>5150</v>
      </c>
      <c r="D18" s="32">
        <v>58409</v>
      </c>
      <c r="E18" s="32">
        <v>45427</v>
      </c>
      <c r="F18" s="13">
        <f t="shared" si="0"/>
        <v>-22.226026810936673</v>
      </c>
      <c r="G18" s="1"/>
      <c r="H18" s="1"/>
      <c r="I18" s="1"/>
    </row>
    <row r="19" spans="1:9" x14ac:dyDescent="0.25">
      <c r="A19" s="8" t="s">
        <v>56</v>
      </c>
      <c r="B19" s="31">
        <v>355</v>
      </c>
      <c r="C19" s="31">
        <v>554</v>
      </c>
      <c r="D19" s="31">
        <v>4217</v>
      </c>
      <c r="E19" s="31">
        <v>5351</v>
      </c>
      <c r="F19" s="10">
        <f t="shared" si="0"/>
        <v>26.891154849419024</v>
      </c>
      <c r="G19" s="1"/>
      <c r="H19" s="1"/>
      <c r="I19" s="1"/>
    </row>
    <row r="20" spans="1:9" x14ac:dyDescent="0.25">
      <c r="A20" s="11" t="s">
        <v>57</v>
      </c>
      <c r="B20" s="32">
        <v>34664</v>
      </c>
      <c r="C20" s="32">
        <v>43477</v>
      </c>
      <c r="D20" s="32">
        <v>318065</v>
      </c>
      <c r="E20" s="32">
        <v>444822</v>
      </c>
      <c r="F20" s="13">
        <f t="shared" si="0"/>
        <v>39.852545863266954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908198</v>
      </c>
      <c r="C22" s="32">
        <v>1036471</v>
      </c>
      <c r="D22" s="32">
        <v>11034485</v>
      </c>
      <c r="E22" s="32">
        <v>12143522</v>
      </c>
      <c r="F22" s="13">
        <f t="shared" si="0"/>
        <v>10.050645770962575</v>
      </c>
      <c r="G22" s="1"/>
      <c r="H22" s="1"/>
      <c r="I22" s="1"/>
    </row>
    <row r="23" spans="1:9" x14ac:dyDescent="0.25">
      <c r="A23" s="8" t="s">
        <v>60</v>
      </c>
      <c r="B23" s="31">
        <v>73138</v>
      </c>
      <c r="C23" s="31">
        <v>105026</v>
      </c>
      <c r="D23" s="31">
        <v>758434</v>
      </c>
      <c r="E23" s="31">
        <v>980793</v>
      </c>
      <c r="F23" s="10">
        <f t="shared" si="0"/>
        <v>29.318174027008297</v>
      </c>
      <c r="G23" s="1"/>
      <c r="H23" s="1"/>
      <c r="I23" s="1"/>
    </row>
    <row r="24" spans="1:9" x14ac:dyDescent="0.25">
      <c r="A24" s="11" t="s">
        <v>61</v>
      </c>
      <c r="B24" s="32">
        <v>38477</v>
      </c>
      <c r="C24" s="32">
        <v>33536</v>
      </c>
      <c r="D24" s="32">
        <v>278843</v>
      </c>
      <c r="E24" s="32">
        <v>405518</v>
      </c>
      <c r="F24" s="13">
        <f t="shared" si="0"/>
        <v>45.428789677345321</v>
      </c>
      <c r="G24" s="1"/>
      <c r="H24" s="1"/>
      <c r="I24" s="1"/>
    </row>
    <row r="25" spans="1:9" x14ac:dyDescent="0.25">
      <c r="A25" s="8" t="s">
        <v>62</v>
      </c>
      <c r="B25" s="31">
        <v>15627</v>
      </c>
      <c r="C25" s="31">
        <v>12106</v>
      </c>
      <c r="D25" s="31">
        <v>177273</v>
      </c>
      <c r="E25" s="31">
        <v>154991</v>
      </c>
      <c r="F25" s="10">
        <f t="shared" si="0"/>
        <v>-12.569313995927189</v>
      </c>
      <c r="G25" s="1"/>
      <c r="H25" s="1"/>
      <c r="I25" s="1"/>
    </row>
    <row r="26" spans="1:9" x14ac:dyDescent="0.25">
      <c r="A26" s="11" t="s">
        <v>63</v>
      </c>
      <c r="B26" s="32">
        <v>3729</v>
      </c>
      <c r="C26" s="32">
        <v>3006</v>
      </c>
      <c r="D26" s="32">
        <v>6143</v>
      </c>
      <c r="E26" s="32">
        <v>25491</v>
      </c>
      <c r="F26" s="13">
        <f t="shared" si="0"/>
        <v>314.96011720657657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14</v>
      </c>
      <c r="D27" s="31">
        <v>0</v>
      </c>
      <c r="E27" s="31">
        <v>295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229761</v>
      </c>
      <c r="C28" s="32">
        <v>245599</v>
      </c>
      <c r="D28" s="32">
        <v>2786510</v>
      </c>
      <c r="E28" s="32">
        <v>2856727</v>
      </c>
      <c r="F28" s="13">
        <f t="shared" si="0"/>
        <v>2.5198904723112463</v>
      </c>
      <c r="G28" s="1"/>
      <c r="H28" s="1"/>
      <c r="I28" s="1"/>
    </row>
    <row r="29" spans="1:9" x14ac:dyDescent="0.25">
      <c r="A29" s="8" t="s">
        <v>66</v>
      </c>
      <c r="B29" s="31">
        <v>1656</v>
      </c>
      <c r="C29" s="31">
        <v>998</v>
      </c>
      <c r="D29" s="31">
        <v>21109</v>
      </c>
      <c r="E29" s="31">
        <v>13250</v>
      </c>
      <c r="F29" s="10">
        <f t="shared" si="0"/>
        <v>-37.230565161779339</v>
      </c>
      <c r="G29" s="1"/>
      <c r="H29" s="1"/>
      <c r="I29" s="1"/>
    </row>
    <row r="30" spans="1:9" x14ac:dyDescent="0.25">
      <c r="A30" s="11" t="s">
        <v>67</v>
      </c>
      <c r="B30" s="32">
        <v>78020</v>
      </c>
      <c r="C30" s="32">
        <v>94890</v>
      </c>
      <c r="D30" s="32">
        <v>985237</v>
      </c>
      <c r="E30" s="32">
        <v>1127088</v>
      </c>
      <c r="F30" s="13">
        <f t="shared" si="0"/>
        <v>14.397652544514671</v>
      </c>
      <c r="G30" s="1"/>
      <c r="H30" s="1"/>
      <c r="I30" s="1"/>
    </row>
    <row r="31" spans="1:9" x14ac:dyDescent="0.25">
      <c r="A31" s="8" t="s">
        <v>68</v>
      </c>
      <c r="B31" s="31">
        <v>252868</v>
      </c>
      <c r="C31" s="31">
        <v>236964</v>
      </c>
      <c r="D31" s="31">
        <v>2456082</v>
      </c>
      <c r="E31" s="31">
        <v>2865343</v>
      </c>
      <c r="F31" s="10">
        <f t="shared" si="0"/>
        <v>16.663165154909322</v>
      </c>
      <c r="G31" s="1"/>
      <c r="H31" s="1"/>
      <c r="I31" s="1"/>
    </row>
    <row r="32" spans="1:9" x14ac:dyDescent="0.25">
      <c r="A32" s="11" t="s">
        <v>69</v>
      </c>
      <c r="B32" s="32">
        <v>3554386</v>
      </c>
      <c r="C32" s="32">
        <v>4217149</v>
      </c>
      <c r="D32" s="32">
        <v>42481666</v>
      </c>
      <c r="E32" s="32">
        <v>49029766</v>
      </c>
      <c r="F32" s="13">
        <f t="shared" si="0"/>
        <v>15.413943511537425</v>
      </c>
      <c r="G32" s="1"/>
      <c r="H32" s="1"/>
      <c r="I32" s="1"/>
    </row>
    <row r="33" spans="1:9" x14ac:dyDescent="0.25">
      <c r="A33" s="8" t="s">
        <v>70</v>
      </c>
      <c r="B33" s="31">
        <v>149817</v>
      </c>
      <c r="C33" s="31">
        <v>195220</v>
      </c>
      <c r="D33" s="31">
        <v>1968975</v>
      </c>
      <c r="E33" s="31">
        <v>2212671</v>
      </c>
      <c r="F33" s="10">
        <f t="shared" si="0"/>
        <v>12.376795032948621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0</v>
      </c>
      <c r="D34" s="32">
        <v>123211</v>
      </c>
      <c r="E34" s="32">
        <v>3710</v>
      </c>
      <c r="F34" s="13">
        <f t="shared" si="0"/>
        <v>-96.988905211385344</v>
      </c>
      <c r="G34" s="1"/>
      <c r="H34" s="1"/>
      <c r="I34" s="1"/>
    </row>
    <row r="35" spans="1:9" x14ac:dyDescent="0.25">
      <c r="A35" s="14" t="s">
        <v>72</v>
      </c>
      <c r="B35" s="15">
        <f>SUM(B7:B34)</f>
        <v>11083690</v>
      </c>
      <c r="C35" s="15">
        <f t="shared" ref="C35:E35" si="1">SUM(C7:C34)</f>
        <v>11880229</v>
      </c>
      <c r="D35" s="15">
        <f t="shared" si="1"/>
        <v>127927536</v>
      </c>
      <c r="E35" s="15">
        <f t="shared" si="1"/>
        <v>137812802</v>
      </c>
      <c r="F35" s="16">
        <f t="shared" si="0"/>
        <v>7.7272386454781667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92756</v>
      </c>
      <c r="C38" s="41">
        <f>D7</f>
        <v>124705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VALENCIA</v>
      </c>
      <c r="F38" s="42">
        <f>LOOKUP(E38,$A$38:$A$65,$B$38:$B$65)</f>
        <v>49029766</v>
      </c>
      <c r="G38" s="42">
        <f>LOOKUP(E38,$A$38:$A$65,$C$38:$C$65)</f>
        <v>42481666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1140849</v>
      </c>
      <c r="C39" s="41">
        <f t="shared" ref="C39:C65" si="5">D8</f>
        <v>958051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35788552</v>
      </c>
      <c r="G39" s="42">
        <f t="shared" ref="G39:G65" si="8">LOOKUP(E39,$A$38:$A$65,$C$38:$C$65)</f>
        <v>37879934</v>
      </c>
    </row>
    <row r="40" spans="1:9" x14ac:dyDescent="0.25">
      <c r="A40" s="42" t="str">
        <f t="shared" si="3"/>
        <v>ALMERIA</v>
      </c>
      <c r="B40" s="41">
        <f t="shared" si="4"/>
        <v>30549</v>
      </c>
      <c r="C40" s="41">
        <f t="shared" si="5"/>
        <v>13630</v>
      </c>
      <c r="D40" s="41">
        <f t="shared" si="6"/>
        <v>21</v>
      </c>
      <c r="E40" s="42" t="str">
        <f t="shared" si="2"/>
        <v>BARCELONA</v>
      </c>
      <c r="F40" s="42">
        <f t="shared" si="7"/>
        <v>19064236</v>
      </c>
      <c r="G40" s="42">
        <f t="shared" si="8"/>
        <v>17625493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21647</v>
      </c>
      <c r="D41" s="41">
        <f t="shared" si="6"/>
        <v>28</v>
      </c>
      <c r="E41" s="42" t="str">
        <f t="shared" si="2"/>
        <v>LAS PALMAS</v>
      </c>
      <c r="F41" s="42">
        <f t="shared" si="7"/>
        <v>12143522</v>
      </c>
      <c r="G41" s="42">
        <f t="shared" si="8"/>
        <v>11034485</v>
      </c>
    </row>
    <row r="42" spans="1:9" x14ac:dyDescent="0.25">
      <c r="A42" s="42" t="str">
        <f t="shared" si="3"/>
        <v>BAHIA DE ALGECIRAS</v>
      </c>
      <c r="B42" s="41">
        <f t="shared" si="4"/>
        <v>35788552</v>
      </c>
      <c r="C42" s="41">
        <f t="shared" si="5"/>
        <v>37879934</v>
      </c>
      <c r="D42" s="41">
        <f t="shared" si="6"/>
        <v>2</v>
      </c>
      <c r="E42" s="42" t="str">
        <f t="shared" si="2"/>
        <v>BILBAO</v>
      </c>
      <c r="F42" s="42">
        <f t="shared" si="7"/>
        <v>5696335</v>
      </c>
      <c r="G42" s="42">
        <f t="shared" si="8"/>
        <v>4756677</v>
      </c>
    </row>
    <row r="43" spans="1:9" x14ac:dyDescent="0.25">
      <c r="A43" s="42" t="str">
        <f t="shared" si="3"/>
        <v>BAHIA DE CADIZ</v>
      </c>
      <c r="B43" s="41">
        <f t="shared" si="4"/>
        <v>1081087</v>
      </c>
      <c r="C43" s="41">
        <f t="shared" si="5"/>
        <v>1040954</v>
      </c>
      <c r="D43" s="41">
        <f t="shared" si="6"/>
        <v>12</v>
      </c>
      <c r="E43" s="42" t="str">
        <f t="shared" si="2"/>
        <v>TARRAGONA</v>
      </c>
      <c r="F43" s="42">
        <f t="shared" si="7"/>
        <v>2865343</v>
      </c>
      <c r="G43" s="42">
        <f t="shared" si="8"/>
        <v>2456082</v>
      </c>
    </row>
    <row r="44" spans="1:9" x14ac:dyDescent="0.25">
      <c r="A44" s="42" t="str">
        <f t="shared" si="3"/>
        <v>BALEARES</v>
      </c>
      <c r="B44" s="41">
        <f t="shared" si="4"/>
        <v>500011</v>
      </c>
      <c r="C44" s="41">
        <f t="shared" si="5"/>
        <v>601641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2856727</v>
      </c>
      <c r="G44" s="42">
        <f t="shared" si="8"/>
        <v>2786510</v>
      </c>
    </row>
    <row r="45" spans="1:9" x14ac:dyDescent="0.25">
      <c r="A45" s="42" t="str">
        <f t="shared" si="3"/>
        <v>BARCELONA</v>
      </c>
      <c r="B45" s="41">
        <f t="shared" si="4"/>
        <v>19064236</v>
      </c>
      <c r="C45" s="41">
        <f t="shared" si="5"/>
        <v>17625493</v>
      </c>
      <c r="D45" s="41">
        <f t="shared" si="6"/>
        <v>3</v>
      </c>
      <c r="E45" s="42" t="str">
        <f t="shared" si="2"/>
        <v>VIGO</v>
      </c>
      <c r="F45" s="42">
        <f t="shared" si="7"/>
        <v>2212671</v>
      </c>
      <c r="G45" s="42">
        <f t="shared" si="8"/>
        <v>1968975</v>
      </c>
    </row>
    <row r="46" spans="1:9" x14ac:dyDescent="0.25">
      <c r="A46" s="42" t="str">
        <f t="shared" si="3"/>
        <v>BILBAO</v>
      </c>
      <c r="B46" s="41">
        <f t="shared" si="4"/>
        <v>5696335</v>
      </c>
      <c r="C46" s="41">
        <f t="shared" si="5"/>
        <v>4756677</v>
      </c>
      <c r="D46" s="41">
        <f t="shared" si="6"/>
        <v>5</v>
      </c>
      <c r="E46" s="42" t="str">
        <f t="shared" si="2"/>
        <v>CASTELLON</v>
      </c>
      <c r="F46" s="42">
        <f t="shared" si="7"/>
        <v>1362838</v>
      </c>
      <c r="G46" s="42">
        <f t="shared" si="8"/>
        <v>855884</v>
      </c>
    </row>
    <row r="47" spans="1:9" x14ac:dyDescent="0.25">
      <c r="A47" s="42" t="str">
        <f t="shared" si="3"/>
        <v>CARTAGENA</v>
      </c>
      <c r="B47" s="41">
        <f t="shared" si="4"/>
        <v>740824</v>
      </c>
      <c r="C47" s="41">
        <f t="shared" si="5"/>
        <v>590261</v>
      </c>
      <c r="D47" s="41">
        <f t="shared" si="6"/>
        <v>14</v>
      </c>
      <c r="E47" s="42" t="str">
        <f t="shared" si="2"/>
        <v>ALICANTE</v>
      </c>
      <c r="F47" s="42">
        <f t="shared" si="7"/>
        <v>1140849</v>
      </c>
      <c r="G47" s="42">
        <f t="shared" si="8"/>
        <v>958051</v>
      </c>
    </row>
    <row r="48" spans="1:9" x14ac:dyDescent="0.25">
      <c r="A48" s="42" t="str">
        <f t="shared" si="3"/>
        <v>CASTELLON</v>
      </c>
      <c r="B48" s="41">
        <f t="shared" si="4"/>
        <v>1362838</v>
      </c>
      <c r="C48" s="41">
        <f t="shared" si="5"/>
        <v>855884</v>
      </c>
      <c r="D48" s="41">
        <f t="shared" si="6"/>
        <v>9</v>
      </c>
      <c r="E48" s="42" t="str">
        <f t="shared" si="2"/>
        <v>SEVILLA</v>
      </c>
      <c r="F48" s="42">
        <f t="shared" si="7"/>
        <v>1127088</v>
      </c>
      <c r="G48" s="42">
        <f t="shared" si="8"/>
        <v>985237</v>
      </c>
    </row>
    <row r="49" spans="1:7" x14ac:dyDescent="0.25">
      <c r="A49" s="42" t="str">
        <f t="shared" si="3"/>
        <v>CEUTA</v>
      </c>
      <c r="B49" s="41">
        <f t="shared" si="4"/>
        <v>45427</v>
      </c>
      <c r="C49" s="41">
        <f t="shared" si="5"/>
        <v>58409</v>
      </c>
      <c r="D49" s="41">
        <f t="shared" si="6"/>
        <v>20</v>
      </c>
      <c r="E49" s="42" t="str">
        <f t="shared" si="2"/>
        <v>BAHIA DE CADIZ</v>
      </c>
      <c r="F49" s="42">
        <f t="shared" si="7"/>
        <v>1081087</v>
      </c>
      <c r="G49" s="42">
        <f t="shared" si="8"/>
        <v>1040954</v>
      </c>
    </row>
    <row r="50" spans="1:7" x14ac:dyDescent="0.25">
      <c r="A50" s="42" t="str">
        <f t="shared" si="3"/>
        <v>FERROL-SAN CIBRAO</v>
      </c>
      <c r="B50" s="41">
        <f t="shared" si="4"/>
        <v>5351</v>
      </c>
      <c r="C50" s="41">
        <f t="shared" si="5"/>
        <v>4217</v>
      </c>
      <c r="D50" s="41">
        <f t="shared" si="6"/>
        <v>24</v>
      </c>
      <c r="E50" s="42" t="str">
        <f t="shared" si="2"/>
        <v>MALAGA</v>
      </c>
      <c r="F50" s="42">
        <f t="shared" si="7"/>
        <v>980793</v>
      </c>
      <c r="G50" s="42">
        <f t="shared" si="8"/>
        <v>758434</v>
      </c>
    </row>
    <row r="51" spans="1:7" x14ac:dyDescent="0.25">
      <c r="A51" s="42" t="str">
        <f t="shared" si="3"/>
        <v>GIJON</v>
      </c>
      <c r="B51" s="41">
        <f t="shared" si="4"/>
        <v>444822</v>
      </c>
      <c r="C51" s="41">
        <f t="shared" si="5"/>
        <v>318065</v>
      </c>
      <c r="D51" s="41">
        <f t="shared" si="6"/>
        <v>16</v>
      </c>
      <c r="E51" s="42" t="str">
        <f t="shared" si="2"/>
        <v>CARTAGENA</v>
      </c>
      <c r="F51" s="42">
        <f t="shared" si="7"/>
        <v>740824</v>
      </c>
      <c r="G51" s="42">
        <f t="shared" si="8"/>
        <v>590261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500011</v>
      </c>
      <c r="G52" s="42">
        <f t="shared" si="8"/>
        <v>601641</v>
      </c>
    </row>
    <row r="53" spans="1:7" x14ac:dyDescent="0.25">
      <c r="A53" s="42" t="str">
        <f t="shared" si="3"/>
        <v>LAS PALMAS</v>
      </c>
      <c r="B53" s="41">
        <f t="shared" si="4"/>
        <v>12143522</v>
      </c>
      <c r="C53" s="41">
        <f t="shared" si="5"/>
        <v>11034485</v>
      </c>
      <c r="D53" s="41">
        <f t="shared" si="6"/>
        <v>4</v>
      </c>
      <c r="E53" s="42" t="str">
        <f t="shared" si="2"/>
        <v>GIJON</v>
      </c>
      <c r="F53" s="42">
        <f t="shared" si="7"/>
        <v>444822</v>
      </c>
      <c r="G53" s="42">
        <f t="shared" si="8"/>
        <v>318065</v>
      </c>
    </row>
    <row r="54" spans="1:7" x14ac:dyDescent="0.25">
      <c r="A54" s="42" t="str">
        <f t="shared" si="3"/>
        <v>MALAGA</v>
      </c>
      <c r="B54" s="41">
        <f t="shared" si="4"/>
        <v>980793</v>
      </c>
      <c r="C54" s="41">
        <f t="shared" si="5"/>
        <v>758434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405518</v>
      </c>
      <c r="G54" s="42">
        <f t="shared" si="8"/>
        <v>278843</v>
      </c>
    </row>
    <row r="55" spans="1:7" x14ac:dyDescent="0.25">
      <c r="A55" s="42" t="str">
        <f t="shared" si="3"/>
        <v>MARIN Y RIA DE PONTEVEDRA</v>
      </c>
      <c r="B55" s="41">
        <f t="shared" si="4"/>
        <v>405518</v>
      </c>
      <c r="C55" s="41">
        <f t="shared" si="5"/>
        <v>278843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154991</v>
      </c>
      <c r="G55" s="42">
        <f t="shared" si="8"/>
        <v>177273</v>
      </c>
    </row>
    <row r="56" spans="1:7" x14ac:dyDescent="0.25">
      <c r="A56" s="42" t="str">
        <f t="shared" si="3"/>
        <v>MELILLA</v>
      </c>
      <c r="B56" s="41">
        <f t="shared" si="4"/>
        <v>154991</v>
      </c>
      <c r="C56" s="41">
        <f t="shared" si="5"/>
        <v>177273</v>
      </c>
      <c r="D56" s="41">
        <f t="shared" si="6"/>
        <v>18</v>
      </c>
      <c r="E56" s="42" t="str">
        <f t="shared" si="2"/>
        <v>A CORUÑA</v>
      </c>
      <c r="F56" s="42">
        <f t="shared" si="9"/>
        <v>92756</v>
      </c>
      <c r="G56" s="42">
        <f t="shared" si="8"/>
        <v>124705</v>
      </c>
    </row>
    <row r="57" spans="1:7" x14ac:dyDescent="0.25">
      <c r="A57" s="42" t="str">
        <f t="shared" si="3"/>
        <v>MOTRIL</v>
      </c>
      <c r="B57" s="41">
        <f t="shared" si="4"/>
        <v>25491</v>
      </c>
      <c r="C57" s="41">
        <f t="shared" si="5"/>
        <v>6143</v>
      </c>
      <c r="D57" s="41">
        <f t="shared" si="6"/>
        <v>22</v>
      </c>
      <c r="E57" s="42" t="str">
        <f t="shared" si="2"/>
        <v>CEUTA</v>
      </c>
      <c r="F57" s="42">
        <f t="shared" si="9"/>
        <v>45427</v>
      </c>
      <c r="G57" s="42">
        <f t="shared" si="8"/>
        <v>58409</v>
      </c>
    </row>
    <row r="58" spans="1:7" x14ac:dyDescent="0.25">
      <c r="A58" s="42" t="str">
        <f t="shared" si="3"/>
        <v>PASAIA</v>
      </c>
      <c r="B58" s="41">
        <f t="shared" si="4"/>
        <v>295</v>
      </c>
      <c r="C58" s="41">
        <f t="shared" si="5"/>
        <v>0</v>
      </c>
      <c r="D58" s="41">
        <f t="shared" si="6"/>
        <v>26</v>
      </c>
      <c r="E58" s="42" t="str">
        <f t="shared" si="2"/>
        <v>ALMERIA</v>
      </c>
      <c r="F58" s="42">
        <f t="shared" si="9"/>
        <v>30549</v>
      </c>
      <c r="G58" s="42">
        <f t="shared" si="8"/>
        <v>13630</v>
      </c>
    </row>
    <row r="59" spans="1:7" x14ac:dyDescent="0.25">
      <c r="A59" s="42" t="str">
        <f t="shared" si="3"/>
        <v>SANTA CRUZ DE TENERIFE</v>
      </c>
      <c r="B59" s="41">
        <f t="shared" si="4"/>
        <v>2856727</v>
      </c>
      <c r="C59" s="41">
        <f t="shared" si="5"/>
        <v>2786510</v>
      </c>
      <c r="D59" s="41">
        <f t="shared" si="6"/>
        <v>7</v>
      </c>
      <c r="E59" s="42" t="str">
        <f t="shared" si="2"/>
        <v>MOTRIL</v>
      </c>
      <c r="F59" s="42">
        <f t="shared" si="9"/>
        <v>25491</v>
      </c>
      <c r="G59" s="42">
        <f t="shared" si="8"/>
        <v>6143</v>
      </c>
    </row>
    <row r="60" spans="1:7" x14ac:dyDescent="0.25">
      <c r="A60" s="42" t="str">
        <f t="shared" si="3"/>
        <v>SANTANDER</v>
      </c>
      <c r="B60" s="41">
        <f t="shared" si="4"/>
        <v>13250</v>
      </c>
      <c r="C60" s="41">
        <f t="shared" si="5"/>
        <v>21109</v>
      </c>
      <c r="D60" s="41">
        <f t="shared" si="6"/>
        <v>23</v>
      </c>
      <c r="E60" s="42" t="str">
        <f t="shared" si="2"/>
        <v>SANTANDER</v>
      </c>
      <c r="F60" s="42">
        <f t="shared" si="9"/>
        <v>13250</v>
      </c>
      <c r="G60" s="42">
        <f t="shared" si="8"/>
        <v>21109</v>
      </c>
    </row>
    <row r="61" spans="1:7" x14ac:dyDescent="0.25">
      <c r="A61" s="42" t="str">
        <f t="shared" si="3"/>
        <v>SEVILLA</v>
      </c>
      <c r="B61" s="41">
        <f t="shared" si="4"/>
        <v>1127088</v>
      </c>
      <c r="C61" s="41">
        <f t="shared" si="5"/>
        <v>985237</v>
      </c>
      <c r="D61" s="41">
        <f t="shared" si="6"/>
        <v>11</v>
      </c>
      <c r="E61" s="42" t="str">
        <f t="shared" si="2"/>
        <v>FERROL-SAN CIBRAO</v>
      </c>
      <c r="F61" s="42">
        <f t="shared" si="9"/>
        <v>5351</v>
      </c>
      <c r="G61" s="42">
        <f t="shared" si="8"/>
        <v>4217</v>
      </c>
    </row>
    <row r="62" spans="1:7" x14ac:dyDescent="0.25">
      <c r="A62" s="42" t="str">
        <f t="shared" si="3"/>
        <v>TARRAGONA</v>
      </c>
      <c r="B62" s="41">
        <f t="shared" si="4"/>
        <v>2865343</v>
      </c>
      <c r="C62" s="41">
        <f t="shared" si="5"/>
        <v>2456082</v>
      </c>
      <c r="D62" s="41">
        <f t="shared" si="6"/>
        <v>6</v>
      </c>
      <c r="E62" s="42" t="str">
        <f t="shared" si="2"/>
        <v>VILAGARCIA</v>
      </c>
      <c r="F62" s="42">
        <f t="shared" si="9"/>
        <v>3710</v>
      </c>
      <c r="G62" s="42">
        <f t="shared" si="8"/>
        <v>123211</v>
      </c>
    </row>
    <row r="63" spans="1:7" x14ac:dyDescent="0.25">
      <c r="A63" s="42" t="str">
        <f t="shared" si="3"/>
        <v>VALENCIA</v>
      </c>
      <c r="B63" s="41">
        <f t="shared" si="4"/>
        <v>49029766</v>
      </c>
      <c r="C63" s="41">
        <f t="shared" si="5"/>
        <v>42481666</v>
      </c>
      <c r="D63" s="41">
        <f t="shared" si="6"/>
        <v>1</v>
      </c>
      <c r="E63" s="42" t="str">
        <f t="shared" si="2"/>
        <v>PASAIA</v>
      </c>
      <c r="F63" s="42">
        <f t="shared" si="9"/>
        <v>295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2212671</v>
      </c>
      <c r="C64" s="41">
        <f t="shared" si="5"/>
        <v>1968975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3710</v>
      </c>
      <c r="C65" s="41">
        <f t="shared" si="5"/>
        <v>123211</v>
      </c>
      <c r="D65" s="41">
        <f t="shared" si="6"/>
        <v>25</v>
      </c>
      <c r="E65" s="42" t="str">
        <f t="shared" si="2"/>
        <v>AVILES</v>
      </c>
      <c r="F65" s="42">
        <f t="shared" si="9"/>
        <v>0</v>
      </c>
      <c r="G65" s="42">
        <f t="shared" si="8"/>
        <v>21647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15974</v>
      </c>
      <c r="C8" s="34">
        <v>537</v>
      </c>
      <c r="D8" s="34">
        <v>181041</v>
      </c>
      <c r="E8" s="34">
        <v>111915</v>
      </c>
      <c r="F8" s="13">
        <f t="shared" ref="F8:F35" si="0">((E8*100)/D8)-100</f>
        <v>-38.182511143884533</v>
      </c>
      <c r="G8" s="1"/>
      <c r="H8" s="1"/>
      <c r="I8" s="1"/>
    </row>
    <row r="9" spans="1:12" x14ac:dyDescent="0.25">
      <c r="A9" s="8" t="s">
        <v>46</v>
      </c>
      <c r="B9" s="33">
        <v>36936</v>
      </c>
      <c r="C9" s="33">
        <v>35444</v>
      </c>
      <c r="D9" s="33">
        <v>421716</v>
      </c>
      <c r="E9" s="33">
        <v>425740</v>
      </c>
      <c r="F9" s="10">
        <f t="shared" si="0"/>
        <v>0.95419666315719098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359424</v>
      </c>
      <c r="C11" s="33">
        <v>433077</v>
      </c>
      <c r="D11" s="33">
        <v>4297523</v>
      </c>
      <c r="E11" s="33">
        <v>4269874</v>
      </c>
      <c r="F11" s="10">
        <f t="shared" si="0"/>
        <v>-0.64337061139637797</v>
      </c>
      <c r="G11" s="1"/>
      <c r="H11" s="1"/>
      <c r="I11" s="1"/>
    </row>
    <row r="12" spans="1:12" x14ac:dyDescent="0.25">
      <c r="A12" s="11" t="s">
        <v>49</v>
      </c>
      <c r="B12" s="34">
        <v>96035</v>
      </c>
      <c r="C12" s="34">
        <v>96031</v>
      </c>
      <c r="D12" s="34">
        <v>1194867</v>
      </c>
      <c r="E12" s="34">
        <v>1230941</v>
      </c>
      <c r="F12" s="13">
        <f t="shared" si="0"/>
        <v>3.0190807847233145</v>
      </c>
      <c r="G12" s="1"/>
      <c r="H12" s="1"/>
      <c r="I12" s="1"/>
    </row>
    <row r="13" spans="1:12" x14ac:dyDescent="0.25">
      <c r="A13" s="8" t="s">
        <v>50</v>
      </c>
      <c r="B13" s="33">
        <v>550506</v>
      </c>
      <c r="C13" s="33">
        <v>555612</v>
      </c>
      <c r="D13" s="33">
        <v>7945439</v>
      </c>
      <c r="E13" s="33">
        <v>7864755</v>
      </c>
      <c r="F13" s="10">
        <f t="shared" si="0"/>
        <v>-1.0154756710107478</v>
      </c>
      <c r="G13" s="1"/>
      <c r="H13" s="1"/>
      <c r="I13" s="1"/>
    </row>
    <row r="14" spans="1:12" x14ac:dyDescent="0.25">
      <c r="A14" s="11" t="s">
        <v>51</v>
      </c>
      <c r="B14" s="34">
        <v>604482</v>
      </c>
      <c r="C14" s="34">
        <v>619169</v>
      </c>
      <c r="D14" s="34">
        <v>8448071</v>
      </c>
      <c r="E14" s="34">
        <v>8540650</v>
      </c>
      <c r="F14" s="13">
        <f t="shared" si="0"/>
        <v>1.095859634702407</v>
      </c>
      <c r="G14" s="1"/>
      <c r="H14" s="1"/>
      <c r="I14" s="1"/>
    </row>
    <row r="15" spans="1:12" x14ac:dyDescent="0.25">
      <c r="A15" s="8" t="s">
        <v>52</v>
      </c>
      <c r="B15" s="33">
        <v>85136</v>
      </c>
      <c r="C15" s="33">
        <v>132293</v>
      </c>
      <c r="D15" s="33">
        <v>794122</v>
      </c>
      <c r="E15" s="33">
        <v>1352589</v>
      </c>
      <c r="F15" s="10">
        <f t="shared" si="0"/>
        <v>70.325088588403304</v>
      </c>
      <c r="G15" s="1"/>
      <c r="H15" s="1"/>
      <c r="I15" s="1"/>
    </row>
    <row r="16" spans="1:12" x14ac:dyDescent="0.25">
      <c r="A16" s="11" t="s">
        <v>53</v>
      </c>
      <c r="B16" s="34">
        <v>448</v>
      </c>
      <c r="C16" s="34">
        <v>680</v>
      </c>
      <c r="D16" s="34">
        <v>4220</v>
      </c>
      <c r="E16" s="34">
        <v>11989</v>
      </c>
      <c r="F16" s="17">
        <f t="shared" si="0"/>
        <v>184.09952606635073</v>
      </c>
      <c r="G16" s="1"/>
      <c r="H16" s="1"/>
      <c r="I16" s="1"/>
    </row>
    <row r="17" spans="1:9" x14ac:dyDescent="0.25">
      <c r="A17" s="8" t="s">
        <v>54</v>
      </c>
      <c r="B17" s="33">
        <v>18465</v>
      </c>
      <c r="C17" s="33">
        <v>9625</v>
      </c>
      <c r="D17" s="33">
        <v>266005</v>
      </c>
      <c r="E17" s="33">
        <v>148858</v>
      </c>
      <c r="F17" s="10">
        <f t="shared" si="0"/>
        <v>-44.039397755681286</v>
      </c>
      <c r="G17" s="1"/>
      <c r="H17" s="1"/>
      <c r="I17" s="1"/>
    </row>
    <row r="18" spans="1:9" x14ac:dyDescent="0.25">
      <c r="A18" s="11" t="s">
        <v>55</v>
      </c>
      <c r="B18" s="34">
        <v>69592</v>
      </c>
      <c r="C18" s="34">
        <v>59938</v>
      </c>
      <c r="D18" s="34">
        <v>927847</v>
      </c>
      <c r="E18" s="34">
        <v>866682</v>
      </c>
      <c r="F18" s="13">
        <f t="shared" si="0"/>
        <v>-6.5921428856266147</v>
      </c>
      <c r="G18" s="1"/>
      <c r="H18" s="1"/>
      <c r="I18" s="1"/>
    </row>
    <row r="19" spans="1:9" x14ac:dyDescent="0.25">
      <c r="A19" s="8" t="s">
        <v>56</v>
      </c>
      <c r="B19" s="33">
        <v>11343</v>
      </c>
      <c r="C19" s="33">
        <v>12939</v>
      </c>
      <c r="D19" s="33">
        <v>151059</v>
      </c>
      <c r="E19" s="33">
        <v>136199</v>
      </c>
      <c r="F19" s="10">
        <f t="shared" si="0"/>
        <v>-9.8372159222555382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9109</v>
      </c>
      <c r="D20" s="34">
        <v>0</v>
      </c>
      <c r="E20" s="34">
        <v>69812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192944</v>
      </c>
      <c r="C22" s="34">
        <v>192906</v>
      </c>
      <c r="D22" s="34">
        <v>2164881</v>
      </c>
      <c r="E22" s="34">
        <v>2268700</v>
      </c>
      <c r="F22" s="13">
        <f t="shared" si="0"/>
        <v>4.7955984647655043</v>
      </c>
      <c r="G22" s="1"/>
      <c r="H22" s="1"/>
      <c r="I22" s="1"/>
    </row>
    <row r="23" spans="1:9" x14ac:dyDescent="0.25">
      <c r="A23" s="8" t="s">
        <v>60</v>
      </c>
      <c r="B23" s="33">
        <v>34052</v>
      </c>
      <c r="C23" s="33">
        <v>32490</v>
      </c>
      <c r="D23" s="33">
        <v>528389</v>
      </c>
      <c r="E23" s="33">
        <v>468439</v>
      </c>
      <c r="F23" s="10">
        <f t="shared" si="0"/>
        <v>-11.345807728775583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5153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43225</v>
      </c>
      <c r="C25" s="33">
        <v>45206</v>
      </c>
      <c r="D25" s="33">
        <v>551157</v>
      </c>
      <c r="E25" s="33">
        <v>560006</v>
      </c>
      <c r="F25" s="10">
        <f t="shared" si="0"/>
        <v>1.6055316361762664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4683</v>
      </c>
      <c r="D26" s="34">
        <v>26659</v>
      </c>
      <c r="E26" s="34">
        <v>11607</v>
      </c>
      <c r="F26" s="13">
        <f t="shared" si="0"/>
        <v>-56.461232604373755</v>
      </c>
      <c r="G26" s="1"/>
      <c r="H26" s="1"/>
      <c r="I26" s="1"/>
    </row>
    <row r="27" spans="1:9" x14ac:dyDescent="0.25">
      <c r="A27" s="8" t="s">
        <v>64</v>
      </c>
      <c r="B27" s="33">
        <v>30347</v>
      </c>
      <c r="C27" s="33">
        <v>41607</v>
      </c>
      <c r="D27" s="33">
        <v>402541</v>
      </c>
      <c r="E27" s="33">
        <v>484806</v>
      </c>
      <c r="F27" s="10">
        <f t="shared" si="0"/>
        <v>20.436427593710945</v>
      </c>
      <c r="G27" s="1"/>
      <c r="H27" s="1"/>
      <c r="I27" s="1"/>
    </row>
    <row r="28" spans="1:9" x14ac:dyDescent="0.25">
      <c r="A28" s="11" t="s">
        <v>65</v>
      </c>
      <c r="B28" s="34">
        <v>264224</v>
      </c>
      <c r="C28" s="34">
        <v>257813</v>
      </c>
      <c r="D28" s="34">
        <v>3261841</v>
      </c>
      <c r="E28" s="34">
        <v>3301554</v>
      </c>
      <c r="F28" s="13">
        <f t="shared" si="0"/>
        <v>1.2175026311828248</v>
      </c>
      <c r="G28" s="1"/>
      <c r="H28" s="1"/>
      <c r="I28" s="1"/>
    </row>
    <row r="29" spans="1:9" x14ac:dyDescent="0.25">
      <c r="A29" s="8" t="s">
        <v>66</v>
      </c>
      <c r="B29" s="33">
        <v>82111</v>
      </c>
      <c r="C29" s="33">
        <v>115705</v>
      </c>
      <c r="D29" s="33">
        <v>777600</v>
      </c>
      <c r="E29" s="33">
        <v>1308381</v>
      </c>
      <c r="F29" s="10">
        <f t="shared" si="0"/>
        <v>68.258873456790127</v>
      </c>
      <c r="G29" s="1"/>
      <c r="H29" s="1"/>
      <c r="I29" s="1"/>
    </row>
    <row r="30" spans="1:9" x14ac:dyDescent="0.25">
      <c r="A30" s="11" t="s">
        <v>67</v>
      </c>
      <c r="B30" s="34">
        <v>16124</v>
      </c>
      <c r="C30" s="34">
        <v>24120</v>
      </c>
      <c r="D30" s="34">
        <v>236216</v>
      </c>
      <c r="E30" s="34">
        <v>233825</v>
      </c>
      <c r="F30" s="13">
        <f t="shared" si="0"/>
        <v>-1.0122091644935125</v>
      </c>
      <c r="G30" s="1"/>
      <c r="H30" s="1"/>
      <c r="I30" s="1"/>
    </row>
    <row r="31" spans="1:9" x14ac:dyDescent="0.25">
      <c r="A31" s="8" t="s">
        <v>68</v>
      </c>
      <c r="B31" s="33">
        <v>27141</v>
      </c>
      <c r="C31" s="33">
        <v>12674</v>
      </c>
      <c r="D31" s="33">
        <v>160082</v>
      </c>
      <c r="E31" s="33">
        <v>179832</v>
      </c>
      <c r="F31" s="10">
        <f t="shared" si="0"/>
        <v>12.337427068627335</v>
      </c>
      <c r="G31" s="1"/>
      <c r="H31" s="1"/>
      <c r="I31" s="1"/>
    </row>
    <row r="32" spans="1:9" x14ac:dyDescent="0.25">
      <c r="A32" s="11" t="s">
        <v>69</v>
      </c>
      <c r="B32" s="34">
        <v>346428</v>
      </c>
      <c r="C32" s="34">
        <v>648374</v>
      </c>
      <c r="D32" s="34">
        <v>4478028</v>
      </c>
      <c r="E32" s="34">
        <v>4958073</v>
      </c>
      <c r="F32" s="13">
        <f t="shared" si="0"/>
        <v>10.720008896773308</v>
      </c>
      <c r="G32" s="1"/>
      <c r="H32" s="1"/>
      <c r="I32" s="1"/>
    </row>
    <row r="33" spans="1:9" x14ac:dyDescent="0.25">
      <c r="A33" s="8" t="s">
        <v>70</v>
      </c>
      <c r="B33" s="33">
        <v>77485</v>
      </c>
      <c r="C33" s="33">
        <v>72344</v>
      </c>
      <c r="D33" s="33">
        <v>903535</v>
      </c>
      <c r="E33" s="33">
        <v>966884</v>
      </c>
      <c r="F33" s="10">
        <f t="shared" si="0"/>
        <v>7.0112391882992853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2962422</v>
      </c>
      <c r="C35" s="15">
        <f t="shared" ref="C35:E35" si="1">SUM(C7:C34)</f>
        <v>3412376</v>
      </c>
      <c r="D35" s="15">
        <f t="shared" si="1"/>
        <v>38122839</v>
      </c>
      <c r="E35" s="15">
        <f t="shared" si="1"/>
        <v>39777264</v>
      </c>
      <c r="F35" s="16">
        <f t="shared" si="0"/>
        <v>4.3397213937818151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8540650</v>
      </c>
      <c r="G38" s="42">
        <f>LOOKUP(E38,$A$38:$A$65,$C$38:$C$65)</f>
        <v>8448071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111915</v>
      </c>
      <c r="C39" s="41">
        <f t="shared" ref="C39:C65" si="5">D8</f>
        <v>181041</v>
      </c>
      <c r="D39" s="41">
        <f t="shared" ref="D39:D65" si="6">_xlfn.RANK.EQ(B39,$B$38:$B$65)+COUNTIF($B$38:$B$65,B39)-1</f>
        <v>20</v>
      </c>
      <c r="E39" s="42" t="str">
        <f t="shared" si="2"/>
        <v>BALEARES</v>
      </c>
      <c r="F39" s="42">
        <f t="shared" ref="F39:F54" si="7">LOOKUP(E39,$A$38:$A$65,$B$38:$B$65)</f>
        <v>7864755</v>
      </c>
      <c r="G39" s="42">
        <f t="shared" ref="G39:G65" si="8">LOOKUP(E39,$A$38:$A$65,$C$38:$C$65)</f>
        <v>7945439</v>
      </c>
    </row>
    <row r="40" spans="1:9" x14ac:dyDescent="0.25">
      <c r="A40" s="42" t="str">
        <f t="shared" si="3"/>
        <v>ALMERIA</v>
      </c>
      <c r="B40" s="41">
        <f t="shared" si="4"/>
        <v>425740</v>
      </c>
      <c r="C40" s="41">
        <f t="shared" si="5"/>
        <v>421716</v>
      </c>
      <c r="D40" s="41">
        <f t="shared" si="6"/>
        <v>15</v>
      </c>
      <c r="E40" s="42" t="str">
        <f t="shared" si="2"/>
        <v>VALENCIA</v>
      </c>
      <c r="F40" s="42">
        <f t="shared" si="7"/>
        <v>4958073</v>
      </c>
      <c r="G40" s="42">
        <f t="shared" si="8"/>
        <v>4478028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4269874</v>
      </c>
      <c r="G41" s="42">
        <f t="shared" si="8"/>
        <v>4297523</v>
      </c>
    </row>
    <row r="42" spans="1:9" x14ac:dyDescent="0.25">
      <c r="A42" s="42" t="str">
        <f t="shared" si="3"/>
        <v>BAHIA DE ALGECIRAS</v>
      </c>
      <c r="B42" s="41">
        <f t="shared" si="4"/>
        <v>4269874</v>
      </c>
      <c r="C42" s="41">
        <f t="shared" si="5"/>
        <v>4297523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3301554</v>
      </c>
      <c r="G42" s="42">
        <f t="shared" si="8"/>
        <v>3261841</v>
      </c>
    </row>
    <row r="43" spans="1:9" x14ac:dyDescent="0.25">
      <c r="A43" s="42" t="str">
        <f t="shared" si="3"/>
        <v>BAHIA DE CADIZ</v>
      </c>
      <c r="B43" s="41">
        <f t="shared" si="4"/>
        <v>1230941</v>
      </c>
      <c r="C43" s="41">
        <f t="shared" si="5"/>
        <v>1194867</v>
      </c>
      <c r="D43" s="41">
        <f t="shared" si="6"/>
        <v>9</v>
      </c>
      <c r="E43" s="42" t="str">
        <f t="shared" si="2"/>
        <v>LAS PALMAS</v>
      </c>
      <c r="F43" s="42">
        <f t="shared" si="7"/>
        <v>2268700</v>
      </c>
      <c r="G43" s="42">
        <f t="shared" si="8"/>
        <v>2164881</v>
      </c>
    </row>
    <row r="44" spans="1:9" x14ac:dyDescent="0.25">
      <c r="A44" s="42" t="str">
        <f t="shared" si="3"/>
        <v>BALEARES</v>
      </c>
      <c r="B44" s="41">
        <f t="shared" si="4"/>
        <v>7864755</v>
      </c>
      <c r="C44" s="41">
        <f t="shared" si="5"/>
        <v>7945439</v>
      </c>
      <c r="D44" s="41">
        <f t="shared" si="6"/>
        <v>2</v>
      </c>
      <c r="E44" s="42" t="str">
        <f t="shared" si="2"/>
        <v>BILBAO</v>
      </c>
      <c r="F44" s="42">
        <f t="shared" si="7"/>
        <v>1352589</v>
      </c>
      <c r="G44" s="42">
        <f t="shared" si="8"/>
        <v>794122</v>
      </c>
    </row>
    <row r="45" spans="1:9" x14ac:dyDescent="0.25">
      <c r="A45" s="42" t="str">
        <f t="shared" si="3"/>
        <v>BARCELONA</v>
      </c>
      <c r="B45" s="41">
        <f t="shared" si="4"/>
        <v>8540650</v>
      </c>
      <c r="C45" s="41">
        <f t="shared" si="5"/>
        <v>8448071</v>
      </c>
      <c r="D45" s="41">
        <f t="shared" si="6"/>
        <v>1</v>
      </c>
      <c r="E45" s="42" t="str">
        <f t="shared" si="2"/>
        <v>SANTANDER</v>
      </c>
      <c r="F45" s="42">
        <f t="shared" si="7"/>
        <v>1308381</v>
      </c>
      <c r="G45" s="42">
        <f t="shared" si="8"/>
        <v>777600</v>
      </c>
    </row>
    <row r="46" spans="1:9" x14ac:dyDescent="0.25">
      <c r="A46" s="42" t="str">
        <f t="shared" si="3"/>
        <v>BILBAO</v>
      </c>
      <c r="B46" s="41">
        <f t="shared" si="4"/>
        <v>1352589</v>
      </c>
      <c r="C46" s="41">
        <f t="shared" si="5"/>
        <v>794122</v>
      </c>
      <c r="D46" s="41">
        <f t="shared" si="6"/>
        <v>7</v>
      </c>
      <c r="E46" s="42" t="str">
        <f t="shared" si="2"/>
        <v>BAHIA DE CADIZ</v>
      </c>
      <c r="F46" s="42">
        <f t="shared" si="7"/>
        <v>1230941</v>
      </c>
      <c r="G46" s="42">
        <f t="shared" si="8"/>
        <v>1194867</v>
      </c>
    </row>
    <row r="47" spans="1:9" x14ac:dyDescent="0.25">
      <c r="A47" s="42" t="str">
        <f t="shared" si="3"/>
        <v>CARTAGENA</v>
      </c>
      <c r="B47" s="41">
        <f t="shared" si="4"/>
        <v>11989</v>
      </c>
      <c r="C47" s="41">
        <f t="shared" si="5"/>
        <v>4220</v>
      </c>
      <c r="D47" s="41">
        <f t="shared" si="6"/>
        <v>22</v>
      </c>
      <c r="E47" s="42" t="str">
        <f t="shared" si="2"/>
        <v>VIGO</v>
      </c>
      <c r="F47" s="42">
        <f t="shared" si="7"/>
        <v>966884</v>
      </c>
      <c r="G47" s="42">
        <f t="shared" si="8"/>
        <v>903535</v>
      </c>
    </row>
    <row r="48" spans="1:9" x14ac:dyDescent="0.25">
      <c r="A48" s="42" t="str">
        <f t="shared" si="3"/>
        <v>CASTELLON</v>
      </c>
      <c r="B48" s="41">
        <f t="shared" si="4"/>
        <v>148858</v>
      </c>
      <c r="C48" s="41">
        <f t="shared" si="5"/>
        <v>266005</v>
      </c>
      <c r="D48" s="41">
        <f t="shared" si="6"/>
        <v>18</v>
      </c>
      <c r="E48" s="42" t="str">
        <f t="shared" si="2"/>
        <v>CEUTA</v>
      </c>
      <c r="F48" s="42">
        <f t="shared" si="7"/>
        <v>866682</v>
      </c>
      <c r="G48" s="42">
        <f t="shared" si="8"/>
        <v>927847</v>
      </c>
    </row>
    <row r="49" spans="1:7" x14ac:dyDescent="0.25">
      <c r="A49" s="42" t="str">
        <f t="shared" si="3"/>
        <v>CEUTA</v>
      </c>
      <c r="B49" s="41">
        <f t="shared" si="4"/>
        <v>866682</v>
      </c>
      <c r="C49" s="41">
        <f t="shared" si="5"/>
        <v>927847</v>
      </c>
      <c r="D49" s="41">
        <f t="shared" si="6"/>
        <v>11</v>
      </c>
      <c r="E49" s="42" t="str">
        <f t="shared" si="2"/>
        <v>MELILLA</v>
      </c>
      <c r="F49" s="42">
        <f t="shared" si="7"/>
        <v>560006</v>
      </c>
      <c r="G49" s="42">
        <f t="shared" si="8"/>
        <v>551157</v>
      </c>
    </row>
    <row r="50" spans="1:7" x14ac:dyDescent="0.25">
      <c r="A50" s="42" t="str">
        <f t="shared" si="3"/>
        <v>FERROL-SAN CIBRAO</v>
      </c>
      <c r="B50" s="41">
        <f t="shared" si="4"/>
        <v>136199</v>
      </c>
      <c r="C50" s="41">
        <f t="shared" si="5"/>
        <v>151059</v>
      </c>
      <c r="D50" s="41">
        <f t="shared" si="6"/>
        <v>19</v>
      </c>
      <c r="E50" s="42" t="str">
        <f t="shared" si="2"/>
        <v>PASAIA</v>
      </c>
      <c r="F50" s="42">
        <f t="shared" si="7"/>
        <v>484806</v>
      </c>
      <c r="G50" s="42">
        <f t="shared" si="8"/>
        <v>402541</v>
      </c>
    </row>
    <row r="51" spans="1:7" x14ac:dyDescent="0.25">
      <c r="A51" s="42" t="str">
        <f t="shared" si="3"/>
        <v>GIJON</v>
      </c>
      <c r="B51" s="41">
        <f t="shared" si="4"/>
        <v>69812</v>
      </c>
      <c r="C51" s="41">
        <f t="shared" si="5"/>
        <v>0</v>
      </c>
      <c r="D51" s="41">
        <f t="shared" si="6"/>
        <v>21</v>
      </c>
      <c r="E51" s="42" t="str">
        <f t="shared" si="2"/>
        <v>MALAGA</v>
      </c>
      <c r="F51" s="42">
        <f t="shared" si="7"/>
        <v>468439</v>
      </c>
      <c r="G51" s="42">
        <f t="shared" si="8"/>
        <v>528389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425740</v>
      </c>
      <c r="G52" s="42">
        <f t="shared" si="8"/>
        <v>421716</v>
      </c>
    </row>
    <row r="53" spans="1:7" x14ac:dyDescent="0.25">
      <c r="A53" s="42" t="str">
        <f t="shared" si="3"/>
        <v>LAS PALMAS</v>
      </c>
      <c r="B53" s="41">
        <f t="shared" si="4"/>
        <v>2268700</v>
      </c>
      <c r="C53" s="41">
        <f t="shared" si="5"/>
        <v>2164881</v>
      </c>
      <c r="D53" s="41">
        <f t="shared" si="6"/>
        <v>6</v>
      </c>
      <c r="E53" s="42" t="str">
        <f t="shared" si="2"/>
        <v>SEVILLA</v>
      </c>
      <c r="F53" s="42">
        <f t="shared" si="7"/>
        <v>233825</v>
      </c>
      <c r="G53" s="42">
        <f t="shared" si="8"/>
        <v>236216</v>
      </c>
    </row>
    <row r="54" spans="1:7" x14ac:dyDescent="0.25">
      <c r="A54" s="42" t="str">
        <f t="shared" si="3"/>
        <v>MALAGA</v>
      </c>
      <c r="B54" s="41">
        <f t="shared" si="4"/>
        <v>468439</v>
      </c>
      <c r="C54" s="41">
        <f t="shared" si="5"/>
        <v>528389</v>
      </c>
      <c r="D54" s="41">
        <f t="shared" si="6"/>
        <v>14</v>
      </c>
      <c r="E54" s="42" t="str">
        <f t="shared" si="2"/>
        <v>TARRAGONA</v>
      </c>
      <c r="F54" s="42">
        <f t="shared" si="7"/>
        <v>179832</v>
      </c>
      <c r="G54" s="42">
        <f t="shared" si="8"/>
        <v>160082</v>
      </c>
    </row>
    <row r="55" spans="1:7" x14ac:dyDescent="0.25">
      <c r="A55" s="42" t="str">
        <f t="shared" si="3"/>
        <v>MARIN Y RIA DE PONTEVEDRA</v>
      </c>
      <c r="B55" s="41">
        <f t="shared" si="4"/>
        <v>5153</v>
      </c>
      <c r="C55" s="41">
        <f t="shared" si="5"/>
        <v>0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148858</v>
      </c>
      <c r="G55" s="42">
        <f t="shared" si="8"/>
        <v>266005</v>
      </c>
    </row>
    <row r="56" spans="1:7" x14ac:dyDescent="0.25">
      <c r="A56" s="42" t="str">
        <f t="shared" si="3"/>
        <v>MELILLA</v>
      </c>
      <c r="B56" s="41">
        <f t="shared" si="4"/>
        <v>560006</v>
      </c>
      <c r="C56" s="41">
        <f t="shared" si="5"/>
        <v>551157</v>
      </c>
      <c r="D56" s="41">
        <f t="shared" si="6"/>
        <v>12</v>
      </c>
      <c r="E56" s="42" t="str">
        <f t="shared" si="2"/>
        <v>FERROL-SAN CIBRAO</v>
      </c>
      <c r="F56" s="42">
        <f t="shared" si="9"/>
        <v>136199</v>
      </c>
      <c r="G56" s="42">
        <f t="shared" si="8"/>
        <v>151059</v>
      </c>
    </row>
    <row r="57" spans="1:7" x14ac:dyDescent="0.25">
      <c r="A57" s="42" t="str">
        <f t="shared" si="3"/>
        <v>MOTRIL</v>
      </c>
      <c r="B57" s="41">
        <f t="shared" si="4"/>
        <v>11607</v>
      </c>
      <c r="C57" s="41">
        <f t="shared" si="5"/>
        <v>26659</v>
      </c>
      <c r="D57" s="41">
        <f t="shared" si="6"/>
        <v>23</v>
      </c>
      <c r="E57" s="42" t="str">
        <f t="shared" si="2"/>
        <v>ALICANTE</v>
      </c>
      <c r="F57" s="42">
        <f t="shared" si="9"/>
        <v>111915</v>
      </c>
      <c r="G57" s="42">
        <f t="shared" si="8"/>
        <v>181041</v>
      </c>
    </row>
    <row r="58" spans="1:7" x14ac:dyDescent="0.25">
      <c r="A58" s="42" t="str">
        <f t="shared" si="3"/>
        <v>PASAIA</v>
      </c>
      <c r="B58" s="41">
        <f t="shared" si="4"/>
        <v>484806</v>
      </c>
      <c r="C58" s="41">
        <f t="shared" si="5"/>
        <v>402541</v>
      </c>
      <c r="D58" s="41">
        <f t="shared" si="6"/>
        <v>13</v>
      </c>
      <c r="E58" s="42" t="str">
        <f t="shared" si="2"/>
        <v>GIJON</v>
      </c>
      <c r="F58" s="42">
        <f t="shared" si="9"/>
        <v>69812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3301554</v>
      </c>
      <c r="C59" s="41">
        <f t="shared" si="5"/>
        <v>3261841</v>
      </c>
      <c r="D59" s="41">
        <f t="shared" si="6"/>
        <v>5</v>
      </c>
      <c r="E59" s="42" t="str">
        <f t="shared" si="2"/>
        <v>CARTAGENA</v>
      </c>
      <c r="F59" s="42">
        <f t="shared" si="9"/>
        <v>11989</v>
      </c>
      <c r="G59" s="42">
        <f t="shared" si="8"/>
        <v>4220</v>
      </c>
    </row>
    <row r="60" spans="1:7" x14ac:dyDescent="0.25">
      <c r="A60" s="42" t="str">
        <f t="shared" si="3"/>
        <v>SANTANDER</v>
      </c>
      <c r="B60" s="41">
        <f t="shared" si="4"/>
        <v>1308381</v>
      </c>
      <c r="C60" s="41">
        <f t="shared" si="5"/>
        <v>777600</v>
      </c>
      <c r="D60" s="41">
        <f t="shared" si="6"/>
        <v>8</v>
      </c>
      <c r="E60" s="42" t="str">
        <f t="shared" si="2"/>
        <v>MOTRIL</v>
      </c>
      <c r="F60" s="42">
        <f t="shared" si="9"/>
        <v>11607</v>
      </c>
      <c r="G60" s="42">
        <f t="shared" si="8"/>
        <v>26659</v>
      </c>
    </row>
    <row r="61" spans="1:7" x14ac:dyDescent="0.25">
      <c r="A61" s="42" t="str">
        <f t="shared" si="3"/>
        <v>SEVILLA</v>
      </c>
      <c r="B61" s="41">
        <f t="shared" si="4"/>
        <v>233825</v>
      </c>
      <c r="C61" s="41">
        <f t="shared" si="5"/>
        <v>236216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5153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179832</v>
      </c>
      <c r="C62" s="41">
        <f t="shared" si="5"/>
        <v>160082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4958073</v>
      </c>
      <c r="C63" s="41">
        <f t="shared" si="5"/>
        <v>4478028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966884</v>
      </c>
      <c r="C64" s="41">
        <f t="shared" si="5"/>
        <v>903535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5">
        <v>382</v>
      </c>
      <c r="C7" s="35">
        <v>443</v>
      </c>
      <c r="D7" s="35">
        <v>7778</v>
      </c>
      <c r="E7" s="35">
        <v>5623</v>
      </c>
      <c r="F7" s="10">
        <f>((E7*100)/D7)-100</f>
        <v>-27.706351247107222</v>
      </c>
      <c r="G7" s="1"/>
      <c r="H7" s="1"/>
      <c r="I7" s="1"/>
    </row>
    <row r="8" spans="1:12" x14ac:dyDescent="0.25">
      <c r="A8" s="11" t="s">
        <v>45</v>
      </c>
      <c r="B8" s="36">
        <v>11278</v>
      </c>
      <c r="C8" s="36">
        <v>11439</v>
      </c>
      <c r="D8" s="36">
        <v>132059</v>
      </c>
      <c r="E8" s="36">
        <v>147674</v>
      </c>
      <c r="F8" s="13">
        <f t="shared" ref="F8:F35" si="0">((E8*100)/D8)-100</f>
        <v>11.82426036847167</v>
      </c>
      <c r="G8" s="1"/>
      <c r="H8" s="1"/>
      <c r="I8" s="1"/>
    </row>
    <row r="9" spans="1:12" x14ac:dyDescent="0.25">
      <c r="A9" s="8" t="s">
        <v>46</v>
      </c>
      <c r="B9" s="35">
        <v>234</v>
      </c>
      <c r="C9" s="35">
        <v>223</v>
      </c>
      <c r="D9" s="35">
        <v>1425</v>
      </c>
      <c r="E9" s="35">
        <v>2767</v>
      </c>
      <c r="F9" s="10">
        <f t="shared" si="0"/>
        <v>94.175438596491233</v>
      </c>
      <c r="G9" s="1"/>
      <c r="H9" s="1"/>
      <c r="I9" s="1"/>
    </row>
    <row r="10" spans="1:12" x14ac:dyDescent="0.25">
      <c r="A10" s="11" t="s">
        <v>47</v>
      </c>
      <c r="B10" s="36">
        <v>0</v>
      </c>
      <c r="C10" s="36">
        <v>0</v>
      </c>
      <c r="D10" s="36">
        <v>2575</v>
      </c>
      <c r="E10" s="36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35">
        <v>269252</v>
      </c>
      <c r="C11" s="35">
        <v>224366</v>
      </c>
      <c r="D11" s="35">
        <v>3043268</v>
      </c>
      <c r="E11" s="35">
        <v>2816556</v>
      </c>
      <c r="F11" s="10">
        <f t="shared" si="0"/>
        <v>-7.4496232339708541</v>
      </c>
      <c r="G11" s="1"/>
      <c r="H11" s="1"/>
      <c r="I11" s="1"/>
    </row>
    <row r="12" spans="1:12" x14ac:dyDescent="0.25">
      <c r="A12" s="11" t="s">
        <v>49</v>
      </c>
      <c r="B12" s="36">
        <v>8760</v>
      </c>
      <c r="C12" s="36">
        <v>7441</v>
      </c>
      <c r="D12" s="36">
        <v>106399</v>
      </c>
      <c r="E12" s="36">
        <v>109187</v>
      </c>
      <c r="F12" s="13">
        <f t="shared" si="0"/>
        <v>2.6203253789979186</v>
      </c>
      <c r="G12" s="1"/>
      <c r="H12" s="1"/>
      <c r="I12" s="1"/>
    </row>
    <row r="13" spans="1:12" x14ac:dyDescent="0.25">
      <c r="A13" s="8" t="s">
        <v>50</v>
      </c>
      <c r="B13" s="35">
        <v>5797</v>
      </c>
      <c r="C13" s="35">
        <v>5205</v>
      </c>
      <c r="D13" s="35">
        <v>127935</v>
      </c>
      <c r="E13" s="35">
        <v>78425</v>
      </c>
      <c r="F13" s="10">
        <f t="shared" si="0"/>
        <v>-38.699339508344082</v>
      </c>
      <c r="G13" s="1"/>
      <c r="H13" s="1"/>
      <c r="I13" s="1"/>
    </row>
    <row r="14" spans="1:12" x14ac:dyDescent="0.25">
      <c r="A14" s="11" t="s">
        <v>51</v>
      </c>
      <c r="B14" s="36">
        <v>150258</v>
      </c>
      <c r="C14" s="36">
        <v>170675</v>
      </c>
      <c r="D14" s="36">
        <v>1800214</v>
      </c>
      <c r="E14" s="36">
        <v>1945734</v>
      </c>
      <c r="F14" s="13">
        <f t="shared" si="0"/>
        <v>8.0834834080837084</v>
      </c>
      <c r="G14" s="1"/>
      <c r="H14" s="1"/>
      <c r="I14" s="1"/>
    </row>
    <row r="15" spans="1:12" x14ac:dyDescent="0.25">
      <c r="A15" s="8" t="s">
        <v>52</v>
      </c>
      <c r="B15" s="35">
        <v>43636</v>
      </c>
      <c r="C15" s="35">
        <v>60825</v>
      </c>
      <c r="D15" s="35">
        <v>443464</v>
      </c>
      <c r="E15" s="35">
        <v>531456</v>
      </c>
      <c r="F15" s="10">
        <f t="shared" si="0"/>
        <v>19.841971388883877</v>
      </c>
      <c r="G15" s="1"/>
      <c r="H15" s="1"/>
      <c r="I15" s="1"/>
    </row>
    <row r="16" spans="1:12" x14ac:dyDescent="0.25">
      <c r="A16" s="11" t="s">
        <v>53</v>
      </c>
      <c r="B16" s="36">
        <v>3735</v>
      </c>
      <c r="C16" s="36">
        <v>5187</v>
      </c>
      <c r="D16" s="36">
        <v>58680</v>
      </c>
      <c r="E16" s="36">
        <v>64657</v>
      </c>
      <c r="F16" s="13">
        <f t="shared" si="0"/>
        <v>10.185753237900471</v>
      </c>
      <c r="G16" s="1"/>
      <c r="H16" s="1"/>
      <c r="I16" s="1"/>
    </row>
    <row r="17" spans="1:9" x14ac:dyDescent="0.25">
      <c r="A17" s="8" t="s">
        <v>54</v>
      </c>
      <c r="B17" s="35">
        <v>6189</v>
      </c>
      <c r="C17" s="35">
        <v>8513</v>
      </c>
      <c r="D17" s="35">
        <v>67075</v>
      </c>
      <c r="E17" s="35">
        <v>103956</v>
      </c>
      <c r="F17" s="10">
        <f t="shared" si="0"/>
        <v>54.984718598583669</v>
      </c>
      <c r="G17" s="1"/>
      <c r="H17" s="1"/>
      <c r="I17" s="1"/>
    </row>
    <row r="18" spans="1:9" x14ac:dyDescent="0.25">
      <c r="A18" s="11" t="s">
        <v>55</v>
      </c>
      <c r="B18" s="36">
        <v>893</v>
      </c>
      <c r="C18" s="36">
        <v>751</v>
      </c>
      <c r="D18" s="36">
        <v>13464</v>
      </c>
      <c r="E18" s="36">
        <v>9571</v>
      </c>
      <c r="F18" s="13">
        <f t="shared" si="0"/>
        <v>-28.914141414141412</v>
      </c>
      <c r="G18" s="1"/>
      <c r="H18" s="1"/>
      <c r="I18" s="1"/>
    </row>
    <row r="19" spans="1:9" x14ac:dyDescent="0.25">
      <c r="A19" s="8" t="s">
        <v>56</v>
      </c>
      <c r="B19" s="35">
        <v>26</v>
      </c>
      <c r="C19" s="35">
        <v>55</v>
      </c>
      <c r="D19" s="35">
        <v>401</v>
      </c>
      <c r="E19" s="35">
        <v>439</v>
      </c>
      <c r="F19" s="10">
        <f t="shared" si="0"/>
        <v>9.4763092269326705</v>
      </c>
      <c r="G19" s="1"/>
      <c r="H19" s="1"/>
      <c r="I19" s="1"/>
    </row>
    <row r="20" spans="1:9" x14ac:dyDescent="0.25">
      <c r="A20" s="11" t="s">
        <v>57</v>
      </c>
      <c r="B20" s="36">
        <v>2782</v>
      </c>
      <c r="C20" s="36">
        <v>3405</v>
      </c>
      <c r="D20" s="36">
        <v>27465</v>
      </c>
      <c r="E20" s="36">
        <v>35571</v>
      </c>
      <c r="F20" s="13">
        <f t="shared" si="0"/>
        <v>29.513926815947571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79933</v>
      </c>
      <c r="C22" s="36">
        <v>91520</v>
      </c>
      <c r="D22" s="36">
        <v>1007207</v>
      </c>
      <c r="E22" s="36">
        <v>1117765</v>
      </c>
      <c r="F22" s="13">
        <f t="shared" si="0"/>
        <v>10.976690988049128</v>
      </c>
      <c r="G22" s="1"/>
      <c r="H22" s="1"/>
      <c r="I22" s="1"/>
    </row>
    <row r="23" spans="1:9" x14ac:dyDescent="0.25">
      <c r="A23" s="8" t="s">
        <v>60</v>
      </c>
      <c r="B23" s="35">
        <v>25062</v>
      </c>
      <c r="C23" s="35">
        <v>22156</v>
      </c>
      <c r="D23" s="35">
        <v>289871</v>
      </c>
      <c r="E23" s="35">
        <v>298401</v>
      </c>
      <c r="F23" s="10">
        <f t="shared" si="0"/>
        <v>2.9426882992779611</v>
      </c>
      <c r="G23" s="1"/>
      <c r="H23" s="1"/>
      <c r="I23" s="1"/>
    </row>
    <row r="24" spans="1:9" x14ac:dyDescent="0.25">
      <c r="A24" s="11" t="s">
        <v>61</v>
      </c>
      <c r="B24" s="36">
        <v>3985</v>
      </c>
      <c r="C24" s="36">
        <v>4199</v>
      </c>
      <c r="D24" s="36">
        <v>30590</v>
      </c>
      <c r="E24" s="36">
        <v>48675</v>
      </c>
      <c r="F24" s="13">
        <f t="shared" si="0"/>
        <v>59.120627656096758</v>
      </c>
      <c r="G24" s="1"/>
      <c r="H24" s="1"/>
      <c r="I24" s="1"/>
    </row>
    <row r="25" spans="1:9" x14ac:dyDescent="0.25">
      <c r="A25" s="8" t="s">
        <v>62</v>
      </c>
      <c r="B25" s="35">
        <v>2129</v>
      </c>
      <c r="C25" s="35">
        <v>1748</v>
      </c>
      <c r="D25" s="35">
        <v>25546</v>
      </c>
      <c r="E25" s="35">
        <v>22389</v>
      </c>
      <c r="F25" s="10">
        <f t="shared" si="0"/>
        <v>-12.35809911532138</v>
      </c>
      <c r="G25" s="1"/>
      <c r="H25" s="1"/>
      <c r="I25" s="1"/>
    </row>
    <row r="26" spans="1:9" x14ac:dyDescent="0.25">
      <c r="A26" s="11" t="s">
        <v>63</v>
      </c>
      <c r="B26" s="36">
        <v>567</v>
      </c>
      <c r="C26" s="36">
        <v>397</v>
      </c>
      <c r="D26" s="36">
        <v>948</v>
      </c>
      <c r="E26" s="36">
        <v>2867</v>
      </c>
      <c r="F26" s="13">
        <f t="shared" si="0"/>
        <v>202.42616033755274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28892</v>
      </c>
      <c r="C28" s="36">
        <v>31194</v>
      </c>
      <c r="D28" s="36">
        <v>346254</v>
      </c>
      <c r="E28" s="36">
        <v>357472</v>
      </c>
      <c r="F28" s="13">
        <f t="shared" si="0"/>
        <v>3.23981816816557</v>
      </c>
      <c r="G28" s="1"/>
      <c r="H28" s="1"/>
      <c r="I28" s="1"/>
    </row>
    <row r="29" spans="1:9" x14ac:dyDescent="0.25">
      <c r="A29" s="8" t="s">
        <v>66</v>
      </c>
      <c r="B29" s="35">
        <v>146</v>
      </c>
      <c r="C29" s="35">
        <v>133</v>
      </c>
      <c r="D29" s="35">
        <v>1888</v>
      </c>
      <c r="E29" s="35">
        <v>1520</v>
      </c>
      <c r="F29" s="10">
        <f t="shared" si="0"/>
        <v>-19.491525423728817</v>
      </c>
      <c r="G29" s="1"/>
      <c r="H29" s="1"/>
      <c r="I29" s="1"/>
    </row>
    <row r="30" spans="1:9" x14ac:dyDescent="0.25">
      <c r="A30" s="11" t="s">
        <v>67</v>
      </c>
      <c r="B30" s="36">
        <v>10564</v>
      </c>
      <c r="C30" s="36">
        <v>13756</v>
      </c>
      <c r="D30" s="36">
        <v>129736</v>
      </c>
      <c r="E30" s="36">
        <v>152612</v>
      </c>
      <c r="F30" s="13">
        <f t="shared" si="0"/>
        <v>17.632731084664243</v>
      </c>
      <c r="G30" s="1"/>
      <c r="H30" s="1"/>
      <c r="I30" s="1"/>
    </row>
    <row r="31" spans="1:9" x14ac:dyDescent="0.25">
      <c r="A31" s="8" t="s">
        <v>68</v>
      </c>
      <c r="B31" s="35">
        <v>23447</v>
      </c>
      <c r="C31" s="35">
        <v>20768</v>
      </c>
      <c r="D31" s="35">
        <v>221203</v>
      </c>
      <c r="E31" s="35">
        <v>255407</v>
      </c>
      <c r="F31" s="10">
        <f t="shared" si="0"/>
        <v>15.462719764198496</v>
      </c>
      <c r="G31" s="1"/>
      <c r="H31" s="1"/>
      <c r="I31" s="1"/>
    </row>
    <row r="32" spans="1:9" x14ac:dyDescent="0.25">
      <c r="A32" s="11" t="s">
        <v>69</v>
      </c>
      <c r="B32" s="36">
        <v>296248</v>
      </c>
      <c r="C32" s="36">
        <v>351484</v>
      </c>
      <c r="D32" s="36">
        <v>3653890</v>
      </c>
      <c r="E32" s="36">
        <v>4206937</v>
      </c>
      <c r="F32" s="13">
        <f t="shared" si="0"/>
        <v>15.135841527796401</v>
      </c>
      <c r="G32" s="1"/>
      <c r="H32" s="1"/>
      <c r="I32" s="1"/>
    </row>
    <row r="33" spans="1:9" x14ac:dyDescent="0.25">
      <c r="A33" s="8" t="s">
        <v>70</v>
      </c>
      <c r="B33" s="35">
        <v>14127</v>
      </c>
      <c r="C33" s="35">
        <v>18154</v>
      </c>
      <c r="D33" s="35">
        <v>193921</v>
      </c>
      <c r="E33" s="35">
        <v>213123</v>
      </c>
      <c r="F33" s="10">
        <f t="shared" si="0"/>
        <v>9.9019703900041804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0</v>
      </c>
      <c r="D34" s="36">
        <v>16042</v>
      </c>
      <c r="E34" s="36">
        <v>589</v>
      </c>
      <c r="F34" s="13">
        <f t="shared" si="0"/>
        <v>-96.328387981548431</v>
      </c>
      <c r="G34" s="1"/>
      <c r="H34" s="1"/>
      <c r="I34" s="1"/>
    </row>
    <row r="35" spans="1:9" x14ac:dyDescent="0.25">
      <c r="A35" s="14" t="s">
        <v>72</v>
      </c>
      <c r="B35" s="15">
        <f>SUM(B7:B34)</f>
        <v>988322</v>
      </c>
      <c r="C35" s="15">
        <f t="shared" ref="C35:E35" si="1">SUM(C7:C34)</f>
        <v>1054037</v>
      </c>
      <c r="D35" s="15">
        <f t="shared" si="1"/>
        <v>11749298</v>
      </c>
      <c r="E35" s="15">
        <f t="shared" si="1"/>
        <v>12529373</v>
      </c>
      <c r="F35" s="16">
        <f t="shared" si="0"/>
        <v>6.6393328350340539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5623</v>
      </c>
      <c r="C38" s="41">
        <f>D7</f>
        <v>7778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4206937</v>
      </c>
      <c r="G38" s="42">
        <f>LOOKUP(E38,$A$38:$A$65,$C$38:$C$65)</f>
        <v>3653890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147674</v>
      </c>
      <c r="C39" s="41">
        <f t="shared" ref="C39:C65" si="5">D8</f>
        <v>132059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2816556</v>
      </c>
      <c r="G39" s="42">
        <f t="shared" ref="G39:G65" si="8">LOOKUP(E39,$A$38:$A$65,$C$38:$C$65)</f>
        <v>3043268</v>
      </c>
    </row>
    <row r="40" spans="1:9" x14ac:dyDescent="0.25">
      <c r="A40" s="42" t="str">
        <f t="shared" si="3"/>
        <v>ALMERIA</v>
      </c>
      <c r="B40" s="41">
        <f t="shared" si="4"/>
        <v>2767</v>
      </c>
      <c r="C40" s="41">
        <f t="shared" si="5"/>
        <v>1425</v>
      </c>
      <c r="D40" s="41">
        <f t="shared" si="6"/>
        <v>22</v>
      </c>
      <c r="E40" s="42" t="str">
        <f t="shared" si="2"/>
        <v>BARCELONA</v>
      </c>
      <c r="F40" s="42">
        <f t="shared" si="7"/>
        <v>1945734</v>
      </c>
      <c r="G40" s="42">
        <f t="shared" si="8"/>
        <v>1800214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1117765</v>
      </c>
      <c r="G41" s="42">
        <f t="shared" si="8"/>
        <v>1007207</v>
      </c>
    </row>
    <row r="42" spans="1:9" x14ac:dyDescent="0.25">
      <c r="A42" s="42" t="str">
        <f t="shared" si="3"/>
        <v>BAHIA DE ALGECIRAS</v>
      </c>
      <c r="B42" s="41">
        <f t="shared" si="4"/>
        <v>2816556</v>
      </c>
      <c r="C42" s="41">
        <f t="shared" si="5"/>
        <v>3043268</v>
      </c>
      <c r="D42" s="41">
        <f t="shared" si="6"/>
        <v>2</v>
      </c>
      <c r="E42" s="42" t="str">
        <f t="shared" si="2"/>
        <v>BILBAO</v>
      </c>
      <c r="F42" s="42">
        <f t="shared" si="7"/>
        <v>531456</v>
      </c>
      <c r="G42" s="42">
        <f t="shared" si="8"/>
        <v>443464</v>
      </c>
    </row>
    <row r="43" spans="1:9" x14ac:dyDescent="0.25">
      <c r="A43" s="42" t="str">
        <f t="shared" si="3"/>
        <v>BAHIA DE CADIZ</v>
      </c>
      <c r="B43" s="41">
        <f t="shared" si="4"/>
        <v>109187</v>
      </c>
      <c r="C43" s="41">
        <f t="shared" si="5"/>
        <v>106399</v>
      </c>
      <c r="D43" s="41">
        <f t="shared" si="6"/>
        <v>12</v>
      </c>
      <c r="E43" s="42" t="str">
        <f t="shared" si="2"/>
        <v>SANTA CRUZ DE TENERIFE</v>
      </c>
      <c r="F43" s="42">
        <f t="shared" si="7"/>
        <v>357472</v>
      </c>
      <c r="G43" s="42">
        <f t="shared" si="8"/>
        <v>346254</v>
      </c>
    </row>
    <row r="44" spans="1:9" x14ac:dyDescent="0.25">
      <c r="A44" s="42" t="str">
        <f t="shared" si="3"/>
        <v>BALEARES</v>
      </c>
      <c r="B44" s="41">
        <f t="shared" si="4"/>
        <v>78425</v>
      </c>
      <c r="C44" s="41">
        <f t="shared" si="5"/>
        <v>127935</v>
      </c>
      <c r="D44" s="41">
        <f t="shared" si="6"/>
        <v>14</v>
      </c>
      <c r="E44" s="42" t="str">
        <f t="shared" si="2"/>
        <v>MALAGA</v>
      </c>
      <c r="F44" s="42">
        <f t="shared" si="7"/>
        <v>298401</v>
      </c>
      <c r="G44" s="42">
        <f t="shared" si="8"/>
        <v>289871</v>
      </c>
    </row>
    <row r="45" spans="1:9" x14ac:dyDescent="0.25">
      <c r="A45" s="42" t="str">
        <f t="shared" si="3"/>
        <v>BARCELONA</v>
      </c>
      <c r="B45" s="41">
        <f t="shared" si="4"/>
        <v>1945734</v>
      </c>
      <c r="C45" s="41">
        <f t="shared" si="5"/>
        <v>1800214</v>
      </c>
      <c r="D45" s="41">
        <f t="shared" si="6"/>
        <v>3</v>
      </c>
      <c r="E45" s="42" t="str">
        <f t="shared" si="2"/>
        <v>TARRAGONA</v>
      </c>
      <c r="F45" s="42">
        <f t="shared" si="7"/>
        <v>255407</v>
      </c>
      <c r="G45" s="42">
        <f t="shared" si="8"/>
        <v>221203</v>
      </c>
    </row>
    <row r="46" spans="1:9" x14ac:dyDescent="0.25">
      <c r="A46" s="42" t="str">
        <f t="shared" si="3"/>
        <v>BILBAO</v>
      </c>
      <c r="B46" s="41">
        <f t="shared" si="4"/>
        <v>531456</v>
      </c>
      <c r="C46" s="41">
        <f t="shared" si="5"/>
        <v>443464</v>
      </c>
      <c r="D46" s="41">
        <f t="shared" si="6"/>
        <v>5</v>
      </c>
      <c r="E46" s="42" t="str">
        <f t="shared" si="2"/>
        <v>VIGO</v>
      </c>
      <c r="F46" s="42">
        <f t="shared" si="7"/>
        <v>213123</v>
      </c>
      <c r="G46" s="42">
        <f t="shared" si="8"/>
        <v>193921</v>
      </c>
    </row>
    <row r="47" spans="1:9" x14ac:dyDescent="0.25">
      <c r="A47" s="42" t="str">
        <f t="shared" si="3"/>
        <v>CARTAGENA</v>
      </c>
      <c r="B47" s="41">
        <f t="shared" si="4"/>
        <v>64657</v>
      </c>
      <c r="C47" s="41">
        <f t="shared" si="5"/>
        <v>58680</v>
      </c>
      <c r="D47" s="41">
        <f t="shared" si="6"/>
        <v>15</v>
      </c>
      <c r="E47" s="42" t="str">
        <f t="shared" si="2"/>
        <v>SEVILLA</v>
      </c>
      <c r="F47" s="42">
        <f t="shared" si="7"/>
        <v>152612</v>
      </c>
      <c r="G47" s="42">
        <f t="shared" si="8"/>
        <v>129736</v>
      </c>
    </row>
    <row r="48" spans="1:9" x14ac:dyDescent="0.25">
      <c r="A48" s="42" t="str">
        <f t="shared" si="3"/>
        <v>CASTELLON</v>
      </c>
      <c r="B48" s="41">
        <f t="shared" si="4"/>
        <v>103956</v>
      </c>
      <c r="C48" s="41">
        <f t="shared" si="5"/>
        <v>67075</v>
      </c>
      <c r="D48" s="41">
        <f t="shared" si="6"/>
        <v>13</v>
      </c>
      <c r="E48" s="42" t="str">
        <f t="shared" si="2"/>
        <v>ALICANTE</v>
      </c>
      <c r="F48" s="42">
        <f t="shared" si="7"/>
        <v>147674</v>
      </c>
      <c r="G48" s="42">
        <f t="shared" si="8"/>
        <v>132059</v>
      </c>
    </row>
    <row r="49" spans="1:7" x14ac:dyDescent="0.25">
      <c r="A49" s="42" t="str">
        <f t="shared" si="3"/>
        <v>CEUTA</v>
      </c>
      <c r="B49" s="41">
        <f t="shared" si="4"/>
        <v>9571</v>
      </c>
      <c r="C49" s="41">
        <f t="shared" si="5"/>
        <v>13464</v>
      </c>
      <c r="D49" s="41">
        <f t="shared" si="6"/>
        <v>19</v>
      </c>
      <c r="E49" s="42" t="str">
        <f t="shared" si="2"/>
        <v>BAHIA DE CADIZ</v>
      </c>
      <c r="F49" s="42">
        <f t="shared" si="7"/>
        <v>109187</v>
      </c>
      <c r="G49" s="42">
        <f t="shared" si="8"/>
        <v>106399</v>
      </c>
    </row>
    <row r="50" spans="1:7" x14ac:dyDescent="0.25">
      <c r="A50" s="42" t="str">
        <f t="shared" si="3"/>
        <v>FERROL-SAN CIBRAO</v>
      </c>
      <c r="B50" s="41">
        <f t="shared" si="4"/>
        <v>439</v>
      </c>
      <c r="C50" s="41">
        <f t="shared" si="5"/>
        <v>401</v>
      </c>
      <c r="D50" s="41">
        <f t="shared" si="6"/>
        <v>25</v>
      </c>
      <c r="E50" s="42" t="str">
        <f t="shared" si="2"/>
        <v>CASTELLON</v>
      </c>
      <c r="F50" s="42">
        <f t="shared" si="7"/>
        <v>103956</v>
      </c>
      <c r="G50" s="42">
        <f t="shared" si="8"/>
        <v>67075</v>
      </c>
    </row>
    <row r="51" spans="1:7" x14ac:dyDescent="0.25">
      <c r="A51" s="42" t="str">
        <f t="shared" si="3"/>
        <v>GIJON</v>
      </c>
      <c r="B51" s="41">
        <f t="shared" si="4"/>
        <v>35571</v>
      </c>
      <c r="C51" s="41">
        <f t="shared" si="5"/>
        <v>27465</v>
      </c>
      <c r="D51" s="41">
        <f t="shared" si="6"/>
        <v>17</v>
      </c>
      <c r="E51" s="42" t="str">
        <f t="shared" si="2"/>
        <v>BALEARES</v>
      </c>
      <c r="F51" s="42">
        <f t="shared" si="7"/>
        <v>78425</v>
      </c>
      <c r="G51" s="42">
        <f t="shared" si="8"/>
        <v>127935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64657</v>
      </c>
      <c r="G52" s="42">
        <f t="shared" si="8"/>
        <v>58680</v>
      </c>
    </row>
    <row r="53" spans="1:7" x14ac:dyDescent="0.25">
      <c r="A53" s="42" t="str">
        <f t="shared" si="3"/>
        <v>LAS PALMAS</v>
      </c>
      <c r="B53" s="41">
        <f t="shared" si="4"/>
        <v>1117765</v>
      </c>
      <c r="C53" s="41">
        <f t="shared" si="5"/>
        <v>1007207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48675</v>
      </c>
      <c r="G53" s="42">
        <f t="shared" si="8"/>
        <v>30590</v>
      </c>
    </row>
    <row r="54" spans="1:7" x14ac:dyDescent="0.25">
      <c r="A54" s="42" t="str">
        <f t="shared" si="3"/>
        <v>MALAGA</v>
      </c>
      <c r="B54" s="41">
        <f t="shared" si="4"/>
        <v>298401</v>
      </c>
      <c r="C54" s="41">
        <f t="shared" si="5"/>
        <v>289871</v>
      </c>
      <c r="D54" s="41">
        <f t="shared" si="6"/>
        <v>7</v>
      </c>
      <c r="E54" s="42" t="str">
        <f t="shared" si="2"/>
        <v>GIJON</v>
      </c>
      <c r="F54" s="42">
        <f t="shared" si="7"/>
        <v>35571</v>
      </c>
      <c r="G54" s="42">
        <f t="shared" si="8"/>
        <v>27465</v>
      </c>
    </row>
    <row r="55" spans="1:7" x14ac:dyDescent="0.25">
      <c r="A55" s="42" t="str">
        <f t="shared" si="3"/>
        <v>MARIN Y RIA DE PONTEVEDRA</v>
      </c>
      <c r="B55" s="41">
        <f t="shared" si="4"/>
        <v>48675</v>
      </c>
      <c r="C55" s="41">
        <f t="shared" si="5"/>
        <v>30590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22389</v>
      </c>
      <c r="G55" s="42">
        <f t="shared" si="8"/>
        <v>25546</v>
      </c>
    </row>
    <row r="56" spans="1:7" x14ac:dyDescent="0.25">
      <c r="A56" s="42" t="str">
        <f t="shared" si="3"/>
        <v>MELILLA</v>
      </c>
      <c r="B56" s="41">
        <f t="shared" si="4"/>
        <v>22389</v>
      </c>
      <c r="C56" s="41">
        <f t="shared" si="5"/>
        <v>25546</v>
      </c>
      <c r="D56" s="41">
        <f t="shared" si="6"/>
        <v>18</v>
      </c>
      <c r="E56" s="42" t="str">
        <f t="shared" si="2"/>
        <v>CEUTA</v>
      </c>
      <c r="F56" s="42">
        <f t="shared" si="9"/>
        <v>9571</v>
      </c>
      <c r="G56" s="42">
        <f t="shared" si="8"/>
        <v>13464</v>
      </c>
    </row>
    <row r="57" spans="1:7" x14ac:dyDescent="0.25">
      <c r="A57" s="42" t="str">
        <f t="shared" si="3"/>
        <v>MOTRIL</v>
      </c>
      <c r="B57" s="41">
        <f t="shared" si="4"/>
        <v>2867</v>
      </c>
      <c r="C57" s="41">
        <f t="shared" si="5"/>
        <v>948</v>
      </c>
      <c r="D57" s="41">
        <f t="shared" si="6"/>
        <v>21</v>
      </c>
      <c r="E57" s="42" t="str">
        <f t="shared" si="2"/>
        <v>A CORUÑA</v>
      </c>
      <c r="F57" s="42">
        <f t="shared" si="9"/>
        <v>5623</v>
      </c>
      <c r="G57" s="42">
        <f t="shared" si="8"/>
        <v>7778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2867</v>
      </c>
      <c r="G58" s="42">
        <f t="shared" si="8"/>
        <v>948</v>
      </c>
    </row>
    <row r="59" spans="1:7" x14ac:dyDescent="0.25">
      <c r="A59" s="42" t="str">
        <f t="shared" si="3"/>
        <v>SANTA CRUZ DE TENERIFE</v>
      </c>
      <c r="B59" s="41">
        <f t="shared" si="4"/>
        <v>357472</v>
      </c>
      <c r="C59" s="41">
        <f t="shared" si="5"/>
        <v>346254</v>
      </c>
      <c r="D59" s="41">
        <f t="shared" si="6"/>
        <v>6</v>
      </c>
      <c r="E59" s="42" t="str">
        <f t="shared" si="2"/>
        <v>ALMERIA</v>
      </c>
      <c r="F59" s="42">
        <f t="shared" si="9"/>
        <v>2767</v>
      </c>
      <c r="G59" s="42">
        <f t="shared" si="8"/>
        <v>1425</v>
      </c>
    </row>
    <row r="60" spans="1:7" x14ac:dyDescent="0.25">
      <c r="A60" s="42" t="str">
        <f t="shared" si="3"/>
        <v>SANTANDER</v>
      </c>
      <c r="B60" s="41">
        <f t="shared" si="4"/>
        <v>1520</v>
      </c>
      <c r="C60" s="41">
        <f t="shared" si="5"/>
        <v>1888</v>
      </c>
      <c r="D60" s="41">
        <f t="shared" si="6"/>
        <v>23</v>
      </c>
      <c r="E60" s="42" t="str">
        <f t="shared" si="2"/>
        <v>SANTANDER</v>
      </c>
      <c r="F60" s="42">
        <f t="shared" si="9"/>
        <v>1520</v>
      </c>
      <c r="G60" s="42">
        <f t="shared" si="8"/>
        <v>1888</v>
      </c>
    </row>
    <row r="61" spans="1:7" x14ac:dyDescent="0.25">
      <c r="A61" s="42" t="str">
        <f t="shared" si="3"/>
        <v>SEVILLA</v>
      </c>
      <c r="B61" s="41">
        <f t="shared" si="4"/>
        <v>152612</v>
      </c>
      <c r="C61" s="41">
        <f t="shared" si="5"/>
        <v>129736</v>
      </c>
      <c r="D61" s="41">
        <f t="shared" si="6"/>
        <v>10</v>
      </c>
      <c r="E61" s="42" t="str">
        <f t="shared" si="2"/>
        <v>VILAGARCIA</v>
      </c>
      <c r="F61" s="42">
        <f t="shared" si="9"/>
        <v>589</v>
      </c>
      <c r="G61" s="42">
        <f t="shared" si="8"/>
        <v>16042</v>
      </c>
    </row>
    <row r="62" spans="1:7" x14ac:dyDescent="0.25">
      <c r="A62" s="42" t="str">
        <f t="shared" si="3"/>
        <v>TARRAGONA</v>
      </c>
      <c r="B62" s="41">
        <f t="shared" si="4"/>
        <v>255407</v>
      </c>
      <c r="C62" s="41">
        <f t="shared" si="5"/>
        <v>221203</v>
      </c>
      <c r="D62" s="41">
        <f t="shared" si="6"/>
        <v>8</v>
      </c>
      <c r="E62" s="42" t="str">
        <f t="shared" si="2"/>
        <v>FERROL-SAN CIBRAO</v>
      </c>
      <c r="F62" s="42">
        <f t="shared" si="9"/>
        <v>439</v>
      </c>
      <c r="G62" s="42">
        <f t="shared" si="8"/>
        <v>401</v>
      </c>
    </row>
    <row r="63" spans="1:7" x14ac:dyDescent="0.25">
      <c r="A63" s="42" t="str">
        <f t="shared" si="3"/>
        <v>VALENCIA</v>
      </c>
      <c r="B63" s="41">
        <f t="shared" si="4"/>
        <v>4206937</v>
      </c>
      <c r="C63" s="41">
        <f t="shared" si="5"/>
        <v>3653890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213123</v>
      </c>
      <c r="C64" s="41">
        <f t="shared" si="5"/>
        <v>193921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16042</v>
      </c>
      <c r="D65" s="41">
        <f t="shared" si="6"/>
        <v>24</v>
      </c>
      <c r="E65" s="42" t="str">
        <f t="shared" si="2"/>
        <v>AVILES</v>
      </c>
      <c r="F65" s="42">
        <f t="shared" si="9"/>
        <v>0</v>
      </c>
      <c r="G65" s="42">
        <f t="shared" si="8"/>
        <v>2575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28</v>
      </c>
      <c r="D8" s="38">
        <v>76</v>
      </c>
      <c r="E8" s="38">
        <v>430</v>
      </c>
      <c r="F8" s="13">
        <f t="shared" ref="F8:F35" si="0">((E8*100)/D8)-100</f>
        <v>465.78947368421052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255035</v>
      </c>
      <c r="C11" s="37">
        <v>206930</v>
      </c>
      <c r="D11" s="37">
        <v>2890851</v>
      </c>
      <c r="E11" s="37">
        <v>2622487</v>
      </c>
      <c r="F11" s="10">
        <f t="shared" si="0"/>
        <v>-9.2832179866758935</v>
      </c>
      <c r="G11" s="1"/>
      <c r="H11" s="1"/>
      <c r="I11" s="1"/>
    </row>
    <row r="12" spans="1:12" x14ac:dyDescent="0.25">
      <c r="A12" s="11" t="s">
        <v>49</v>
      </c>
      <c r="B12" s="38">
        <v>7</v>
      </c>
      <c r="C12" s="38">
        <v>21</v>
      </c>
      <c r="D12" s="38">
        <v>1030</v>
      </c>
      <c r="E12" s="38">
        <v>969</v>
      </c>
      <c r="F12" s="13">
        <f t="shared" si="0"/>
        <v>-5.9223300970873822</v>
      </c>
      <c r="G12" s="1"/>
      <c r="H12" s="1"/>
      <c r="I12" s="1"/>
    </row>
    <row r="13" spans="1:12" x14ac:dyDescent="0.25">
      <c r="A13" s="8" t="s">
        <v>50</v>
      </c>
      <c r="B13" s="37">
        <v>0</v>
      </c>
      <c r="C13" s="37">
        <v>0</v>
      </c>
      <c r="D13" s="37">
        <v>335</v>
      </c>
      <c r="E13" s="37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38">
        <v>55754</v>
      </c>
      <c r="C14" s="38">
        <v>66607</v>
      </c>
      <c r="D14" s="38">
        <v>606296</v>
      </c>
      <c r="E14" s="38">
        <v>633083</v>
      </c>
      <c r="F14" s="13">
        <f t="shared" si="0"/>
        <v>4.418138994814413</v>
      </c>
      <c r="G14" s="1"/>
      <c r="H14" s="1"/>
      <c r="I14" s="1"/>
    </row>
    <row r="15" spans="1:12" x14ac:dyDescent="0.25">
      <c r="A15" s="8" t="s">
        <v>52</v>
      </c>
      <c r="B15" s="37">
        <v>515</v>
      </c>
      <c r="C15" s="37">
        <v>985</v>
      </c>
      <c r="D15" s="37">
        <v>4646</v>
      </c>
      <c r="E15" s="37">
        <v>6676</v>
      </c>
      <c r="F15" s="10">
        <f t="shared" si="0"/>
        <v>43.693499784761087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111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0</v>
      </c>
      <c r="D17" s="37">
        <v>4</v>
      </c>
      <c r="E17" s="37">
        <v>328</v>
      </c>
      <c r="F17" s="10">
        <f t="shared" si="0"/>
        <v>8100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4</v>
      </c>
      <c r="E18" s="38">
        <v>19</v>
      </c>
      <c r="F18" s="17">
        <f t="shared" si="0"/>
        <v>375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102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44926</v>
      </c>
      <c r="C22" s="38">
        <v>54193</v>
      </c>
      <c r="D22" s="38">
        <v>587662</v>
      </c>
      <c r="E22" s="38">
        <v>674943</v>
      </c>
      <c r="F22" s="13">
        <f t="shared" si="0"/>
        <v>14.852244997975021</v>
      </c>
      <c r="G22" s="1"/>
      <c r="H22" s="1"/>
      <c r="I22" s="1"/>
    </row>
    <row r="23" spans="1:9" x14ac:dyDescent="0.25">
      <c r="A23" s="8" t="s">
        <v>60</v>
      </c>
      <c r="B23" s="37">
        <v>23773</v>
      </c>
      <c r="C23" s="37">
        <v>20597</v>
      </c>
      <c r="D23" s="37">
        <v>273976</v>
      </c>
      <c r="E23" s="37">
        <v>279643</v>
      </c>
      <c r="F23" s="10">
        <f t="shared" si="0"/>
        <v>2.0684293514760412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379</v>
      </c>
      <c r="D24" s="38">
        <v>61</v>
      </c>
      <c r="E24" s="38">
        <v>2304</v>
      </c>
      <c r="F24" s="13">
        <f t="shared" si="0"/>
        <v>3677.0491803278687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2</v>
      </c>
      <c r="C26" s="38">
        <v>0</v>
      </c>
      <c r="D26" s="38">
        <v>2</v>
      </c>
      <c r="E26" s="38">
        <v>4</v>
      </c>
      <c r="F26" s="13">
        <f t="shared" si="0"/>
        <v>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1091</v>
      </c>
      <c r="C28" s="38">
        <v>1378</v>
      </c>
      <c r="D28" s="38">
        <v>16725</v>
      </c>
      <c r="E28" s="38">
        <v>15928</v>
      </c>
      <c r="F28" s="13">
        <f t="shared" si="0"/>
        <v>-4.7653213751868435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70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67</v>
      </c>
      <c r="B30" s="38">
        <v>4</v>
      </c>
      <c r="C30" s="38">
        <v>0</v>
      </c>
      <c r="D30" s="38">
        <v>273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17840</v>
      </c>
      <c r="C31" s="37">
        <v>13932</v>
      </c>
      <c r="D31" s="37">
        <v>152187</v>
      </c>
      <c r="E31" s="37">
        <v>184709</v>
      </c>
      <c r="F31" s="10">
        <f t="shared" si="0"/>
        <v>21.369762200450765</v>
      </c>
      <c r="G31" s="1"/>
      <c r="H31" s="1"/>
      <c r="I31" s="1"/>
    </row>
    <row r="32" spans="1:9" x14ac:dyDescent="0.25">
      <c r="A32" s="11" t="s">
        <v>69</v>
      </c>
      <c r="B32" s="38">
        <v>152484</v>
      </c>
      <c r="C32" s="38">
        <v>184649</v>
      </c>
      <c r="D32" s="38">
        <v>1824636</v>
      </c>
      <c r="E32" s="38">
        <v>2155551</v>
      </c>
      <c r="F32" s="13">
        <f t="shared" si="0"/>
        <v>18.135946018822381</v>
      </c>
      <c r="G32" s="1"/>
      <c r="H32" s="1"/>
      <c r="I32" s="1"/>
    </row>
    <row r="33" spans="1:9" x14ac:dyDescent="0.25">
      <c r="A33" s="8" t="s">
        <v>70</v>
      </c>
      <c r="B33" s="37">
        <v>544</v>
      </c>
      <c r="C33" s="37">
        <v>647</v>
      </c>
      <c r="D33" s="37">
        <v>7243</v>
      </c>
      <c r="E33" s="37">
        <v>9340</v>
      </c>
      <c r="F33" s="10">
        <f t="shared" si="0"/>
        <v>28.952091674720407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0</v>
      </c>
      <c r="D34" s="38">
        <v>619</v>
      </c>
      <c r="E34" s="38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72</v>
      </c>
      <c r="B35" s="15">
        <f>SUM(B7:B34)</f>
        <v>551975</v>
      </c>
      <c r="C35" s="15">
        <f t="shared" ref="C35:E35" si="1">SUM(C7:C34)</f>
        <v>550346</v>
      </c>
      <c r="D35" s="15">
        <f t="shared" si="1"/>
        <v>6366696</v>
      </c>
      <c r="E35" s="15">
        <f t="shared" si="1"/>
        <v>6586627</v>
      </c>
      <c r="F35" s="16">
        <f t="shared" si="0"/>
        <v>3.4543976970158496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2622487</v>
      </c>
      <c r="G38" s="42">
        <f>LOOKUP(E38,$A$38:$A$65,$C$38:$C$65)</f>
        <v>2890851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430</v>
      </c>
      <c r="C39" s="41">
        <f t="shared" ref="C39:C65" si="5">D8</f>
        <v>76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2155551</v>
      </c>
      <c r="G39" s="42">
        <f t="shared" ref="G39:G65" si="8">LOOKUP(E39,$A$38:$A$65,$C$38:$C$65)</f>
        <v>1824636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674943</v>
      </c>
      <c r="G40" s="42">
        <f t="shared" si="8"/>
        <v>587662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633083</v>
      </c>
      <c r="G41" s="42">
        <f t="shared" si="8"/>
        <v>606296</v>
      </c>
    </row>
    <row r="42" spans="1:9" x14ac:dyDescent="0.25">
      <c r="A42" s="42" t="str">
        <f t="shared" si="3"/>
        <v>BAHIA DE ALGECIRAS</v>
      </c>
      <c r="B42" s="41">
        <f t="shared" si="4"/>
        <v>2622487</v>
      </c>
      <c r="C42" s="41">
        <f t="shared" si="5"/>
        <v>2890851</v>
      </c>
      <c r="D42" s="41">
        <f t="shared" si="6"/>
        <v>1</v>
      </c>
      <c r="E42" s="42" t="str">
        <f t="shared" si="2"/>
        <v>MALAGA</v>
      </c>
      <c r="F42" s="42">
        <f t="shared" si="7"/>
        <v>279643</v>
      </c>
      <c r="G42" s="42">
        <f t="shared" si="8"/>
        <v>273976</v>
      </c>
    </row>
    <row r="43" spans="1:9" x14ac:dyDescent="0.25">
      <c r="A43" s="42" t="str">
        <f t="shared" si="3"/>
        <v>BAHIA DE CADIZ</v>
      </c>
      <c r="B43" s="41">
        <f t="shared" si="4"/>
        <v>969</v>
      </c>
      <c r="C43" s="41">
        <f t="shared" si="5"/>
        <v>1030</v>
      </c>
      <c r="D43" s="41">
        <f t="shared" si="6"/>
        <v>11</v>
      </c>
      <c r="E43" s="42" t="str">
        <f t="shared" si="2"/>
        <v>TARRAGONA</v>
      </c>
      <c r="F43" s="42">
        <f t="shared" si="7"/>
        <v>184709</v>
      </c>
      <c r="G43" s="42">
        <f t="shared" si="8"/>
        <v>152187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335</v>
      </c>
      <c r="D44" s="41">
        <f t="shared" si="6"/>
        <v>28</v>
      </c>
      <c r="E44" s="42" t="str">
        <f t="shared" si="2"/>
        <v>SANTA CRUZ DE TENERIFE</v>
      </c>
      <c r="F44" s="42">
        <f t="shared" si="7"/>
        <v>15928</v>
      </c>
      <c r="G44" s="42">
        <f t="shared" si="8"/>
        <v>16725</v>
      </c>
    </row>
    <row r="45" spans="1:9" x14ac:dyDescent="0.25">
      <c r="A45" s="42" t="str">
        <f t="shared" si="3"/>
        <v>BARCELONA</v>
      </c>
      <c r="B45" s="41">
        <f t="shared" si="4"/>
        <v>633083</v>
      </c>
      <c r="C45" s="41">
        <f t="shared" si="5"/>
        <v>606296</v>
      </c>
      <c r="D45" s="41">
        <f t="shared" si="6"/>
        <v>4</v>
      </c>
      <c r="E45" s="42" t="str">
        <f t="shared" si="2"/>
        <v>VIGO</v>
      </c>
      <c r="F45" s="42">
        <f t="shared" si="7"/>
        <v>9340</v>
      </c>
      <c r="G45" s="42">
        <f t="shared" si="8"/>
        <v>7243</v>
      </c>
    </row>
    <row r="46" spans="1:9" x14ac:dyDescent="0.25">
      <c r="A46" s="42" t="str">
        <f t="shared" si="3"/>
        <v>BILBAO</v>
      </c>
      <c r="B46" s="41">
        <f t="shared" si="4"/>
        <v>6676</v>
      </c>
      <c r="C46" s="41">
        <f t="shared" si="5"/>
        <v>4646</v>
      </c>
      <c r="D46" s="41">
        <f t="shared" si="6"/>
        <v>9</v>
      </c>
      <c r="E46" s="42" t="str">
        <f t="shared" si="2"/>
        <v>BILBAO</v>
      </c>
      <c r="F46" s="42">
        <f t="shared" si="7"/>
        <v>6676</v>
      </c>
      <c r="G46" s="42">
        <f t="shared" si="8"/>
        <v>4646</v>
      </c>
    </row>
    <row r="47" spans="1:9" x14ac:dyDescent="0.25">
      <c r="A47" s="42" t="str">
        <f t="shared" si="3"/>
        <v>CARTAGENA</v>
      </c>
      <c r="B47" s="41">
        <f t="shared" si="4"/>
        <v>111</v>
      </c>
      <c r="C47" s="41">
        <f t="shared" si="5"/>
        <v>0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2304</v>
      </c>
      <c r="G47" s="42">
        <f t="shared" si="8"/>
        <v>61</v>
      </c>
    </row>
    <row r="48" spans="1:9" x14ac:dyDescent="0.25">
      <c r="A48" s="42" t="str">
        <f t="shared" si="3"/>
        <v>CASTELLON</v>
      </c>
      <c r="B48" s="41">
        <f t="shared" si="4"/>
        <v>328</v>
      </c>
      <c r="C48" s="41">
        <f t="shared" si="5"/>
        <v>4</v>
      </c>
      <c r="D48" s="41">
        <f t="shared" si="6"/>
        <v>13</v>
      </c>
      <c r="E48" s="42" t="str">
        <f t="shared" si="2"/>
        <v>BAHIA DE CADIZ</v>
      </c>
      <c r="F48" s="42">
        <f t="shared" si="7"/>
        <v>969</v>
      </c>
      <c r="G48" s="42">
        <f t="shared" si="8"/>
        <v>1030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4</v>
      </c>
      <c r="D49" s="41">
        <f t="shared" si="6"/>
        <v>16</v>
      </c>
      <c r="E49" s="42" t="str">
        <f t="shared" si="2"/>
        <v>ALICANTE</v>
      </c>
      <c r="F49" s="42">
        <f t="shared" si="7"/>
        <v>430</v>
      </c>
      <c r="G49" s="42">
        <f t="shared" si="8"/>
        <v>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328</v>
      </c>
      <c r="G50" s="42">
        <f t="shared" si="8"/>
        <v>4</v>
      </c>
    </row>
    <row r="51" spans="1:7" x14ac:dyDescent="0.25">
      <c r="A51" s="42" t="str">
        <f t="shared" si="3"/>
        <v>GIJON</v>
      </c>
      <c r="B51" s="41">
        <f t="shared" si="4"/>
        <v>102</v>
      </c>
      <c r="C51" s="41">
        <f t="shared" si="5"/>
        <v>0</v>
      </c>
      <c r="D51" s="41">
        <f t="shared" si="6"/>
        <v>15</v>
      </c>
      <c r="E51" s="42" t="str">
        <f t="shared" si="2"/>
        <v>CARTAGENA</v>
      </c>
      <c r="F51" s="42">
        <f t="shared" si="7"/>
        <v>111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102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674943</v>
      </c>
      <c r="C53" s="41">
        <f t="shared" si="5"/>
        <v>587662</v>
      </c>
      <c r="D53" s="41">
        <f t="shared" si="6"/>
        <v>3</v>
      </c>
      <c r="E53" s="42" t="str">
        <f t="shared" si="2"/>
        <v>CEUTA</v>
      </c>
      <c r="F53" s="42">
        <f t="shared" si="7"/>
        <v>19</v>
      </c>
      <c r="G53" s="42">
        <f t="shared" si="8"/>
        <v>4</v>
      </c>
    </row>
    <row r="54" spans="1:7" x14ac:dyDescent="0.25">
      <c r="A54" s="42" t="str">
        <f t="shared" si="3"/>
        <v>MALAGA</v>
      </c>
      <c r="B54" s="41">
        <f t="shared" si="4"/>
        <v>279643</v>
      </c>
      <c r="C54" s="41">
        <f t="shared" si="5"/>
        <v>273976</v>
      </c>
      <c r="D54" s="41">
        <f t="shared" si="6"/>
        <v>5</v>
      </c>
      <c r="E54" s="42" t="str">
        <f t="shared" si="2"/>
        <v>MOTRIL</v>
      </c>
      <c r="F54" s="42">
        <f t="shared" si="7"/>
        <v>4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2304</v>
      </c>
      <c r="C55" s="41">
        <f t="shared" si="5"/>
        <v>61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2</v>
      </c>
      <c r="D57" s="41">
        <f t="shared" si="6"/>
        <v>17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15928</v>
      </c>
      <c r="C59" s="41">
        <f t="shared" si="5"/>
        <v>16725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70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273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184709</v>
      </c>
      <c r="C62" s="41">
        <f t="shared" si="5"/>
        <v>152187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2155551</v>
      </c>
      <c r="C63" s="41">
        <f t="shared" si="5"/>
        <v>1824636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9340</v>
      </c>
      <c r="C64" s="41">
        <f t="shared" si="5"/>
        <v>7243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619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4</v>
      </c>
      <c r="C7" s="9">
        <v>24</v>
      </c>
      <c r="D7" s="9">
        <v>513</v>
      </c>
      <c r="E7" s="9">
        <v>85</v>
      </c>
      <c r="F7" s="10">
        <f>((E7*100)/D7)-100</f>
        <v>-83.430799220272903</v>
      </c>
      <c r="G7" s="1"/>
      <c r="H7" s="1"/>
      <c r="I7" s="1"/>
    </row>
    <row r="8" spans="1:12" x14ac:dyDescent="0.25">
      <c r="A8" s="11" t="s">
        <v>45</v>
      </c>
      <c r="B8" s="12">
        <v>10364</v>
      </c>
      <c r="C8" s="12">
        <v>9331</v>
      </c>
      <c r="D8" s="12">
        <v>121159</v>
      </c>
      <c r="E8" s="12">
        <v>124060</v>
      </c>
      <c r="F8" s="13">
        <f t="shared" ref="F8:F35" si="0">((E8*100)/D8)-100</f>
        <v>2.3943743345521113</v>
      </c>
      <c r="G8" s="1"/>
      <c r="H8" s="1"/>
      <c r="I8" s="1"/>
    </row>
    <row r="9" spans="1:12" x14ac:dyDescent="0.25">
      <c r="A9" s="8" t="s">
        <v>46</v>
      </c>
      <c r="B9" s="9">
        <v>230</v>
      </c>
      <c r="C9" s="9">
        <v>205</v>
      </c>
      <c r="D9" s="9">
        <v>666</v>
      </c>
      <c r="E9" s="9">
        <v>2552</v>
      </c>
      <c r="F9" s="10">
        <f t="shared" si="0"/>
        <v>283.18318318318319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2384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715</v>
      </c>
      <c r="C11" s="9">
        <v>826</v>
      </c>
      <c r="D11" s="9">
        <v>10687</v>
      </c>
      <c r="E11" s="9">
        <v>9839</v>
      </c>
      <c r="F11" s="10">
        <f t="shared" si="0"/>
        <v>-7.9348741461588901</v>
      </c>
      <c r="G11" s="1"/>
      <c r="H11" s="1"/>
      <c r="I11" s="1"/>
    </row>
    <row r="12" spans="1:12" x14ac:dyDescent="0.25">
      <c r="A12" s="11" t="s">
        <v>49</v>
      </c>
      <c r="B12" s="12">
        <v>5521</v>
      </c>
      <c r="C12" s="12">
        <v>4361</v>
      </c>
      <c r="D12" s="12">
        <v>60325</v>
      </c>
      <c r="E12" s="12">
        <v>62262</v>
      </c>
      <c r="F12" s="13">
        <f t="shared" si="0"/>
        <v>3.2109407376709527</v>
      </c>
      <c r="G12" s="1"/>
      <c r="H12" s="1"/>
      <c r="I12" s="1"/>
    </row>
    <row r="13" spans="1:12" x14ac:dyDescent="0.25">
      <c r="A13" s="8" t="s">
        <v>50</v>
      </c>
      <c r="B13" s="9">
        <v>5797</v>
      </c>
      <c r="C13" s="9">
        <v>5205</v>
      </c>
      <c r="D13" s="9">
        <v>127598</v>
      </c>
      <c r="E13" s="9">
        <v>78425</v>
      </c>
      <c r="F13" s="10">
        <f t="shared" si="0"/>
        <v>-38.537437890876035</v>
      </c>
      <c r="G13" s="1"/>
      <c r="H13" s="1"/>
      <c r="I13" s="1"/>
    </row>
    <row r="14" spans="1:12" x14ac:dyDescent="0.25">
      <c r="A14" s="11" t="s">
        <v>51</v>
      </c>
      <c r="B14" s="12">
        <v>17839</v>
      </c>
      <c r="C14" s="12">
        <v>15994</v>
      </c>
      <c r="D14" s="12">
        <v>226128</v>
      </c>
      <c r="E14" s="12">
        <v>197959</v>
      </c>
      <c r="F14" s="13">
        <f t="shared" si="0"/>
        <v>-12.457103941130683</v>
      </c>
      <c r="G14" s="1"/>
      <c r="H14" s="1"/>
      <c r="I14" s="1"/>
    </row>
    <row r="15" spans="1:12" x14ac:dyDescent="0.25">
      <c r="A15" s="8" t="s">
        <v>52</v>
      </c>
      <c r="B15" s="9">
        <v>4195</v>
      </c>
      <c r="C15" s="9">
        <v>4718</v>
      </c>
      <c r="D15" s="9">
        <v>54314</v>
      </c>
      <c r="E15" s="9">
        <v>51095</v>
      </c>
      <c r="F15" s="10">
        <f t="shared" si="0"/>
        <v>-5.9266487461796231</v>
      </c>
      <c r="G15" s="1"/>
      <c r="H15" s="1"/>
      <c r="I15" s="1"/>
    </row>
    <row r="16" spans="1:12" x14ac:dyDescent="0.25">
      <c r="A16" s="11" t="s">
        <v>53</v>
      </c>
      <c r="B16" s="12">
        <v>2390</v>
      </c>
      <c r="C16" s="12">
        <v>3618</v>
      </c>
      <c r="D16" s="12">
        <v>30765</v>
      </c>
      <c r="E16" s="12">
        <v>44080</v>
      </c>
      <c r="F16" s="13">
        <f t="shared" si="0"/>
        <v>43.279700958881847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309</v>
      </c>
      <c r="D17" s="9">
        <v>553</v>
      </c>
      <c r="E17" s="9">
        <v>3156</v>
      </c>
      <c r="F17" s="10">
        <f t="shared" si="0"/>
        <v>470.70524412296561</v>
      </c>
      <c r="G17" s="1"/>
      <c r="H17" s="1"/>
      <c r="I17" s="1"/>
    </row>
    <row r="18" spans="1:9" x14ac:dyDescent="0.25">
      <c r="A18" s="11" t="s">
        <v>55</v>
      </c>
      <c r="B18" s="12">
        <v>830</v>
      </c>
      <c r="C18" s="12">
        <v>701</v>
      </c>
      <c r="D18" s="12">
        <v>12696</v>
      </c>
      <c r="E18" s="12">
        <v>8768</v>
      </c>
      <c r="F18" s="13">
        <f t="shared" si="0"/>
        <v>-30.938878386893506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875</v>
      </c>
      <c r="C20" s="12">
        <v>1083</v>
      </c>
      <c r="D20" s="12">
        <v>10394</v>
      </c>
      <c r="E20" s="12">
        <v>10897</v>
      </c>
      <c r="F20" s="13">
        <f t="shared" si="0"/>
        <v>4.8393303829132179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27983</v>
      </c>
      <c r="C22" s="12">
        <v>30423</v>
      </c>
      <c r="D22" s="12">
        <v>330451</v>
      </c>
      <c r="E22" s="12">
        <v>347861</v>
      </c>
      <c r="F22" s="13">
        <f t="shared" si="0"/>
        <v>5.2685572142314641</v>
      </c>
      <c r="G22" s="1"/>
      <c r="H22" s="1"/>
      <c r="I22" s="1"/>
    </row>
    <row r="23" spans="1:9" x14ac:dyDescent="0.25">
      <c r="A23" s="8" t="s">
        <v>60</v>
      </c>
      <c r="B23" s="9">
        <v>829</v>
      </c>
      <c r="C23" s="9">
        <v>926</v>
      </c>
      <c r="D23" s="9">
        <v>11737</v>
      </c>
      <c r="E23" s="9">
        <v>12214</v>
      </c>
      <c r="F23" s="10">
        <f t="shared" si="0"/>
        <v>4.0640708869387367</v>
      </c>
      <c r="G23" s="1"/>
      <c r="H23" s="1"/>
      <c r="I23" s="1"/>
    </row>
    <row r="24" spans="1:9" x14ac:dyDescent="0.25">
      <c r="A24" s="11" t="s">
        <v>61</v>
      </c>
      <c r="B24" s="12">
        <v>1654</v>
      </c>
      <c r="C24" s="12">
        <v>2511</v>
      </c>
      <c r="D24" s="12">
        <v>14965</v>
      </c>
      <c r="E24" s="12">
        <v>28385</v>
      </c>
      <c r="F24" s="13">
        <f t="shared" si="0"/>
        <v>89.675910457734716</v>
      </c>
      <c r="G24" s="1"/>
      <c r="H24" s="1"/>
      <c r="I24" s="1"/>
    </row>
    <row r="25" spans="1:9" x14ac:dyDescent="0.25">
      <c r="A25" s="8" t="s">
        <v>62</v>
      </c>
      <c r="B25" s="9">
        <v>1025</v>
      </c>
      <c r="C25" s="9">
        <v>1063</v>
      </c>
      <c r="D25" s="9">
        <v>12623</v>
      </c>
      <c r="E25" s="9">
        <v>13620</v>
      </c>
      <c r="F25" s="10">
        <f t="shared" si="0"/>
        <v>7.8982809157886464</v>
      </c>
      <c r="G25" s="1"/>
      <c r="H25" s="1"/>
      <c r="I25" s="1"/>
    </row>
    <row r="26" spans="1:9" x14ac:dyDescent="0.25">
      <c r="A26" s="11" t="s">
        <v>63</v>
      </c>
      <c r="B26" s="12">
        <v>274</v>
      </c>
      <c r="C26" s="12">
        <v>192</v>
      </c>
      <c r="D26" s="12">
        <v>501</v>
      </c>
      <c r="E26" s="12">
        <v>1101</v>
      </c>
      <c r="F26" s="13">
        <f t="shared" si="0"/>
        <v>119.76047904191617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23919</v>
      </c>
      <c r="C28" s="12">
        <v>25783</v>
      </c>
      <c r="D28" s="12">
        <v>288129</v>
      </c>
      <c r="E28" s="12">
        <v>297343</v>
      </c>
      <c r="F28" s="13">
        <f t="shared" si="0"/>
        <v>3.1978731748626501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8627</v>
      </c>
      <c r="C30" s="12">
        <v>12401</v>
      </c>
      <c r="D30" s="12">
        <v>109290</v>
      </c>
      <c r="E30" s="12">
        <v>130797</v>
      </c>
      <c r="F30" s="13">
        <f t="shared" si="0"/>
        <v>19.67883612407357</v>
      </c>
      <c r="G30" s="1"/>
      <c r="H30" s="1"/>
      <c r="I30" s="1"/>
    </row>
    <row r="31" spans="1:9" x14ac:dyDescent="0.25">
      <c r="A31" s="8" t="s">
        <v>68</v>
      </c>
      <c r="B31" s="9">
        <v>1125</v>
      </c>
      <c r="C31" s="9">
        <v>2099</v>
      </c>
      <c r="D31" s="9">
        <v>14749</v>
      </c>
      <c r="E31" s="9">
        <v>15172</v>
      </c>
      <c r="F31" s="10">
        <f t="shared" si="0"/>
        <v>2.8679910502406898</v>
      </c>
      <c r="G31" s="1"/>
      <c r="H31" s="1"/>
      <c r="I31" s="1"/>
    </row>
    <row r="32" spans="1:9" x14ac:dyDescent="0.25">
      <c r="A32" s="11" t="s">
        <v>69</v>
      </c>
      <c r="B32" s="12">
        <v>9635</v>
      </c>
      <c r="C32" s="12">
        <v>11682</v>
      </c>
      <c r="D32" s="12">
        <v>153414</v>
      </c>
      <c r="E32" s="12">
        <v>135746</v>
      </c>
      <c r="F32" s="13">
        <f t="shared" si="0"/>
        <v>-11.516549988918868</v>
      </c>
      <c r="G32" s="1"/>
      <c r="H32" s="1"/>
      <c r="I32" s="1"/>
    </row>
    <row r="33" spans="1:9" x14ac:dyDescent="0.25">
      <c r="A33" s="8" t="s">
        <v>70</v>
      </c>
      <c r="B33" s="9">
        <v>3505</v>
      </c>
      <c r="C33" s="9">
        <v>3652</v>
      </c>
      <c r="D33" s="9">
        <v>47731</v>
      </c>
      <c r="E33" s="9">
        <v>40665</v>
      </c>
      <c r="F33" s="10">
        <f t="shared" si="0"/>
        <v>-14.803796274957577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10331</v>
      </c>
      <c r="E34" s="12">
        <v>34</v>
      </c>
      <c r="F34" s="13">
        <f t="shared" si="0"/>
        <v>-99.670893427548151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127336</v>
      </c>
      <c r="C35" s="15">
        <f t="shared" ref="C35:E35" si="1">SUM(C7:C34)</f>
        <v>137107</v>
      </c>
      <c r="D35" s="15">
        <f t="shared" si="1"/>
        <v>1652103</v>
      </c>
      <c r="E35" s="15">
        <f t="shared" si="1"/>
        <v>1616116</v>
      </c>
      <c r="F35" s="16">
        <f t="shared" si="0"/>
        <v>-2.1782540192711934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85</v>
      </c>
      <c r="C38" s="41">
        <f>D7</f>
        <v>513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347861</v>
      </c>
      <c r="G38" s="42">
        <f>LOOKUP(E38,$A$38:$A$65,$C$38:$C$65)</f>
        <v>330451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124060</v>
      </c>
      <c r="C39" s="41">
        <f t="shared" ref="C39:C65" si="5">D8</f>
        <v>121159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297343</v>
      </c>
      <c r="G39" s="42">
        <f t="shared" ref="G39:G65" si="8">LOOKUP(E39,$A$38:$A$65,$C$38:$C$65)</f>
        <v>288129</v>
      </c>
    </row>
    <row r="40" spans="1:9" x14ac:dyDescent="0.25">
      <c r="A40" s="42" t="str">
        <f t="shared" si="3"/>
        <v>ALMERIA</v>
      </c>
      <c r="B40" s="41">
        <f t="shared" si="4"/>
        <v>2552</v>
      </c>
      <c r="C40" s="41">
        <f t="shared" si="5"/>
        <v>666</v>
      </c>
      <c r="D40" s="41">
        <f t="shared" si="6"/>
        <v>20</v>
      </c>
      <c r="E40" s="42" t="str">
        <f t="shared" si="2"/>
        <v>BARCELONA</v>
      </c>
      <c r="F40" s="42">
        <f t="shared" si="7"/>
        <v>197959</v>
      </c>
      <c r="G40" s="42">
        <f t="shared" si="8"/>
        <v>226128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2384</v>
      </c>
      <c r="D41" s="41">
        <f t="shared" si="6"/>
        <v>28</v>
      </c>
      <c r="E41" s="42" t="str">
        <f t="shared" si="2"/>
        <v>VALENCIA</v>
      </c>
      <c r="F41" s="42">
        <f t="shared" si="7"/>
        <v>135746</v>
      </c>
      <c r="G41" s="42">
        <f t="shared" si="8"/>
        <v>153414</v>
      </c>
    </row>
    <row r="42" spans="1:9" x14ac:dyDescent="0.25">
      <c r="A42" s="42" t="str">
        <f t="shared" si="3"/>
        <v>BAHIA DE ALGECIRAS</v>
      </c>
      <c r="B42" s="41">
        <f t="shared" si="4"/>
        <v>9839</v>
      </c>
      <c r="C42" s="41">
        <f t="shared" si="5"/>
        <v>10687</v>
      </c>
      <c r="D42" s="41">
        <f t="shared" si="6"/>
        <v>17</v>
      </c>
      <c r="E42" s="42" t="str">
        <f t="shared" si="2"/>
        <v>SEVILLA</v>
      </c>
      <c r="F42" s="42">
        <f t="shared" si="7"/>
        <v>130797</v>
      </c>
      <c r="G42" s="42">
        <f t="shared" si="8"/>
        <v>109290</v>
      </c>
    </row>
    <row r="43" spans="1:9" x14ac:dyDescent="0.25">
      <c r="A43" s="42" t="str">
        <f t="shared" si="3"/>
        <v>BAHIA DE CADIZ</v>
      </c>
      <c r="B43" s="41">
        <f t="shared" si="4"/>
        <v>62262</v>
      </c>
      <c r="C43" s="41">
        <f t="shared" si="5"/>
        <v>60325</v>
      </c>
      <c r="D43" s="41">
        <f t="shared" si="6"/>
        <v>8</v>
      </c>
      <c r="E43" s="42" t="str">
        <f t="shared" si="2"/>
        <v>ALICANTE</v>
      </c>
      <c r="F43" s="42">
        <f t="shared" si="7"/>
        <v>124060</v>
      </c>
      <c r="G43" s="42">
        <f t="shared" si="8"/>
        <v>121159</v>
      </c>
    </row>
    <row r="44" spans="1:9" x14ac:dyDescent="0.25">
      <c r="A44" s="42" t="str">
        <f t="shared" si="3"/>
        <v>BALEARES</v>
      </c>
      <c r="B44" s="41">
        <f t="shared" si="4"/>
        <v>78425</v>
      </c>
      <c r="C44" s="41">
        <f t="shared" si="5"/>
        <v>127598</v>
      </c>
      <c r="D44" s="41">
        <f t="shared" si="6"/>
        <v>7</v>
      </c>
      <c r="E44" s="42" t="str">
        <f t="shared" si="2"/>
        <v>BALEARES</v>
      </c>
      <c r="F44" s="42">
        <f t="shared" si="7"/>
        <v>78425</v>
      </c>
      <c r="G44" s="42">
        <f t="shared" si="8"/>
        <v>127598</v>
      </c>
    </row>
    <row r="45" spans="1:9" x14ac:dyDescent="0.25">
      <c r="A45" s="42" t="str">
        <f t="shared" si="3"/>
        <v>BARCELONA</v>
      </c>
      <c r="B45" s="41">
        <f t="shared" si="4"/>
        <v>197959</v>
      </c>
      <c r="C45" s="41">
        <f t="shared" si="5"/>
        <v>226128</v>
      </c>
      <c r="D45" s="41">
        <f t="shared" si="6"/>
        <v>3</v>
      </c>
      <c r="E45" s="42" t="str">
        <f t="shared" si="2"/>
        <v>BAHIA DE CADIZ</v>
      </c>
      <c r="F45" s="42">
        <f t="shared" si="7"/>
        <v>62262</v>
      </c>
      <c r="G45" s="42">
        <f t="shared" si="8"/>
        <v>60325</v>
      </c>
    </row>
    <row r="46" spans="1:9" x14ac:dyDescent="0.25">
      <c r="A46" s="42" t="str">
        <f t="shared" si="3"/>
        <v>BILBAO</v>
      </c>
      <c r="B46" s="41">
        <f t="shared" si="4"/>
        <v>51095</v>
      </c>
      <c r="C46" s="41">
        <f t="shared" si="5"/>
        <v>54314</v>
      </c>
      <c r="D46" s="41">
        <f t="shared" si="6"/>
        <v>9</v>
      </c>
      <c r="E46" s="42" t="str">
        <f t="shared" si="2"/>
        <v>BILBAO</v>
      </c>
      <c r="F46" s="42">
        <f t="shared" si="7"/>
        <v>51095</v>
      </c>
      <c r="G46" s="42">
        <f t="shared" si="8"/>
        <v>54314</v>
      </c>
    </row>
    <row r="47" spans="1:9" x14ac:dyDescent="0.25">
      <c r="A47" s="42" t="str">
        <f t="shared" si="3"/>
        <v>CARTAGENA</v>
      </c>
      <c r="B47" s="41">
        <f t="shared" si="4"/>
        <v>44080</v>
      </c>
      <c r="C47" s="41">
        <f t="shared" si="5"/>
        <v>30765</v>
      </c>
      <c r="D47" s="41">
        <f t="shared" si="6"/>
        <v>10</v>
      </c>
      <c r="E47" s="42" t="str">
        <f t="shared" si="2"/>
        <v>CARTAGENA</v>
      </c>
      <c r="F47" s="42">
        <f t="shared" si="7"/>
        <v>44080</v>
      </c>
      <c r="G47" s="42">
        <f t="shared" si="8"/>
        <v>30765</v>
      </c>
    </row>
    <row r="48" spans="1:9" x14ac:dyDescent="0.25">
      <c r="A48" s="42" t="str">
        <f t="shared" si="3"/>
        <v>CASTELLON</v>
      </c>
      <c r="B48" s="41">
        <f t="shared" si="4"/>
        <v>3156</v>
      </c>
      <c r="C48" s="41">
        <f t="shared" si="5"/>
        <v>553</v>
      </c>
      <c r="D48" s="41">
        <f t="shared" si="6"/>
        <v>19</v>
      </c>
      <c r="E48" s="42" t="str">
        <f t="shared" si="2"/>
        <v>VIGO</v>
      </c>
      <c r="F48" s="42">
        <f t="shared" si="7"/>
        <v>40665</v>
      </c>
      <c r="G48" s="42">
        <f t="shared" si="8"/>
        <v>47731</v>
      </c>
    </row>
    <row r="49" spans="1:7" x14ac:dyDescent="0.25">
      <c r="A49" s="42" t="str">
        <f t="shared" si="3"/>
        <v>CEUTA</v>
      </c>
      <c r="B49" s="41">
        <f t="shared" si="4"/>
        <v>8768</v>
      </c>
      <c r="C49" s="41">
        <f t="shared" si="5"/>
        <v>12696</v>
      </c>
      <c r="D49" s="41">
        <f t="shared" si="6"/>
        <v>18</v>
      </c>
      <c r="E49" s="42" t="str">
        <f t="shared" si="2"/>
        <v>MARIN Y RIA DE PONTEVEDRA</v>
      </c>
      <c r="F49" s="42">
        <f t="shared" si="7"/>
        <v>28385</v>
      </c>
      <c r="G49" s="42">
        <f t="shared" si="8"/>
        <v>14965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15172</v>
      </c>
      <c r="G50" s="42">
        <f t="shared" si="8"/>
        <v>14749</v>
      </c>
    </row>
    <row r="51" spans="1:7" x14ac:dyDescent="0.25">
      <c r="A51" s="42" t="str">
        <f t="shared" si="3"/>
        <v>GIJON</v>
      </c>
      <c r="B51" s="41">
        <f t="shared" si="4"/>
        <v>10897</v>
      </c>
      <c r="C51" s="41">
        <f t="shared" si="5"/>
        <v>10394</v>
      </c>
      <c r="D51" s="41">
        <f t="shared" si="6"/>
        <v>16</v>
      </c>
      <c r="E51" s="42" t="str">
        <f t="shared" si="2"/>
        <v>MELILLA</v>
      </c>
      <c r="F51" s="42">
        <f t="shared" si="7"/>
        <v>13620</v>
      </c>
      <c r="G51" s="42">
        <f t="shared" si="8"/>
        <v>12623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12214</v>
      </c>
      <c r="G52" s="42">
        <f t="shared" si="8"/>
        <v>11737</v>
      </c>
    </row>
    <row r="53" spans="1:7" x14ac:dyDescent="0.25">
      <c r="A53" s="42" t="str">
        <f t="shared" si="3"/>
        <v>LAS PALMAS</v>
      </c>
      <c r="B53" s="41">
        <f t="shared" si="4"/>
        <v>347861</v>
      </c>
      <c r="C53" s="41">
        <f t="shared" si="5"/>
        <v>330451</v>
      </c>
      <c r="D53" s="41">
        <f t="shared" si="6"/>
        <v>1</v>
      </c>
      <c r="E53" s="42" t="str">
        <f t="shared" si="2"/>
        <v>GIJON</v>
      </c>
      <c r="F53" s="42">
        <f t="shared" si="7"/>
        <v>10897</v>
      </c>
      <c r="G53" s="42">
        <f t="shared" si="8"/>
        <v>10394</v>
      </c>
    </row>
    <row r="54" spans="1:7" x14ac:dyDescent="0.25">
      <c r="A54" s="42" t="str">
        <f t="shared" si="3"/>
        <v>MALAGA</v>
      </c>
      <c r="B54" s="41">
        <f t="shared" si="4"/>
        <v>12214</v>
      </c>
      <c r="C54" s="41">
        <f t="shared" si="5"/>
        <v>11737</v>
      </c>
      <c r="D54" s="41">
        <f t="shared" si="6"/>
        <v>15</v>
      </c>
      <c r="E54" s="42" t="str">
        <f t="shared" si="2"/>
        <v>BAHIA DE ALGECIRAS</v>
      </c>
      <c r="F54" s="42">
        <f t="shared" si="7"/>
        <v>9839</v>
      </c>
      <c r="G54" s="42">
        <f t="shared" si="8"/>
        <v>10687</v>
      </c>
    </row>
    <row r="55" spans="1:7" x14ac:dyDescent="0.25">
      <c r="A55" s="42" t="str">
        <f t="shared" si="3"/>
        <v>MARIN Y RIA DE PONTEVEDRA</v>
      </c>
      <c r="B55" s="41">
        <f t="shared" si="4"/>
        <v>28385</v>
      </c>
      <c r="C55" s="41">
        <f t="shared" si="5"/>
        <v>14965</v>
      </c>
      <c r="D55" s="41">
        <f t="shared" si="6"/>
        <v>12</v>
      </c>
      <c r="E55" s="42" t="str">
        <f t="shared" si="2"/>
        <v>CEUTA</v>
      </c>
      <c r="F55" s="42">
        <f t="shared" si="7"/>
        <v>8768</v>
      </c>
      <c r="G55" s="42">
        <f t="shared" si="8"/>
        <v>12696</v>
      </c>
    </row>
    <row r="56" spans="1:7" x14ac:dyDescent="0.25">
      <c r="A56" s="42" t="str">
        <f t="shared" si="3"/>
        <v>MELILLA</v>
      </c>
      <c r="B56" s="41">
        <f t="shared" si="4"/>
        <v>13620</v>
      </c>
      <c r="C56" s="41">
        <f t="shared" si="5"/>
        <v>12623</v>
      </c>
      <c r="D56" s="41">
        <f t="shared" si="6"/>
        <v>14</v>
      </c>
      <c r="E56" s="42" t="str">
        <f t="shared" si="2"/>
        <v>CASTELLON</v>
      </c>
      <c r="F56" s="42">
        <f t="shared" si="7"/>
        <v>3156</v>
      </c>
      <c r="G56" s="42">
        <f t="shared" si="8"/>
        <v>553</v>
      </c>
    </row>
    <row r="57" spans="1:7" x14ac:dyDescent="0.25">
      <c r="A57" s="42" t="str">
        <f t="shared" si="3"/>
        <v>MOTRIL</v>
      </c>
      <c r="B57" s="41">
        <f t="shared" si="4"/>
        <v>1101</v>
      </c>
      <c r="C57" s="41">
        <f t="shared" si="5"/>
        <v>501</v>
      </c>
      <c r="D57" s="41">
        <f t="shared" si="6"/>
        <v>21</v>
      </c>
      <c r="E57" s="42" t="str">
        <f t="shared" si="2"/>
        <v>ALMERIA</v>
      </c>
      <c r="F57" s="42">
        <f t="shared" si="7"/>
        <v>2552</v>
      </c>
      <c r="G57" s="42">
        <f t="shared" si="8"/>
        <v>666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1101</v>
      </c>
      <c r="G58" s="42">
        <f t="shared" si="8"/>
        <v>501</v>
      </c>
    </row>
    <row r="59" spans="1:7" x14ac:dyDescent="0.25">
      <c r="A59" s="42" t="str">
        <f t="shared" si="3"/>
        <v>SANTA CRUZ DE TENERIFE</v>
      </c>
      <c r="B59" s="41">
        <f t="shared" si="4"/>
        <v>297343</v>
      </c>
      <c r="C59" s="41">
        <f t="shared" si="5"/>
        <v>288129</v>
      </c>
      <c r="D59" s="41">
        <f t="shared" si="6"/>
        <v>2</v>
      </c>
      <c r="E59" s="42" t="str">
        <f t="shared" si="2"/>
        <v>A CORUÑA</v>
      </c>
      <c r="F59" s="42">
        <f t="shared" si="7"/>
        <v>85</v>
      </c>
      <c r="G59" s="42">
        <f t="shared" si="8"/>
        <v>513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VILAGARCIA</v>
      </c>
      <c r="F60" s="42">
        <f t="shared" si="7"/>
        <v>34</v>
      </c>
      <c r="G60" s="42">
        <f t="shared" si="8"/>
        <v>10331</v>
      </c>
    </row>
    <row r="61" spans="1:7" x14ac:dyDescent="0.25">
      <c r="A61" s="42" t="str">
        <f t="shared" si="3"/>
        <v>SEVILLA</v>
      </c>
      <c r="B61" s="41">
        <f t="shared" si="4"/>
        <v>130797</v>
      </c>
      <c r="C61" s="41">
        <f t="shared" si="5"/>
        <v>109290</v>
      </c>
      <c r="D61" s="41">
        <f t="shared" si="6"/>
        <v>5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15172</v>
      </c>
      <c r="C62" s="41">
        <f t="shared" si="5"/>
        <v>14749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135746</v>
      </c>
      <c r="C63" s="41">
        <f t="shared" si="5"/>
        <v>153414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40665</v>
      </c>
      <c r="C64" s="41">
        <f t="shared" si="5"/>
        <v>47731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34</v>
      </c>
      <c r="C65" s="41">
        <f t="shared" si="5"/>
        <v>10331</v>
      </c>
      <c r="D65" s="41">
        <f t="shared" si="6"/>
        <v>23</v>
      </c>
      <c r="E65" s="42" t="str">
        <f t="shared" si="2"/>
        <v>AVILES</v>
      </c>
      <c r="F65" s="42">
        <f t="shared" si="7"/>
        <v>0</v>
      </c>
      <c r="G65" s="42">
        <f t="shared" si="8"/>
        <v>2384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opLeftCell="A30" workbookViewId="0">
      <selection activeCell="A37" sqref="A37:G6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378</v>
      </c>
      <c r="C7" s="9">
        <v>419</v>
      </c>
      <c r="D7" s="9">
        <v>7265</v>
      </c>
      <c r="E7" s="9">
        <v>5538</v>
      </c>
      <c r="F7" s="10">
        <f>((E7*100)/D7)-100</f>
        <v>-23.771507226428085</v>
      </c>
      <c r="G7" s="1"/>
      <c r="H7" s="1"/>
      <c r="I7" s="1"/>
    </row>
    <row r="8" spans="1:12" x14ac:dyDescent="0.25">
      <c r="A8" s="11" t="s">
        <v>45</v>
      </c>
      <c r="B8" s="12">
        <v>914</v>
      </c>
      <c r="C8" s="12">
        <v>2080</v>
      </c>
      <c r="D8" s="12">
        <v>10824</v>
      </c>
      <c r="E8" s="12">
        <v>22818</v>
      </c>
      <c r="F8" s="13">
        <f t="shared" ref="F8:F35" si="0">((E8*100)/D8)-100</f>
        <v>110.80931263858093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18</v>
      </c>
      <c r="D9" s="9">
        <v>759</v>
      </c>
      <c r="E9" s="9">
        <v>211</v>
      </c>
      <c r="F9" s="10">
        <f t="shared" si="0"/>
        <v>-72.200263504611328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191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13502</v>
      </c>
      <c r="C11" s="9">
        <v>16610</v>
      </c>
      <c r="D11" s="9">
        <v>141221</v>
      </c>
      <c r="E11" s="9">
        <v>174555</v>
      </c>
      <c r="F11" s="10">
        <f t="shared" si="0"/>
        <v>23.604138194744408</v>
      </c>
      <c r="G11" s="1"/>
      <c r="H11" s="1"/>
      <c r="I11" s="1"/>
    </row>
    <row r="12" spans="1:12" x14ac:dyDescent="0.25">
      <c r="A12" s="11" t="s">
        <v>49</v>
      </c>
      <c r="B12" s="12">
        <v>3232</v>
      </c>
      <c r="C12" s="12">
        <v>3059</v>
      </c>
      <c r="D12" s="12">
        <v>45044</v>
      </c>
      <c r="E12" s="12">
        <v>45956</v>
      </c>
      <c r="F12" s="13">
        <f t="shared" si="0"/>
        <v>2.0246869727377685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2</v>
      </c>
      <c r="E13" s="9">
        <v>0</v>
      </c>
      <c r="F13" s="10">
        <f t="shared" si="0"/>
        <v>-100</v>
      </c>
      <c r="G13" s="1"/>
      <c r="H13" s="1"/>
      <c r="I13" s="1"/>
    </row>
    <row r="14" spans="1:12" x14ac:dyDescent="0.25">
      <c r="A14" s="11" t="s">
        <v>51</v>
      </c>
      <c r="B14" s="12">
        <v>76665</v>
      </c>
      <c r="C14" s="12">
        <v>88075</v>
      </c>
      <c r="D14" s="12">
        <v>968239</v>
      </c>
      <c r="E14" s="12">
        <v>1099992</v>
      </c>
      <c r="F14" s="13">
        <f t="shared" si="0"/>
        <v>13.607487407551233</v>
      </c>
      <c r="G14" s="1"/>
      <c r="H14" s="1"/>
      <c r="I14" s="1"/>
    </row>
    <row r="15" spans="1:12" x14ac:dyDescent="0.25">
      <c r="A15" s="8" t="s">
        <v>52</v>
      </c>
      <c r="B15" s="9">
        <v>38926</v>
      </c>
      <c r="C15" s="9">
        <v>55122</v>
      </c>
      <c r="D15" s="9">
        <v>384504</v>
      </c>
      <c r="E15" s="9">
        <v>473685</v>
      </c>
      <c r="F15" s="10">
        <f t="shared" si="0"/>
        <v>23.19377691779539</v>
      </c>
      <c r="G15" s="1"/>
      <c r="H15" s="1"/>
      <c r="I15" s="1"/>
    </row>
    <row r="16" spans="1:12" x14ac:dyDescent="0.25">
      <c r="A16" s="11" t="s">
        <v>53</v>
      </c>
      <c r="B16" s="12">
        <v>1345</v>
      </c>
      <c r="C16" s="12">
        <v>1569</v>
      </c>
      <c r="D16" s="12">
        <v>27915</v>
      </c>
      <c r="E16" s="12">
        <v>20298</v>
      </c>
      <c r="F16" s="13">
        <f t="shared" si="0"/>
        <v>-27.286405158516928</v>
      </c>
      <c r="G16" s="1"/>
      <c r="H16" s="1"/>
      <c r="I16" s="1"/>
    </row>
    <row r="17" spans="1:9" x14ac:dyDescent="0.25">
      <c r="A17" s="8" t="s">
        <v>54</v>
      </c>
      <c r="B17" s="9">
        <v>6189</v>
      </c>
      <c r="C17" s="9">
        <v>8204</v>
      </c>
      <c r="D17" s="9">
        <v>66518</v>
      </c>
      <c r="E17" s="9">
        <v>100472</v>
      </c>
      <c r="F17" s="10">
        <f t="shared" si="0"/>
        <v>51.044829970834968</v>
      </c>
      <c r="G17" s="1"/>
      <c r="H17" s="1"/>
      <c r="I17" s="1"/>
    </row>
    <row r="18" spans="1:9" x14ac:dyDescent="0.25">
      <c r="A18" s="11" t="s">
        <v>55</v>
      </c>
      <c r="B18" s="12">
        <v>63</v>
      </c>
      <c r="C18" s="12">
        <v>50</v>
      </c>
      <c r="D18" s="12">
        <v>764</v>
      </c>
      <c r="E18" s="12">
        <v>759</v>
      </c>
      <c r="F18" s="13">
        <f t="shared" si="0"/>
        <v>-0.65445026178009869</v>
      </c>
      <c r="G18" s="1"/>
      <c r="H18" s="1"/>
      <c r="I18" s="1"/>
    </row>
    <row r="19" spans="1:9" x14ac:dyDescent="0.25">
      <c r="A19" s="8" t="s">
        <v>56</v>
      </c>
      <c r="B19" s="9">
        <v>26</v>
      </c>
      <c r="C19" s="9">
        <v>55</v>
      </c>
      <c r="D19" s="9">
        <v>401</v>
      </c>
      <c r="E19" s="9">
        <v>440</v>
      </c>
      <c r="F19" s="10">
        <f t="shared" si="0"/>
        <v>9.7256857855361574</v>
      </c>
      <c r="G19" s="1"/>
      <c r="H19" s="1"/>
      <c r="I19" s="1"/>
    </row>
    <row r="20" spans="1:9" x14ac:dyDescent="0.25">
      <c r="A20" s="11" t="s">
        <v>57</v>
      </c>
      <c r="B20" s="12">
        <v>1907</v>
      </c>
      <c r="C20" s="12">
        <v>2322</v>
      </c>
      <c r="D20" s="12">
        <v>17071</v>
      </c>
      <c r="E20" s="12">
        <v>24571</v>
      </c>
      <c r="F20" s="13">
        <f t="shared" si="0"/>
        <v>43.934157342862164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7016</v>
      </c>
      <c r="C22" s="12">
        <v>6884</v>
      </c>
      <c r="D22" s="12">
        <v>87721</v>
      </c>
      <c r="E22" s="12">
        <v>90420</v>
      </c>
      <c r="F22" s="13">
        <f t="shared" si="0"/>
        <v>3.0768003100739776</v>
      </c>
      <c r="G22" s="1"/>
      <c r="H22" s="1"/>
      <c r="I22" s="1"/>
    </row>
    <row r="23" spans="1:9" x14ac:dyDescent="0.25">
      <c r="A23" s="8" t="s">
        <v>60</v>
      </c>
      <c r="B23" s="9">
        <v>460</v>
      </c>
      <c r="C23" s="9">
        <v>633</v>
      </c>
      <c r="D23" s="9">
        <v>4158</v>
      </c>
      <c r="E23" s="9">
        <v>6544</v>
      </c>
      <c r="F23" s="10">
        <f t="shared" si="0"/>
        <v>57.383357383357378</v>
      </c>
      <c r="G23" s="1"/>
      <c r="H23" s="1"/>
      <c r="I23" s="1"/>
    </row>
    <row r="24" spans="1:9" x14ac:dyDescent="0.25">
      <c r="A24" s="11" t="s">
        <v>61</v>
      </c>
      <c r="B24" s="12">
        <v>2331</v>
      </c>
      <c r="C24" s="12">
        <v>1309</v>
      </c>
      <c r="D24" s="12">
        <v>15567</v>
      </c>
      <c r="E24" s="12">
        <v>17990</v>
      </c>
      <c r="F24" s="13">
        <f t="shared" si="0"/>
        <v>15.56497719534913</v>
      </c>
      <c r="G24" s="1"/>
      <c r="H24" s="1"/>
      <c r="I24" s="1"/>
    </row>
    <row r="25" spans="1:9" x14ac:dyDescent="0.25">
      <c r="A25" s="8" t="s">
        <v>62</v>
      </c>
      <c r="B25" s="9">
        <v>1104</v>
      </c>
      <c r="C25" s="9">
        <v>685</v>
      </c>
      <c r="D25" s="9">
        <v>12923</v>
      </c>
      <c r="E25" s="9">
        <v>8769</v>
      </c>
      <c r="F25" s="10">
        <f t="shared" si="0"/>
        <v>-32.144238953803296</v>
      </c>
      <c r="G25" s="1"/>
      <c r="H25" s="1"/>
      <c r="I25" s="1"/>
    </row>
    <row r="26" spans="1:9" x14ac:dyDescent="0.25">
      <c r="A26" s="11" t="s">
        <v>63</v>
      </c>
      <c r="B26" s="12">
        <v>291</v>
      </c>
      <c r="C26" s="12">
        <v>205</v>
      </c>
      <c r="D26" s="12">
        <v>445</v>
      </c>
      <c r="E26" s="12">
        <v>1860</v>
      </c>
      <c r="F26" s="13">
        <f t="shared" si="0"/>
        <v>317.97752808988764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3882</v>
      </c>
      <c r="C28" s="12">
        <v>4033</v>
      </c>
      <c r="D28" s="12">
        <v>41400</v>
      </c>
      <c r="E28" s="12">
        <v>44201</v>
      </c>
      <c r="F28" s="13">
        <f t="shared" si="0"/>
        <v>6.7657004830917913</v>
      </c>
      <c r="G28" s="1"/>
      <c r="H28" s="1"/>
      <c r="I28" s="1"/>
    </row>
    <row r="29" spans="1:9" x14ac:dyDescent="0.25">
      <c r="A29" s="8" t="s">
        <v>66</v>
      </c>
      <c r="B29" s="9">
        <v>146</v>
      </c>
      <c r="C29" s="9">
        <v>133</v>
      </c>
      <c r="D29" s="9">
        <v>1818</v>
      </c>
      <c r="E29" s="9">
        <v>1520</v>
      </c>
      <c r="F29" s="10">
        <f t="shared" si="0"/>
        <v>-16.391639163916395</v>
      </c>
      <c r="G29" s="1"/>
      <c r="H29" s="1"/>
      <c r="I29" s="1"/>
    </row>
    <row r="30" spans="1:9" x14ac:dyDescent="0.25">
      <c r="A30" s="11" t="s">
        <v>67</v>
      </c>
      <c r="B30" s="12">
        <v>1933</v>
      </c>
      <c r="C30" s="12">
        <v>1355</v>
      </c>
      <c r="D30" s="12">
        <v>20173</v>
      </c>
      <c r="E30" s="12">
        <v>21815</v>
      </c>
      <c r="F30" s="13">
        <f t="shared" si="0"/>
        <v>8.1395925246616798</v>
      </c>
      <c r="G30" s="1"/>
      <c r="H30" s="1"/>
      <c r="I30" s="1"/>
    </row>
    <row r="31" spans="1:9" x14ac:dyDescent="0.25">
      <c r="A31" s="8" t="s">
        <v>68</v>
      </c>
      <c r="B31" s="9">
        <v>4482</v>
      </c>
      <c r="C31" s="9">
        <v>4737</v>
      </c>
      <c r="D31" s="9">
        <v>54267</v>
      </c>
      <c r="E31" s="9">
        <v>55526</v>
      </c>
      <c r="F31" s="10">
        <f t="shared" si="0"/>
        <v>2.3200103193469346</v>
      </c>
      <c r="G31" s="1"/>
      <c r="H31" s="1"/>
      <c r="I31" s="1"/>
    </row>
    <row r="32" spans="1:9" x14ac:dyDescent="0.25">
      <c r="A32" s="11" t="s">
        <v>69</v>
      </c>
      <c r="B32" s="12">
        <v>134129</v>
      </c>
      <c r="C32" s="12">
        <v>155153</v>
      </c>
      <c r="D32" s="12">
        <v>1675840</v>
      </c>
      <c r="E32" s="12">
        <v>1915640</v>
      </c>
      <c r="F32" s="13">
        <f t="shared" si="0"/>
        <v>14.309241932404049</v>
      </c>
      <c r="G32" s="1"/>
      <c r="H32" s="1"/>
      <c r="I32" s="1"/>
    </row>
    <row r="33" spans="1:9" x14ac:dyDescent="0.25">
      <c r="A33" s="8" t="s">
        <v>70</v>
      </c>
      <c r="B33" s="9">
        <v>10078</v>
      </c>
      <c r="C33" s="9">
        <v>13855</v>
      </c>
      <c r="D33" s="9">
        <v>138947</v>
      </c>
      <c r="E33" s="9">
        <v>163118</v>
      </c>
      <c r="F33" s="10">
        <f t="shared" si="0"/>
        <v>17.395841579882983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5092</v>
      </c>
      <c r="E34" s="12">
        <v>555</v>
      </c>
      <c r="F34" s="13">
        <f t="shared" si="0"/>
        <v>-89.10054988216811</v>
      </c>
      <c r="G34" s="1"/>
      <c r="H34" s="1"/>
      <c r="I34" s="1"/>
    </row>
    <row r="35" spans="1:9" x14ac:dyDescent="0.25">
      <c r="A35" s="14" t="s">
        <v>72</v>
      </c>
      <c r="B35" s="15">
        <f>SUM(B7:B34)</f>
        <v>309003</v>
      </c>
      <c r="C35" s="15">
        <f t="shared" ref="C35:E35" si="1">SUM(C7:C34)</f>
        <v>366565</v>
      </c>
      <c r="D35" s="15">
        <f t="shared" si="1"/>
        <v>3729069</v>
      </c>
      <c r="E35" s="15">
        <f t="shared" si="1"/>
        <v>4297253</v>
      </c>
      <c r="F35" s="16">
        <f t="shared" si="0"/>
        <v>15.236618040588681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5538</v>
      </c>
      <c r="C38" s="41">
        <f>D7</f>
        <v>7265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1915640</v>
      </c>
      <c r="G38" s="42">
        <f>LOOKUP(E38,$A$38:$A$65,$C$38:$C$65)</f>
        <v>1675840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22818</v>
      </c>
      <c r="C39" s="41">
        <f t="shared" ref="C39:C65" si="5">D8</f>
        <v>10824</v>
      </c>
      <c r="D39" s="41">
        <f t="shared" ref="D39:D65" si="6">_xlfn.RANK.EQ(B39,$B$38:$B$65)+COUNTIF($B$38:$B$65,B39)-1</f>
        <v>12</v>
      </c>
      <c r="E39" s="42" t="str">
        <f t="shared" si="2"/>
        <v>BARCELONA</v>
      </c>
      <c r="F39" s="42">
        <f t="shared" ref="F39:F65" si="7">LOOKUP(E39,$A$38:$A$65,$B$38:$B$65)</f>
        <v>1099992</v>
      </c>
      <c r="G39" s="42">
        <f t="shared" ref="G39:G65" si="8">LOOKUP(E39,$A$38:$A$65,$C$38:$C$65)</f>
        <v>968239</v>
      </c>
    </row>
    <row r="40" spans="1:9" x14ac:dyDescent="0.25">
      <c r="A40" s="42" t="str">
        <f t="shared" si="3"/>
        <v>ALMERIA</v>
      </c>
      <c r="B40" s="41">
        <f t="shared" si="4"/>
        <v>211</v>
      </c>
      <c r="C40" s="41">
        <f t="shared" si="5"/>
        <v>759</v>
      </c>
      <c r="D40" s="41">
        <f t="shared" si="6"/>
        <v>24</v>
      </c>
      <c r="E40" s="42" t="str">
        <f t="shared" si="2"/>
        <v>BILBAO</v>
      </c>
      <c r="F40" s="42">
        <f t="shared" si="7"/>
        <v>473685</v>
      </c>
      <c r="G40" s="42">
        <f t="shared" si="8"/>
        <v>384504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191</v>
      </c>
      <c r="D41" s="41">
        <f t="shared" si="6"/>
        <v>28</v>
      </c>
      <c r="E41" s="42" t="str">
        <f t="shared" si="2"/>
        <v>BAHIA DE ALGECIRAS</v>
      </c>
      <c r="F41" s="42">
        <f t="shared" si="7"/>
        <v>174555</v>
      </c>
      <c r="G41" s="42">
        <f t="shared" si="8"/>
        <v>141221</v>
      </c>
    </row>
    <row r="42" spans="1:9" x14ac:dyDescent="0.25">
      <c r="A42" s="42" t="str">
        <f t="shared" si="3"/>
        <v>BAHIA DE ALGECIRAS</v>
      </c>
      <c r="B42" s="41">
        <f t="shared" si="4"/>
        <v>174555</v>
      </c>
      <c r="C42" s="41">
        <f t="shared" si="5"/>
        <v>141221</v>
      </c>
      <c r="D42" s="41">
        <f t="shared" si="6"/>
        <v>4</v>
      </c>
      <c r="E42" s="42" t="str">
        <f t="shared" si="2"/>
        <v>VIGO</v>
      </c>
      <c r="F42" s="42">
        <f t="shared" si="7"/>
        <v>163118</v>
      </c>
      <c r="G42" s="42">
        <f t="shared" si="8"/>
        <v>138947</v>
      </c>
    </row>
    <row r="43" spans="1:9" x14ac:dyDescent="0.25">
      <c r="A43" s="42" t="str">
        <f t="shared" si="3"/>
        <v>BAHIA DE CADIZ</v>
      </c>
      <c r="B43" s="41">
        <f t="shared" si="4"/>
        <v>45956</v>
      </c>
      <c r="C43" s="41">
        <f t="shared" si="5"/>
        <v>45044</v>
      </c>
      <c r="D43" s="41">
        <f t="shared" si="6"/>
        <v>9</v>
      </c>
      <c r="E43" s="42" t="str">
        <f t="shared" si="2"/>
        <v>CASTELLON</v>
      </c>
      <c r="F43" s="42">
        <f t="shared" si="7"/>
        <v>100472</v>
      </c>
      <c r="G43" s="42">
        <f t="shared" si="8"/>
        <v>66518</v>
      </c>
    </row>
    <row r="44" spans="1:9" x14ac:dyDescent="0.25">
      <c r="A44" s="42" t="str">
        <f t="shared" si="3"/>
        <v>BALEARES</v>
      </c>
      <c r="B44" s="41">
        <f t="shared" si="4"/>
        <v>0</v>
      </c>
      <c r="C44" s="41">
        <f t="shared" si="5"/>
        <v>2</v>
      </c>
      <c r="D44" s="41">
        <f t="shared" si="6"/>
        <v>28</v>
      </c>
      <c r="E44" s="42" t="str">
        <f t="shared" si="2"/>
        <v>LAS PALMAS</v>
      </c>
      <c r="F44" s="42">
        <f t="shared" si="7"/>
        <v>90420</v>
      </c>
      <c r="G44" s="42">
        <f t="shared" si="8"/>
        <v>87721</v>
      </c>
    </row>
    <row r="45" spans="1:9" x14ac:dyDescent="0.25">
      <c r="A45" s="42" t="str">
        <f t="shared" si="3"/>
        <v>BARCELONA</v>
      </c>
      <c r="B45" s="41">
        <f t="shared" si="4"/>
        <v>1099992</v>
      </c>
      <c r="C45" s="41">
        <f t="shared" si="5"/>
        <v>968239</v>
      </c>
      <c r="D45" s="41">
        <f t="shared" si="6"/>
        <v>2</v>
      </c>
      <c r="E45" s="42" t="str">
        <f t="shared" si="2"/>
        <v>TARRAGONA</v>
      </c>
      <c r="F45" s="42">
        <f t="shared" si="7"/>
        <v>55526</v>
      </c>
      <c r="G45" s="42">
        <f t="shared" si="8"/>
        <v>54267</v>
      </c>
    </row>
    <row r="46" spans="1:9" x14ac:dyDescent="0.25">
      <c r="A46" s="42" t="str">
        <f t="shared" si="3"/>
        <v>BILBAO</v>
      </c>
      <c r="B46" s="41">
        <f t="shared" si="4"/>
        <v>473685</v>
      </c>
      <c r="C46" s="41">
        <f t="shared" si="5"/>
        <v>384504</v>
      </c>
      <c r="D46" s="41">
        <f t="shared" si="6"/>
        <v>3</v>
      </c>
      <c r="E46" s="42" t="str">
        <f t="shared" si="2"/>
        <v>BAHIA DE CADIZ</v>
      </c>
      <c r="F46" s="42">
        <f t="shared" si="7"/>
        <v>45956</v>
      </c>
      <c r="G46" s="42">
        <f t="shared" si="8"/>
        <v>45044</v>
      </c>
    </row>
    <row r="47" spans="1:9" x14ac:dyDescent="0.25">
      <c r="A47" s="42" t="str">
        <f t="shared" si="3"/>
        <v>CARTAGENA</v>
      </c>
      <c r="B47" s="41">
        <f t="shared" si="4"/>
        <v>20298</v>
      </c>
      <c r="C47" s="41">
        <f t="shared" si="5"/>
        <v>27915</v>
      </c>
      <c r="D47" s="41">
        <f t="shared" si="6"/>
        <v>14</v>
      </c>
      <c r="E47" s="42" t="str">
        <f t="shared" si="2"/>
        <v>SANTA CRUZ DE TENERIFE</v>
      </c>
      <c r="F47" s="42">
        <f t="shared" si="7"/>
        <v>44201</v>
      </c>
      <c r="G47" s="42">
        <f t="shared" si="8"/>
        <v>41400</v>
      </c>
    </row>
    <row r="48" spans="1:9" x14ac:dyDescent="0.25">
      <c r="A48" s="42" t="str">
        <f t="shared" si="3"/>
        <v>CASTELLON</v>
      </c>
      <c r="B48" s="41">
        <f t="shared" si="4"/>
        <v>100472</v>
      </c>
      <c r="C48" s="41">
        <f t="shared" si="5"/>
        <v>66518</v>
      </c>
      <c r="D48" s="41">
        <f t="shared" si="6"/>
        <v>6</v>
      </c>
      <c r="E48" s="42" t="str">
        <f t="shared" si="2"/>
        <v>GIJON</v>
      </c>
      <c r="F48" s="42">
        <f t="shared" si="7"/>
        <v>24571</v>
      </c>
      <c r="G48" s="42">
        <f t="shared" si="8"/>
        <v>17071</v>
      </c>
    </row>
    <row r="49" spans="1:7" x14ac:dyDescent="0.25">
      <c r="A49" s="42" t="str">
        <f t="shared" si="3"/>
        <v>CEUTA</v>
      </c>
      <c r="B49" s="41">
        <f t="shared" si="4"/>
        <v>759</v>
      </c>
      <c r="C49" s="41">
        <f t="shared" si="5"/>
        <v>764</v>
      </c>
      <c r="D49" s="41">
        <f t="shared" si="6"/>
        <v>21</v>
      </c>
      <c r="E49" s="42" t="str">
        <f t="shared" si="2"/>
        <v>ALICANTE</v>
      </c>
      <c r="F49" s="42">
        <f t="shared" si="7"/>
        <v>22818</v>
      </c>
      <c r="G49" s="42">
        <f t="shared" si="8"/>
        <v>10824</v>
      </c>
    </row>
    <row r="50" spans="1:7" x14ac:dyDescent="0.25">
      <c r="A50" s="42" t="str">
        <f t="shared" si="3"/>
        <v>FERROL-SAN CIBRAO</v>
      </c>
      <c r="B50" s="41">
        <f t="shared" si="4"/>
        <v>440</v>
      </c>
      <c r="C50" s="41">
        <f t="shared" si="5"/>
        <v>401</v>
      </c>
      <c r="D50" s="41">
        <f t="shared" si="6"/>
        <v>23</v>
      </c>
      <c r="E50" s="42" t="str">
        <f t="shared" si="2"/>
        <v>SEVILLA</v>
      </c>
      <c r="F50" s="42">
        <f t="shared" si="7"/>
        <v>21815</v>
      </c>
      <c r="G50" s="42">
        <f t="shared" si="8"/>
        <v>20173</v>
      </c>
    </row>
    <row r="51" spans="1:7" x14ac:dyDescent="0.25">
      <c r="A51" s="42" t="str">
        <f t="shared" si="3"/>
        <v>GIJON</v>
      </c>
      <c r="B51" s="41">
        <f t="shared" si="4"/>
        <v>24571</v>
      </c>
      <c r="C51" s="41">
        <f t="shared" si="5"/>
        <v>17071</v>
      </c>
      <c r="D51" s="41">
        <f t="shared" si="6"/>
        <v>11</v>
      </c>
      <c r="E51" s="42" t="str">
        <f t="shared" si="2"/>
        <v>CARTAGENA</v>
      </c>
      <c r="F51" s="42">
        <f t="shared" si="7"/>
        <v>20298</v>
      </c>
      <c r="G51" s="42">
        <f t="shared" si="8"/>
        <v>27915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17990</v>
      </c>
      <c r="G52" s="42">
        <f t="shared" si="8"/>
        <v>15567</v>
      </c>
    </row>
    <row r="53" spans="1:7" x14ac:dyDescent="0.25">
      <c r="A53" s="42" t="str">
        <f t="shared" si="3"/>
        <v>LAS PALMAS</v>
      </c>
      <c r="B53" s="41">
        <f t="shared" si="4"/>
        <v>90420</v>
      </c>
      <c r="C53" s="41">
        <f t="shared" si="5"/>
        <v>87721</v>
      </c>
      <c r="D53" s="41">
        <f t="shared" si="6"/>
        <v>7</v>
      </c>
      <c r="E53" s="42" t="str">
        <f t="shared" si="2"/>
        <v>MELILLA</v>
      </c>
      <c r="F53" s="42">
        <f t="shared" si="7"/>
        <v>8769</v>
      </c>
      <c r="G53" s="42">
        <f t="shared" si="8"/>
        <v>12923</v>
      </c>
    </row>
    <row r="54" spans="1:7" x14ac:dyDescent="0.25">
      <c r="A54" s="42" t="str">
        <f t="shared" si="3"/>
        <v>MALAGA</v>
      </c>
      <c r="B54" s="41">
        <f t="shared" si="4"/>
        <v>6544</v>
      </c>
      <c r="C54" s="41">
        <f t="shared" si="5"/>
        <v>4158</v>
      </c>
      <c r="D54" s="41">
        <f t="shared" si="6"/>
        <v>17</v>
      </c>
      <c r="E54" s="42" t="str">
        <f t="shared" si="2"/>
        <v>MALAGA</v>
      </c>
      <c r="F54" s="42">
        <f t="shared" si="7"/>
        <v>6544</v>
      </c>
      <c r="G54" s="42">
        <f t="shared" si="8"/>
        <v>4158</v>
      </c>
    </row>
    <row r="55" spans="1:7" x14ac:dyDescent="0.25">
      <c r="A55" s="42" t="str">
        <f t="shared" si="3"/>
        <v>MARIN Y RIA DE PONTEVEDRA</v>
      </c>
      <c r="B55" s="41">
        <f t="shared" si="4"/>
        <v>17990</v>
      </c>
      <c r="C55" s="41">
        <f t="shared" si="5"/>
        <v>15567</v>
      </c>
      <c r="D55" s="41">
        <f t="shared" si="6"/>
        <v>15</v>
      </c>
      <c r="E55" s="42" t="str">
        <f t="shared" si="2"/>
        <v>A CORUÑA</v>
      </c>
      <c r="F55" s="42">
        <f t="shared" si="7"/>
        <v>5538</v>
      </c>
      <c r="G55" s="42">
        <f t="shared" si="8"/>
        <v>7265</v>
      </c>
    </row>
    <row r="56" spans="1:7" x14ac:dyDescent="0.25">
      <c r="A56" s="42" t="str">
        <f t="shared" si="3"/>
        <v>MELILLA</v>
      </c>
      <c r="B56" s="41">
        <f t="shared" si="4"/>
        <v>8769</v>
      </c>
      <c r="C56" s="41">
        <f t="shared" si="5"/>
        <v>12923</v>
      </c>
      <c r="D56" s="41">
        <f t="shared" si="6"/>
        <v>16</v>
      </c>
      <c r="E56" s="42" t="str">
        <f t="shared" si="2"/>
        <v>MOTRIL</v>
      </c>
      <c r="F56" s="42">
        <f t="shared" si="7"/>
        <v>1860</v>
      </c>
      <c r="G56" s="42">
        <f t="shared" si="8"/>
        <v>445</v>
      </c>
    </row>
    <row r="57" spans="1:7" x14ac:dyDescent="0.25">
      <c r="A57" s="42" t="str">
        <f t="shared" si="3"/>
        <v>MOTRIL</v>
      </c>
      <c r="B57" s="41">
        <f t="shared" si="4"/>
        <v>1860</v>
      </c>
      <c r="C57" s="41">
        <f t="shared" si="5"/>
        <v>445</v>
      </c>
      <c r="D57" s="41">
        <f t="shared" si="6"/>
        <v>19</v>
      </c>
      <c r="E57" s="42" t="str">
        <f t="shared" si="2"/>
        <v>SANTANDER</v>
      </c>
      <c r="F57" s="42">
        <f t="shared" si="7"/>
        <v>1520</v>
      </c>
      <c r="G57" s="42">
        <f t="shared" si="8"/>
        <v>1818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7"/>
        <v>759</v>
      </c>
      <c r="G58" s="42">
        <f t="shared" si="8"/>
        <v>764</v>
      </c>
    </row>
    <row r="59" spans="1:7" x14ac:dyDescent="0.25">
      <c r="A59" s="42" t="str">
        <f t="shared" si="3"/>
        <v>SANTA CRUZ DE TENERIFE</v>
      </c>
      <c r="B59" s="41">
        <f t="shared" si="4"/>
        <v>44201</v>
      </c>
      <c r="C59" s="41">
        <f t="shared" si="5"/>
        <v>41400</v>
      </c>
      <c r="D59" s="41">
        <f t="shared" si="6"/>
        <v>10</v>
      </c>
      <c r="E59" s="42" t="str">
        <f t="shared" si="2"/>
        <v>VILAGARCIA</v>
      </c>
      <c r="F59" s="42">
        <f t="shared" si="7"/>
        <v>555</v>
      </c>
      <c r="G59" s="42">
        <f t="shared" si="8"/>
        <v>5092</v>
      </c>
    </row>
    <row r="60" spans="1:7" x14ac:dyDescent="0.25">
      <c r="A60" s="42" t="str">
        <f t="shared" si="3"/>
        <v>SANTANDER</v>
      </c>
      <c r="B60" s="41">
        <f t="shared" si="4"/>
        <v>1520</v>
      </c>
      <c r="C60" s="41">
        <f t="shared" si="5"/>
        <v>1818</v>
      </c>
      <c r="D60" s="41">
        <f t="shared" si="6"/>
        <v>20</v>
      </c>
      <c r="E60" s="42" t="str">
        <f t="shared" si="2"/>
        <v>FERROL-SAN CIBRAO</v>
      </c>
      <c r="F60" s="42">
        <f t="shared" si="7"/>
        <v>440</v>
      </c>
      <c r="G60" s="42">
        <f t="shared" si="8"/>
        <v>401</v>
      </c>
    </row>
    <row r="61" spans="1:7" x14ac:dyDescent="0.25">
      <c r="A61" s="42" t="str">
        <f t="shared" si="3"/>
        <v>SEVILLA</v>
      </c>
      <c r="B61" s="41">
        <f t="shared" si="4"/>
        <v>21815</v>
      </c>
      <c r="C61" s="41">
        <f t="shared" si="5"/>
        <v>20173</v>
      </c>
      <c r="D61" s="41">
        <f t="shared" si="6"/>
        <v>13</v>
      </c>
      <c r="E61" s="42" t="str">
        <f t="shared" si="2"/>
        <v>ALMERIA</v>
      </c>
      <c r="F61" s="42">
        <f t="shared" si="7"/>
        <v>211</v>
      </c>
      <c r="G61" s="42">
        <f t="shared" si="8"/>
        <v>759</v>
      </c>
    </row>
    <row r="62" spans="1:7" x14ac:dyDescent="0.25">
      <c r="A62" s="42" t="str">
        <f t="shared" si="3"/>
        <v>TARRAGONA</v>
      </c>
      <c r="B62" s="41">
        <f t="shared" si="4"/>
        <v>55526</v>
      </c>
      <c r="C62" s="41">
        <f t="shared" si="5"/>
        <v>54267</v>
      </c>
      <c r="D62" s="41">
        <f t="shared" si="6"/>
        <v>8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1915640</v>
      </c>
      <c r="C63" s="41">
        <f t="shared" si="5"/>
        <v>1675840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163118</v>
      </c>
      <c r="C64" s="41">
        <f t="shared" si="5"/>
        <v>138947</v>
      </c>
      <c r="D64" s="41">
        <f t="shared" si="6"/>
        <v>5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555</v>
      </c>
      <c r="C65" s="41">
        <f t="shared" si="5"/>
        <v>5092</v>
      </c>
      <c r="D65" s="41">
        <f t="shared" si="6"/>
        <v>22</v>
      </c>
      <c r="E65" s="42" t="str">
        <f t="shared" si="2"/>
        <v>AVILES</v>
      </c>
      <c r="F65" s="42">
        <f t="shared" si="7"/>
        <v>0</v>
      </c>
      <c r="G65" s="42">
        <f t="shared" si="8"/>
        <v>191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B6" sqref="B6:E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97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382</v>
      </c>
      <c r="C7" s="9">
        <v>443</v>
      </c>
      <c r="D7" s="9">
        <v>7778</v>
      </c>
      <c r="E7" s="9">
        <v>5623</v>
      </c>
      <c r="F7" s="10">
        <f>((E7*100)/D7)-100</f>
        <v>-27.706351247107222</v>
      </c>
      <c r="G7" s="1"/>
      <c r="H7" s="1"/>
      <c r="I7" s="1"/>
    </row>
    <row r="8" spans="1:12" x14ac:dyDescent="0.25">
      <c r="A8" s="11" t="s">
        <v>45</v>
      </c>
      <c r="B8" s="12">
        <v>11278</v>
      </c>
      <c r="C8" s="12">
        <v>11411</v>
      </c>
      <c r="D8" s="12">
        <v>131983</v>
      </c>
      <c r="E8" s="12">
        <v>146878</v>
      </c>
      <c r="F8" s="13">
        <f t="shared" ref="F8:F35" si="0">((E8*100)/D8)-100</f>
        <v>11.28554435040877</v>
      </c>
      <c r="G8" s="1"/>
      <c r="H8" s="1"/>
      <c r="I8" s="1"/>
    </row>
    <row r="9" spans="1:12" x14ac:dyDescent="0.25">
      <c r="A9" s="8" t="s">
        <v>46</v>
      </c>
      <c r="B9" s="9">
        <v>234</v>
      </c>
      <c r="C9" s="9">
        <v>223</v>
      </c>
      <c r="D9" s="9">
        <v>1425</v>
      </c>
      <c r="E9" s="9">
        <v>2763</v>
      </c>
      <c r="F9" s="10">
        <f t="shared" si="0"/>
        <v>93.89473684210526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2575</v>
      </c>
      <c r="E10" s="12">
        <v>0</v>
      </c>
      <c r="F10" s="17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9">
        <v>14217</v>
      </c>
      <c r="C11" s="9">
        <v>17436</v>
      </c>
      <c r="D11" s="9">
        <v>151931</v>
      </c>
      <c r="E11" s="9">
        <v>184398</v>
      </c>
      <c r="F11" s="10">
        <f t="shared" si="0"/>
        <v>21.369569080701112</v>
      </c>
      <c r="G11" s="1"/>
      <c r="H11" s="1"/>
      <c r="I11" s="1"/>
    </row>
    <row r="12" spans="1:12" x14ac:dyDescent="0.25">
      <c r="A12" s="11" t="s">
        <v>49</v>
      </c>
      <c r="B12" s="12">
        <v>8753</v>
      </c>
      <c r="C12" s="12">
        <v>7420</v>
      </c>
      <c r="D12" s="12">
        <v>105369</v>
      </c>
      <c r="E12" s="12">
        <v>108218</v>
      </c>
      <c r="F12" s="13">
        <f t="shared" si="0"/>
        <v>2.7038312976302308</v>
      </c>
      <c r="G12" s="1"/>
      <c r="H12" s="1"/>
      <c r="I12" s="1"/>
    </row>
    <row r="13" spans="1:12" x14ac:dyDescent="0.25">
      <c r="A13" s="8" t="s">
        <v>50</v>
      </c>
      <c r="B13" s="9">
        <v>5797</v>
      </c>
      <c r="C13" s="9">
        <v>5205</v>
      </c>
      <c r="D13" s="9">
        <v>127600</v>
      </c>
      <c r="E13" s="9">
        <v>78425</v>
      </c>
      <c r="F13" s="10">
        <f t="shared" si="0"/>
        <v>-38.538401253918494</v>
      </c>
      <c r="G13" s="1"/>
      <c r="H13" s="1"/>
      <c r="I13" s="1"/>
    </row>
    <row r="14" spans="1:12" x14ac:dyDescent="0.25">
      <c r="A14" s="11" t="s">
        <v>51</v>
      </c>
      <c r="B14" s="12">
        <v>94504</v>
      </c>
      <c r="C14" s="12">
        <v>104068</v>
      </c>
      <c r="D14" s="12">
        <v>1194366</v>
      </c>
      <c r="E14" s="12">
        <v>1297950</v>
      </c>
      <c r="F14" s="13">
        <f t="shared" si="0"/>
        <v>8.6727184129487966</v>
      </c>
      <c r="G14" s="1"/>
      <c r="H14" s="1"/>
      <c r="I14" s="1"/>
    </row>
    <row r="15" spans="1:12" x14ac:dyDescent="0.25">
      <c r="A15" s="8" t="s">
        <v>52</v>
      </c>
      <c r="B15" s="9">
        <v>43121</v>
      </c>
      <c r="C15" s="9">
        <v>59840</v>
      </c>
      <c r="D15" s="9">
        <v>438818</v>
      </c>
      <c r="E15" s="9">
        <v>524780</v>
      </c>
      <c r="F15" s="10">
        <f t="shared" si="0"/>
        <v>19.58944254793559</v>
      </c>
      <c r="G15" s="1"/>
      <c r="H15" s="1"/>
      <c r="I15" s="1"/>
    </row>
    <row r="16" spans="1:12" x14ac:dyDescent="0.25">
      <c r="A16" s="11" t="s">
        <v>53</v>
      </c>
      <c r="B16" s="12">
        <v>3735</v>
      </c>
      <c r="C16" s="12">
        <v>5187</v>
      </c>
      <c r="D16" s="12">
        <v>58680</v>
      </c>
      <c r="E16" s="12">
        <v>64378</v>
      </c>
      <c r="F16" s="13">
        <f t="shared" si="0"/>
        <v>9.7102931152010967</v>
      </c>
      <c r="G16" s="1"/>
      <c r="H16" s="1"/>
      <c r="I16" s="1"/>
    </row>
    <row r="17" spans="1:9" x14ac:dyDescent="0.25">
      <c r="A17" s="8" t="s">
        <v>54</v>
      </c>
      <c r="B17" s="9">
        <v>6189</v>
      </c>
      <c r="C17" s="9">
        <v>8513</v>
      </c>
      <c r="D17" s="9">
        <v>67071</v>
      </c>
      <c r="E17" s="9">
        <v>103628</v>
      </c>
      <c r="F17" s="10">
        <f t="shared" si="0"/>
        <v>54.504927614020971</v>
      </c>
      <c r="G17" s="1"/>
      <c r="H17" s="1"/>
      <c r="I17" s="1"/>
    </row>
    <row r="18" spans="1:9" x14ac:dyDescent="0.25">
      <c r="A18" s="11" t="s">
        <v>55</v>
      </c>
      <c r="B18" s="12">
        <v>893</v>
      </c>
      <c r="C18" s="12">
        <v>751</v>
      </c>
      <c r="D18" s="12">
        <v>13460</v>
      </c>
      <c r="E18" s="12">
        <v>9527</v>
      </c>
      <c r="F18" s="13">
        <f t="shared" si="0"/>
        <v>-29.219910846953937</v>
      </c>
      <c r="G18" s="1"/>
      <c r="H18" s="1"/>
      <c r="I18" s="1"/>
    </row>
    <row r="19" spans="1:9" x14ac:dyDescent="0.25">
      <c r="A19" s="8" t="s">
        <v>56</v>
      </c>
      <c r="B19" s="9">
        <v>26</v>
      </c>
      <c r="C19" s="9">
        <v>55</v>
      </c>
      <c r="D19" s="9">
        <v>401</v>
      </c>
      <c r="E19" s="9">
        <v>440</v>
      </c>
      <c r="F19" s="10">
        <f t="shared" si="0"/>
        <v>9.7256857855361574</v>
      </c>
      <c r="G19" s="1"/>
      <c r="H19" s="1"/>
      <c r="I19" s="1"/>
    </row>
    <row r="20" spans="1:9" x14ac:dyDescent="0.25">
      <c r="A20" s="11" t="s">
        <v>57</v>
      </c>
      <c r="B20" s="12">
        <v>2782</v>
      </c>
      <c r="C20" s="12">
        <v>3405</v>
      </c>
      <c r="D20" s="12">
        <v>27465</v>
      </c>
      <c r="E20" s="12">
        <v>35468</v>
      </c>
      <c r="F20" s="13">
        <f t="shared" si="0"/>
        <v>29.13890405971236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35007</v>
      </c>
      <c r="C22" s="12">
        <v>37327</v>
      </c>
      <c r="D22" s="12">
        <v>418182</v>
      </c>
      <c r="E22" s="12">
        <v>438319</v>
      </c>
      <c r="F22" s="13">
        <f t="shared" si="0"/>
        <v>4.8153674715793642</v>
      </c>
      <c r="G22" s="1"/>
      <c r="H22" s="1"/>
      <c r="I22" s="1"/>
    </row>
    <row r="23" spans="1:9" x14ac:dyDescent="0.25">
      <c r="A23" s="8" t="s">
        <v>60</v>
      </c>
      <c r="B23" s="9">
        <v>1289</v>
      </c>
      <c r="C23" s="9">
        <v>1559</v>
      </c>
      <c r="D23" s="9">
        <v>15895</v>
      </c>
      <c r="E23" s="9">
        <v>18758</v>
      </c>
      <c r="F23" s="10">
        <f t="shared" si="0"/>
        <v>18.011953444479403</v>
      </c>
      <c r="G23" s="1"/>
      <c r="H23" s="1"/>
      <c r="I23" s="1"/>
    </row>
    <row r="24" spans="1:9" x14ac:dyDescent="0.25">
      <c r="A24" s="11" t="s">
        <v>61</v>
      </c>
      <c r="B24" s="12">
        <v>3985</v>
      </c>
      <c r="C24" s="12">
        <v>3820</v>
      </c>
      <c r="D24" s="12">
        <v>30532</v>
      </c>
      <c r="E24" s="12">
        <v>46381</v>
      </c>
      <c r="F24" s="13">
        <f t="shared" si="0"/>
        <v>51.909472029346261</v>
      </c>
      <c r="G24" s="1"/>
      <c r="H24" s="1"/>
      <c r="I24" s="1"/>
    </row>
    <row r="25" spans="1:9" x14ac:dyDescent="0.25">
      <c r="A25" s="8" t="s">
        <v>62</v>
      </c>
      <c r="B25" s="9">
        <v>2129</v>
      </c>
      <c r="C25" s="9">
        <v>1748</v>
      </c>
      <c r="D25" s="9">
        <v>25546</v>
      </c>
      <c r="E25" s="9">
        <v>22389</v>
      </c>
      <c r="F25" s="10">
        <f t="shared" si="0"/>
        <v>-12.35809911532138</v>
      </c>
      <c r="G25" s="1"/>
      <c r="H25" s="1"/>
      <c r="I25" s="1"/>
    </row>
    <row r="26" spans="1:9" x14ac:dyDescent="0.25">
      <c r="A26" s="11" t="s">
        <v>63</v>
      </c>
      <c r="B26" s="12">
        <v>565</v>
      </c>
      <c r="C26" s="12">
        <v>397</v>
      </c>
      <c r="D26" s="12">
        <v>946</v>
      </c>
      <c r="E26" s="12">
        <v>2961</v>
      </c>
      <c r="F26" s="13">
        <f t="shared" si="0"/>
        <v>213.00211416490487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27801</v>
      </c>
      <c r="C28" s="12">
        <v>29816</v>
      </c>
      <c r="D28" s="12">
        <v>329529</v>
      </c>
      <c r="E28" s="12">
        <v>341544</v>
      </c>
      <c r="F28" s="13">
        <f t="shared" si="0"/>
        <v>3.6461130886811191</v>
      </c>
      <c r="G28" s="1"/>
      <c r="H28" s="1"/>
      <c r="I28" s="1"/>
    </row>
    <row r="29" spans="1:9" x14ac:dyDescent="0.25">
      <c r="A29" s="8" t="s">
        <v>66</v>
      </c>
      <c r="B29" s="9">
        <v>146</v>
      </c>
      <c r="C29" s="9">
        <v>133</v>
      </c>
      <c r="D29" s="9">
        <v>1818</v>
      </c>
      <c r="E29" s="9">
        <v>1520</v>
      </c>
      <c r="F29" s="10">
        <f t="shared" si="0"/>
        <v>-16.391639163916395</v>
      </c>
      <c r="G29" s="1"/>
      <c r="H29" s="1"/>
      <c r="I29" s="1"/>
    </row>
    <row r="30" spans="1:9" x14ac:dyDescent="0.25">
      <c r="A30" s="11" t="s">
        <v>67</v>
      </c>
      <c r="B30" s="12">
        <v>10560</v>
      </c>
      <c r="C30" s="12">
        <v>13756</v>
      </c>
      <c r="D30" s="12">
        <v>129463</v>
      </c>
      <c r="E30" s="12">
        <v>152612</v>
      </c>
      <c r="F30" s="13">
        <f t="shared" si="0"/>
        <v>17.880784471238883</v>
      </c>
      <c r="G30" s="1"/>
      <c r="H30" s="1"/>
      <c r="I30" s="1"/>
    </row>
    <row r="31" spans="1:9" x14ac:dyDescent="0.25">
      <c r="A31" s="8" t="s">
        <v>68</v>
      </c>
      <c r="B31" s="9">
        <v>5607</v>
      </c>
      <c r="C31" s="9">
        <v>6836</v>
      </c>
      <c r="D31" s="9">
        <v>69016</v>
      </c>
      <c r="E31" s="9">
        <v>70698</v>
      </c>
      <c r="F31" s="10">
        <f t="shared" si="0"/>
        <v>2.4371160310652584</v>
      </c>
      <c r="G31" s="1"/>
      <c r="H31" s="1"/>
      <c r="I31" s="1"/>
    </row>
    <row r="32" spans="1:9" x14ac:dyDescent="0.25">
      <c r="A32" s="11" t="s">
        <v>69</v>
      </c>
      <c r="B32" s="12">
        <v>143764</v>
      </c>
      <c r="C32" s="12">
        <v>166835</v>
      </c>
      <c r="D32" s="12">
        <v>1829254</v>
      </c>
      <c r="E32" s="12">
        <v>2051386</v>
      </c>
      <c r="F32" s="13">
        <f t="shared" si="0"/>
        <v>12.143310879735679</v>
      </c>
      <c r="G32" s="1"/>
      <c r="H32" s="1"/>
      <c r="I32" s="1"/>
    </row>
    <row r="33" spans="1:9" x14ac:dyDescent="0.25">
      <c r="A33" s="8" t="s">
        <v>70</v>
      </c>
      <c r="B33" s="9">
        <v>13583</v>
      </c>
      <c r="C33" s="9">
        <v>17507</v>
      </c>
      <c r="D33" s="9">
        <v>186678</v>
      </c>
      <c r="E33" s="9">
        <v>203783</v>
      </c>
      <c r="F33" s="10">
        <f t="shared" si="0"/>
        <v>9.1628365420670832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15423</v>
      </c>
      <c r="E34" s="12">
        <v>589</v>
      </c>
      <c r="F34" s="13">
        <f t="shared" si="0"/>
        <v>-96.181028334305907</v>
      </c>
      <c r="G34" s="1"/>
      <c r="H34" s="1"/>
      <c r="I34" s="1"/>
    </row>
    <row r="35" spans="1:9" x14ac:dyDescent="0.25">
      <c r="A35" s="14" t="s">
        <v>72</v>
      </c>
      <c r="B35" s="15">
        <f>SUM(B7:B34)</f>
        <v>436347</v>
      </c>
      <c r="C35" s="15">
        <f t="shared" ref="C35:E35" si="1">SUM(C7:C34)</f>
        <v>503691</v>
      </c>
      <c r="D35" s="15">
        <f t="shared" si="1"/>
        <v>5381204</v>
      </c>
      <c r="E35" s="15">
        <f t="shared" si="1"/>
        <v>5913416</v>
      </c>
      <c r="F35" s="16">
        <f t="shared" si="0"/>
        <v>9.8902030103300262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5623</v>
      </c>
      <c r="C38" s="41">
        <f>D7</f>
        <v>7778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2051386</v>
      </c>
      <c r="G38" s="42">
        <f>LOOKUP(E38,$A$38:$A$65,$C$38:$C$65)</f>
        <v>1829254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146878</v>
      </c>
      <c r="C39" s="41">
        <f t="shared" ref="C39:C65" si="5">D8</f>
        <v>131983</v>
      </c>
      <c r="D39" s="41">
        <f t="shared" ref="D39:D65" si="6">_xlfn.RANK.EQ(B39,$B$38:$B$65)+COUNTIF($B$38:$B$65,B39)-1</f>
        <v>9</v>
      </c>
      <c r="E39" s="42" t="str">
        <f t="shared" si="2"/>
        <v>BARCELONA</v>
      </c>
      <c r="F39" s="42">
        <f t="shared" ref="F39:F65" si="7">LOOKUP(E39,$A$38:$A$65,$B$38:$B$65)</f>
        <v>1297950</v>
      </c>
      <c r="G39" s="42">
        <f t="shared" ref="G39:G65" si="8">LOOKUP(E39,$A$38:$A$65,$C$38:$C$65)</f>
        <v>1194366</v>
      </c>
    </row>
    <row r="40" spans="1:9" x14ac:dyDescent="0.25">
      <c r="A40" s="42" t="str">
        <f t="shared" si="3"/>
        <v>ALMERIA</v>
      </c>
      <c r="B40" s="41">
        <f t="shared" si="4"/>
        <v>2763</v>
      </c>
      <c r="C40" s="41">
        <f t="shared" si="5"/>
        <v>1425</v>
      </c>
      <c r="D40" s="41">
        <f t="shared" si="6"/>
        <v>22</v>
      </c>
      <c r="E40" s="42" t="str">
        <f t="shared" si="2"/>
        <v>BILBAO</v>
      </c>
      <c r="F40" s="42">
        <f t="shared" si="7"/>
        <v>524780</v>
      </c>
      <c r="G40" s="42">
        <f t="shared" si="8"/>
        <v>438818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2575</v>
      </c>
      <c r="D41" s="41">
        <f t="shared" si="6"/>
        <v>28</v>
      </c>
      <c r="E41" s="42" t="str">
        <f t="shared" si="2"/>
        <v>LAS PALMAS</v>
      </c>
      <c r="F41" s="42">
        <f t="shared" si="7"/>
        <v>438319</v>
      </c>
      <c r="G41" s="42">
        <f t="shared" si="8"/>
        <v>418182</v>
      </c>
    </row>
    <row r="42" spans="1:9" x14ac:dyDescent="0.25">
      <c r="A42" s="42" t="str">
        <f t="shared" si="3"/>
        <v>BAHIA DE ALGECIRAS</v>
      </c>
      <c r="B42" s="41">
        <f t="shared" si="4"/>
        <v>184398</v>
      </c>
      <c r="C42" s="41">
        <f t="shared" si="5"/>
        <v>151931</v>
      </c>
      <c r="D42" s="41">
        <f t="shared" si="6"/>
        <v>7</v>
      </c>
      <c r="E42" s="42" t="str">
        <f t="shared" si="2"/>
        <v>SANTA CRUZ DE TENERIFE</v>
      </c>
      <c r="F42" s="42">
        <f t="shared" si="7"/>
        <v>341544</v>
      </c>
      <c r="G42" s="42">
        <f t="shared" si="8"/>
        <v>329529</v>
      </c>
    </row>
    <row r="43" spans="1:9" x14ac:dyDescent="0.25">
      <c r="A43" s="42" t="str">
        <f t="shared" si="3"/>
        <v>BAHIA DE CADIZ</v>
      </c>
      <c r="B43" s="41">
        <f t="shared" si="4"/>
        <v>108218</v>
      </c>
      <c r="C43" s="41">
        <f t="shared" si="5"/>
        <v>105369</v>
      </c>
      <c r="D43" s="41">
        <f t="shared" si="6"/>
        <v>10</v>
      </c>
      <c r="E43" s="42" t="str">
        <f t="shared" si="2"/>
        <v>VIGO</v>
      </c>
      <c r="F43" s="42">
        <f t="shared" si="7"/>
        <v>203783</v>
      </c>
      <c r="G43" s="42">
        <f t="shared" si="8"/>
        <v>186678</v>
      </c>
    </row>
    <row r="44" spans="1:9" x14ac:dyDescent="0.25">
      <c r="A44" s="42" t="str">
        <f t="shared" si="3"/>
        <v>BALEARES</v>
      </c>
      <c r="B44" s="41">
        <f t="shared" si="4"/>
        <v>78425</v>
      </c>
      <c r="C44" s="41">
        <f t="shared" si="5"/>
        <v>127600</v>
      </c>
      <c r="D44" s="41">
        <f t="shared" si="6"/>
        <v>12</v>
      </c>
      <c r="E44" s="42" t="str">
        <f t="shared" si="2"/>
        <v>BAHIA DE ALGECIRAS</v>
      </c>
      <c r="F44" s="42">
        <f t="shared" si="7"/>
        <v>184398</v>
      </c>
      <c r="G44" s="42">
        <f t="shared" si="8"/>
        <v>151931</v>
      </c>
    </row>
    <row r="45" spans="1:9" x14ac:dyDescent="0.25">
      <c r="A45" s="42" t="str">
        <f t="shared" si="3"/>
        <v>BARCELONA</v>
      </c>
      <c r="B45" s="41">
        <f t="shared" si="4"/>
        <v>1297950</v>
      </c>
      <c r="C45" s="41">
        <f t="shared" si="5"/>
        <v>1194366</v>
      </c>
      <c r="D45" s="41">
        <f t="shared" si="6"/>
        <v>2</v>
      </c>
      <c r="E45" s="42" t="str">
        <f t="shared" si="2"/>
        <v>SEVILLA</v>
      </c>
      <c r="F45" s="42">
        <f t="shared" si="7"/>
        <v>152612</v>
      </c>
      <c r="G45" s="42">
        <f t="shared" si="8"/>
        <v>129463</v>
      </c>
    </row>
    <row r="46" spans="1:9" x14ac:dyDescent="0.25">
      <c r="A46" s="42" t="str">
        <f t="shared" si="3"/>
        <v>BILBAO</v>
      </c>
      <c r="B46" s="41">
        <f t="shared" si="4"/>
        <v>524780</v>
      </c>
      <c r="C46" s="41">
        <f t="shared" si="5"/>
        <v>438818</v>
      </c>
      <c r="D46" s="41">
        <f t="shared" si="6"/>
        <v>3</v>
      </c>
      <c r="E46" s="42" t="str">
        <f t="shared" si="2"/>
        <v>ALICANTE</v>
      </c>
      <c r="F46" s="42">
        <f t="shared" si="7"/>
        <v>146878</v>
      </c>
      <c r="G46" s="42">
        <f t="shared" si="8"/>
        <v>131983</v>
      </c>
    </row>
    <row r="47" spans="1:9" x14ac:dyDescent="0.25">
      <c r="A47" s="42" t="str">
        <f t="shared" si="3"/>
        <v>CARTAGENA</v>
      </c>
      <c r="B47" s="41">
        <f t="shared" si="4"/>
        <v>64378</v>
      </c>
      <c r="C47" s="41">
        <f t="shared" si="5"/>
        <v>58680</v>
      </c>
      <c r="D47" s="41">
        <f t="shared" si="6"/>
        <v>14</v>
      </c>
      <c r="E47" s="42" t="str">
        <f t="shared" si="2"/>
        <v>BAHIA DE CADIZ</v>
      </c>
      <c r="F47" s="42">
        <f t="shared" si="7"/>
        <v>108218</v>
      </c>
      <c r="G47" s="42">
        <f t="shared" si="8"/>
        <v>105369</v>
      </c>
    </row>
    <row r="48" spans="1:9" x14ac:dyDescent="0.25">
      <c r="A48" s="42" t="str">
        <f t="shared" si="3"/>
        <v>CASTELLON</v>
      </c>
      <c r="B48" s="41">
        <f t="shared" si="4"/>
        <v>103628</v>
      </c>
      <c r="C48" s="41">
        <f t="shared" si="5"/>
        <v>67071</v>
      </c>
      <c r="D48" s="41">
        <f t="shared" si="6"/>
        <v>11</v>
      </c>
      <c r="E48" s="42" t="str">
        <f t="shared" si="2"/>
        <v>CASTELLON</v>
      </c>
      <c r="F48" s="42">
        <f t="shared" si="7"/>
        <v>103628</v>
      </c>
      <c r="G48" s="42">
        <f t="shared" si="8"/>
        <v>67071</v>
      </c>
    </row>
    <row r="49" spans="1:7" x14ac:dyDescent="0.25">
      <c r="A49" s="42" t="str">
        <f t="shared" si="3"/>
        <v>CEUTA</v>
      </c>
      <c r="B49" s="41">
        <f t="shared" si="4"/>
        <v>9527</v>
      </c>
      <c r="C49" s="41">
        <f t="shared" si="5"/>
        <v>13460</v>
      </c>
      <c r="D49" s="41">
        <f t="shared" si="6"/>
        <v>19</v>
      </c>
      <c r="E49" s="42" t="str">
        <f t="shared" si="2"/>
        <v>BALEARES</v>
      </c>
      <c r="F49" s="42">
        <f t="shared" si="7"/>
        <v>78425</v>
      </c>
      <c r="G49" s="42">
        <f t="shared" si="8"/>
        <v>127600</v>
      </c>
    </row>
    <row r="50" spans="1:7" x14ac:dyDescent="0.25">
      <c r="A50" s="42" t="str">
        <f t="shared" si="3"/>
        <v>FERROL-SAN CIBRAO</v>
      </c>
      <c r="B50" s="41">
        <f t="shared" si="4"/>
        <v>440</v>
      </c>
      <c r="C50" s="41">
        <f t="shared" si="5"/>
        <v>401</v>
      </c>
      <c r="D50" s="41">
        <f t="shared" si="6"/>
        <v>25</v>
      </c>
      <c r="E50" s="42" t="str">
        <f t="shared" si="2"/>
        <v>TARRAGONA</v>
      </c>
      <c r="F50" s="42">
        <f t="shared" si="7"/>
        <v>70698</v>
      </c>
      <c r="G50" s="42">
        <f t="shared" si="8"/>
        <v>69016</v>
      </c>
    </row>
    <row r="51" spans="1:7" x14ac:dyDescent="0.25">
      <c r="A51" s="42" t="str">
        <f t="shared" si="3"/>
        <v>GIJON</v>
      </c>
      <c r="B51" s="41">
        <f t="shared" si="4"/>
        <v>35468</v>
      </c>
      <c r="C51" s="41">
        <f t="shared" si="5"/>
        <v>27465</v>
      </c>
      <c r="D51" s="41">
        <f t="shared" si="6"/>
        <v>16</v>
      </c>
      <c r="E51" s="42" t="str">
        <f t="shared" si="2"/>
        <v>CARTAGENA</v>
      </c>
      <c r="F51" s="42">
        <f t="shared" si="7"/>
        <v>64378</v>
      </c>
      <c r="G51" s="42">
        <f t="shared" si="8"/>
        <v>58680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46381</v>
      </c>
      <c r="G52" s="42">
        <f t="shared" si="8"/>
        <v>30532</v>
      </c>
    </row>
    <row r="53" spans="1:7" x14ac:dyDescent="0.25">
      <c r="A53" s="42" t="str">
        <f t="shared" si="3"/>
        <v>LAS PALMAS</v>
      </c>
      <c r="B53" s="41">
        <f t="shared" si="4"/>
        <v>438319</v>
      </c>
      <c r="C53" s="41">
        <f t="shared" si="5"/>
        <v>418182</v>
      </c>
      <c r="D53" s="41">
        <f t="shared" si="6"/>
        <v>4</v>
      </c>
      <c r="E53" s="42" t="str">
        <f t="shared" si="2"/>
        <v>GIJON</v>
      </c>
      <c r="F53" s="42">
        <f t="shared" si="7"/>
        <v>35468</v>
      </c>
      <c r="G53" s="42">
        <f t="shared" si="8"/>
        <v>27465</v>
      </c>
    </row>
    <row r="54" spans="1:7" x14ac:dyDescent="0.25">
      <c r="A54" s="42" t="str">
        <f t="shared" si="3"/>
        <v>MALAGA</v>
      </c>
      <c r="B54" s="41">
        <f t="shared" si="4"/>
        <v>18758</v>
      </c>
      <c r="C54" s="41">
        <f t="shared" si="5"/>
        <v>15895</v>
      </c>
      <c r="D54" s="41">
        <f t="shared" si="6"/>
        <v>18</v>
      </c>
      <c r="E54" s="42" t="str">
        <f t="shared" si="2"/>
        <v>MELILLA</v>
      </c>
      <c r="F54" s="42">
        <f t="shared" si="7"/>
        <v>22389</v>
      </c>
      <c r="G54" s="42">
        <f t="shared" si="8"/>
        <v>25546</v>
      </c>
    </row>
    <row r="55" spans="1:7" x14ac:dyDescent="0.25">
      <c r="A55" s="42" t="str">
        <f t="shared" si="3"/>
        <v>MARIN Y RIA DE PONTEVEDRA</v>
      </c>
      <c r="B55" s="41">
        <f t="shared" si="4"/>
        <v>46381</v>
      </c>
      <c r="C55" s="41">
        <f t="shared" si="5"/>
        <v>30532</v>
      </c>
      <c r="D55" s="41">
        <f t="shared" si="6"/>
        <v>15</v>
      </c>
      <c r="E55" s="42" t="str">
        <f t="shared" si="2"/>
        <v>MALAGA</v>
      </c>
      <c r="F55" s="42">
        <f t="shared" si="7"/>
        <v>18758</v>
      </c>
      <c r="G55" s="42">
        <f t="shared" si="8"/>
        <v>15895</v>
      </c>
    </row>
    <row r="56" spans="1:7" x14ac:dyDescent="0.25">
      <c r="A56" s="42" t="str">
        <f t="shared" si="3"/>
        <v>MELILLA</v>
      </c>
      <c r="B56" s="41">
        <f t="shared" si="4"/>
        <v>22389</v>
      </c>
      <c r="C56" s="41">
        <f t="shared" si="5"/>
        <v>25546</v>
      </c>
      <c r="D56" s="41">
        <f t="shared" si="6"/>
        <v>17</v>
      </c>
      <c r="E56" s="42" t="str">
        <f t="shared" si="2"/>
        <v>CEUTA</v>
      </c>
      <c r="F56" s="42">
        <f t="shared" si="7"/>
        <v>9527</v>
      </c>
      <c r="G56" s="42">
        <f t="shared" si="8"/>
        <v>13460</v>
      </c>
    </row>
    <row r="57" spans="1:7" x14ac:dyDescent="0.25">
      <c r="A57" s="42" t="str">
        <f t="shared" si="3"/>
        <v>MOTRIL</v>
      </c>
      <c r="B57" s="41">
        <f t="shared" si="4"/>
        <v>2961</v>
      </c>
      <c r="C57" s="41">
        <f t="shared" si="5"/>
        <v>946</v>
      </c>
      <c r="D57" s="41">
        <f t="shared" si="6"/>
        <v>21</v>
      </c>
      <c r="E57" s="42" t="str">
        <f t="shared" si="2"/>
        <v>A CORUÑA</v>
      </c>
      <c r="F57" s="42">
        <f t="shared" si="7"/>
        <v>5623</v>
      </c>
      <c r="G57" s="42">
        <f t="shared" si="8"/>
        <v>7778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2961</v>
      </c>
      <c r="G58" s="42">
        <f t="shared" si="8"/>
        <v>946</v>
      </c>
    </row>
    <row r="59" spans="1:7" x14ac:dyDescent="0.25">
      <c r="A59" s="42" t="str">
        <f t="shared" si="3"/>
        <v>SANTA CRUZ DE TENERIFE</v>
      </c>
      <c r="B59" s="41">
        <f t="shared" si="4"/>
        <v>341544</v>
      </c>
      <c r="C59" s="41">
        <f t="shared" si="5"/>
        <v>329529</v>
      </c>
      <c r="D59" s="41">
        <f t="shared" si="6"/>
        <v>5</v>
      </c>
      <c r="E59" s="42" t="str">
        <f t="shared" si="2"/>
        <v>ALMERIA</v>
      </c>
      <c r="F59" s="42">
        <f t="shared" si="7"/>
        <v>2763</v>
      </c>
      <c r="G59" s="42">
        <f t="shared" si="8"/>
        <v>1425</v>
      </c>
    </row>
    <row r="60" spans="1:7" x14ac:dyDescent="0.25">
      <c r="A60" s="42" t="str">
        <f t="shared" si="3"/>
        <v>SANTANDER</v>
      </c>
      <c r="B60" s="41">
        <f t="shared" si="4"/>
        <v>1520</v>
      </c>
      <c r="C60" s="41">
        <f t="shared" si="5"/>
        <v>1818</v>
      </c>
      <c r="D60" s="41">
        <f t="shared" si="6"/>
        <v>23</v>
      </c>
      <c r="E60" s="42" t="str">
        <f t="shared" si="2"/>
        <v>SANTANDER</v>
      </c>
      <c r="F60" s="42">
        <f t="shared" si="7"/>
        <v>1520</v>
      </c>
      <c r="G60" s="42">
        <f t="shared" si="8"/>
        <v>1818</v>
      </c>
    </row>
    <row r="61" spans="1:7" x14ac:dyDescent="0.25">
      <c r="A61" s="42" t="str">
        <f t="shared" si="3"/>
        <v>SEVILLA</v>
      </c>
      <c r="B61" s="41">
        <f t="shared" si="4"/>
        <v>152612</v>
      </c>
      <c r="C61" s="41">
        <f t="shared" si="5"/>
        <v>129463</v>
      </c>
      <c r="D61" s="41">
        <f t="shared" si="6"/>
        <v>8</v>
      </c>
      <c r="E61" s="42" t="str">
        <f t="shared" si="2"/>
        <v>VILAGARCIA</v>
      </c>
      <c r="F61" s="42">
        <f t="shared" si="7"/>
        <v>589</v>
      </c>
      <c r="G61" s="42">
        <f t="shared" si="8"/>
        <v>15423</v>
      </c>
    </row>
    <row r="62" spans="1:7" x14ac:dyDescent="0.25">
      <c r="A62" s="42" t="str">
        <f t="shared" si="3"/>
        <v>TARRAGONA</v>
      </c>
      <c r="B62" s="41">
        <f t="shared" si="4"/>
        <v>70698</v>
      </c>
      <c r="C62" s="41">
        <f t="shared" si="5"/>
        <v>69016</v>
      </c>
      <c r="D62" s="41">
        <f t="shared" si="6"/>
        <v>13</v>
      </c>
      <c r="E62" s="42" t="str">
        <f t="shared" si="2"/>
        <v>FERROL-SAN CIBRAO</v>
      </c>
      <c r="F62" s="42">
        <f t="shared" si="7"/>
        <v>440</v>
      </c>
      <c r="G62" s="42">
        <f t="shared" si="8"/>
        <v>401</v>
      </c>
    </row>
    <row r="63" spans="1:7" x14ac:dyDescent="0.25">
      <c r="A63" s="42" t="str">
        <f t="shared" si="3"/>
        <v>VALENCIA</v>
      </c>
      <c r="B63" s="41">
        <f t="shared" si="4"/>
        <v>2051386</v>
      </c>
      <c r="C63" s="41">
        <f t="shared" si="5"/>
        <v>1829254</v>
      </c>
      <c r="D63" s="41">
        <f t="shared" si="6"/>
        <v>1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203783</v>
      </c>
      <c r="C64" s="41">
        <f t="shared" si="5"/>
        <v>186678</v>
      </c>
      <c r="D64" s="41">
        <f t="shared" si="6"/>
        <v>6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589</v>
      </c>
      <c r="C65" s="41">
        <f t="shared" si="5"/>
        <v>15423</v>
      </c>
      <c r="D65" s="41">
        <f t="shared" si="6"/>
        <v>24</v>
      </c>
      <c r="E65" s="42" t="str">
        <f t="shared" si="2"/>
        <v>AVILES</v>
      </c>
      <c r="F65" s="42">
        <f t="shared" si="7"/>
        <v>0</v>
      </c>
      <c r="G65" s="42">
        <f t="shared" si="8"/>
        <v>2575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3227</v>
      </c>
      <c r="C7" s="9">
        <v>8651</v>
      </c>
      <c r="D7" s="9">
        <v>53574</v>
      </c>
      <c r="E7" s="9">
        <v>70695</v>
      </c>
      <c r="F7" s="10">
        <f>((E7*100)/D7)-100</f>
        <v>31.95766603203046</v>
      </c>
      <c r="G7" s="1"/>
      <c r="H7" s="1"/>
      <c r="I7" s="1"/>
    </row>
    <row r="8" spans="1:12" x14ac:dyDescent="0.25">
      <c r="A8" s="11" t="s">
        <v>45</v>
      </c>
      <c r="B8" s="12">
        <v>20290</v>
      </c>
      <c r="C8" s="12">
        <v>19599</v>
      </c>
      <c r="D8" s="12">
        <v>323619</v>
      </c>
      <c r="E8" s="12">
        <v>308249</v>
      </c>
      <c r="F8" s="13">
        <f t="shared" ref="F8:F35" si="0">((E8*100)/D8)-100</f>
        <v>-4.7494121173355097</v>
      </c>
      <c r="G8" s="1"/>
      <c r="H8" s="1"/>
      <c r="I8" s="1"/>
    </row>
    <row r="9" spans="1:12" x14ac:dyDescent="0.25">
      <c r="A9" s="8" t="s">
        <v>46</v>
      </c>
      <c r="B9" s="9">
        <v>60989</v>
      </c>
      <c r="C9" s="9">
        <v>51393</v>
      </c>
      <c r="D9" s="9">
        <v>1182834</v>
      </c>
      <c r="E9" s="9">
        <v>994752</v>
      </c>
      <c r="F9" s="10">
        <f t="shared" si="0"/>
        <v>-15.900963279716336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396839</v>
      </c>
      <c r="C11" s="9">
        <v>362863</v>
      </c>
      <c r="D11" s="9">
        <v>4848427</v>
      </c>
      <c r="E11" s="9">
        <v>4730042</v>
      </c>
      <c r="F11" s="10">
        <f t="shared" si="0"/>
        <v>-2.4417197577688654</v>
      </c>
      <c r="G11" s="1"/>
      <c r="H11" s="1"/>
      <c r="I11" s="1"/>
    </row>
    <row r="12" spans="1:12" x14ac:dyDescent="0.25">
      <c r="A12" s="11" t="s">
        <v>49</v>
      </c>
      <c r="B12" s="12">
        <v>11992</v>
      </c>
      <c r="C12" s="12">
        <v>14218</v>
      </c>
      <c r="D12" s="12">
        <v>258827</v>
      </c>
      <c r="E12" s="12">
        <v>356258</v>
      </c>
      <c r="F12" s="13">
        <f t="shared" si="0"/>
        <v>37.643290692238452</v>
      </c>
      <c r="G12" s="1"/>
      <c r="H12" s="1"/>
      <c r="I12" s="1"/>
    </row>
    <row r="13" spans="1:12" x14ac:dyDescent="0.25">
      <c r="A13" s="8" t="s">
        <v>50</v>
      </c>
      <c r="B13" s="9">
        <v>141045</v>
      </c>
      <c r="C13" s="9">
        <v>175078</v>
      </c>
      <c r="D13" s="9">
        <v>5080634</v>
      </c>
      <c r="E13" s="9">
        <v>5458169</v>
      </c>
      <c r="F13" s="10">
        <f t="shared" si="0"/>
        <v>7.4308639433582471</v>
      </c>
      <c r="G13" s="1"/>
      <c r="H13" s="1"/>
      <c r="I13" s="1"/>
    </row>
    <row r="14" spans="1:12" x14ac:dyDescent="0.25">
      <c r="A14" s="11" t="s">
        <v>51</v>
      </c>
      <c r="B14" s="12">
        <v>110757</v>
      </c>
      <c r="C14" s="12">
        <v>126140</v>
      </c>
      <c r="D14" s="12">
        <v>3201696</v>
      </c>
      <c r="E14" s="12">
        <v>3444491</v>
      </c>
      <c r="F14" s="13">
        <f t="shared" si="0"/>
        <v>7.5833245879683773</v>
      </c>
      <c r="G14" s="1"/>
      <c r="H14" s="1"/>
      <c r="I14" s="1"/>
    </row>
    <row r="15" spans="1:12" x14ac:dyDescent="0.25">
      <c r="A15" s="8" t="s">
        <v>52</v>
      </c>
      <c r="B15" s="9">
        <v>9201</v>
      </c>
      <c r="C15" s="9">
        <v>0</v>
      </c>
      <c r="D15" s="9">
        <v>166104</v>
      </c>
      <c r="E15" s="9">
        <v>165024</v>
      </c>
      <c r="F15" s="10">
        <f t="shared" si="0"/>
        <v>-0.65019505851755355</v>
      </c>
      <c r="G15" s="1"/>
      <c r="H15" s="1"/>
      <c r="I15" s="1"/>
    </row>
    <row r="16" spans="1:12" x14ac:dyDescent="0.25">
      <c r="A16" s="11" t="s">
        <v>53</v>
      </c>
      <c r="B16" s="12">
        <v>4686</v>
      </c>
      <c r="C16" s="12">
        <v>5445</v>
      </c>
      <c r="D16" s="12">
        <v>67916</v>
      </c>
      <c r="E16" s="12">
        <v>104294</v>
      </c>
      <c r="F16" s="13">
        <f t="shared" si="0"/>
        <v>53.563225160492379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849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164633</v>
      </c>
      <c r="C18" s="12">
        <v>159948</v>
      </c>
      <c r="D18" s="12">
        <v>2152875</v>
      </c>
      <c r="E18" s="12">
        <v>1927230</v>
      </c>
      <c r="F18" s="13">
        <f t="shared" si="0"/>
        <v>-10.481100853509844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2445</v>
      </c>
      <c r="E19" s="9">
        <v>643</v>
      </c>
      <c r="F19" s="10">
        <f t="shared" si="0"/>
        <v>-73.701431492842531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1959</v>
      </c>
      <c r="D20" s="12">
        <v>4537</v>
      </c>
      <c r="E20" s="12">
        <v>11431</v>
      </c>
      <c r="F20" s="13">
        <f t="shared" si="0"/>
        <v>151.95062816839322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147713</v>
      </c>
      <c r="C22" s="12">
        <v>194300</v>
      </c>
      <c r="D22" s="12">
        <v>1404823</v>
      </c>
      <c r="E22" s="12">
        <v>1533826</v>
      </c>
      <c r="F22" s="13">
        <f t="shared" si="0"/>
        <v>9.1828650299717509</v>
      </c>
      <c r="G22" s="1"/>
      <c r="H22" s="1"/>
      <c r="I22" s="1"/>
    </row>
    <row r="23" spans="1:9" x14ac:dyDescent="0.25">
      <c r="A23" s="8" t="s">
        <v>60</v>
      </c>
      <c r="B23" s="9">
        <v>68187</v>
      </c>
      <c r="C23" s="9">
        <v>65015</v>
      </c>
      <c r="D23" s="9">
        <v>791223</v>
      </c>
      <c r="E23" s="9">
        <v>985038</v>
      </c>
      <c r="F23" s="10">
        <f t="shared" si="0"/>
        <v>24.495622599444147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49348</v>
      </c>
      <c r="C25" s="9">
        <v>50433</v>
      </c>
      <c r="D25" s="9">
        <v>591326</v>
      </c>
      <c r="E25" s="9">
        <v>633044</v>
      </c>
      <c r="F25" s="10">
        <f t="shared" si="0"/>
        <v>7.0549916628052927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3460</v>
      </c>
      <c r="E26" s="12">
        <v>2335</v>
      </c>
      <c r="F26" s="13">
        <f t="shared" si="0"/>
        <v>-32.51445086705202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433211</v>
      </c>
      <c r="C28" s="12">
        <v>450262</v>
      </c>
      <c r="D28" s="12">
        <v>4346650</v>
      </c>
      <c r="E28" s="12">
        <v>4653629</v>
      </c>
      <c r="F28" s="13">
        <f t="shared" si="0"/>
        <v>7.0624273866080785</v>
      </c>
      <c r="G28" s="1"/>
      <c r="H28" s="1"/>
      <c r="I28" s="1"/>
    </row>
    <row r="29" spans="1:9" x14ac:dyDescent="0.25">
      <c r="A29" s="8" t="s">
        <v>66</v>
      </c>
      <c r="B29" s="9">
        <v>4594</v>
      </c>
      <c r="C29" s="9">
        <v>14066</v>
      </c>
      <c r="D29" s="9">
        <v>164543</v>
      </c>
      <c r="E29" s="9">
        <v>246700</v>
      </c>
      <c r="F29" s="10">
        <f t="shared" si="0"/>
        <v>49.930413326607635</v>
      </c>
      <c r="G29" s="1"/>
      <c r="H29" s="1"/>
      <c r="I29" s="1"/>
    </row>
    <row r="30" spans="1:9" x14ac:dyDescent="0.25">
      <c r="A30" s="11" t="s">
        <v>67</v>
      </c>
      <c r="B30" s="12">
        <v>11259</v>
      </c>
      <c r="C30" s="12">
        <v>0</v>
      </c>
      <c r="D30" s="12">
        <v>21422</v>
      </c>
      <c r="E30" s="12">
        <v>12413</v>
      </c>
      <c r="F30" s="13">
        <f t="shared" si="0"/>
        <v>-42.05489683502941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2223</v>
      </c>
      <c r="E31" s="9">
        <v>3148</v>
      </c>
      <c r="F31" s="10">
        <f t="shared" si="0"/>
        <v>41.610436347278466</v>
      </c>
      <c r="G31" s="1"/>
      <c r="H31" s="1"/>
      <c r="I31" s="1"/>
    </row>
    <row r="32" spans="1:9" x14ac:dyDescent="0.25">
      <c r="A32" s="11" t="s">
        <v>69</v>
      </c>
      <c r="B32" s="12">
        <v>22838</v>
      </c>
      <c r="C32" s="12">
        <v>21481</v>
      </c>
      <c r="D32" s="12">
        <v>431917</v>
      </c>
      <c r="E32" s="12">
        <v>504452</v>
      </c>
      <c r="F32" s="13">
        <f t="shared" si="0"/>
        <v>16.793735833505053</v>
      </c>
      <c r="G32" s="1"/>
      <c r="H32" s="1"/>
      <c r="I32" s="1"/>
    </row>
    <row r="33" spans="1:9" x14ac:dyDescent="0.25">
      <c r="A33" s="8" t="s">
        <v>70</v>
      </c>
      <c r="B33" s="9">
        <v>52390</v>
      </c>
      <c r="C33" s="9">
        <v>55591</v>
      </c>
      <c r="D33" s="9">
        <v>222948</v>
      </c>
      <c r="E33" s="9">
        <v>233644</v>
      </c>
      <c r="F33" s="10">
        <f t="shared" si="0"/>
        <v>4.7975312628953901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395</v>
      </c>
      <c r="D34" s="12">
        <v>3549</v>
      </c>
      <c r="E34" s="12">
        <v>4373</v>
      </c>
      <c r="F34" s="13">
        <f t="shared" si="0"/>
        <v>23.217807833192452</v>
      </c>
      <c r="G34" s="1"/>
      <c r="H34" s="1"/>
      <c r="I34" s="1"/>
    </row>
    <row r="35" spans="1:9" x14ac:dyDescent="0.25">
      <c r="A35" s="14" t="s">
        <v>72</v>
      </c>
      <c r="B35" s="15">
        <f>SUM(B7:B34)</f>
        <v>1713199</v>
      </c>
      <c r="C35" s="15">
        <f t="shared" ref="C35:E35" si="1">SUM(C7:C34)</f>
        <v>1776837</v>
      </c>
      <c r="D35" s="15">
        <f t="shared" si="1"/>
        <v>25328097</v>
      </c>
      <c r="E35" s="15">
        <f t="shared" si="1"/>
        <v>26384729</v>
      </c>
      <c r="F35" s="16">
        <f t="shared" si="0"/>
        <v>4.171778085025494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70695</v>
      </c>
      <c r="C38" s="41">
        <f>D7</f>
        <v>53574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BALEARES</v>
      </c>
      <c r="F38" s="42">
        <f>LOOKUP(E38,$A$38:$A$65,$B$38:$B$65)</f>
        <v>5458169</v>
      </c>
      <c r="G38" s="42">
        <f>LOOKUP(E38,$A$38:$A$65,$C$38:$C$65)</f>
        <v>5080634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308249</v>
      </c>
      <c r="C39" s="41">
        <f t="shared" ref="C39:C65" si="5">D8</f>
        <v>323619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4730042</v>
      </c>
      <c r="G39" s="42">
        <f t="shared" ref="G39:G65" si="8">LOOKUP(E39,$A$38:$A$65,$C$38:$C$65)</f>
        <v>4848427</v>
      </c>
    </row>
    <row r="40" spans="1:9" x14ac:dyDescent="0.25">
      <c r="A40" s="42" t="str">
        <f t="shared" si="3"/>
        <v>ALMERIA</v>
      </c>
      <c r="B40" s="41">
        <f t="shared" si="4"/>
        <v>994752</v>
      </c>
      <c r="C40" s="41">
        <f t="shared" si="5"/>
        <v>1182834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4653629</v>
      </c>
      <c r="G40" s="42">
        <f t="shared" si="8"/>
        <v>4346650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3444491</v>
      </c>
      <c r="G41" s="42">
        <f t="shared" si="8"/>
        <v>3201696</v>
      </c>
    </row>
    <row r="42" spans="1:9" x14ac:dyDescent="0.25">
      <c r="A42" s="42" t="str">
        <f t="shared" si="3"/>
        <v>BAHIA DE ALGECIRAS</v>
      </c>
      <c r="B42" s="41">
        <f t="shared" si="4"/>
        <v>4730042</v>
      </c>
      <c r="C42" s="41">
        <f t="shared" si="5"/>
        <v>4848427</v>
      </c>
      <c r="D42" s="41">
        <f t="shared" si="6"/>
        <v>2</v>
      </c>
      <c r="E42" s="42" t="str">
        <f t="shared" si="2"/>
        <v>CEUTA</v>
      </c>
      <c r="F42" s="42">
        <f t="shared" si="7"/>
        <v>1927230</v>
      </c>
      <c r="G42" s="42">
        <f t="shared" si="8"/>
        <v>2152875</v>
      </c>
    </row>
    <row r="43" spans="1:9" x14ac:dyDescent="0.25">
      <c r="A43" s="42" t="str">
        <f t="shared" si="3"/>
        <v>BAHIA DE CADIZ</v>
      </c>
      <c r="B43" s="41">
        <f t="shared" si="4"/>
        <v>356258</v>
      </c>
      <c r="C43" s="41">
        <f t="shared" si="5"/>
        <v>258827</v>
      </c>
      <c r="D43" s="41">
        <f t="shared" si="6"/>
        <v>11</v>
      </c>
      <c r="E43" s="42" t="str">
        <f t="shared" si="2"/>
        <v>LAS PALMAS</v>
      </c>
      <c r="F43" s="42">
        <f t="shared" si="7"/>
        <v>1533826</v>
      </c>
      <c r="G43" s="42">
        <f t="shared" si="8"/>
        <v>1404823</v>
      </c>
    </row>
    <row r="44" spans="1:9" x14ac:dyDescent="0.25">
      <c r="A44" s="42" t="str">
        <f t="shared" si="3"/>
        <v>BALEARES</v>
      </c>
      <c r="B44" s="41">
        <f t="shared" si="4"/>
        <v>5458169</v>
      </c>
      <c r="C44" s="41">
        <f t="shared" si="5"/>
        <v>5080634</v>
      </c>
      <c r="D44" s="41">
        <f t="shared" si="6"/>
        <v>1</v>
      </c>
      <c r="E44" s="42" t="str">
        <f t="shared" si="2"/>
        <v>ALMERIA</v>
      </c>
      <c r="F44" s="42">
        <f t="shared" si="7"/>
        <v>994752</v>
      </c>
      <c r="G44" s="42">
        <f t="shared" si="8"/>
        <v>1182834</v>
      </c>
    </row>
    <row r="45" spans="1:9" x14ac:dyDescent="0.25">
      <c r="A45" s="42" t="str">
        <f t="shared" si="3"/>
        <v>BARCELONA</v>
      </c>
      <c r="B45" s="41">
        <f t="shared" si="4"/>
        <v>3444491</v>
      </c>
      <c r="C45" s="41">
        <f t="shared" si="5"/>
        <v>3201696</v>
      </c>
      <c r="D45" s="41">
        <f t="shared" si="6"/>
        <v>4</v>
      </c>
      <c r="E45" s="42" t="str">
        <f t="shared" si="2"/>
        <v>MALAGA</v>
      </c>
      <c r="F45" s="42">
        <f t="shared" si="7"/>
        <v>985038</v>
      </c>
      <c r="G45" s="42">
        <f t="shared" si="8"/>
        <v>791223</v>
      </c>
    </row>
    <row r="46" spans="1:9" x14ac:dyDescent="0.25">
      <c r="A46" s="42" t="str">
        <f t="shared" si="3"/>
        <v>BILBAO</v>
      </c>
      <c r="B46" s="41">
        <f t="shared" si="4"/>
        <v>165024</v>
      </c>
      <c r="C46" s="41">
        <f t="shared" si="5"/>
        <v>166104</v>
      </c>
      <c r="D46" s="41">
        <f t="shared" si="6"/>
        <v>15</v>
      </c>
      <c r="E46" s="42" t="str">
        <f t="shared" si="2"/>
        <v>MELILLA</v>
      </c>
      <c r="F46" s="42">
        <f t="shared" si="7"/>
        <v>633044</v>
      </c>
      <c r="G46" s="42">
        <f t="shared" si="8"/>
        <v>591326</v>
      </c>
    </row>
    <row r="47" spans="1:9" x14ac:dyDescent="0.25">
      <c r="A47" s="42" t="str">
        <f t="shared" si="3"/>
        <v>CARTAGENA</v>
      </c>
      <c r="B47" s="41">
        <f t="shared" si="4"/>
        <v>104294</v>
      </c>
      <c r="C47" s="41">
        <f t="shared" si="5"/>
        <v>67916</v>
      </c>
      <c r="D47" s="41">
        <f t="shared" si="6"/>
        <v>16</v>
      </c>
      <c r="E47" s="42" t="str">
        <f t="shared" si="2"/>
        <v>VALENCIA</v>
      </c>
      <c r="F47" s="42">
        <f t="shared" si="7"/>
        <v>504452</v>
      </c>
      <c r="G47" s="42">
        <f t="shared" si="8"/>
        <v>431917</v>
      </c>
    </row>
    <row r="48" spans="1:9" x14ac:dyDescent="0.25">
      <c r="A48" s="42" t="str">
        <f t="shared" si="3"/>
        <v>CASTELLON</v>
      </c>
      <c r="B48" s="41">
        <f t="shared" si="4"/>
        <v>849</v>
      </c>
      <c r="C48" s="41">
        <f t="shared" si="5"/>
        <v>0</v>
      </c>
      <c r="D48" s="41">
        <f t="shared" si="6"/>
        <v>23</v>
      </c>
      <c r="E48" s="42" t="str">
        <f t="shared" si="2"/>
        <v>BAHIA DE CADIZ</v>
      </c>
      <c r="F48" s="42">
        <f t="shared" si="7"/>
        <v>356258</v>
      </c>
      <c r="G48" s="42">
        <f t="shared" si="8"/>
        <v>258827</v>
      </c>
    </row>
    <row r="49" spans="1:7" x14ac:dyDescent="0.25">
      <c r="A49" s="42" t="str">
        <f t="shared" si="3"/>
        <v>CEUTA</v>
      </c>
      <c r="B49" s="41">
        <f t="shared" si="4"/>
        <v>1927230</v>
      </c>
      <c r="C49" s="41">
        <f t="shared" si="5"/>
        <v>2152875</v>
      </c>
      <c r="D49" s="41">
        <f t="shared" si="6"/>
        <v>5</v>
      </c>
      <c r="E49" s="42" t="str">
        <f t="shared" si="2"/>
        <v>ALICANTE</v>
      </c>
      <c r="F49" s="42">
        <f t="shared" si="7"/>
        <v>308249</v>
      </c>
      <c r="G49" s="42">
        <f t="shared" si="8"/>
        <v>323619</v>
      </c>
    </row>
    <row r="50" spans="1:7" x14ac:dyDescent="0.25">
      <c r="A50" s="42" t="str">
        <f t="shared" si="3"/>
        <v>FERROL-SAN CIBRAO</v>
      </c>
      <c r="B50" s="41">
        <f t="shared" si="4"/>
        <v>643</v>
      </c>
      <c r="C50" s="41">
        <f t="shared" si="5"/>
        <v>2445</v>
      </c>
      <c r="D50" s="41">
        <f t="shared" si="6"/>
        <v>24</v>
      </c>
      <c r="E50" s="42" t="str">
        <f t="shared" si="2"/>
        <v>SANTANDER</v>
      </c>
      <c r="F50" s="42">
        <f t="shared" si="7"/>
        <v>246700</v>
      </c>
      <c r="G50" s="42">
        <f t="shared" si="8"/>
        <v>164543</v>
      </c>
    </row>
    <row r="51" spans="1:7" x14ac:dyDescent="0.25">
      <c r="A51" s="42" t="str">
        <f t="shared" si="3"/>
        <v>GIJON</v>
      </c>
      <c r="B51" s="41">
        <f t="shared" si="4"/>
        <v>11431</v>
      </c>
      <c r="C51" s="41">
        <f t="shared" si="5"/>
        <v>4537</v>
      </c>
      <c r="D51" s="41">
        <f t="shared" si="6"/>
        <v>19</v>
      </c>
      <c r="E51" s="42" t="str">
        <f t="shared" si="2"/>
        <v>VIGO</v>
      </c>
      <c r="F51" s="42">
        <f t="shared" si="7"/>
        <v>233644</v>
      </c>
      <c r="G51" s="42">
        <f t="shared" si="8"/>
        <v>222948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BILBAO</v>
      </c>
      <c r="F52" s="42">
        <f t="shared" si="7"/>
        <v>165024</v>
      </c>
      <c r="G52" s="42">
        <f t="shared" si="8"/>
        <v>166104</v>
      </c>
    </row>
    <row r="53" spans="1:7" x14ac:dyDescent="0.25">
      <c r="A53" s="42" t="str">
        <f t="shared" si="3"/>
        <v>LAS PALMAS</v>
      </c>
      <c r="B53" s="41">
        <f t="shared" si="4"/>
        <v>1533826</v>
      </c>
      <c r="C53" s="41">
        <f t="shared" si="5"/>
        <v>1404823</v>
      </c>
      <c r="D53" s="41">
        <f t="shared" si="6"/>
        <v>6</v>
      </c>
      <c r="E53" s="42" t="str">
        <f t="shared" si="2"/>
        <v>CARTAGENA</v>
      </c>
      <c r="F53" s="42">
        <f t="shared" si="7"/>
        <v>104294</v>
      </c>
      <c r="G53" s="42">
        <f t="shared" si="8"/>
        <v>67916</v>
      </c>
    </row>
    <row r="54" spans="1:7" x14ac:dyDescent="0.25">
      <c r="A54" s="42" t="str">
        <f t="shared" si="3"/>
        <v>MALAGA</v>
      </c>
      <c r="B54" s="41">
        <f t="shared" si="4"/>
        <v>985038</v>
      </c>
      <c r="C54" s="41">
        <f t="shared" si="5"/>
        <v>791223</v>
      </c>
      <c r="D54" s="41">
        <f t="shared" si="6"/>
        <v>8</v>
      </c>
      <c r="E54" s="42" t="str">
        <f t="shared" si="2"/>
        <v>A CORUÑA</v>
      </c>
      <c r="F54" s="42">
        <f t="shared" si="7"/>
        <v>70695</v>
      </c>
      <c r="G54" s="42">
        <f t="shared" si="8"/>
        <v>53574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12413</v>
      </c>
      <c r="G55" s="42">
        <f t="shared" si="8"/>
        <v>21422</v>
      </c>
    </row>
    <row r="56" spans="1:7" x14ac:dyDescent="0.25">
      <c r="A56" s="42" t="str">
        <f t="shared" si="3"/>
        <v>MELILLA</v>
      </c>
      <c r="B56" s="41">
        <f t="shared" si="4"/>
        <v>633044</v>
      </c>
      <c r="C56" s="41">
        <f t="shared" si="5"/>
        <v>591326</v>
      </c>
      <c r="D56" s="41">
        <f t="shared" si="6"/>
        <v>9</v>
      </c>
      <c r="E56" s="42" t="str">
        <f t="shared" si="2"/>
        <v>GIJON</v>
      </c>
      <c r="F56" s="42">
        <f t="shared" si="9"/>
        <v>11431</v>
      </c>
      <c r="G56" s="42">
        <f t="shared" si="8"/>
        <v>4537</v>
      </c>
    </row>
    <row r="57" spans="1:7" x14ac:dyDescent="0.25">
      <c r="A57" s="42" t="str">
        <f t="shared" si="3"/>
        <v>MOTRIL</v>
      </c>
      <c r="B57" s="41">
        <f t="shared" si="4"/>
        <v>2335</v>
      </c>
      <c r="C57" s="41">
        <f t="shared" si="5"/>
        <v>3460</v>
      </c>
      <c r="D57" s="41">
        <f t="shared" si="6"/>
        <v>22</v>
      </c>
      <c r="E57" s="42" t="str">
        <f t="shared" si="2"/>
        <v>VILAGARCIA</v>
      </c>
      <c r="F57" s="42">
        <f t="shared" si="9"/>
        <v>4373</v>
      </c>
      <c r="G57" s="42">
        <f t="shared" si="8"/>
        <v>3549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3148</v>
      </c>
      <c r="G58" s="42">
        <f t="shared" si="8"/>
        <v>2223</v>
      </c>
    </row>
    <row r="59" spans="1:7" x14ac:dyDescent="0.25">
      <c r="A59" s="42" t="str">
        <f t="shared" si="3"/>
        <v>SANTA CRUZ DE TENERIFE</v>
      </c>
      <c r="B59" s="41">
        <f t="shared" si="4"/>
        <v>4653629</v>
      </c>
      <c r="C59" s="41">
        <f t="shared" si="5"/>
        <v>4346650</v>
      </c>
      <c r="D59" s="41">
        <f t="shared" si="6"/>
        <v>3</v>
      </c>
      <c r="E59" s="42" t="str">
        <f t="shared" si="2"/>
        <v>MOTRIL</v>
      </c>
      <c r="F59" s="42">
        <f t="shared" si="9"/>
        <v>2335</v>
      </c>
      <c r="G59" s="42">
        <f t="shared" si="8"/>
        <v>3460</v>
      </c>
    </row>
    <row r="60" spans="1:7" x14ac:dyDescent="0.25">
      <c r="A60" s="42" t="str">
        <f t="shared" si="3"/>
        <v>SANTANDER</v>
      </c>
      <c r="B60" s="41">
        <f t="shared" si="4"/>
        <v>246700</v>
      </c>
      <c r="C60" s="41">
        <f t="shared" si="5"/>
        <v>164543</v>
      </c>
      <c r="D60" s="41">
        <f t="shared" si="6"/>
        <v>13</v>
      </c>
      <c r="E60" s="42" t="str">
        <f t="shared" si="2"/>
        <v>CASTELLON</v>
      </c>
      <c r="F60" s="42">
        <f t="shared" si="9"/>
        <v>849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12413</v>
      </c>
      <c r="C61" s="41">
        <f t="shared" si="5"/>
        <v>21422</v>
      </c>
      <c r="D61" s="41">
        <f t="shared" si="6"/>
        <v>18</v>
      </c>
      <c r="E61" s="42" t="str">
        <f t="shared" si="2"/>
        <v>FERROL-SAN CIBRAO</v>
      </c>
      <c r="F61" s="42">
        <f t="shared" si="9"/>
        <v>643</v>
      </c>
      <c r="G61" s="42">
        <f t="shared" si="8"/>
        <v>2445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2223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504452</v>
      </c>
      <c r="C63" s="41">
        <f t="shared" si="5"/>
        <v>431917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233644</v>
      </c>
      <c r="C64" s="41">
        <f t="shared" si="5"/>
        <v>222948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4373</v>
      </c>
      <c r="C65" s="41">
        <f t="shared" si="5"/>
        <v>3549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3227</v>
      </c>
      <c r="C7" s="9">
        <v>8651</v>
      </c>
      <c r="D7" s="9">
        <v>53574</v>
      </c>
      <c r="E7" s="9">
        <v>70695</v>
      </c>
      <c r="F7" s="10">
        <f>((E7*100)/D7)-100</f>
        <v>31.95766603203046</v>
      </c>
      <c r="G7" s="1"/>
      <c r="H7" s="1"/>
      <c r="I7" s="1"/>
    </row>
    <row r="8" spans="1:12" x14ac:dyDescent="0.25">
      <c r="A8" s="11" t="s">
        <v>45</v>
      </c>
      <c r="B8" s="12">
        <v>5758</v>
      </c>
      <c r="C8" s="12">
        <v>7418</v>
      </c>
      <c r="D8" s="12">
        <v>96615</v>
      </c>
      <c r="E8" s="12">
        <v>75795</v>
      </c>
      <c r="F8" s="13">
        <f t="shared" ref="F8:F35" si="0">((E8*100)/D8)-100</f>
        <v>-21.549448843347307</v>
      </c>
      <c r="G8" s="1"/>
      <c r="H8" s="1"/>
      <c r="I8" s="1"/>
    </row>
    <row r="9" spans="1:12" x14ac:dyDescent="0.25">
      <c r="A9" s="8" t="s">
        <v>46</v>
      </c>
      <c r="B9" s="9">
        <v>4320</v>
      </c>
      <c r="C9" s="9">
        <v>1159</v>
      </c>
      <c r="D9" s="9">
        <v>38903</v>
      </c>
      <c r="E9" s="9">
        <v>57902</v>
      </c>
      <c r="F9" s="10">
        <f t="shared" si="0"/>
        <v>48.836850628486246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10404</v>
      </c>
      <c r="C12" s="12">
        <v>13197</v>
      </c>
      <c r="D12" s="12">
        <v>237066</v>
      </c>
      <c r="E12" s="12">
        <v>336761</v>
      </c>
      <c r="F12" s="13">
        <f t="shared" si="0"/>
        <v>42.053689689791042</v>
      </c>
      <c r="G12" s="1"/>
      <c r="H12" s="1"/>
      <c r="I12" s="1"/>
    </row>
    <row r="13" spans="1:12" x14ac:dyDescent="0.25">
      <c r="A13" s="8" t="s">
        <v>50</v>
      </c>
      <c r="B13" s="9">
        <v>9110</v>
      </c>
      <c r="C13" s="9">
        <v>31259</v>
      </c>
      <c r="D13" s="9">
        <v>1237362</v>
      </c>
      <c r="E13" s="9">
        <v>1546739</v>
      </c>
      <c r="F13" s="10">
        <f t="shared" si="0"/>
        <v>25.002949823899556</v>
      </c>
      <c r="G13" s="1"/>
      <c r="H13" s="1"/>
      <c r="I13" s="1"/>
    </row>
    <row r="14" spans="1:12" x14ac:dyDescent="0.25">
      <c r="A14" s="11" t="s">
        <v>51</v>
      </c>
      <c r="B14" s="12">
        <v>66200</v>
      </c>
      <c r="C14" s="12">
        <v>77475</v>
      </c>
      <c r="D14" s="12">
        <v>2151465</v>
      </c>
      <c r="E14" s="12">
        <v>2347976</v>
      </c>
      <c r="F14" s="13">
        <f t="shared" si="0"/>
        <v>9.1338227672771808</v>
      </c>
      <c r="G14" s="1"/>
      <c r="H14" s="1"/>
      <c r="I14" s="1"/>
    </row>
    <row r="15" spans="1:12" x14ac:dyDescent="0.25">
      <c r="A15" s="8" t="s">
        <v>52</v>
      </c>
      <c r="B15" s="9">
        <v>549</v>
      </c>
      <c r="C15" s="9">
        <v>0</v>
      </c>
      <c r="D15" s="9">
        <v>28995</v>
      </c>
      <c r="E15" s="9">
        <v>43394</v>
      </c>
      <c r="F15" s="10">
        <f t="shared" si="0"/>
        <v>49.660286256251084</v>
      </c>
      <c r="G15" s="1"/>
      <c r="H15" s="1"/>
      <c r="I15" s="1"/>
    </row>
    <row r="16" spans="1:12" x14ac:dyDescent="0.25">
      <c r="A16" s="11" t="s">
        <v>53</v>
      </c>
      <c r="B16" s="12">
        <v>4686</v>
      </c>
      <c r="C16" s="12">
        <v>5445</v>
      </c>
      <c r="D16" s="12">
        <v>67916</v>
      </c>
      <c r="E16" s="12">
        <v>104294</v>
      </c>
      <c r="F16" s="13">
        <f t="shared" si="0"/>
        <v>53.563225160492379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849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1094</v>
      </c>
      <c r="C18" s="12">
        <v>1012</v>
      </c>
      <c r="D18" s="12">
        <v>9654</v>
      </c>
      <c r="E18" s="12">
        <v>4220</v>
      </c>
      <c r="F18" s="13">
        <f t="shared" si="0"/>
        <v>-56.287549202403149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2445</v>
      </c>
      <c r="E19" s="9">
        <v>640</v>
      </c>
      <c r="F19" s="10">
        <f t="shared" si="0"/>
        <v>-73.824130879345603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1959</v>
      </c>
      <c r="D20" s="12">
        <v>4537</v>
      </c>
      <c r="E20" s="12">
        <v>5082</v>
      </c>
      <c r="F20" s="13">
        <f t="shared" si="0"/>
        <v>12.012342957901694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525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78256</v>
      </c>
      <c r="C22" s="12">
        <v>116745</v>
      </c>
      <c r="D22" s="12">
        <v>611249</v>
      </c>
      <c r="E22" s="12">
        <v>664861</v>
      </c>
      <c r="F22" s="13">
        <f t="shared" si="0"/>
        <v>8.7708936947136067</v>
      </c>
      <c r="G22" s="1"/>
      <c r="H22" s="1"/>
      <c r="I22" s="1"/>
    </row>
    <row r="23" spans="1:9" x14ac:dyDescent="0.25">
      <c r="A23" s="8" t="s">
        <v>60</v>
      </c>
      <c r="B23" s="9">
        <v>43187</v>
      </c>
      <c r="C23" s="9">
        <v>39154</v>
      </c>
      <c r="D23" s="9">
        <v>487955</v>
      </c>
      <c r="E23" s="9">
        <v>659123</v>
      </c>
      <c r="F23" s="10">
        <f t="shared" si="0"/>
        <v>35.078644547140613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2265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3460</v>
      </c>
      <c r="E26" s="12">
        <v>2335</v>
      </c>
      <c r="F26" s="13">
        <f t="shared" si="0"/>
        <v>-32.51445086705202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99660</v>
      </c>
      <c r="C28" s="12">
        <v>121474</v>
      </c>
      <c r="D28" s="12">
        <v>582115</v>
      </c>
      <c r="E28" s="12">
        <v>740022</v>
      </c>
      <c r="F28" s="13">
        <f t="shared" si="0"/>
        <v>27.126426908772316</v>
      </c>
      <c r="G28" s="1"/>
      <c r="H28" s="1"/>
      <c r="I28" s="1"/>
    </row>
    <row r="29" spans="1:9" x14ac:dyDescent="0.25">
      <c r="A29" s="8" t="s">
        <v>66</v>
      </c>
      <c r="B29" s="9">
        <v>893</v>
      </c>
      <c r="C29" s="9">
        <v>1320</v>
      </c>
      <c r="D29" s="9">
        <v>14557</v>
      </c>
      <c r="E29" s="9">
        <v>13939</v>
      </c>
      <c r="F29" s="10">
        <f t="shared" si="0"/>
        <v>-4.2453802294428726</v>
      </c>
      <c r="G29" s="1"/>
      <c r="H29" s="1"/>
      <c r="I29" s="1"/>
    </row>
    <row r="30" spans="1:9" x14ac:dyDescent="0.25">
      <c r="A30" s="11" t="s">
        <v>67</v>
      </c>
      <c r="B30" s="12">
        <v>419</v>
      </c>
      <c r="C30" s="12">
        <v>0</v>
      </c>
      <c r="D30" s="12">
        <v>21422</v>
      </c>
      <c r="E30" s="12">
        <v>12413</v>
      </c>
      <c r="F30" s="13">
        <f t="shared" si="0"/>
        <v>-42.05489683502941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2223</v>
      </c>
      <c r="E31" s="9">
        <v>3148</v>
      </c>
      <c r="F31" s="10">
        <f t="shared" si="0"/>
        <v>41.610436347278466</v>
      </c>
      <c r="G31" s="1"/>
      <c r="H31" s="1"/>
      <c r="I31" s="1"/>
    </row>
    <row r="32" spans="1:9" x14ac:dyDescent="0.25">
      <c r="A32" s="11" t="s">
        <v>69</v>
      </c>
      <c r="B32" s="12">
        <v>7255</v>
      </c>
      <c r="C32" s="12">
        <v>5428</v>
      </c>
      <c r="D32" s="12">
        <v>184909</v>
      </c>
      <c r="E32" s="12">
        <v>253743</v>
      </c>
      <c r="F32" s="13">
        <f t="shared" si="0"/>
        <v>37.225878675456585</v>
      </c>
      <c r="G32" s="1"/>
      <c r="H32" s="1"/>
      <c r="I32" s="1"/>
    </row>
    <row r="33" spans="1:9" x14ac:dyDescent="0.25">
      <c r="A33" s="8" t="s">
        <v>70</v>
      </c>
      <c r="B33" s="9">
        <v>7554</v>
      </c>
      <c r="C33" s="9">
        <v>13298</v>
      </c>
      <c r="D33" s="9">
        <v>222948</v>
      </c>
      <c r="E33" s="9">
        <v>233644</v>
      </c>
      <c r="F33" s="10">
        <f t="shared" si="0"/>
        <v>4.7975312628953901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395</v>
      </c>
      <c r="D34" s="12">
        <v>3549</v>
      </c>
      <c r="E34" s="12">
        <v>4373</v>
      </c>
      <c r="F34" s="13">
        <f t="shared" si="0"/>
        <v>23.217807833192452</v>
      </c>
      <c r="G34" s="1"/>
      <c r="H34" s="1"/>
      <c r="I34" s="1"/>
    </row>
    <row r="35" spans="1:9" x14ac:dyDescent="0.25">
      <c r="A35" s="14" t="s">
        <v>72</v>
      </c>
      <c r="B35" s="15">
        <f>SUM(B7:B34)</f>
        <v>342572</v>
      </c>
      <c r="C35" s="15">
        <f t="shared" ref="C35:E35" si="1">SUM(C7:C34)</f>
        <v>445389</v>
      </c>
      <c r="D35" s="15">
        <f t="shared" si="1"/>
        <v>6063444</v>
      </c>
      <c r="E35" s="15">
        <f t="shared" si="1"/>
        <v>7184213</v>
      </c>
      <c r="F35" s="16">
        <f t="shared" si="0"/>
        <v>18.484033166629388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70695</v>
      </c>
      <c r="C38" s="41">
        <f>D7</f>
        <v>53574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2347976</v>
      </c>
      <c r="G38" s="42">
        <f>LOOKUP(E38,$A$38:$A$65,$C$38:$C$65)</f>
        <v>2151465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75795</v>
      </c>
      <c r="C39" s="41">
        <f t="shared" ref="C39:C65" si="5">D8</f>
        <v>96615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1546739</v>
      </c>
      <c r="G39" s="42">
        <f t="shared" ref="G39:G65" si="8">LOOKUP(E39,$A$38:$A$65,$C$38:$C$65)</f>
        <v>1237362</v>
      </c>
    </row>
    <row r="40" spans="1:9" x14ac:dyDescent="0.25">
      <c r="A40" s="42" t="str">
        <f t="shared" si="3"/>
        <v>ALMERIA</v>
      </c>
      <c r="B40" s="41">
        <f t="shared" si="4"/>
        <v>57902</v>
      </c>
      <c r="C40" s="41">
        <f t="shared" si="5"/>
        <v>38903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740022</v>
      </c>
      <c r="G40" s="42">
        <f t="shared" si="8"/>
        <v>582115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664861</v>
      </c>
      <c r="G41" s="42">
        <f t="shared" si="8"/>
        <v>611249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659123</v>
      </c>
      <c r="G42" s="42">
        <f t="shared" si="8"/>
        <v>487955</v>
      </c>
    </row>
    <row r="43" spans="1:9" x14ac:dyDescent="0.25">
      <c r="A43" s="42" t="str">
        <f t="shared" si="3"/>
        <v>BAHIA DE CADIZ</v>
      </c>
      <c r="B43" s="41">
        <f t="shared" si="4"/>
        <v>336761</v>
      </c>
      <c r="C43" s="41">
        <f t="shared" si="5"/>
        <v>237066</v>
      </c>
      <c r="D43" s="41">
        <f t="shared" si="6"/>
        <v>6</v>
      </c>
      <c r="E43" s="42" t="str">
        <f t="shared" si="2"/>
        <v>BAHIA DE CADIZ</v>
      </c>
      <c r="F43" s="42">
        <f t="shared" si="7"/>
        <v>336761</v>
      </c>
      <c r="G43" s="42">
        <f t="shared" si="8"/>
        <v>237066</v>
      </c>
    </row>
    <row r="44" spans="1:9" x14ac:dyDescent="0.25">
      <c r="A44" s="42" t="str">
        <f t="shared" si="3"/>
        <v>BALEARES</v>
      </c>
      <c r="B44" s="41">
        <f t="shared" si="4"/>
        <v>1546739</v>
      </c>
      <c r="C44" s="41">
        <f t="shared" si="5"/>
        <v>1237362</v>
      </c>
      <c r="D44" s="41">
        <f t="shared" si="6"/>
        <v>2</v>
      </c>
      <c r="E44" s="42" t="str">
        <f t="shared" si="2"/>
        <v>VALENCIA</v>
      </c>
      <c r="F44" s="42">
        <f t="shared" si="7"/>
        <v>253743</v>
      </c>
      <c r="G44" s="42">
        <f t="shared" si="8"/>
        <v>184909</v>
      </c>
    </row>
    <row r="45" spans="1:9" x14ac:dyDescent="0.25">
      <c r="A45" s="42" t="str">
        <f t="shared" si="3"/>
        <v>BARCELONA</v>
      </c>
      <c r="B45" s="41">
        <f t="shared" si="4"/>
        <v>2347976</v>
      </c>
      <c r="C45" s="41">
        <f t="shared" si="5"/>
        <v>2151465</v>
      </c>
      <c r="D45" s="41">
        <f t="shared" si="6"/>
        <v>1</v>
      </c>
      <c r="E45" s="42" t="str">
        <f t="shared" si="2"/>
        <v>VIGO</v>
      </c>
      <c r="F45" s="42">
        <f t="shared" si="7"/>
        <v>233644</v>
      </c>
      <c r="G45" s="42">
        <f t="shared" si="8"/>
        <v>222948</v>
      </c>
    </row>
    <row r="46" spans="1:9" x14ac:dyDescent="0.25">
      <c r="A46" s="42" t="str">
        <f t="shared" si="3"/>
        <v>BILBAO</v>
      </c>
      <c r="B46" s="41">
        <f t="shared" si="4"/>
        <v>43394</v>
      </c>
      <c r="C46" s="41">
        <f t="shared" si="5"/>
        <v>28995</v>
      </c>
      <c r="D46" s="41">
        <f t="shared" si="6"/>
        <v>13</v>
      </c>
      <c r="E46" s="42" t="str">
        <f t="shared" si="2"/>
        <v>CARTAGENA</v>
      </c>
      <c r="F46" s="42">
        <f t="shared" si="7"/>
        <v>104294</v>
      </c>
      <c r="G46" s="42">
        <f t="shared" si="8"/>
        <v>67916</v>
      </c>
    </row>
    <row r="47" spans="1:9" x14ac:dyDescent="0.25">
      <c r="A47" s="42" t="str">
        <f t="shared" si="3"/>
        <v>CARTAGENA</v>
      </c>
      <c r="B47" s="41">
        <f t="shared" si="4"/>
        <v>104294</v>
      </c>
      <c r="C47" s="41">
        <f t="shared" si="5"/>
        <v>67916</v>
      </c>
      <c r="D47" s="41">
        <f t="shared" si="6"/>
        <v>9</v>
      </c>
      <c r="E47" s="42" t="str">
        <f t="shared" si="2"/>
        <v>ALICANTE</v>
      </c>
      <c r="F47" s="42">
        <f t="shared" si="7"/>
        <v>75795</v>
      </c>
      <c r="G47" s="42">
        <f t="shared" si="8"/>
        <v>96615</v>
      </c>
    </row>
    <row r="48" spans="1:9" x14ac:dyDescent="0.25">
      <c r="A48" s="42" t="str">
        <f t="shared" si="3"/>
        <v>CASTELLON</v>
      </c>
      <c r="B48" s="41">
        <f t="shared" si="4"/>
        <v>849</v>
      </c>
      <c r="C48" s="41">
        <f t="shared" si="5"/>
        <v>0</v>
      </c>
      <c r="D48" s="41">
        <f t="shared" si="6"/>
        <v>22</v>
      </c>
      <c r="E48" s="42" t="str">
        <f t="shared" si="2"/>
        <v>A CORUÑA</v>
      </c>
      <c r="F48" s="42">
        <f t="shared" si="7"/>
        <v>70695</v>
      </c>
      <c r="G48" s="42">
        <f t="shared" si="8"/>
        <v>53574</v>
      </c>
    </row>
    <row r="49" spans="1:7" x14ac:dyDescent="0.25">
      <c r="A49" s="42" t="str">
        <f t="shared" si="3"/>
        <v>CEUTA</v>
      </c>
      <c r="B49" s="41">
        <f t="shared" si="4"/>
        <v>4220</v>
      </c>
      <c r="C49" s="41">
        <f t="shared" si="5"/>
        <v>9654</v>
      </c>
      <c r="D49" s="41">
        <f t="shared" si="6"/>
        <v>18</v>
      </c>
      <c r="E49" s="42" t="str">
        <f t="shared" si="2"/>
        <v>ALMERIA</v>
      </c>
      <c r="F49" s="42">
        <f t="shared" si="7"/>
        <v>57902</v>
      </c>
      <c r="G49" s="42">
        <f t="shared" si="8"/>
        <v>38903</v>
      </c>
    </row>
    <row r="50" spans="1:7" x14ac:dyDescent="0.25">
      <c r="A50" s="42" t="str">
        <f t="shared" si="3"/>
        <v>FERROL-SAN CIBRAO</v>
      </c>
      <c r="B50" s="41">
        <f t="shared" si="4"/>
        <v>640</v>
      </c>
      <c r="C50" s="41">
        <f t="shared" si="5"/>
        <v>2445</v>
      </c>
      <c r="D50" s="41">
        <f t="shared" si="6"/>
        <v>23</v>
      </c>
      <c r="E50" s="42" t="str">
        <f t="shared" si="2"/>
        <v>BILBAO</v>
      </c>
      <c r="F50" s="42">
        <f t="shared" si="7"/>
        <v>43394</v>
      </c>
      <c r="G50" s="42">
        <f t="shared" si="8"/>
        <v>28995</v>
      </c>
    </row>
    <row r="51" spans="1:7" x14ac:dyDescent="0.25">
      <c r="A51" s="42" t="str">
        <f t="shared" si="3"/>
        <v>GIJON</v>
      </c>
      <c r="B51" s="41">
        <f t="shared" si="4"/>
        <v>5082</v>
      </c>
      <c r="C51" s="41">
        <f t="shared" si="5"/>
        <v>4537</v>
      </c>
      <c r="D51" s="41">
        <f t="shared" si="6"/>
        <v>16</v>
      </c>
      <c r="E51" s="42" t="str">
        <f t="shared" si="2"/>
        <v>SANTANDER</v>
      </c>
      <c r="F51" s="42">
        <f t="shared" si="7"/>
        <v>13939</v>
      </c>
      <c r="G51" s="42">
        <f t="shared" si="8"/>
        <v>14557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525</v>
      </c>
      <c r="D52" s="41">
        <f t="shared" si="6"/>
        <v>28</v>
      </c>
      <c r="E52" s="42" t="str">
        <f t="shared" si="2"/>
        <v>SEVILLA</v>
      </c>
      <c r="F52" s="42">
        <f t="shared" si="7"/>
        <v>12413</v>
      </c>
      <c r="G52" s="42">
        <f t="shared" si="8"/>
        <v>21422</v>
      </c>
    </row>
    <row r="53" spans="1:7" x14ac:dyDescent="0.25">
      <c r="A53" s="42" t="str">
        <f t="shared" si="3"/>
        <v>LAS PALMAS</v>
      </c>
      <c r="B53" s="41">
        <f t="shared" si="4"/>
        <v>664861</v>
      </c>
      <c r="C53" s="41">
        <f t="shared" si="5"/>
        <v>611249</v>
      </c>
      <c r="D53" s="41">
        <f t="shared" si="6"/>
        <v>4</v>
      </c>
      <c r="E53" s="42" t="str">
        <f t="shared" si="2"/>
        <v>GIJON</v>
      </c>
      <c r="F53" s="42">
        <f t="shared" si="7"/>
        <v>5082</v>
      </c>
      <c r="G53" s="42">
        <f t="shared" si="8"/>
        <v>4537</v>
      </c>
    </row>
    <row r="54" spans="1:7" x14ac:dyDescent="0.25">
      <c r="A54" s="42" t="str">
        <f t="shared" si="3"/>
        <v>MALAGA</v>
      </c>
      <c r="B54" s="41">
        <f t="shared" si="4"/>
        <v>659123</v>
      </c>
      <c r="C54" s="41">
        <f t="shared" si="5"/>
        <v>487955</v>
      </c>
      <c r="D54" s="41">
        <f t="shared" si="6"/>
        <v>5</v>
      </c>
      <c r="E54" s="42" t="str">
        <f t="shared" si="2"/>
        <v>VILAGARCIA</v>
      </c>
      <c r="F54" s="42">
        <f t="shared" si="7"/>
        <v>4373</v>
      </c>
      <c r="G54" s="42">
        <f t="shared" si="8"/>
        <v>3549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4220</v>
      </c>
      <c r="G55" s="42">
        <f t="shared" si="8"/>
        <v>9654</v>
      </c>
    </row>
    <row r="56" spans="1:7" x14ac:dyDescent="0.25">
      <c r="A56" s="42" t="str">
        <f t="shared" si="3"/>
        <v>MELILLA</v>
      </c>
      <c r="B56" s="41">
        <f t="shared" si="4"/>
        <v>2265</v>
      </c>
      <c r="C56" s="41">
        <f t="shared" si="5"/>
        <v>0</v>
      </c>
      <c r="D56" s="41">
        <f t="shared" si="6"/>
        <v>21</v>
      </c>
      <c r="E56" s="42" t="str">
        <f t="shared" si="2"/>
        <v>TARRAGONA</v>
      </c>
      <c r="F56" s="42">
        <f t="shared" si="9"/>
        <v>3148</v>
      </c>
      <c r="G56" s="42">
        <f t="shared" si="8"/>
        <v>2223</v>
      </c>
    </row>
    <row r="57" spans="1:7" x14ac:dyDescent="0.25">
      <c r="A57" s="42" t="str">
        <f t="shared" si="3"/>
        <v>MOTRIL</v>
      </c>
      <c r="B57" s="41">
        <f t="shared" si="4"/>
        <v>2335</v>
      </c>
      <c r="C57" s="41">
        <f t="shared" si="5"/>
        <v>3460</v>
      </c>
      <c r="D57" s="41">
        <f t="shared" si="6"/>
        <v>20</v>
      </c>
      <c r="E57" s="42" t="str">
        <f t="shared" si="2"/>
        <v>MOTRIL</v>
      </c>
      <c r="F57" s="42">
        <f t="shared" si="9"/>
        <v>2335</v>
      </c>
      <c r="G57" s="42">
        <f t="shared" si="8"/>
        <v>3460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2265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740022</v>
      </c>
      <c r="C59" s="41">
        <f t="shared" si="5"/>
        <v>582115</v>
      </c>
      <c r="D59" s="41">
        <f t="shared" si="6"/>
        <v>3</v>
      </c>
      <c r="E59" s="42" t="str">
        <f t="shared" si="2"/>
        <v>CASTELLON</v>
      </c>
      <c r="F59" s="42">
        <f t="shared" si="9"/>
        <v>849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13939</v>
      </c>
      <c r="C60" s="41">
        <f t="shared" si="5"/>
        <v>14557</v>
      </c>
      <c r="D60" s="41">
        <f t="shared" si="6"/>
        <v>14</v>
      </c>
      <c r="E60" s="42" t="str">
        <f t="shared" si="2"/>
        <v>FERROL-SAN CIBRAO</v>
      </c>
      <c r="F60" s="42">
        <f t="shared" si="9"/>
        <v>640</v>
      </c>
      <c r="G60" s="42">
        <f t="shared" si="8"/>
        <v>2445</v>
      </c>
    </row>
    <row r="61" spans="1:7" x14ac:dyDescent="0.25">
      <c r="A61" s="42" t="str">
        <f t="shared" si="3"/>
        <v>SEVILLA</v>
      </c>
      <c r="B61" s="41">
        <f t="shared" si="4"/>
        <v>12413</v>
      </c>
      <c r="C61" s="41">
        <f t="shared" si="5"/>
        <v>21422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3148</v>
      </c>
      <c r="C62" s="41">
        <f t="shared" si="5"/>
        <v>2223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253743</v>
      </c>
      <c r="C63" s="41">
        <f t="shared" si="5"/>
        <v>184909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233644</v>
      </c>
      <c r="C64" s="41">
        <f t="shared" si="5"/>
        <v>222948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4373</v>
      </c>
      <c r="C65" s="41">
        <f t="shared" si="5"/>
        <v>3549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3543</v>
      </c>
      <c r="C8" s="12">
        <v>2933</v>
      </c>
      <c r="D8" s="12">
        <v>52735</v>
      </c>
      <c r="E8" s="12">
        <v>55508</v>
      </c>
      <c r="F8" s="13">
        <f t="shared" ref="F8:F35" si="0">((E8*100)/D8)-100</f>
        <v>5.2583673082393148</v>
      </c>
      <c r="G8" s="1"/>
      <c r="H8" s="1"/>
      <c r="I8" s="1"/>
    </row>
    <row r="9" spans="1:12" x14ac:dyDescent="0.25">
      <c r="A9" s="8" t="s">
        <v>46</v>
      </c>
      <c r="B9" s="9">
        <v>9887</v>
      </c>
      <c r="C9" s="9">
        <v>9059</v>
      </c>
      <c r="D9" s="9">
        <v>246647</v>
      </c>
      <c r="E9" s="9">
        <v>182546</v>
      </c>
      <c r="F9" s="10">
        <f t="shared" si="0"/>
        <v>-25.988963984966375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85363</v>
      </c>
      <c r="C11" s="9">
        <v>81648</v>
      </c>
      <c r="D11" s="9">
        <v>1197669</v>
      </c>
      <c r="E11" s="9">
        <v>1173980</v>
      </c>
      <c r="F11" s="10">
        <f t="shared" si="0"/>
        <v>-1.977925453526808</v>
      </c>
      <c r="G11" s="1"/>
      <c r="H11" s="1"/>
      <c r="I11" s="1"/>
    </row>
    <row r="12" spans="1:12" x14ac:dyDescent="0.25">
      <c r="A12" s="11" t="s">
        <v>49</v>
      </c>
      <c r="B12" s="12">
        <v>848</v>
      </c>
      <c r="C12" s="12">
        <v>496</v>
      </c>
      <c r="D12" s="12">
        <v>13093</v>
      </c>
      <c r="E12" s="12">
        <v>10813</v>
      </c>
      <c r="F12" s="13">
        <f t="shared" si="0"/>
        <v>-17.413885282211865</v>
      </c>
      <c r="G12" s="1"/>
      <c r="H12" s="1"/>
      <c r="I12" s="1"/>
    </row>
    <row r="13" spans="1:12" x14ac:dyDescent="0.25">
      <c r="A13" s="8" t="s">
        <v>50</v>
      </c>
      <c r="B13" s="9">
        <v>24298</v>
      </c>
      <c r="C13" s="9">
        <v>22517</v>
      </c>
      <c r="D13" s="9">
        <v>433221</v>
      </c>
      <c r="E13" s="9">
        <v>434857</v>
      </c>
      <c r="F13" s="10">
        <f t="shared" si="0"/>
        <v>0.37763635650165384</v>
      </c>
      <c r="G13" s="1"/>
      <c r="H13" s="1"/>
      <c r="I13" s="1"/>
    </row>
    <row r="14" spans="1:12" x14ac:dyDescent="0.25">
      <c r="A14" s="11" t="s">
        <v>51</v>
      </c>
      <c r="B14" s="12">
        <v>13055</v>
      </c>
      <c r="C14" s="12">
        <v>14029</v>
      </c>
      <c r="D14" s="12">
        <v>267549</v>
      </c>
      <c r="E14" s="12">
        <v>296104</v>
      </c>
      <c r="F14" s="13">
        <f t="shared" si="0"/>
        <v>10.672811335493691</v>
      </c>
      <c r="G14" s="1"/>
      <c r="H14" s="1"/>
      <c r="I14" s="1"/>
    </row>
    <row r="15" spans="1:12" x14ac:dyDescent="0.25">
      <c r="A15" s="8" t="s">
        <v>52</v>
      </c>
      <c r="B15" s="9">
        <v>2706</v>
      </c>
      <c r="C15" s="9">
        <v>0</v>
      </c>
      <c r="D15" s="9">
        <v>37933</v>
      </c>
      <c r="E15" s="9">
        <v>30114</v>
      </c>
      <c r="F15" s="10">
        <f t="shared" si="0"/>
        <v>-20.612659162207052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36321</v>
      </c>
      <c r="C18" s="12">
        <v>33584</v>
      </c>
      <c r="D18" s="12">
        <v>460514</v>
      </c>
      <c r="E18" s="12">
        <v>394352</v>
      </c>
      <c r="F18" s="13">
        <f t="shared" si="0"/>
        <v>-14.366989928644955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526</v>
      </c>
      <c r="D20" s="12">
        <v>0</v>
      </c>
      <c r="E20" s="12">
        <v>1858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18294</v>
      </c>
      <c r="C22" s="12">
        <v>21116</v>
      </c>
      <c r="D22" s="12">
        <v>212567</v>
      </c>
      <c r="E22" s="12">
        <v>226754</v>
      </c>
      <c r="F22" s="13">
        <f t="shared" si="0"/>
        <v>6.6741309798792798</v>
      </c>
      <c r="G22" s="1"/>
      <c r="H22" s="1"/>
      <c r="I22" s="1"/>
    </row>
    <row r="23" spans="1:9" x14ac:dyDescent="0.25">
      <c r="A23" s="8" t="s">
        <v>60</v>
      </c>
      <c r="B23" s="9">
        <v>3010</v>
      </c>
      <c r="C23" s="9">
        <v>2608</v>
      </c>
      <c r="D23" s="9">
        <v>37348</v>
      </c>
      <c r="E23" s="9">
        <v>31954</v>
      </c>
      <c r="F23" s="10">
        <f t="shared" si="0"/>
        <v>-14.442540430545137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7255</v>
      </c>
      <c r="C25" s="9">
        <v>6518</v>
      </c>
      <c r="D25" s="9">
        <v>93100</v>
      </c>
      <c r="E25" s="9">
        <v>78805</v>
      </c>
      <c r="F25" s="10">
        <f t="shared" si="0"/>
        <v>-15.354457572502682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68390</v>
      </c>
      <c r="C28" s="12">
        <v>70371</v>
      </c>
      <c r="D28" s="12">
        <v>738220</v>
      </c>
      <c r="E28" s="12">
        <v>804295</v>
      </c>
      <c r="F28" s="13">
        <f t="shared" si="0"/>
        <v>8.9505838367966248</v>
      </c>
      <c r="G28" s="1"/>
      <c r="H28" s="1"/>
      <c r="I28" s="1"/>
    </row>
    <row r="29" spans="1:9" x14ac:dyDescent="0.25">
      <c r="A29" s="8" t="s">
        <v>66</v>
      </c>
      <c r="B29" s="9">
        <v>1356</v>
      </c>
      <c r="C29" s="9">
        <v>4957</v>
      </c>
      <c r="D29" s="9">
        <v>56546</v>
      </c>
      <c r="E29" s="9">
        <v>86651</v>
      </c>
      <c r="F29" s="10">
        <f t="shared" si="0"/>
        <v>53.239840130159507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958</v>
      </c>
      <c r="E30" s="12">
        <v>668</v>
      </c>
      <c r="F30" s="17">
        <f t="shared" si="0"/>
        <v>-30.271398747390393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5380</v>
      </c>
      <c r="C32" s="12">
        <v>4651</v>
      </c>
      <c r="D32" s="12">
        <v>75553</v>
      </c>
      <c r="E32" s="12">
        <v>73531</v>
      </c>
      <c r="F32" s="13">
        <f t="shared" si="0"/>
        <v>-2.6762669913835282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279706</v>
      </c>
      <c r="C35" s="15">
        <f t="shared" ref="C35:E35" si="1">SUM(C7:C34)</f>
        <v>275013</v>
      </c>
      <c r="D35" s="15">
        <f t="shared" si="1"/>
        <v>3923653</v>
      </c>
      <c r="E35" s="15">
        <f t="shared" si="1"/>
        <v>3882790</v>
      </c>
      <c r="F35" s="16">
        <f t="shared" si="0"/>
        <v>-1.0414529521341507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1173980</v>
      </c>
      <c r="G38" s="42">
        <f>LOOKUP(E38,$A$38:$A$65,$C$38:$C$65)</f>
        <v>1197669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55508</v>
      </c>
      <c r="C39" s="41">
        <f t="shared" ref="C39:C65" si="5">D8</f>
        <v>52735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804295</v>
      </c>
      <c r="G39" s="42">
        <f t="shared" ref="G39:G65" si="8">LOOKUP(E39,$A$38:$A$65,$C$38:$C$65)</f>
        <v>738220</v>
      </c>
    </row>
    <row r="40" spans="1:9" x14ac:dyDescent="0.25">
      <c r="A40" s="42" t="str">
        <f t="shared" si="3"/>
        <v>ALMERIA</v>
      </c>
      <c r="B40" s="41">
        <f t="shared" si="4"/>
        <v>182546</v>
      </c>
      <c r="C40" s="41">
        <f t="shared" si="5"/>
        <v>246647</v>
      </c>
      <c r="D40" s="41">
        <f t="shared" si="6"/>
        <v>7</v>
      </c>
      <c r="E40" s="42" t="str">
        <f t="shared" si="2"/>
        <v>BALEARES</v>
      </c>
      <c r="F40" s="42">
        <f t="shared" si="7"/>
        <v>434857</v>
      </c>
      <c r="G40" s="42">
        <f t="shared" si="8"/>
        <v>433221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394352</v>
      </c>
      <c r="G41" s="42">
        <f t="shared" si="8"/>
        <v>460514</v>
      </c>
    </row>
    <row r="42" spans="1:9" x14ac:dyDescent="0.25">
      <c r="A42" s="42" t="str">
        <f t="shared" si="3"/>
        <v>BAHIA DE ALGECIRAS</v>
      </c>
      <c r="B42" s="41">
        <f t="shared" si="4"/>
        <v>1173980</v>
      </c>
      <c r="C42" s="41">
        <f t="shared" si="5"/>
        <v>1197669</v>
      </c>
      <c r="D42" s="41">
        <f t="shared" si="6"/>
        <v>1</v>
      </c>
      <c r="E42" s="42" t="str">
        <f t="shared" si="2"/>
        <v>BARCELONA</v>
      </c>
      <c r="F42" s="42">
        <f t="shared" si="7"/>
        <v>296104</v>
      </c>
      <c r="G42" s="42">
        <f t="shared" si="8"/>
        <v>267549</v>
      </c>
    </row>
    <row r="43" spans="1:9" x14ac:dyDescent="0.25">
      <c r="A43" s="42" t="str">
        <f t="shared" si="3"/>
        <v>BAHIA DE CADIZ</v>
      </c>
      <c r="B43" s="41">
        <f t="shared" si="4"/>
        <v>10813</v>
      </c>
      <c r="C43" s="41">
        <f t="shared" si="5"/>
        <v>13093</v>
      </c>
      <c r="D43" s="41">
        <f t="shared" si="6"/>
        <v>14</v>
      </c>
      <c r="E43" s="42" t="str">
        <f t="shared" si="2"/>
        <v>LAS PALMAS</v>
      </c>
      <c r="F43" s="42">
        <f t="shared" si="7"/>
        <v>226754</v>
      </c>
      <c r="G43" s="42">
        <f t="shared" si="8"/>
        <v>212567</v>
      </c>
    </row>
    <row r="44" spans="1:9" x14ac:dyDescent="0.25">
      <c r="A44" s="42" t="str">
        <f t="shared" si="3"/>
        <v>BALEARES</v>
      </c>
      <c r="B44" s="41">
        <f t="shared" si="4"/>
        <v>434857</v>
      </c>
      <c r="C44" s="41">
        <f t="shared" si="5"/>
        <v>433221</v>
      </c>
      <c r="D44" s="41">
        <f t="shared" si="6"/>
        <v>3</v>
      </c>
      <c r="E44" s="42" t="str">
        <f t="shared" si="2"/>
        <v>ALMERIA</v>
      </c>
      <c r="F44" s="42">
        <f t="shared" si="7"/>
        <v>182546</v>
      </c>
      <c r="G44" s="42">
        <f t="shared" si="8"/>
        <v>246647</v>
      </c>
    </row>
    <row r="45" spans="1:9" x14ac:dyDescent="0.25">
      <c r="A45" s="42" t="str">
        <f t="shared" si="3"/>
        <v>BARCELONA</v>
      </c>
      <c r="B45" s="41">
        <f t="shared" si="4"/>
        <v>296104</v>
      </c>
      <c r="C45" s="41">
        <f t="shared" si="5"/>
        <v>267549</v>
      </c>
      <c r="D45" s="41">
        <f t="shared" si="6"/>
        <v>5</v>
      </c>
      <c r="E45" s="42" t="str">
        <f t="shared" si="2"/>
        <v>SANTANDER</v>
      </c>
      <c r="F45" s="42">
        <f t="shared" si="7"/>
        <v>86651</v>
      </c>
      <c r="G45" s="42">
        <f t="shared" si="8"/>
        <v>56546</v>
      </c>
    </row>
    <row r="46" spans="1:9" x14ac:dyDescent="0.25">
      <c r="A46" s="42" t="str">
        <f t="shared" si="3"/>
        <v>BILBAO</v>
      </c>
      <c r="B46" s="41">
        <f t="shared" si="4"/>
        <v>30114</v>
      </c>
      <c r="C46" s="41">
        <f t="shared" si="5"/>
        <v>37933</v>
      </c>
      <c r="D46" s="41">
        <f t="shared" si="6"/>
        <v>13</v>
      </c>
      <c r="E46" s="42" t="str">
        <f t="shared" si="2"/>
        <v>MELILLA</v>
      </c>
      <c r="F46" s="42">
        <f t="shared" si="7"/>
        <v>78805</v>
      </c>
      <c r="G46" s="42">
        <f t="shared" si="8"/>
        <v>93100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73531</v>
      </c>
      <c r="G47" s="42">
        <f t="shared" si="8"/>
        <v>75553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55508</v>
      </c>
      <c r="G48" s="42">
        <f t="shared" si="8"/>
        <v>52735</v>
      </c>
    </row>
    <row r="49" spans="1:7" x14ac:dyDescent="0.25">
      <c r="A49" s="42" t="str">
        <f t="shared" si="3"/>
        <v>CEUTA</v>
      </c>
      <c r="B49" s="41">
        <f t="shared" si="4"/>
        <v>394352</v>
      </c>
      <c r="C49" s="41">
        <f t="shared" si="5"/>
        <v>460514</v>
      </c>
      <c r="D49" s="41">
        <f t="shared" si="6"/>
        <v>4</v>
      </c>
      <c r="E49" s="42" t="str">
        <f t="shared" si="2"/>
        <v>MALAGA</v>
      </c>
      <c r="F49" s="42">
        <f t="shared" si="7"/>
        <v>31954</v>
      </c>
      <c r="G49" s="42">
        <f t="shared" si="8"/>
        <v>37348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30114</v>
      </c>
      <c r="G50" s="42">
        <f t="shared" si="8"/>
        <v>37933</v>
      </c>
    </row>
    <row r="51" spans="1:7" x14ac:dyDescent="0.25">
      <c r="A51" s="42" t="str">
        <f t="shared" si="3"/>
        <v>GIJON</v>
      </c>
      <c r="B51" s="41">
        <f t="shared" si="4"/>
        <v>1858</v>
      </c>
      <c r="C51" s="41">
        <f t="shared" si="5"/>
        <v>0</v>
      </c>
      <c r="D51" s="41">
        <f t="shared" si="6"/>
        <v>15</v>
      </c>
      <c r="E51" s="42" t="str">
        <f t="shared" si="2"/>
        <v>BAHIA DE CADIZ</v>
      </c>
      <c r="F51" s="42">
        <f t="shared" si="7"/>
        <v>10813</v>
      </c>
      <c r="G51" s="42">
        <f t="shared" si="8"/>
        <v>13093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1858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226754</v>
      </c>
      <c r="C53" s="41">
        <f t="shared" si="5"/>
        <v>212567</v>
      </c>
      <c r="D53" s="41">
        <f t="shared" si="6"/>
        <v>6</v>
      </c>
      <c r="E53" s="42" t="str">
        <f t="shared" si="2"/>
        <v>SEVILLA</v>
      </c>
      <c r="F53" s="42">
        <f t="shared" si="7"/>
        <v>668</v>
      </c>
      <c r="G53" s="42">
        <f t="shared" si="8"/>
        <v>958</v>
      </c>
    </row>
    <row r="54" spans="1:7" x14ac:dyDescent="0.25">
      <c r="A54" s="42" t="str">
        <f t="shared" si="3"/>
        <v>MALAGA</v>
      </c>
      <c r="B54" s="41">
        <f t="shared" si="4"/>
        <v>31954</v>
      </c>
      <c r="C54" s="41">
        <f t="shared" si="5"/>
        <v>37348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78805</v>
      </c>
      <c r="C56" s="41">
        <f t="shared" si="5"/>
        <v>93100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804295</v>
      </c>
      <c r="C59" s="41">
        <f t="shared" si="5"/>
        <v>738220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86651</v>
      </c>
      <c r="C60" s="41">
        <f t="shared" si="5"/>
        <v>56546</v>
      </c>
      <c r="D60" s="41">
        <f t="shared" si="6"/>
        <v>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668</v>
      </c>
      <c r="C61" s="41">
        <f t="shared" si="5"/>
        <v>958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73531</v>
      </c>
      <c r="C63" s="41">
        <f t="shared" si="5"/>
        <v>75553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108</v>
      </c>
      <c r="C7" s="9">
        <v>117</v>
      </c>
      <c r="D7" s="9">
        <v>1231</v>
      </c>
      <c r="E7" s="9">
        <v>1260</v>
      </c>
      <c r="F7" s="10">
        <f>((E7*100)/D7)-100</f>
        <v>2.3558082859463809</v>
      </c>
      <c r="G7" s="1"/>
      <c r="H7" s="1"/>
      <c r="I7" s="1"/>
    </row>
    <row r="8" spans="1:12" x14ac:dyDescent="0.25">
      <c r="A8" s="11" t="s">
        <v>45</v>
      </c>
      <c r="B8" s="12">
        <v>70</v>
      </c>
      <c r="C8" s="12">
        <v>64</v>
      </c>
      <c r="D8" s="12">
        <v>935</v>
      </c>
      <c r="E8" s="12">
        <v>907</v>
      </c>
      <c r="F8" s="13">
        <f t="shared" ref="F8:F35" si="0">((E8*100)/D8)-100</f>
        <v>-2.9946524064171172</v>
      </c>
      <c r="G8" s="1"/>
      <c r="H8" s="1"/>
      <c r="I8" s="1"/>
    </row>
    <row r="9" spans="1:12" x14ac:dyDescent="0.25">
      <c r="A9" s="8" t="s">
        <v>46</v>
      </c>
      <c r="B9" s="9">
        <v>117</v>
      </c>
      <c r="C9" s="9">
        <v>126</v>
      </c>
      <c r="D9" s="9">
        <v>1999</v>
      </c>
      <c r="E9" s="9">
        <v>1892</v>
      </c>
      <c r="F9" s="10">
        <f t="shared" si="0"/>
        <v>-5.3526763381690898</v>
      </c>
      <c r="G9" s="1"/>
      <c r="H9" s="1"/>
      <c r="I9" s="1"/>
    </row>
    <row r="10" spans="1:12" x14ac:dyDescent="0.25">
      <c r="A10" s="11" t="s">
        <v>47</v>
      </c>
      <c r="B10" s="12">
        <v>69</v>
      </c>
      <c r="C10" s="12">
        <v>66</v>
      </c>
      <c r="D10" s="12">
        <v>700</v>
      </c>
      <c r="E10" s="12">
        <v>861</v>
      </c>
      <c r="F10" s="13">
        <f t="shared" si="0"/>
        <v>23</v>
      </c>
      <c r="G10" s="1"/>
      <c r="H10" s="1"/>
      <c r="I10" s="1"/>
    </row>
    <row r="11" spans="1:12" x14ac:dyDescent="0.25">
      <c r="A11" s="8" t="s">
        <v>48</v>
      </c>
      <c r="B11" s="9">
        <v>2039</v>
      </c>
      <c r="C11" s="9">
        <v>2419</v>
      </c>
      <c r="D11" s="9">
        <v>24852</v>
      </c>
      <c r="E11" s="9">
        <v>29368</v>
      </c>
      <c r="F11" s="10">
        <f t="shared" si="0"/>
        <v>18.171575728311609</v>
      </c>
      <c r="G11" s="1"/>
      <c r="H11" s="1"/>
      <c r="I11" s="1"/>
    </row>
    <row r="12" spans="1:12" x14ac:dyDescent="0.25">
      <c r="A12" s="11" t="s">
        <v>49</v>
      </c>
      <c r="B12" s="12">
        <v>166</v>
      </c>
      <c r="C12" s="12">
        <v>130</v>
      </c>
      <c r="D12" s="12">
        <v>1644</v>
      </c>
      <c r="E12" s="12">
        <v>1484</v>
      </c>
      <c r="F12" s="13">
        <f t="shared" si="0"/>
        <v>-9.7323600973236069</v>
      </c>
      <c r="G12" s="1"/>
      <c r="H12" s="1"/>
      <c r="I12" s="1"/>
    </row>
    <row r="13" spans="1:12" x14ac:dyDescent="0.25">
      <c r="A13" s="8" t="s">
        <v>50</v>
      </c>
      <c r="B13" s="9">
        <v>533</v>
      </c>
      <c r="C13" s="9">
        <v>597</v>
      </c>
      <c r="D13" s="9">
        <v>7855</v>
      </c>
      <c r="E13" s="9">
        <v>7981</v>
      </c>
      <c r="F13" s="10">
        <f t="shared" si="0"/>
        <v>1.6040738383195361</v>
      </c>
      <c r="G13" s="1"/>
      <c r="H13" s="1"/>
      <c r="I13" s="1"/>
    </row>
    <row r="14" spans="1:12" x14ac:dyDescent="0.25">
      <c r="A14" s="11" t="s">
        <v>51</v>
      </c>
      <c r="B14" s="12">
        <v>605</v>
      </c>
      <c r="C14" s="12">
        <v>605</v>
      </c>
      <c r="D14" s="12">
        <v>8417</v>
      </c>
      <c r="E14" s="12">
        <v>8182</v>
      </c>
      <c r="F14" s="13">
        <f t="shared" si="0"/>
        <v>-2.7919686349055439</v>
      </c>
      <c r="G14" s="1"/>
      <c r="H14" s="1"/>
      <c r="I14" s="1"/>
    </row>
    <row r="15" spans="1:12" x14ac:dyDescent="0.25">
      <c r="A15" s="8" t="s">
        <v>52</v>
      </c>
      <c r="B15" s="9">
        <v>264</v>
      </c>
      <c r="C15" s="9">
        <v>299</v>
      </c>
      <c r="D15" s="9">
        <v>3042</v>
      </c>
      <c r="E15" s="9">
        <v>3240</v>
      </c>
      <c r="F15" s="10">
        <f t="shared" si="0"/>
        <v>6.5088757396449637</v>
      </c>
      <c r="G15" s="1"/>
      <c r="H15" s="1"/>
      <c r="I15" s="1"/>
    </row>
    <row r="16" spans="1:12" x14ac:dyDescent="0.25">
      <c r="A16" s="11" t="s">
        <v>53</v>
      </c>
      <c r="B16" s="12">
        <v>140</v>
      </c>
      <c r="C16" s="12">
        <v>126</v>
      </c>
      <c r="D16" s="12">
        <v>1387</v>
      </c>
      <c r="E16" s="12">
        <v>1423</v>
      </c>
      <c r="F16" s="13">
        <f t="shared" si="0"/>
        <v>2.5955299206921438</v>
      </c>
      <c r="G16" s="1"/>
      <c r="H16" s="1"/>
      <c r="I16" s="1"/>
    </row>
    <row r="17" spans="1:9" x14ac:dyDescent="0.25">
      <c r="A17" s="8" t="s">
        <v>54</v>
      </c>
      <c r="B17" s="9">
        <v>109</v>
      </c>
      <c r="C17" s="9">
        <v>126</v>
      </c>
      <c r="D17" s="9">
        <v>1231</v>
      </c>
      <c r="E17" s="9">
        <v>1385</v>
      </c>
      <c r="F17" s="10">
        <f t="shared" si="0"/>
        <v>12.510154346060119</v>
      </c>
      <c r="G17" s="1"/>
      <c r="H17" s="1"/>
      <c r="I17" s="1"/>
    </row>
    <row r="18" spans="1:9" x14ac:dyDescent="0.25">
      <c r="A18" s="11" t="s">
        <v>55</v>
      </c>
      <c r="B18" s="12">
        <v>1038</v>
      </c>
      <c r="C18" s="12">
        <v>1102</v>
      </c>
      <c r="D18" s="12">
        <v>12287</v>
      </c>
      <c r="E18" s="12">
        <v>12426</v>
      </c>
      <c r="F18" s="13">
        <f t="shared" si="0"/>
        <v>1.131276959387975</v>
      </c>
      <c r="G18" s="1"/>
      <c r="H18" s="1"/>
      <c r="I18" s="1"/>
    </row>
    <row r="19" spans="1:9" x14ac:dyDescent="0.25">
      <c r="A19" s="8" t="s">
        <v>56</v>
      </c>
      <c r="B19" s="9">
        <v>104</v>
      </c>
      <c r="C19" s="9">
        <v>119</v>
      </c>
      <c r="D19" s="9">
        <v>1088</v>
      </c>
      <c r="E19" s="9">
        <v>1118</v>
      </c>
      <c r="F19" s="10">
        <f t="shared" si="0"/>
        <v>2.7573529411764639</v>
      </c>
      <c r="G19" s="1"/>
      <c r="H19" s="1"/>
      <c r="I19" s="1"/>
    </row>
    <row r="20" spans="1:9" x14ac:dyDescent="0.25">
      <c r="A20" s="11" t="s">
        <v>57</v>
      </c>
      <c r="B20" s="12">
        <v>100</v>
      </c>
      <c r="C20" s="12">
        <v>94</v>
      </c>
      <c r="D20" s="12">
        <v>997</v>
      </c>
      <c r="E20" s="12">
        <v>1050</v>
      </c>
      <c r="F20" s="13">
        <f t="shared" si="0"/>
        <v>5.3159478435305942</v>
      </c>
      <c r="G20" s="1"/>
      <c r="H20" s="1"/>
      <c r="I20" s="1"/>
    </row>
    <row r="21" spans="1:9" x14ac:dyDescent="0.25">
      <c r="A21" s="8" t="s">
        <v>58</v>
      </c>
      <c r="B21" s="9">
        <v>171</v>
      </c>
      <c r="C21" s="9">
        <v>244</v>
      </c>
      <c r="D21" s="9">
        <v>1547</v>
      </c>
      <c r="E21" s="9">
        <v>1861</v>
      </c>
      <c r="F21" s="10">
        <f t="shared" si="0"/>
        <v>20.297349709114414</v>
      </c>
      <c r="G21" s="1"/>
      <c r="H21" s="1"/>
      <c r="I21" s="1"/>
    </row>
    <row r="22" spans="1:9" x14ac:dyDescent="0.25">
      <c r="A22" s="11" t="s">
        <v>59</v>
      </c>
      <c r="B22" s="12">
        <v>959</v>
      </c>
      <c r="C22" s="12">
        <v>928</v>
      </c>
      <c r="D22" s="12">
        <v>9679</v>
      </c>
      <c r="E22" s="12">
        <v>10027</v>
      </c>
      <c r="F22" s="13">
        <f t="shared" si="0"/>
        <v>3.5954127492509542</v>
      </c>
      <c r="G22" s="1"/>
      <c r="H22" s="1"/>
      <c r="I22" s="1"/>
    </row>
    <row r="23" spans="1:9" x14ac:dyDescent="0.25">
      <c r="A23" s="8" t="s">
        <v>60</v>
      </c>
      <c r="B23" s="9">
        <v>121</v>
      </c>
      <c r="C23" s="9">
        <v>149</v>
      </c>
      <c r="D23" s="9">
        <v>1714</v>
      </c>
      <c r="E23" s="9">
        <v>1764</v>
      </c>
      <c r="F23" s="10">
        <f t="shared" si="0"/>
        <v>2.9171528588097999</v>
      </c>
      <c r="G23" s="1"/>
      <c r="H23" s="1"/>
      <c r="I23" s="1"/>
    </row>
    <row r="24" spans="1:9" x14ac:dyDescent="0.25">
      <c r="A24" s="11" t="s">
        <v>61</v>
      </c>
      <c r="B24" s="12">
        <v>54</v>
      </c>
      <c r="C24" s="12">
        <v>49</v>
      </c>
      <c r="D24" s="12">
        <v>542</v>
      </c>
      <c r="E24" s="12">
        <v>584</v>
      </c>
      <c r="F24" s="13">
        <f t="shared" si="0"/>
        <v>7.7490774907749085</v>
      </c>
      <c r="G24" s="1"/>
      <c r="H24" s="1"/>
      <c r="I24" s="1"/>
    </row>
    <row r="25" spans="1:9" x14ac:dyDescent="0.25">
      <c r="A25" s="8" t="s">
        <v>62</v>
      </c>
      <c r="B25" s="9">
        <v>84</v>
      </c>
      <c r="C25" s="9">
        <v>89</v>
      </c>
      <c r="D25" s="9">
        <v>1244</v>
      </c>
      <c r="E25" s="9">
        <v>1235</v>
      </c>
      <c r="F25" s="10">
        <f t="shared" si="0"/>
        <v>-0.72347266881028816</v>
      </c>
      <c r="G25" s="1"/>
      <c r="H25" s="1"/>
      <c r="I25" s="1"/>
    </row>
    <row r="26" spans="1:9" x14ac:dyDescent="0.25">
      <c r="A26" s="11" t="s">
        <v>63</v>
      </c>
      <c r="B26" s="12">
        <v>31</v>
      </c>
      <c r="C26" s="12">
        <v>25</v>
      </c>
      <c r="D26" s="12">
        <v>328</v>
      </c>
      <c r="E26" s="12">
        <v>342</v>
      </c>
      <c r="F26" s="13">
        <f t="shared" si="0"/>
        <v>4.2682926829268268</v>
      </c>
      <c r="G26" s="1"/>
      <c r="H26" s="1"/>
      <c r="I26" s="1"/>
    </row>
    <row r="27" spans="1:9" x14ac:dyDescent="0.25">
      <c r="A27" s="8" t="s">
        <v>64</v>
      </c>
      <c r="B27" s="9">
        <v>87</v>
      </c>
      <c r="C27" s="9">
        <v>95</v>
      </c>
      <c r="D27" s="9">
        <v>943</v>
      </c>
      <c r="E27" s="9">
        <v>1086</v>
      </c>
      <c r="F27" s="10">
        <f t="shared" si="0"/>
        <v>15.164369034994692</v>
      </c>
      <c r="G27" s="1"/>
      <c r="H27" s="1"/>
      <c r="I27" s="1"/>
    </row>
    <row r="28" spans="1:9" x14ac:dyDescent="0.25">
      <c r="A28" s="11" t="s">
        <v>65</v>
      </c>
      <c r="B28" s="12">
        <v>1368</v>
      </c>
      <c r="C28" s="12">
        <v>1389</v>
      </c>
      <c r="D28" s="12">
        <v>15479</v>
      </c>
      <c r="E28" s="12">
        <v>17007</v>
      </c>
      <c r="F28" s="13">
        <f t="shared" si="0"/>
        <v>9.8714387234317513</v>
      </c>
      <c r="G28" s="1"/>
      <c r="H28" s="1"/>
      <c r="I28" s="1"/>
    </row>
    <row r="29" spans="1:9" x14ac:dyDescent="0.25">
      <c r="A29" s="8" t="s">
        <v>66</v>
      </c>
      <c r="B29" s="9">
        <v>113</v>
      </c>
      <c r="C29" s="9">
        <v>121</v>
      </c>
      <c r="D29" s="9">
        <v>1241</v>
      </c>
      <c r="E29" s="9">
        <v>1395</v>
      </c>
      <c r="F29" s="10">
        <f t="shared" si="0"/>
        <v>12.409347300564065</v>
      </c>
      <c r="G29" s="1"/>
      <c r="H29" s="1"/>
      <c r="I29" s="1"/>
    </row>
    <row r="30" spans="1:9" x14ac:dyDescent="0.25">
      <c r="A30" s="11" t="s">
        <v>67</v>
      </c>
      <c r="B30" s="12">
        <v>87</v>
      </c>
      <c r="C30" s="12">
        <v>100</v>
      </c>
      <c r="D30" s="12">
        <v>1243</v>
      </c>
      <c r="E30" s="12">
        <v>1181</v>
      </c>
      <c r="F30" s="13">
        <f t="shared" si="0"/>
        <v>-4.9879324215607426</v>
      </c>
      <c r="G30" s="1"/>
      <c r="H30" s="1"/>
      <c r="I30" s="1"/>
    </row>
    <row r="31" spans="1:9" x14ac:dyDescent="0.25">
      <c r="A31" s="8" t="s">
        <v>68</v>
      </c>
      <c r="B31" s="9">
        <v>286</v>
      </c>
      <c r="C31" s="9">
        <v>233</v>
      </c>
      <c r="D31" s="9">
        <v>3012</v>
      </c>
      <c r="E31" s="9">
        <v>3159</v>
      </c>
      <c r="F31" s="10">
        <f t="shared" si="0"/>
        <v>4.8804780876494078</v>
      </c>
      <c r="G31" s="1"/>
      <c r="H31" s="1"/>
      <c r="I31" s="1"/>
    </row>
    <row r="32" spans="1:9" x14ac:dyDescent="0.25">
      <c r="A32" s="11" t="s">
        <v>69</v>
      </c>
      <c r="B32" s="12">
        <v>553</v>
      </c>
      <c r="C32" s="12">
        <v>595</v>
      </c>
      <c r="D32" s="12">
        <v>6806</v>
      </c>
      <c r="E32" s="12">
        <v>7043</v>
      </c>
      <c r="F32" s="13">
        <f t="shared" si="0"/>
        <v>3.4822215692036451</v>
      </c>
      <c r="G32" s="1"/>
      <c r="H32" s="1"/>
      <c r="I32" s="1"/>
    </row>
    <row r="33" spans="1:9" x14ac:dyDescent="0.25">
      <c r="A33" s="8" t="s">
        <v>70</v>
      </c>
      <c r="B33" s="9">
        <v>147</v>
      </c>
      <c r="C33" s="9">
        <v>155</v>
      </c>
      <c r="D33" s="9">
        <v>1995</v>
      </c>
      <c r="E33" s="9">
        <v>1979</v>
      </c>
      <c r="F33" s="10">
        <f t="shared" si="0"/>
        <v>-0.80200501253132472</v>
      </c>
      <c r="G33" s="1"/>
      <c r="H33" s="1"/>
      <c r="I33" s="1"/>
    </row>
    <row r="34" spans="1:9" x14ac:dyDescent="0.25">
      <c r="A34" s="11" t="s">
        <v>71</v>
      </c>
      <c r="B34" s="12">
        <v>39</v>
      </c>
      <c r="C34" s="12">
        <v>20</v>
      </c>
      <c r="D34" s="12">
        <v>279</v>
      </c>
      <c r="E34" s="12">
        <v>210</v>
      </c>
      <c r="F34" s="13">
        <f t="shared" si="0"/>
        <v>-24.731182795698928</v>
      </c>
      <c r="G34" s="1"/>
      <c r="H34" s="1"/>
      <c r="I34" s="1"/>
    </row>
    <row r="35" spans="1:9" x14ac:dyDescent="0.25">
      <c r="A35" s="14" t="s">
        <v>72</v>
      </c>
      <c r="B35" s="15">
        <f>SUM(B7:B34)</f>
        <v>9562</v>
      </c>
      <c r="C35" s="15">
        <f t="shared" ref="C35:E35" si="1">SUM(C7:C34)</f>
        <v>10182</v>
      </c>
      <c r="D35" s="15">
        <f t="shared" si="1"/>
        <v>113717</v>
      </c>
      <c r="E35" s="15">
        <f t="shared" si="1"/>
        <v>121450</v>
      </c>
      <c r="F35" s="16">
        <f t="shared" si="0"/>
        <v>6.8002145677427279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1260</v>
      </c>
      <c r="C38" s="41">
        <f>D7</f>
        <v>1231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29368</v>
      </c>
      <c r="G38" s="42">
        <f>LOOKUP(E38,$A$38:$A$65,$C$38:$C$65)</f>
        <v>24852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907</v>
      </c>
      <c r="C39" s="41">
        <f t="shared" ref="C39:C65" si="5">D8</f>
        <v>935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17007</v>
      </c>
      <c r="G39" s="42">
        <f t="shared" ref="G39:G65" si="8">LOOKUP(E39,$A$38:$A$65,$C$38:$C$65)</f>
        <v>15479</v>
      </c>
    </row>
    <row r="40" spans="1:9" x14ac:dyDescent="0.25">
      <c r="A40" s="42" t="str">
        <f t="shared" si="3"/>
        <v>ALMERIA</v>
      </c>
      <c r="B40" s="41">
        <f t="shared" si="4"/>
        <v>1892</v>
      </c>
      <c r="C40" s="41">
        <f t="shared" si="5"/>
        <v>1999</v>
      </c>
      <c r="D40" s="41">
        <f t="shared" si="6"/>
        <v>11</v>
      </c>
      <c r="E40" s="42" t="str">
        <f t="shared" si="2"/>
        <v>CEUTA</v>
      </c>
      <c r="F40" s="42">
        <f t="shared" si="7"/>
        <v>12426</v>
      </c>
      <c r="G40" s="42">
        <f t="shared" si="8"/>
        <v>12287</v>
      </c>
    </row>
    <row r="41" spans="1:9" x14ac:dyDescent="0.25">
      <c r="A41" s="42" t="str">
        <f t="shared" si="3"/>
        <v>AVILES</v>
      </c>
      <c r="B41" s="41">
        <f t="shared" si="4"/>
        <v>861</v>
      </c>
      <c r="C41" s="41">
        <f t="shared" si="5"/>
        <v>700</v>
      </c>
      <c r="D41" s="41">
        <f t="shared" si="6"/>
        <v>25</v>
      </c>
      <c r="E41" s="42" t="str">
        <f t="shared" si="2"/>
        <v>LAS PALMAS</v>
      </c>
      <c r="F41" s="42">
        <f t="shared" si="7"/>
        <v>10027</v>
      </c>
      <c r="G41" s="42">
        <f t="shared" si="8"/>
        <v>9679</v>
      </c>
    </row>
    <row r="42" spans="1:9" x14ac:dyDescent="0.25">
      <c r="A42" s="42" t="str">
        <f t="shared" si="3"/>
        <v>BAHIA DE ALGECIRAS</v>
      </c>
      <c r="B42" s="41">
        <f t="shared" si="4"/>
        <v>29368</v>
      </c>
      <c r="C42" s="41">
        <f t="shared" si="5"/>
        <v>24852</v>
      </c>
      <c r="D42" s="41">
        <f t="shared" si="6"/>
        <v>1</v>
      </c>
      <c r="E42" s="42" t="str">
        <f t="shared" si="2"/>
        <v>BARCELONA</v>
      </c>
      <c r="F42" s="42">
        <f t="shared" si="7"/>
        <v>8182</v>
      </c>
      <c r="G42" s="42">
        <f t="shared" si="8"/>
        <v>8417</v>
      </c>
    </row>
    <row r="43" spans="1:9" x14ac:dyDescent="0.25">
      <c r="A43" s="42" t="str">
        <f t="shared" si="3"/>
        <v>BAHIA DE CADIZ</v>
      </c>
      <c r="B43" s="41">
        <f t="shared" si="4"/>
        <v>1484</v>
      </c>
      <c r="C43" s="41">
        <f t="shared" si="5"/>
        <v>1644</v>
      </c>
      <c r="D43" s="41">
        <f t="shared" si="6"/>
        <v>14</v>
      </c>
      <c r="E43" s="42" t="str">
        <f t="shared" si="2"/>
        <v>BALEARES</v>
      </c>
      <c r="F43" s="42">
        <f t="shared" si="7"/>
        <v>7981</v>
      </c>
      <c r="G43" s="42">
        <f t="shared" si="8"/>
        <v>7855</v>
      </c>
    </row>
    <row r="44" spans="1:9" x14ac:dyDescent="0.25">
      <c r="A44" s="42" t="str">
        <f t="shared" si="3"/>
        <v>BALEARES</v>
      </c>
      <c r="B44" s="41">
        <f t="shared" si="4"/>
        <v>7981</v>
      </c>
      <c r="C44" s="41">
        <f t="shared" si="5"/>
        <v>7855</v>
      </c>
      <c r="D44" s="41">
        <f t="shared" si="6"/>
        <v>6</v>
      </c>
      <c r="E44" s="42" t="str">
        <f t="shared" si="2"/>
        <v>VALENCIA</v>
      </c>
      <c r="F44" s="42">
        <f t="shared" si="7"/>
        <v>7043</v>
      </c>
      <c r="G44" s="42">
        <f t="shared" si="8"/>
        <v>6806</v>
      </c>
    </row>
    <row r="45" spans="1:9" x14ac:dyDescent="0.25">
      <c r="A45" s="42" t="str">
        <f t="shared" si="3"/>
        <v>BARCELONA</v>
      </c>
      <c r="B45" s="41">
        <f t="shared" si="4"/>
        <v>8182</v>
      </c>
      <c r="C45" s="41">
        <f t="shared" si="5"/>
        <v>8417</v>
      </c>
      <c r="D45" s="41">
        <f t="shared" si="6"/>
        <v>5</v>
      </c>
      <c r="E45" s="42" t="str">
        <f t="shared" si="2"/>
        <v>BILBAO</v>
      </c>
      <c r="F45" s="42">
        <f t="shared" si="7"/>
        <v>3240</v>
      </c>
      <c r="G45" s="42">
        <f t="shared" si="8"/>
        <v>3042</v>
      </c>
    </row>
    <row r="46" spans="1:9" x14ac:dyDescent="0.25">
      <c r="A46" s="42" t="str">
        <f t="shared" si="3"/>
        <v>BILBAO</v>
      </c>
      <c r="B46" s="41">
        <f t="shared" si="4"/>
        <v>3240</v>
      </c>
      <c r="C46" s="41">
        <f t="shared" si="5"/>
        <v>3042</v>
      </c>
      <c r="D46" s="41">
        <f t="shared" si="6"/>
        <v>8</v>
      </c>
      <c r="E46" s="42" t="str">
        <f t="shared" si="2"/>
        <v>TARRAGONA</v>
      </c>
      <c r="F46" s="42">
        <f t="shared" si="7"/>
        <v>3159</v>
      </c>
      <c r="G46" s="42">
        <f t="shared" si="8"/>
        <v>3012</v>
      </c>
    </row>
    <row r="47" spans="1:9" x14ac:dyDescent="0.25">
      <c r="A47" s="42" t="str">
        <f t="shared" si="3"/>
        <v>CARTAGENA</v>
      </c>
      <c r="B47" s="41">
        <f t="shared" si="4"/>
        <v>1423</v>
      </c>
      <c r="C47" s="41">
        <f t="shared" si="5"/>
        <v>1387</v>
      </c>
      <c r="D47" s="41">
        <f t="shared" si="6"/>
        <v>15</v>
      </c>
      <c r="E47" s="42" t="str">
        <f t="shared" si="2"/>
        <v>VIGO</v>
      </c>
      <c r="F47" s="42">
        <f t="shared" si="7"/>
        <v>1979</v>
      </c>
      <c r="G47" s="42">
        <f t="shared" si="8"/>
        <v>1995</v>
      </c>
    </row>
    <row r="48" spans="1:9" x14ac:dyDescent="0.25">
      <c r="A48" s="42" t="str">
        <f t="shared" si="3"/>
        <v>CASTELLON</v>
      </c>
      <c r="B48" s="41">
        <f t="shared" si="4"/>
        <v>1385</v>
      </c>
      <c r="C48" s="41">
        <f t="shared" si="5"/>
        <v>1231</v>
      </c>
      <c r="D48" s="41">
        <f t="shared" si="6"/>
        <v>17</v>
      </c>
      <c r="E48" s="42" t="str">
        <f t="shared" si="2"/>
        <v>ALMERIA</v>
      </c>
      <c r="F48" s="42">
        <f t="shared" si="7"/>
        <v>1892</v>
      </c>
      <c r="G48" s="42">
        <f t="shared" si="8"/>
        <v>1999</v>
      </c>
    </row>
    <row r="49" spans="1:7" x14ac:dyDescent="0.25">
      <c r="A49" s="42" t="str">
        <f t="shared" si="3"/>
        <v>CEUTA</v>
      </c>
      <c r="B49" s="41">
        <f t="shared" si="4"/>
        <v>12426</v>
      </c>
      <c r="C49" s="41">
        <f t="shared" si="5"/>
        <v>12287</v>
      </c>
      <c r="D49" s="41">
        <f t="shared" si="6"/>
        <v>3</v>
      </c>
      <c r="E49" s="42" t="str">
        <f t="shared" si="2"/>
        <v>HUELVA</v>
      </c>
      <c r="F49" s="42">
        <f t="shared" si="7"/>
        <v>1861</v>
      </c>
      <c r="G49" s="42">
        <f t="shared" si="8"/>
        <v>1547</v>
      </c>
    </row>
    <row r="50" spans="1:7" x14ac:dyDescent="0.25">
      <c r="A50" s="42" t="str">
        <f t="shared" si="3"/>
        <v>FERROL-SAN CIBRAO</v>
      </c>
      <c r="B50" s="41">
        <f t="shared" si="4"/>
        <v>1118</v>
      </c>
      <c r="C50" s="41">
        <f t="shared" si="5"/>
        <v>1088</v>
      </c>
      <c r="D50" s="41">
        <f t="shared" si="6"/>
        <v>21</v>
      </c>
      <c r="E50" s="42" t="str">
        <f t="shared" si="2"/>
        <v>MALAGA</v>
      </c>
      <c r="F50" s="42">
        <f t="shared" si="7"/>
        <v>1764</v>
      </c>
      <c r="G50" s="42">
        <f t="shared" si="8"/>
        <v>1714</v>
      </c>
    </row>
    <row r="51" spans="1:7" x14ac:dyDescent="0.25">
      <c r="A51" s="42" t="str">
        <f t="shared" si="3"/>
        <v>GIJON</v>
      </c>
      <c r="B51" s="41">
        <f t="shared" si="4"/>
        <v>1050</v>
      </c>
      <c r="C51" s="41">
        <f t="shared" si="5"/>
        <v>997</v>
      </c>
      <c r="D51" s="41">
        <f t="shared" si="6"/>
        <v>23</v>
      </c>
      <c r="E51" s="42" t="str">
        <f t="shared" si="2"/>
        <v>BAHIA DE CADIZ</v>
      </c>
      <c r="F51" s="42">
        <f t="shared" si="7"/>
        <v>1484</v>
      </c>
      <c r="G51" s="42">
        <f t="shared" si="8"/>
        <v>1644</v>
      </c>
    </row>
    <row r="52" spans="1:7" x14ac:dyDescent="0.25">
      <c r="A52" s="42" t="str">
        <f t="shared" si="3"/>
        <v>HUELVA</v>
      </c>
      <c r="B52" s="41">
        <f t="shared" si="4"/>
        <v>1861</v>
      </c>
      <c r="C52" s="41">
        <f t="shared" si="5"/>
        <v>1547</v>
      </c>
      <c r="D52" s="41">
        <f t="shared" si="6"/>
        <v>12</v>
      </c>
      <c r="E52" s="42" t="str">
        <f t="shared" si="2"/>
        <v>CARTAGENA</v>
      </c>
      <c r="F52" s="42">
        <f t="shared" si="7"/>
        <v>1423</v>
      </c>
      <c r="G52" s="42">
        <f t="shared" si="8"/>
        <v>1387</v>
      </c>
    </row>
    <row r="53" spans="1:7" x14ac:dyDescent="0.25">
      <c r="A53" s="42" t="str">
        <f t="shared" si="3"/>
        <v>LAS PALMAS</v>
      </c>
      <c r="B53" s="41">
        <f t="shared" si="4"/>
        <v>10027</v>
      </c>
      <c r="C53" s="41">
        <f t="shared" si="5"/>
        <v>9679</v>
      </c>
      <c r="D53" s="41">
        <f t="shared" si="6"/>
        <v>4</v>
      </c>
      <c r="E53" s="42" t="str">
        <f t="shared" si="2"/>
        <v>SANTANDER</v>
      </c>
      <c r="F53" s="42">
        <f t="shared" si="7"/>
        <v>1395</v>
      </c>
      <c r="G53" s="42">
        <f t="shared" si="8"/>
        <v>1241</v>
      </c>
    </row>
    <row r="54" spans="1:7" x14ac:dyDescent="0.25">
      <c r="A54" s="42" t="str">
        <f t="shared" si="3"/>
        <v>MALAGA</v>
      </c>
      <c r="B54" s="41">
        <f t="shared" si="4"/>
        <v>1764</v>
      </c>
      <c r="C54" s="41">
        <f t="shared" si="5"/>
        <v>1714</v>
      </c>
      <c r="D54" s="41">
        <f t="shared" si="6"/>
        <v>13</v>
      </c>
      <c r="E54" s="42" t="str">
        <f t="shared" si="2"/>
        <v>CASTELLON</v>
      </c>
      <c r="F54" s="42">
        <f t="shared" si="7"/>
        <v>1385</v>
      </c>
      <c r="G54" s="42">
        <f t="shared" si="8"/>
        <v>1231</v>
      </c>
    </row>
    <row r="55" spans="1:7" x14ac:dyDescent="0.25">
      <c r="A55" s="42" t="str">
        <f t="shared" si="3"/>
        <v>MARIN Y RIA DE PONTEVEDRA</v>
      </c>
      <c r="B55" s="41">
        <f t="shared" si="4"/>
        <v>584</v>
      </c>
      <c r="C55" s="41">
        <f t="shared" si="5"/>
        <v>542</v>
      </c>
      <c r="D55" s="41">
        <f t="shared" si="6"/>
        <v>26</v>
      </c>
      <c r="E55" s="42" t="str">
        <f t="shared" si="2"/>
        <v>A CORUÑA</v>
      </c>
      <c r="F55" s="42">
        <f t="shared" ref="F55:F65" si="9">LOOKUP(E55,$A$38:$A$65,$B$38:$B$65)</f>
        <v>1260</v>
      </c>
      <c r="G55" s="42">
        <f t="shared" si="8"/>
        <v>1231</v>
      </c>
    </row>
    <row r="56" spans="1:7" x14ac:dyDescent="0.25">
      <c r="A56" s="42" t="str">
        <f t="shared" si="3"/>
        <v>MELILLA</v>
      </c>
      <c r="B56" s="41">
        <f t="shared" si="4"/>
        <v>1235</v>
      </c>
      <c r="C56" s="41">
        <f t="shared" si="5"/>
        <v>1244</v>
      </c>
      <c r="D56" s="41">
        <f t="shared" si="6"/>
        <v>19</v>
      </c>
      <c r="E56" s="42" t="str">
        <f t="shared" si="2"/>
        <v>MELILLA</v>
      </c>
      <c r="F56" s="42">
        <f t="shared" si="9"/>
        <v>1235</v>
      </c>
      <c r="G56" s="42">
        <f t="shared" si="8"/>
        <v>1244</v>
      </c>
    </row>
    <row r="57" spans="1:7" x14ac:dyDescent="0.25">
      <c r="A57" s="42" t="str">
        <f t="shared" si="3"/>
        <v>MOTRIL</v>
      </c>
      <c r="B57" s="41">
        <f t="shared" si="4"/>
        <v>342</v>
      </c>
      <c r="C57" s="41">
        <f t="shared" si="5"/>
        <v>328</v>
      </c>
      <c r="D57" s="41">
        <f t="shared" si="6"/>
        <v>27</v>
      </c>
      <c r="E57" s="42" t="str">
        <f t="shared" si="2"/>
        <v>SEVILLA</v>
      </c>
      <c r="F57" s="42">
        <f t="shared" si="9"/>
        <v>1181</v>
      </c>
      <c r="G57" s="42">
        <f t="shared" si="8"/>
        <v>1243</v>
      </c>
    </row>
    <row r="58" spans="1:7" x14ac:dyDescent="0.25">
      <c r="A58" s="42" t="str">
        <f t="shared" si="3"/>
        <v>PASAIA</v>
      </c>
      <c r="B58" s="41">
        <f t="shared" si="4"/>
        <v>1086</v>
      </c>
      <c r="C58" s="41">
        <f t="shared" si="5"/>
        <v>943</v>
      </c>
      <c r="D58" s="41">
        <f t="shared" si="6"/>
        <v>22</v>
      </c>
      <c r="E58" s="42" t="str">
        <f t="shared" si="2"/>
        <v>FERROL-SAN CIBRAO</v>
      </c>
      <c r="F58" s="42">
        <f t="shared" si="9"/>
        <v>1118</v>
      </c>
      <c r="G58" s="42">
        <f t="shared" si="8"/>
        <v>1088</v>
      </c>
    </row>
    <row r="59" spans="1:7" x14ac:dyDescent="0.25">
      <c r="A59" s="42" t="str">
        <f t="shared" si="3"/>
        <v>SANTA CRUZ DE TENERIFE</v>
      </c>
      <c r="B59" s="41">
        <f t="shared" si="4"/>
        <v>17007</v>
      </c>
      <c r="C59" s="41">
        <f t="shared" si="5"/>
        <v>15479</v>
      </c>
      <c r="D59" s="41">
        <f t="shared" si="6"/>
        <v>2</v>
      </c>
      <c r="E59" s="42" t="str">
        <f t="shared" si="2"/>
        <v>PASAIA</v>
      </c>
      <c r="F59" s="42">
        <f t="shared" si="9"/>
        <v>1086</v>
      </c>
      <c r="G59" s="42">
        <f t="shared" si="8"/>
        <v>943</v>
      </c>
    </row>
    <row r="60" spans="1:7" x14ac:dyDescent="0.25">
      <c r="A60" s="42" t="str">
        <f t="shared" si="3"/>
        <v>SANTANDER</v>
      </c>
      <c r="B60" s="41">
        <f t="shared" si="4"/>
        <v>1395</v>
      </c>
      <c r="C60" s="41">
        <f t="shared" si="5"/>
        <v>1241</v>
      </c>
      <c r="D60" s="41">
        <f t="shared" si="6"/>
        <v>16</v>
      </c>
      <c r="E60" s="42" t="str">
        <f t="shared" si="2"/>
        <v>GIJON</v>
      </c>
      <c r="F60" s="42">
        <f t="shared" si="9"/>
        <v>1050</v>
      </c>
      <c r="G60" s="42">
        <f t="shared" si="8"/>
        <v>997</v>
      </c>
    </row>
    <row r="61" spans="1:7" x14ac:dyDescent="0.25">
      <c r="A61" s="42" t="str">
        <f t="shared" si="3"/>
        <v>SEVILLA</v>
      </c>
      <c r="B61" s="41">
        <f t="shared" si="4"/>
        <v>1181</v>
      </c>
      <c r="C61" s="41">
        <f t="shared" si="5"/>
        <v>1243</v>
      </c>
      <c r="D61" s="41">
        <f t="shared" si="6"/>
        <v>20</v>
      </c>
      <c r="E61" s="42" t="str">
        <f t="shared" si="2"/>
        <v>ALICANTE</v>
      </c>
      <c r="F61" s="42">
        <f t="shared" si="9"/>
        <v>907</v>
      </c>
      <c r="G61" s="42">
        <f t="shared" si="8"/>
        <v>935</v>
      </c>
    </row>
    <row r="62" spans="1:7" x14ac:dyDescent="0.25">
      <c r="A62" s="42" t="str">
        <f t="shared" si="3"/>
        <v>TARRAGONA</v>
      </c>
      <c r="B62" s="41">
        <f t="shared" si="4"/>
        <v>3159</v>
      </c>
      <c r="C62" s="41">
        <f t="shared" si="5"/>
        <v>3012</v>
      </c>
      <c r="D62" s="41">
        <f t="shared" si="6"/>
        <v>9</v>
      </c>
      <c r="E62" s="42" t="str">
        <f t="shared" si="2"/>
        <v>AVILES</v>
      </c>
      <c r="F62" s="42">
        <f t="shared" si="9"/>
        <v>861</v>
      </c>
      <c r="G62" s="42">
        <f t="shared" si="8"/>
        <v>700</v>
      </c>
    </row>
    <row r="63" spans="1:7" x14ac:dyDescent="0.25">
      <c r="A63" s="42" t="str">
        <f t="shared" si="3"/>
        <v>VALENCIA</v>
      </c>
      <c r="B63" s="41">
        <f t="shared" si="4"/>
        <v>7043</v>
      </c>
      <c r="C63" s="41">
        <f t="shared" si="5"/>
        <v>6806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584</v>
      </c>
      <c r="G63" s="42">
        <f t="shared" si="8"/>
        <v>542</v>
      </c>
    </row>
    <row r="64" spans="1:7" x14ac:dyDescent="0.25">
      <c r="A64" s="42" t="str">
        <f t="shared" si="3"/>
        <v>VIGO</v>
      </c>
      <c r="B64" s="41">
        <f t="shared" si="4"/>
        <v>1979</v>
      </c>
      <c r="C64" s="41">
        <f t="shared" si="5"/>
        <v>1995</v>
      </c>
      <c r="D64" s="41">
        <f t="shared" si="6"/>
        <v>10</v>
      </c>
      <c r="E64" s="42" t="str">
        <f t="shared" si="2"/>
        <v>MOTRIL</v>
      </c>
      <c r="F64" s="42">
        <f t="shared" si="9"/>
        <v>342</v>
      </c>
      <c r="G64" s="42">
        <f t="shared" si="8"/>
        <v>328</v>
      </c>
    </row>
    <row r="65" spans="1:7" x14ac:dyDescent="0.25">
      <c r="A65" s="42" t="str">
        <f t="shared" si="3"/>
        <v>VILAGARCIA</v>
      </c>
      <c r="B65" s="41">
        <f t="shared" si="4"/>
        <v>210</v>
      </c>
      <c r="C65" s="41">
        <f t="shared" si="5"/>
        <v>279</v>
      </c>
      <c r="D65" s="41">
        <f t="shared" si="6"/>
        <v>28</v>
      </c>
      <c r="E65" s="42" t="str">
        <f t="shared" si="2"/>
        <v>VILAGARCIA</v>
      </c>
      <c r="F65" s="42">
        <f t="shared" si="9"/>
        <v>210</v>
      </c>
      <c r="G65" s="42">
        <f t="shared" si="8"/>
        <v>279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1116914</v>
      </c>
      <c r="C7" s="9">
        <v>1240111</v>
      </c>
      <c r="D7" s="9">
        <v>12897657</v>
      </c>
      <c r="E7" s="9">
        <v>13653422</v>
      </c>
      <c r="F7" s="10">
        <f>((E7*100)/D7)-100</f>
        <v>5.8597076972972673</v>
      </c>
      <c r="G7" s="1"/>
      <c r="H7" s="1"/>
      <c r="I7" s="1"/>
    </row>
    <row r="8" spans="1:12" x14ac:dyDescent="0.25">
      <c r="A8" s="11" t="s">
        <v>45</v>
      </c>
      <c r="B8" s="12">
        <v>914755</v>
      </c>
      <c r="C8" s="12">
        <v>910045</v>
      </c>
      <c r="D8" s="12">
        <v>14095052</v>
      </c>
      <c r="E8" s="12">
        <v>12131152</v>
      </c>
      <c r="F8" s="13">
        <f t="shared" ref="F8:F35" si="0">((E8*100)/D8)-100</f>
        <v>-13.933258280991083</v>
      </c>
      <c r="G8" s="1"/>
      <c r="H8" s="1"/>
      <c r="I8" s="1"/>
    </row>
    <row r="9" spans="1:12" x14ac:dyDescent="0.25">
      <c r="A9" s="8" t="s">
        <v>46</v>
      </c>
      <c r="B9" s="9">
        <v>1655410</v>
      </c>
      <c r="C9" s="9">
        <v>1520145</v>
      </c>
      <c r="D9" s="9">
        <v>27595552</v>
      </c>
      <c r="E9" s="9">
        <v>25222720</v>
      </c>
      <c r="F9" s="10">
        <f t="shared" si="0"/>
        <v>-8.5986031372012377</v>
      </c>
      <c r="G9" s="1"/>
      <c r="H9" s="1"/>
      <c r="I9" s="1"/>
    </row>
    <row r="10" spans="1:12" x14ac:dyDescent="0.25">
      <c r="A10" s="11" t="s">
        <v>47</v>
      </c>
      <c r="B10" s="12">
        <v>288645</v>
      </c>
      <c r="C10" s="12">
        <v>346806</v>
      </c>
      <c r="D10" s="12">
        <v>4345449</v>
      </c>
      <c r="E10" s="12">
        <v>4672642</v>
      </c>
      <c r="F10" s="13">
        <f t="shared" si="0"/>
        <v>7.5295556339517447</v>
      </c>
      <c r="G10" s="1"/>
      <c r="H10" s="1"/>
      <c r="I10" s="1"/>
    </row>
    <row r="11" spans="1:12" x14ac:dyDescent="0.25">
      <c r="A11" s="8" t="s">
        <v>48</v>
      </c>
      <c r="B11" s="9">
        <v>23231745</v>
      </c>
      <c r="C11" s="9">
        <v>25364314</v>
      </c>
      <c r="D11" s="9">
        <v>274917623</v>
      </c>
      <c r="E11" s="9">
        <v>296008517</v>
      </c>
      <c r="F11" s="10">
        <f t="shared" si="0"/>
        <v>7.6717140828763775</v>
      </c>
      <c r="G11" s="1"/>
      <c r="H11" s="1"/>
      <c r="I11" s="1"/>
    </row>
    <row r="12" spans="1:12" x14ac:dyDescent="0.25">
      <c r="A12" s="11" t="s">
        <v>49</v>
      </c>
      <c r="B12" s="12">
        <v>2071636</v>
      </c>
      <c r="C12" s="12">
        <v>1574134</v>
      </c>
      <c r="D12" s="12">
        <v>25365901</v>
      </c>
      <c r="E12" s="12">
        <v>26562472</v>
      </c>
      <c r="F12" s="13">
        <f t="shared" si="0"/>
        <v>4.7172422536853702</v>
      </c>
      <c r="G12" s="1"/>
      <c r="H12" s="1"/>
      <c r="I12" s="1"/>
    </row>
    <row r="13" spans="1:12" x14ac:dyDescent="0.25">
      <c r="A13" s="8" t="s">
        <v>50</v>
      </c>
      <c r="B13" s="9">
        <v>7437298</v>
      </c>
      <c r="C13" s="9">
        <v>9813135</v>
      </c>
      <c r="D13" s="9">
        <v>134291951</v>
      </c>
      <c r="E13" s="9">
        <v>153500809</v>
      </c>
      <c r="F13" s="10">
        <f t="shared" si="0"/>
        <v>14.303804402990622</v>
      </c>
      <c r="G13" s="1"/>
      <c r="H13" s="1"/>
      <c r="I13" s="1"/>
    </row>
    <row r="14" spans="1:12" x14ac:dyDescent="0.25">
      <c r="A14" s="11" t="s">
        <v>51</v>
      </c>
      <c r="B14" s="12">
        <v>16437699</v>
      </c>
      <c r="C14" s="12">
        <v>18089940</v>
      </c>
      <c r="D14" s="12">
        <v>245192663</v>
      </c>
      <c r="E14" s="12">
        <v>256182393</v>
      </c>
      <c r="F14" s="13">
        <f t="shared" si="0"/>
        <v>4.4820794658117507</v>
      </c>
      <c r="G14" s="1"/>
      <c r="H14" s="1"/>
      <c r="I14" s="1"/>
    </row>
    <row r="15" spans="1:12" x14ac:dyDescent="0.25">
      <c r="A15" s="8" t="s">
        <v>52</v>
      </c>
      <c r="B15" s="9">
        <v>3321094</v>
      </c>
      <c r="C15" s="9">
        <v>3476895</v>
      </c>
      <c r="D15" s="9">
        <v>42780820</v>
      </c>
      <c r="E15" s="9">
        <v>43253602</v>
      </c>
      <c r="F15" s="10">
        <f t="shared" si="0"/>
        <v>1.1051260822022613</v>
      </c>
      <c r="G15" s="1"/>
      <c r="H15" s="1"/>
      <c r="I15" s="1"/>
    </row>
    <row r="16" spans="1:12" x14ac:dyDescent="0.25">
      <c r="A16" s="11" t="s">
        <v>53</v>
      </c>
      <c r="B16" s="12">
        <v>1706003</v>
      </c>
      <c r="C16" s="12">
        <v>2181397</v>
      </c>
      <c r="D16" s="12">
        <v>26006611</v>
      </c>
      <c r="E16" s="12">
        <v>26960874</v>
      </c>
      <c r="F16" s="13">
        <f t="shared" si="0"/>
        <v>3.6693093152352674</v>
      </c>
      <c r="G16" s="1"/>
      <c r="H16" s="1"/>
      <c r="I16" s="1"/>
    </row>
    <row r="17" spans="1:9" x14ac:dyDescent="0.25">
      <c r="A17" s="8" t="s">
        <v>54</v>
      </c>
      <c r="B17" s="9">
        <v>1036409</v>
      </c>
      <c r="C17" s="9">
        <v>1454814</v>
      </c>
      <c r="D17" s="9">
        <v>13151069</v>
      </c>
      <c r="E17" s="9">
        <v>15459004</v>
      </c>
      <c r="F17" s="10">
        <f t="shared" si="0"/>
        <v>17.549409861662198</v>
      </c>
      <c r="G17" s="1"/>
      <c r="H17" s="1"/>
      <c r="I17" s="1"/>
    </row>
    <row r="18" spans="1:9" x14ac:dyDescent="0.25">
      <c r="A18" s="11" t="s">
        <v>55</v>
      </c>
      <c r="B18" s="12">
        <v>5404656</v>
      </c>
      <c r="C18" s="12">
        <v>5681667</v>
      </c>
      <c r="D18" s="12">
        <v>63298711</v>
      </c>
      <c r="E18" s="12">
        <v>64606169</v>
      </c>
      <c r="F18" s="13">
        <f t="shared" si="0"/>
        <v>2.065536532015642</v>
      </c>
      <c r="G18" s="1"/>
      <c r="H18" s="1"/>
      <c r="I18" s="1"/>
    </row>
    <row r="19" spans="1:9" x14ac:dyDescent="0.25">
      <c r="A19" s="8" t="s">
        <v>56</v>
      </c>
      <c r="B19" s="9">
        <v>1540958</v>
      </c>
      <c r="C19" s="9">
        <v>1049176</v>
      </c>
      <c r="D19" s="9">
        <v>14482776</v>
      </c>
      <c r="E19" s="9">
        <v>13721020</v>
      </c>
      <c r="F19" s="10">
        <f t="shared" si="0"/>
        <v>-5.2597374978388132</v>
      </c>
      <c r="G19" s="1"/>
      <c r="H19" s="1"/>
      <c r="I19" s="1"/>
    </row>
    <row r="20" spans="1:9" x14ac:dyDescent="0.25">
      <c r="A20" s="11" t="s">
        <v>57</v>
      </c>
      <c r="B20" s="12">
        <v>1155249</v>
      </c>
      <c r="C20" s="12">
        <v>1356773</v>
      </c>
      <c r="D20" s="12">
        <v>11909184</v>
      </c>
      <c r="E20" s="12">
        <v>14253782</v>
      </c>
      <c r="F20" s="13">
        <f t="shared" si="0"/>
        <v>19.687310230491022</v>
      </c>
      <c r="G20" s="1"/>
      <c r="H20" s="1"/>
      <c r="I20" s="1"/>
    </row>
    <row r="21" spans="1:9" x14ac:dyDescent="0.25">
      <c r="A21" s="8" t="s">
        <v>58</v>
      </c>
      <c r="B21" s="9">
        <v>2101311</v>
      </c>
      <c r="C21" s="9">
        <v>3278283</v>
      </c>
      <c r="D21" s="9">
        <v>20619212</v>
      </c>
      <c r="E21" s="9">
        <v>25085162</v>
      </c>
      <c r="F21" s="10">
        <f t="shared" si="0"/>
        <v>21.659169128286763</v>
      </c>
      <c r="G21" s="1"/>
      <c r="H21" s="1"/>
      <c r="I21" s="1"/>
    </row>
    <row r="22" spans="1:9" x14ac:dyDescent="0.25">
      <c r="A22" s="11" t="s">
        <v>59</v>
      </c>
      <c r="B22" s="12">
        <v>15164539</v>
      </c>
      <c r="C22" s="12">
        <v>17344562</v>
      </c>
      <c r="D22" s="12">
        <v>164189885</v>
      </c>
      <c r="E22" s="12">
        <v>182482537</v>
      </c>
      <c r="F22" s="13">
        <f t="shared" si="0"/>
        <v>11.141156472580519</v>
      </c>
      <c r="G22" s="1"/>
      <c r="H22" s="1"/>
      <c r="I22" s="1"/>
    </row>
    <row r="23" spans="1:9" x14ac:dyDescent="0.25">
      <c r="A23" s="8" t="s">
        <v>60</v>
      </c>
      <c r="B23" s="9">
        <v>3247377</v>
      </c>
      <c r="C23" s="9">
        <v>3362573</v>
      </c>
      <c r="D23" s="9">
        <v>37073453</v>
      </c>
      <c r="E23" s="9">
        <v>42652794</v>
      </c>
      <c r="F23" s="10">
        <f t="shared" si="0"/>
        <v>15.04942364014488</v>
      </c>
      <c r="G23" s="1"/>
      <c r="H23" s="1"/>
      <c r="I23" s="1"/>
    </row>
    <row r="24" spans="1:9" x14ac:dyDescent="0.25">
      <c r="A24" s="11" t="s">
        <v>61</v>
      </c>
      <c r="B24" s="12">
        <v>392188</v>
      </c>
      <c r="C24" s="12">
        <v>312228</v>
      </c>
      <c r="D24" s="12">
        <v>3719515</v>
      </c>
      <c r="E24" s="12">
        <v>3776061</v>
      </c>
      <c r="F24" s="13">
        <f t="shared" si="0"/>
        <v>1.520251968334577</v>
      </c>
      <c r="G24" s="1"/>
      <c r="H24" s="1"/>
      <c r="I24" s="1"/>
    </row>
    <row r="25" spans="1:9" x14ac:dyDescent="0.25">
      <c r="A25" s="8" t="s">
        <v>62</v>
      </c>
      <c r="B25" s="9">
        <v>1179638</v>
      </c>
      <c r="C25" s="9">
        <v>1172285</v>
      </c>
      <c r="D25" s="9">
        <v>14749044</v>
      </c>
      <c r="E25" s="9">
        <v>14666559</v>
      </c>
      <c r="F25" s="10">
        <f t="shared" si="0"/>
        <v>-0.55925658639299058</v>
      </c>
      <c r="G25" s="1"/>
      <c r="H25" s="1"/>
      <c r="I25" s="1"/>
    </row>
    <row r="26" spans="1:9" x14ac:dyDescent="0.25">
      <c r="A26" s="11" t="s">
        <v>63</v>
      </c>
      <c r="B26" s="12">
        <v>211202</v>
      </c>
      <c r="C26" s="12">
        <v>237737</v>
      </c>
      <c r="D26" s="12">
        <v>2720258</v>
      </c>
      <c r="E26" s="12">
        <v>2985274</v>
      </c>
      <c r="F26" s="13">
        <f t="shared" si="0"/>
        <v>9.7423112072457769</v>
      </c>
      <c r="G26" s="1"/>
      <c r="H26" s="1"/>
      <c r="I26" s="1"/>
    </row>
    <row r="27" spans="1:9" x14ac:dyDescent="0.25">
      <c r="A27" s="8" t="s">
        <v>64</v>
      </c>
      <c r="B27" s="9">
        <v>476085</v>
      </c>
      <c r="C27" s="9">
        <v>608012</v>
      </c>
      <c r="D27" s="9">
        <v>5874990</v>
      </c>
      <c r="E27" s="9">
        <v>6528902</v>
      </c>
      <c r="F27" s="10">
        <f t="shared" si="0"/>
        <v>11.130435966699523</v>
      </c>
      <c r="G27" s="1"/>
      <c r="H27" s="1"/>
      <c r="I27" s="1"/>
    </row>
    <row r="28" spans="1:9" x14ac:dyDescent="0.25">
      <c r="A28" s="11" t="s">
        <v>65</v>
      </c>
      <c r="B28" s="12">
        <v>17798071</v>
      </c>
      <c r="C28" s="12">
        <v>19633099</v>
      </c>
      <c r="D28" s="12">
        <v>182979483</v>
      </c>
      <c r="E28" s="12">
        <v>206030938</v>
      </c>
      <c r="F28" s="13">
        <f t="shared" si="0"/>
        <v>12.597835900541924</v>
      </c>
      <c r="G28" s="1"/>
      <c r="H28" s="1"/>
      <c r="I28" s="1"/>
    </row>
    <row r="29" spans="1:9" x14ac:dyDescent="0.25">
      <c r="A29" s="8" t="s">
        <v>66</v>
      </c>
      <c r="B29" s="9">
        <v>1476434</v>
      </c>
      <c r="C29" s="9">
        <v>1873237</v>
      </c>
      <c r="D29" s="9">
        <v>16611147</v>
      </c>
      <c r="E29" s="9">
        <v>21274151</v>
      </c>
      <c r="F29" s="10">
        <f t="shared" si="0"/>
        <v>28.071535337084185</v>
      </c>
      <c r="G29" s="1"/>
      <c r="H29" s="1"/>
      <c r="I29" s="1"/>
    </row>
    <row r="30" spans="1:9" x14ac:dyDescent="0.25">
      <c r="A30" s="11" t="s">
        <v>67</v>
      </c>
      <c r="B30" s="12">
        <v>395761</v>
      </c>
      <c r="C30" s="12">
        <v>468444</v>
      </c>
      <c r="D30" s="12">
        <v>5503504</v>
      </c>
      <c r="E30" s="12">
        <v>5318795</v>
      </c>
      <c r="F30" s="13">
        <f t="shared" si="0"/>
        <v>-3.3562072454203786</v>
      </c>
      <c r="G30" s="1"/>
      <c r="H30" s="1"/>
      <c r="I30" s="1"/>
    </row>
    <row r="31" spans="1:9" x14ac:dyDescent="0.25">
      <c r="A31" s="8" t="s">
        <v>68</v>
      </c>
      <c r="B31" s="9">
        <v>4037015</v>
      </c>
      <c r="C31" s="9">
        <v>3423264</v>
      </c>
      <c r="D31" s="9">
        <v>43183219</v>
      </c>
      <c r="E31" s="9">
        <v>45270079</v>
      </c>
      <c r="F31" s="10">
        <f t="shared" si="0"/>
        <v>4.8325716524282285</v>
      </c>
      <c r="G31" s="1"/>
      <c r="H31" s="1"/>
      <c r="I31" s="1"/>
    </row>
    <row r="32" spans="1:9" x14ac:dyDescent="0.25">
      <c r="A32" s="11" t="s">
        <v>69</v>
      </c>
      <c r="B32" s="12">
        <v>14509151</v>
      </c>
      <c r="C32" s="12">
        <v>16880310</v>
      </c>
      <c r="D32" s="12">
        <v>177481599</v>
      </c>
      <c r="E32" s="12">
        <v>190423071</v>
      </c>
      <c r="F32" s="13">
        <f t="shared" si="0"/>
        <v>7.2917260566263025</v>
      </c>
      <c r="G32" s="1"/>
      <c r="H32" s="1"/>
      <c r="I32" s="1"/>
    </row>
    <row r="33" spans="1:9" x14ac:dyDescent="0.25">
      <c r="A33" s="8" t="s">
        <v>70</v>
      </c>
      <c r="B33" s="9">
        <v>2166191</v>
      </c>
      <c r="C33" s="9">
        <v>2539053</v>
      </c>
      <c r="D33" s="9">
        <v>32596655</v>
      </c>
      <c r="E33" s="9">
        <v>33043783</v>
      </c>
      <c r="F33" s="10">
        <f t="shared" si="0"/>
        <v>1.3716990286273187</v>
      </c>
      <c r="G33" s="1"/>
      <c r="H33" s="1"/>
      <c r="I33" s="1"/>
    </row>
    <row r="34" spans="1:9" x14ac:dyDescent="0.25">
      <c r="A34" s="11" t="s">
        <v>71</v>
      </c>
      <c r="B34" s="12">
        <v>81242</v>
      </c>
      <c r="C34" s="12">
        <v>85342</v>
      </c>
      <c r="D34" s="12">
        <v>1703866</v>
      </c>
      <c r="E34" s="12">
        <v>1211731</v>
      </c>
      <c r="F34" s="13">
        <f t="shared" si="0"/>
        <v>-28.883433321634442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130554676</v>
      </c>
      <c r="C35" s="15">
        <f t="shared" ref="C35:E35" si="1">SUM(C7:C34)</f>
        <v>145277781</v>
      </c>
      <c r="D35" s="15">
        <f t="shared" si="1"/>
        <v>1619336849</v>
      </c>
      <c r="E35" s="15">
        <f t="shared" si="1"/>
        <v>1746938415</v>
      </c>
      <c r="F35" s="16">
        <f t="shared" si="0"/>
        <v>7.8798655189498561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13653422</v>
      </c>
      <c r="C38" s="41">
        <f>D7</f>
        <v>12897657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296008517</v>
      </c>
      <c r="G38" s="42">
        <f>LOOKUP(E38,$A$38:$A$65,$C$38:$C$65)</f>
        <v>274917623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12131152</v>
      </c>
      <c r="C39" s="41">
        <f t="shared" ref="C39:C65" si="5">D8</f>
        <v>14095052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256182393</v>
      </c>
      <c r="G39" s="42">
        <f t="shared" ref="G39:G65" si="8">LOOKUP(E39,$A$38:$A$65,$C$38:$C$65)</f>
        <v>245192663</v>
      </c>
    </row>
    <row r="40" spans="1:9" x14ac:dyDescent="0.25">
      <c r="A40" s="42" t="str">
        <f t="shared" si="3"/>
        <v>ALMERIA</v>
      </c>
      <c r="B40" s="41">
        <f t="shared" si="4"/>
        <v>25222720</v>
      </c>
      <c r="C40" s="41">
        <f t="shared" si="5"/>
        <v>27595552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206030938</v>
      </c>
      <c r="G40" s="42">
        <f t="shared" si="8"/>
        <v>182979483</v>
      </c>
    </row>
    <row r="41" spans="1:9" x14ac:dyDescent="0.25">
      <c r="A41" s="42" t="str">
        <f t="shared" si="3"/>
        <v>AVILES</v>
      </c>
      <c r="B41" s="41">
        <f t="shared" si="4"/>
        <v>4672642</v>
      </c>
      <c r="C41" s="41">
        <f t="shared" si="5"/>
        <v>4345449</v>
      </c>
      <c r="D41" s="41">
        <f t="shared" si="6"/>
        <v>25</v>
      </c>
      <c r="E41" s="42" t="str">
        <f t="shared" si="2"/>
        <v>VALENCIA</v>
      </c>
      <c r="F41" s="42">
        <f t="shared" si="7"/>
        <v>190423071</v>
      </c>
      <c r="G41" s="42">
        <f t="shared" si="8"/>
        <v>177481599</v>
      </c>
    </row>
    <row r="42" spans="1:9" x14ac:dyDescent="0.25">
      <c r="A42" s="42" t="str">
        <f t="shared" si="3"/>
        <v>BAHIA DE ALGECIRAS</v>
      </c>
      <c r="B42" s="41">
        <f t="shared" si="4"/>
        <v>296008517</v>
      </c>
      <c r="C42" s="41">
        <f t="shared" si="5"/>
        <v>274917623</v>
      </c>
      <c r="D42" s="41">
        <f t="shared" si="6"/>
        <v>1</v>
      </c>
      <c r="E42" s="42" t="str">
        <f t="shared" si="2"/>
        <v>LAS PALMAS</v>
      </c>
      <c r="F42" s="42">
        <f t="shared" si="7"/>
        <v>182482537</v>
      </c>
      <c r="G42" s="42">
        <f t="shared" si="8"/>
        <v>164189885</v>
      </c>
    </row>
    <row r="43" spans="1:9" x14ac:dyDescent="0.25">
      <c r="A43" s="42" t="str">
        <f t="shared" si="3"/>
        <v>BAHIA DE CADIZ</v>
      </c>
      <c r="B43" s="41">
        <f t="shared" si="4"/>
        <v>26562472</v>
      </c>
      <c r="C43" s="41">
        <f t="shared" si="5"/>
        <v>25365901</v>
      </c>
      <c r="D43" s="41">
        <f t="shared" si="6"/>
        <v>13</v>
      </c>
      <c r="E43" s="42" t="str">
        <f t="shared" si="2"/>
        <v>BALEARES</v>
      </c>
      <c r="F43" s="42">
        <f t="shared" si="7"/>
        <v>153500809</v>
      </c>
      <c r="G43" s="42">
        <f t="shared" si="8"/>
        <v>134291951</v>
      </c>
    </row>
    <row r="44" spans="1:9" x14ac:dyDescent="0.25">
      <c r="A44" s="42" t="str">
        <f t="shared" si="3"/>
        <v>BALEARES</v>
      </c>
      <c r="B44" s="41">
        <f t="shared" si="4"/>
        <v>153500809</v>
      </c>
      <c r="C44" s="41">
        <f t="shared" si="5"/>
        <v>134291951</v>
      </c>
      <c r="D44" s="41">
        <f t="shared" si="6"/>
        <v>6</v>
      </c>
      <c r="E44" s="42" t="str">
        <f t="shared" si="2"/>
        <v>CEUTA</v>
      </c>
      <c r="F44" s="42">
        <f t="shared" si="7"/>
        <v>64606169</v>
      </c>
      <c r="G44" s="42">
        <f t="shared" si="8"/>
        <v>63298711</v>
      </c>
    </row>
    <row r="45" spans="1:9" x14ac:dyDescent="0.25">
      <c r="A45" s="42" t="str">
        <f t="shared" si="3"/>
        <v>BARCELONA</v>
      </c>
      <c r="B45" s="41">
        <f t="shared" si="4"/>
        <v>256182393</v>
      </c>
      <c r="C45" s="41">
        <f t="shared" si="5"/>
        <v>245192663</v>
      </c>
      <c r="D45" s="41">
        <f t="shared" si="6"/>
        <v>2</v>
      </c>
      <c r="E45" s="42" t="str">
        <f t="shared" si="2"/>
        <v>TARRAGONA</v>
      </c>
      <c r="F45" s="42">
        <f t="shared" si="7"/>
        <v>45270079</v>
      </c>
      <c r="G45" s="42">
        <f t="shared" si="8"/>
        <v>43183219</v>
      </c>
    </row>
    <row r="46" spans="1:9" x14ac:dyDescent="0.25">
      <c r="A46" s="42" t="str">
        <f t="shared" si="3"/>
        <v>BILBAO</v>
      </c>
      <c r="B46" s="41">
        <f t="shared" si="4"/>
        <v>43253602</v>
      </c>
      <c r="C46" s="41">
        <f t="shared" si="5"/>
        <v>42780820</v>
      </c>
      <c r="D46" s="41">
        <f t="shared" si="6"/>
        <v>9</v>
      </c>
      <c r="E46" s="42" t="str">
        <f t="shared" si="2"/>
        <v>BILBAO</v>
      </c>
      <c r="F46" s="42">
        <f t="shared" si="7"/>
        <v>43253602</v>
      </c>
      <c r="G46" s="42">
        <f t="shared" si="8"/>
        <v>42780820</v>
      </c>
    </row>
    <row r="47" spans="1:9" x14ac:dyDescent="0.25">
      <c r="A47" s="42" t="str">
        <f t="shared" si="3"/>
        <v>CARTAGENA</v>
      </c>
      <c r="B47" s="41">
        <f t="shared" si="4"/>
        <v>26960874</v>
      </c>
      <c r="C47" s="41">
        <f t="shared" si="5"/>
        <v>26006611</v>
      </c>
      <c r="D47" s="41">
        <f t="shared" si="6"/>
        <v>12</v>
      </c>
      <c r="E47" s="42" t="str">
        <f t="shared" si="2"/>
        <v>MALAGA</v>
      </c>
      <c r="F47" s="42">
        <f t="shared" si="7"/>
        <v>42652794</v>
      </c>
      <c r="G47" s="42">
        <f t="shared" si="8"/>
        <v>37073453</v>
      </c>
    </row>
    <row r="48" spans="1:9" x14ac:dyDescent="0.25">
      <c r="A48" s="42" t="str">
        <f t="shared" si="3"/>
        <v>CASTELLON</v>
      </c>
      <c r="B48" s="41">
        <f t="shared" si="4"/>
        <v>15459004</v>
      </c>
      <c r="C48" s="41">
        <f t="shared" si="5"/>
        <v>13151069</v>
      </c>
      <c r="D48" s="41">
        <f t="shared" si="6"/>
        <v>17</v>
      </c>
      <c r="E48" s="42" t="str">
        <f t="shared" si="2"/>
        <v>VIGO</v>
      </c>
      <c r="F48" s="42">
        <f t="shared" si="7"/>
        <v>33043783</v>
      </c>
      <c r="G48" s="42">
        <f t="shared" si="8"/>
        <v>32596655</v>
      </c>
    </row>
    <row r="49" spans="1:7" x14ac:dyDescent="0.25">
      <c r="A49" s="42" t="str">
        <f t="shared" si="3"/>
        <v>CEUTA</v>
      </c>
      <c r="B49" s="41">
        <f t="shared" si="4"/>
        <v>64606169</v>
      </c>
      <c r="C49" s="41">
        <f t="shared" si="5"/>
        <v>63298711</v>
      </c>
      <c r="D49" s="41">
        <f t="shared" si="6"/>
        <v>7</v>
      </c>
      <c r="E49" s="42" t="str">
        <f t="shared" si="2"/>
        <v>CARTAGENA</v>
      </c>
      <c r="F49" s="42">
        <f t="shared" si="7"/>
        <v>26960874</v>
      </c>
      <c r="G49" s="42">
        <f t="shared" si="8"/>
        <v>26006611</v>
      </c>
    </row>
    <row r="50" spans="1:7" x14ac:dyDescent="0.25">
      <c r="A50" s="42" t="str">
        <f t="shared" si="3"/>
        <v>FERROL-SAN CIBRAO</v>
      </c>
      <c r="B50" s="41">
        <f t="shared" si="4"/>
        <v>13721020</v>
      </c>
      <c r="C50" s="41">
        <f t="shared" si="5"/>
        <v>14482776</v>
      </c>
      <c r="D50" s="41">
        <f t="shared" si="6"/>
        <v>20</v>
      </c>
      <c r="E50" s="42" t="str">
        <f t="shared" si="2"/>
        <v>BAHIA DE CADIZ</v>
      </c>
      <c r="F50" s="42">
        <f t="shared" si="7"/>
        <v>26562472</v>
      </c>
      <c r="G50" s="42">
        <f t="shared" si="8"/>
        <v>25365901</v>
      </c>
    </row>
    <row r="51" spans="1:7" x14ac:dyDescent="0.25">
      <c r="A51" s="42" t="str">
        <f t="shared" si="3"/>
        <v>GIJON</v>
      </c>
      <c r="B51" s="41">
        <f t="shared" si="4"/>
        <v>14253782</v>
      </c>
      <c r="C51" s="41">
        <f t="shared" si="5"/>
        <v>11909184</v>
      </c>
      <c r="D51" s="41">
        <f t="shared" si="6"/>
        <v>19</v>
      </c>
      <c r="E51" s="42" t="str">
        <f t="shared" si="2"/>
        <v>ALMERIA</v>
      </c>
      <c r="F51" s="42">
        <f t="shared" si="7"/>
        <v>25222720</v>
      </c>
      <c r="G51" s="42">
        <f t="shared" si="8"/>
        <v>27595552</v>
      </c>
    </row>
    <row r="52" spans="1:7" x14ac:dyDescent="0.25">
      <c r="A52" s="42" t="str">
        <f t="shared" si="3"/>
        <v>HUELVA</v>
      </c>
      <c r="B52" s="41">
        <f t="shared" si="4"/>
        <v>25085162</v>
      </c>
      <c r="C52" s="41">
        <f t="shared" si="5"/>
        <v>20619212</v>
      </c>
      <c r="D52" s="41">
        <f t="shared" si="6"/>
        <v>15</v>
      </c>
      <c r="E52" s="42" t="str">
        <f t="shared" si="2"/>
        <v>HUELVA</v>
      </c>
      <c r="F52" s="42">
        <f t="shared" si="7"/>
        <v>25085162</v>
      </c>
      <c r="G52" s="42">
        <f t="shared" si="8"/>
        <v>20619212</v>
      </c>
    </row>
    <row r="53" spans="1:7" x14ac:dyDescent="0.25">
      <c r="A53" s="42" t="str">
        <f t="shared" si="3"/>
        <v>LAS PALMAS</v>
      </c>
      <c r="B53" s="41">
        <f t="shared" si="4"/>
        <v>182482537</v>
      </c>
      <c r="C53" s="41">
        <f t="shared" si="5"/>
        <v>164189885</v>
      </c>
      <c r="D53" s="41">
        <f t="shared" si="6"/>
        <v>5</v>
      </c>
      <c r="E53" s="42" t="str">
        <f t="shared" si="2"/>
        <v>SANTANDER</v>
      </c>
      <c r="F53" s="42">
        <f t="shared" si="7"/>
        <v>21274151</v>
      </c>
      <c r="G53" s="42">
        <f t="shared" si="8"/>
        <v>16611147</v>
      </c>
    </row>
    <row r="54" spans="1:7" x14ac:dyDescent="0.25">
      <c r="A54" s="42" t="str">
        <f t="shared" si="3"/>
        <v>MALAGA</v>
      </c>
      <c r="B54" s="41">
        <f t="shared" si="4"/>
        <v>42652794</v>
      </c>
      <c r="C54" s="41">
        <f t="shared" si="5"/>
        <v>37073453</v>
      </c>
      <c r="D54" s="41">
        <f t="shared" si="6"/>
        <v>10</v>
      </c>
      <c r="E54" s="42" t="str">
        <f t="shared" si="2"/>
        <v>CASTELLON</v>
      </c>
      <c r="F54" s="42">
        <f t="shared" si="7"/>
        <v>15459004</v>
      </c>
      <c r="G54" s="42">
        <f t="shared" si="8"/>
        <v>13151069</v>
      </c>
    </row>
    <row r="55" spans="1:7" x14ac:dyDescent="0.25">
      <c r="A55" s="42" t="str">
        <f t="shared" si="3"/>
        <v>MARIN Y RIA DE PONTEVEDRA</v>
      </c>
      <c r="B55" s="41">
        <f t="shared" si="4"/>
        <v>3776061</v>
      </c>
      <c r="C55" s="41">
        <f t="shared" si="5"/>
        <v>3719515</v>
      </c>
      <c r="D55" s="41">
        <f t="shared" si="6"/>
        <v>26</v>
      </c>
      <c r="E55" s="42" t="str">
        <f t="shared" si="2"/>
        <v>MELILLA</v>
      </c>
      <c r="F55" s="42">
        <f t="shared" ref="F55:F65" si="9">LOOKUP(E55,$A$38:$A$65,$B$38:$B$65)</f>
        <v>14666559</v>
      </c>
      <c r="G55" s="42">
        <f t="shared" si="8"/>
        <v>14749044</v>
      </c>
    </row>
    <row r="56" spans="1:7" x14ac:dyDescent="0.25">
      <c r="A56" s="42" t="str">
        <f t="shared" si="3"/>
        <v>MELILLA</v>
      </c>
      <c r="B56" s="41">
        <f t="shared" si="4"/>
        <v>14666559</v>
      </c>
      <c r="C56" s="41">
        <f t="shared" si="5"/>
        <v>14749044</v>
      </c>
      <c r="D56" s="41">
        <f t="shared" si="6"/>
        <v>18</v>
      </c>
      <c r="E56" s="42" t="str">
        <f t="shared" si="2"/>
        <v>GIJON</v>
      </c>
      <c r="F56" s="42">
        <f t="shared" si="9"/>
        <v>14253782</v>
      </c>
      <c r="G56" s="42">
        <f t="shared" si="8"/>
        <v>11909184</v>
      </c>
    </row>
    <row r="57" spans="1:7" x14ac:dyDescent="0.25">
      <c r="A57" s="42" t="str">
        <f t="shared" si="3"/>
        <v>MOTRIL</v>
      </c>
      <c r="B57" s="41">
        <f t="shared" si="4"/>
        <v>2985274</v>
      </c>
      <c r="C57" s="41">
        <f t="shared" si="5"/>
        <v>2720258</v>
      </c>
      <c r="D57" s="41">
        <f t="shared" si="6"/>
        <v>27</v>
      </c>
      <c r="E57" s="42" t="str">
        <f t="shared" si="2"/>
        <v>FERROL-SAN CIBRAO</v>
      </c>
      <c r="F57" s="42">
        <f t="shared" si="9"/>
        <v>13721020</v>
      </c>
      <c r="G57" s="42">
        <f t="shared" si="8"/>
        <v>14482776</v>
      </c>
    </row>
    <row r="58" spans="1:7" x14ac:dyDescent="0.25">
      <c r="A58" s="42" t="str">
        <f t="shared" si="3"/>
        <v>PASAIA</v>
      </c>
      <c r="B58" s="41">
        <f t="shared" si="4"/>
        <v>6528902</v>
      </c>
      <c r="C58" s="41">
        <f t="shared" si="5"/>
        <v>5874990</v>
      </c>
      <c r="D58" s="41">
        <f t="shared" si="6"/>
        <v>23</v>
      </c>
      <c r="E58" s="42" t="str">
        <f t="shared" si="2"/>
        <v>A CORUÑA</v>
      </c>
      <c r="F58" s="42">
        <f t="shared" si="9"/>
        <v>13653422</v>
      </c>
      <c r="G58" s="42">
        <f t="shared" si="8"/>
        <v>12897657</v>
      </c>
    </row>
    <row r="59" spans="1:7" x14ac:dyDescent="0.25">
      <c r="A59" s="42" t="str">
        <f t="shared" si="3"/>
        <v>SANTA CRUZ DE TENERIFE</v>
      </c>
      <c r="B59" s="41">
        <f t="shared" si="4"/>
        <v>206030938</v>
      </c>
      <c r="C59" s="41">
        <f t="shared" si="5"/>
        <v>182979483</v>
      </c>
      <c r="D59" s="41">
        <f t="shared" si="6"/>
        <v>3</v>
      </c>
      <c r="E59" s="42" t="str">
        <f t="shared" si="2"/>
        <v>ALICANTE</v>
      </c>
      <c r="F59" s="42">
        <f t="shared" si="9"/>
        <v>12131152</v>
      </c>
      <c r="G59" s="42">
        <f t="shared" si="8"/>
        <v>14095052</v>
      </c>
    </row>
    <row r="60" spans="1:7" x14ac:dyDescent="0.25">
      <c r="A60" s="42" t="str">
        <f t="shared" si="3"/>
        <v>SANTANDER</v>
      </c>
      <c r="B60" s="41">
        <f t="shared" si="4"/>
        <v>21274151</v>
      </c>
      <c r="C60" s="41">
        <f t="shared" si="5"/>
        <v>16611147</v>
      </c>
      <c r="D60" s="41">
        <f t="shared" si="6"/>
        <v>16</v>
      </c>
      <c r="E60" s="42" t="str">
        <f t="shared" si="2"/>
        <v>PASAIA</v>
      </c>
      <c r="F60" s="42">
        <f t="shared" si="9"/>
        <v>6528902</v>
      </c>
      <c r="G60" s="42">
        <f t="shared" si="8"/>
        <v>5874990</v>
      </c>
    </row>
    <row r="61" spans="1:7" x14ac:dyDescent="0.25">
      <c r="A61" s="42" t="str">
        <f t="shared" si="3"/>
        <v>SEVILLA</v>
      </c>
      <c r="B61" s="41">
        <f t="shared" si="4"/>
        <v>5318795</v>
      </c>
      <c r="C61" s="41">
        <f t="shared" si="5"/>
        <v>5503504</v>
      </c>
      <c r="D61" s="41">
        <f t="shared" si="6"/>
        <v>24</v>
      </c>
      <c r="E61" s="42" t="str">
        <f t="shared" si="2"/>
        <v>SEVILLA</v>
      </c>
      <c r="F61" s="42">
        <f t="shared" si="9"/>
        <v>5318795</v>
      </c>
      <c r="G61" s="42">
        <f t="shared" si="8"/>
        <v>5503504</v>
      </c>
    </row>
    <row r="62" spans="1:7" x14ac:dyDescent="0.25">
      <c r="A62" s="42" t="str">
        <f t="shared" si="3"/>
        <v>TARRAGONA</v>
      </c>
      <c r="B62" s="41">
        <f t="shared" si="4"/>
        <v>45270079</v>
      </c>
      <c r="C62" s="41">
        <f t="shared" si="5"/>
        <v>43183219</v>
      </c>
      <c r="D62" s="41">
        <f t="shared" si="6"/>
        <v>8</v>
      </c>
      <c r="E62" s="42" t="str">
        <f t="shared" si="2"/>
        <v>AVILES</v>
      </c>
      <c r="F62" s="42">
        <f t="shared" si="9"/>
        <v>4672642</v>
      </c>
      <c r="G62" s="42">
        <f t="shared" si="8"/>
        <v>4345449</v>
      </c>
    </row>
    <row r="63" spans="1:7" x14ac:dyDescent="0.25">
      <c r="A63" s="42" t="str">
        <f t="shared" si="3"/>
        <v>VALENCIA</v>
      </c>
      <c r="B63" s="41">
        <f t="shared" si="4"/>
        <v>190423071</v>
      </c>
      <c r="C63" s="41">
        <f t="shared" si="5"/>
        <v>177481599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3776061</v>
      </c>
      <c r="G63" s="42">
        <f t="shared" si="8"/>
        <v>3719515</v>
      </c>
    </row>
    <row r="64" spans="1:7" x14ac:dyDescent="0.25">
      <c r="A64" s="42" t="str">
        <f t="shared" si="3"/>
        <v>VIGO</v>
      </c>
      <c r="B64" s="41">
        <f t="shared" si="4"/>
        <v>33043783</v>
      </c>
      <c r="C64" s="41">
        <f t="shared" si="5"/>
        <v>32596655</v>
      </c>
      <c r="D64" s="41">
        <f t="shared" si="6"/>
        <v>11</v>
      </c>
      <c r="E64" s="42" t="str">
        <f t="shared" si="2"/>
        <v>MOTRIL</v>
      </c>
      <c r="F64" s="42">
        <f t="shared" si="9"/>
        <v>2985274</v>
      </c>
      <c r="G64" s="42">
        <f t="shared" si="8"/>
        <v>2720258</v>
      </c>
    </row>
    <row r="65" spans="1:7" x14ac:dyDescent="0.25">
      <c r="A65" s="42" t="str">
        <f t="shared" si="3"/>
        <v>VILAGARCIA</v>
      </c>
      <c r="B65" s="41">
        <f t="shared" si="4"/>
        <v>1211731</v>
      </c>
      <c r="C65" s="41">
        <f t="shared" si="5"/>
        <v>1703866</v>
      </c>
      <c r="D65" s="41">
        <f t="shared" si="6"/>
        <v>28</v>
      </c>
      <c r="E65" s="42" t="str">
        <f t="shared" si="2"/>
        <v>VILAGARCIA</v>
      </c>
      <c r="F65" s="42">
        <f t="shared" si="9"/>
        <v>1211731</v>
      </c>
      <c r="G65" s="42">
        <f t="shared" si="8"/>
        <v>1703866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2009</v>
      </c>
      <c r="C6" s="7">
        <f>'Resumen general'!E7</f>
        <v>2010</v>
      </c>
      <c r="D6" s="7">
        <f>'Resumen general'!F7</f>
        <v>2009</v>
      </c>
      <c r="E6" s="7">
        <f>'Resumen general'!G7</f>
        <v>2010</v>
      </c>
      <c r="F6" s="7" t="s">
        <v>43</v>
      </c>
    </row>
    <row r="7" spans="1:12" x14ac:dyDescent="0.25">
      <c r="A7" s="8" t="s">
        <v>44</v>
      </c>
      <c r="B7" s="9">
        <v>4</v>
      </c>
      <c r="C7" s="9">
        <v>5</v>
      </c>
      <c r="D7" s="9">
        <v>58</v>
      </c>
      <c r="E7" s="9">
        <v>62</v>
      </c>
      <c r="F7" s="10">
        <f>((E7*100)/D7)-100</f>
        <v>6.8965517241379359</v>
      </c>
      <c r="G7" s="1"/>
      <c r="H7" s="1"/>
      <c r="I7" s="1"/>
    </row>
    <row r="8" spans="1:12" x14ac:dyDescent="0.25">
      <c r="A8" s="11" t="s">
        <v>45</v>
      </c>
      <c r="B8" s="12">
        <v>5</v>
      </c>
      <c r="C8" s="12">
        <v>3</v>
      </c>
      <c r="D8" s="12">
        <v>61</v>
      </c>
      <c r="E8" s="12">
        <v>47</v>
      </c>
      <c r="F8" s="13">
        <f t="shared" ref="F8:F35" si="0">((E8*100)/D8)-100</f>
        <v>-22.950819672131146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1</v>
      </c>
      <c r="D9" s="9">
        <v>55</v>
      </c>
      <c r="E9" s="9">
        <v>50</v>
      </c>
      <c r="F9" s="10">
        <f t="shared" si="0"/>
        <v>-9.0909090909090935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7</v>
      </c>
      <c r="C12" s="12">
        <v>8</v>
      </c>
      <c r="D12" s="12">
        <v>225</v>
      </c>
      <c r="E12" s="12">
        <v>298</v>
      </c>
      <c r="F12" s="13">
        <f t="shared" si="0"/>
        <v>32.444444444444457</v>
      </c>
      <c r="G12" s="1"/>
      <c r="H12" s="1"/>
      <c r="I12" s="1"/>
    </row>
    <row r="13" spans="1:12" x14ac:dyDescent="0.25">
      <c r="A13" s="8" t="s">
        <v>50</v>
      </c>
      <c r="B13" s="9">
        <v>3</v>
      </c>
      <c r="C13" s="9">
        <v>10</v>
      </c>
      <c r="D13" s="9">
        <v>641</v>
      </c>
      <c r="E13" s="9">
        <v>724</v>
      </c>
      <c r="F13" s="10">
        <f t="shared" si="0"/>
        <v>12.948517940717622</v>
      </c>
      <c r="G13" s="1"/>
      <c r="H13" s="1"/>
      <c r="I13" s="1"/>
    </row>
    <row r="14" spans="1:12" x14ac:dyDescent="0.25">
      <c r="A14" s="11" t="s">
        <v>51</v>
      </c>
      <c r="B14" s="12">
        <v>28</v>
      </c>
      <c r="C14" s="12">
        <v>29</v>
      </c>
      <c r="D14" s="12">
        <v>796</v>
      </c>
      <c r="E14" s="12">
        <v>850</v>
      </c>
      <c r="F14" s="13">
        <f t="shared" si="0"/>
        <v>6.78391959798995</v>
      </c>
      <c r="G14" s="1"/>
      <c r="H14" s="1"/>
      <c r="I14" s="1"/>
    </row>
    <row r="15" spans="1:12" x14ac:dyDescent="0.25">
      <c r="A15" s="8" t="s">
        <v>52</v>
      </c>
      <c r="B15" s="9">
        <v>1</v>
      </c>
      <c r="C15" s="9">
        <v>0</v>
      </c>
      <c r="D15" s="9">
        <v>30</v>
      </c>
      <c r="E15" s="9">
        <v>33</v>
      </c>
      <c r="F15" s="10">
        <f t="shared" si="0"/>
        <v>10</v>
      </c>
      <c r="G15" s="1"/>
      <c r="H15" s="1"/>
      <c r="I15" s="1"/>
    </row>
    <row r="16" spans="1:12" x14ac:dyDescent="0.25">
      <c r="A16" s="11" t="s">
        <v>53</v>
      </c>
      <c r="B16" s="12">
        <v>2</v>
      </c>
      <c r="C16" s="12">
        <v>3</v>
      </c>
      <c r="D16" s="12">
        <v>49</v>
      </c>
      <c r="E16" s="12">
        <v>77</v>
      </c>
      <c r="F16" s="13">
        <f t="shared" si="0"/>
        <v>57.142857142857139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1</v>
      </c>
      <c r="C18" s="12">
        <v>2</v>
      </c>
      <c r="D18" s="12">
        <v>10</v>
      </c>
      <c r="E18" s="12">
        <v>8</v>
      </c>
      <c r="F18" s="13">
        <f t="shared" si="0"/>
        <v>-20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3</v>
      </c>
      <c r="E19" s="9">
        <v>3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7</v>
      </c>
      <c r="E20" s="12">
        <v>9</v>
      </c>
      <c r="F20" s="13">
        <f t="shared" si="0"/>
        <v>28.571428571428584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2</v>
      </c>
      <c r="E21" s="9">
        <v>0</v>
      </c>
      <c r="F21" s="18">
        <f t="shared" si="0"/>
        <v>-100</v>
      </c>
      <c r="G21" s="1"/>
      <c r="H21" s="1"/>
      <c r="I21" s="1"/>
    </row>
    <row r="22" spans="1:9" x14ac:dyDescent="0.25">
      <c r="A22" s="11" t="s">
        <v>59</v>
      </c>
      <c r="B22" s="12">
        <v>49</v>
      </c>
      <c r="C22" s="12">
        <v>71</v>
      </c>
      <c r="D22" s="12">
        <v>381</v>
      </c>
      <c r="E22" s="12">
        <v>379</v>
      </c>
      <c r="F22" s="13">
        <f t="shared" si="0"/>
        <v>-0.52493438320209407</v>
      </c>
      <c r="G22" s="1"/>
      <c r="H22" s="1"/>
      <c r="I22" s="1"/>
    </row>
    <row r="23" spans="1:9" x14ac:dyDescent="0.25">
      <c r="A23" s="8" t="s">
        <v>60</v>
      </c>
      <c r="B23" s="9">
        <v>23</v>
      </c>
      <c r="C23" s="9">
        <v>17</v>
      </c>
      <c r="D23" s="9">
        <v>302</v>
      </c>
      <c r="E23" s="9">
        <v>322</v>
      </c>
      <c r="F23" s="10">
        <f t="shared" si="0"/>
        <v>6.6225165562913872</v>
      </c>
      <c r="G23" s="1"/>
      <c r="H23" s="1"/>
      <c r="I23" s="1"/>
    </row>
    <row r="24" spans="1:9" x14ac:dyDescent="0.25">
      <c r="A24" s="11" t="s">
        <v>61</v>
      </c>
      <c r="B24" s="12">
        <v>1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0</v>
      </c>
      <c r="E25" s="9">
        <v>5</v>
      </c>
      <c r="F25" s="10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17</v>
      </c>
      <c r="E26" s="12">
        <v>17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58</v>
      </c>
      <c r="C28" s="12">
        <v>67</v>
      </c>
      <c r="D28" s="12">
        <v>352</v>
      </c>
      <c r="E28" s="12">
        <v>387</v>
      </c>
      <c r="F28" s="13">
        <f t="shared" si="0"/>
        <v>9.943181818181813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8</v>
      </c>
      <c r="E29" s="9">
        <v>8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67</v>
      </c>
      <c r="B30" s="12">
        <v>1</v>
      </c>
      <c r="C30" s="12">
        <v>0</v>
      </c>
      <c r="D30" s="12">
        <v>99</v>
      </c>
      <c r="E30" s="12">
        <v>48</v>
      </c>
      <c r="F30" s="13">
        <f t="shared" si="0"/>
        <v>-51.515151515151516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11</v>
      </c>
      <c r="E31" s="9">
        <v>2</v>
      </c>
      <c r="F31" s="10">
        <f t="shared" si="0"/>
        <v>-81.818181818181813</v>
      </c>
      <c r="G31" s="1"/>
      <c r="H31" s="1"/>
      <c r="I31" s="1"/>
    </row>
    <row r="32" spans="1:9" x14ac:dyDescent="0.25">
      <c r="A32" s="11" t="s">
        <v>69</v>
      </c>
      <c r="B32" s="12">
        <v>6</v>
      </c>
      <c r="C32" s="12">
        <v>4</v>
      </c>
      <c r="D32" s="12">
        <v>143</v>
      </c>
      <c r="E32" s="12">
        <v>157</v>
      </c>
      <c r="F32" s="13">
        <f t="shared" si="0"/>
        <v>9.7902097902097864</v>
      </c>
      <c r="G32" s="1"/>
      <c r="H32" s="1"/>
      <c r="I32" s="1"/>
    </row>
    <row r="33" spans="1:9" x14ac:dyDescent="0.25">
      <c r="A33" s="8" t="s">
        <v>70</v>
      </c>
      <c r="B33" s="9">
        <v>4</v>
      </c>
      <c r="C33" s="9">
        <v>5</v>
      </c>
      <c r="D33" s="9">
        <v>102</v>
      </c>
      <c r="E33" s="9">
        <v>114</v>
      </c>
      <c r="F33" s="10">
        <f t="shared" si="0"/>
        <v>11.764705882352942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</v>
      </c>
      <c r="D34" s="12">
        <v>14</v>
      </c>
      <c r="E34" s="12">
        <v>14</v>
      </c>
      <c r="F34" s="13">
        <f t="shared" si="0"/>
        <v>0</v>
      </c>
      <c r="G34" s="1"/>
      <c r="H34" s="1"/>
      <c r="I34" s="1"/>
    </row>
    <row r="35" spans="1:9" x14ac:dyDescent="0.25">
      <c r="A35" s="14" t="s">
        <v>72</v>
      </c>
      <c r="B35" s="15">
        <f>SUM(B7:B34)</f>
        <v>197</v>
      </c>
      <c r="C35" s="15">
        <f t="shared" ref="C35:E35" si="1">SUM(C7:C34)</f>
        <v>226</v>
      </c>
      <c r="D35" s="15">
        <f t="shared" si="1"/>
        <v>3367</v>
      </c>
      <c r="E35" s="15">
        <f t="shared" si="1"/>
        <v>3616</v>
      </c>
      <c r="F35" s="16">
        <f t="shared" si="0"/>
        <v>7.3953073953073982</v>
      </c>
      <c r="G35" s="1"/>
      <c r="H35" s="1"/>
      <c r="I35" s="1"/>
    </row>
    <row r="37" spans="1:9" x14ac:dyDescent="0.25">
      <c r="A37" s="42"/>
      <c r="B37" s="42">
        <f>E6</f>
        <v>2010</v>
      </c>
      <c r="C37" s="42">
        <f>D6</f>
        <v>2009</v>
      </c>
      <c r="D37" s="42"/>
      <c r="E37" s="42"/>
      <c r="F37" s="42">
        <f>B37</f>
        <v>2010</v>
      </c>
      <c r="G37" s="42">
        <f>C37</f>
        <v>2009</v>
      </c>
    </row>
    <row r="38" spans="1:9" x14ac:dyDescent="0.25">
      <c r="A38" s="42" t="str">
        <f>A7</f>
        <v>A CORUÑA</v>
      </c>
      <c r="B38" s="41">
        <f>E7</f>
        <v>62</v>
      </c>
      <c r="C38" s="41">
        <f>D7</f>
        <v>58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850</v>
      </c>
      <c r="G38" s="42">
        <f>LOOKUP(E38,$A$38:$A$65,$C$38:$C$65)</f>
        <v>796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</v>
      </c>
      <c r="C39" s="41">
        <f t="shared" ref="C39:C65" si="5">D8</f>
        <v>61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724</v>
      </c>
      <c r="G39" s="42">
        <f t="shared" ref="G39:G65" si="8">LOOKUP(E39,$A$38:$A$65,$C$38:$C$65)</f>
        <v>641</v>
      </c>
    </row>
    <row r="40" spans="1:9" x14ac:dyDescent="0.25">
      <c r="A40" s="42" t="str">
        <f t="shared" si="3"/>
        <v>ALMERIA</v>
      </c>
      <c r="B40" s="41">
        <f t="shared" si="4"/>
        <v>50</v>
      </c>
      <c r="C40" s="41">
        <f t="shared" si="5"/>
        <v>55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387</v>
      </c>
      <c r="G40" s="42">
        <f t="shared" si="8"/>
        <v>352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379</v>
      </c>
      <c r="G41" s="42">
        <f t="shared" si="8"/>
        <v>381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322</v>
      </c>
      <c r="G42" s="42">
        <f t="shared" si="8"/>
        <v>302</v>
      </c>
    </row>
    <row r="43" spans="1:9" x14ac:dyDescent="0.25">
      <c r="A43" s="42" t="str">
        <f t="shared" si="3"/>
        <v>BAHIA DE CADIZ</v>
      </c>
      <c r="B43" s="41">
        <f t="shared" si="4"/>
        <v>298</v>
      </c>
      <c r="C43" s="41">
        <f t="shared" si="5"/>
        <v>225</v>
      </c>
      <c r="D43" s="41">
        <f t="shared" si="6"/>
        <v>6</v>
      </c>
      <c r="E43" s="42" t="str">
        <f t="shared" si="2"/>
        <v>BAHIA DE CADIZ</v>
      </c>
      <c r="F43" s="42">
        <f t="shared" si="7"/>
        <v>298</v>
      </c>
      <c r="G43" s="42">
        <f t="shared" si="8"/>
        <v>225</v>
      </c>
    </row>
    <row r="44" spans="1:9" x14ac:dyDescent="0.25">
      <c r="A44" s="42" t="str">
        <f t="shared" si="3"/>
        <v>BALEARES</v>
      </c>
      <c r="B44" s="41">
        <f t="shared" si="4"/>
        <v>724</v>
      </c>
      <c r="C44" s="41">
        <f t="shared" si="5"/>
        <v>641</v>
      </c>
      <c r="D44" s="41">
        <f t="shared" si="6"/>
        <v>2</v>
      </c>
      <c r="E44" s="42" t="str">
        <f t="shared" si="2"/>
        <v>VALENCIA</v>
      </c>
      <c r="F44" s="42">
        <f t="shared" si="7"/>
        <v>157</v>
      </c>
      <c r="G44" s="42">
        <f t="shared" si="8"/>
        <v>143</v>
      </c>
    </row>
    <row r="45" spans="1:9" x14ac:dyDescent="0.25">
      <c r="A45" s="42" t="str">
        <f t="shared" si="3"/>
        <v>BARCELONA</v>
      </c>
      <c r="B45" s="41">
        <f t="shared" si="4"/>
        <v>850</v>
      </c>
      <c r="C45" s="41">
        <f t="shared" si="5"/>
        <v>796</v>
      </c>
      <c r="D45" s="41">
        <f t="shared" si="6"/>
        <v>1</v>
      </c>
      <c r="E45" s="42" t="str">
        <f t="shared" si="2"/>
        <v>VIGO</v>
      </c>
      <c r="F45" s="42">
        <f t="shared" si="7"/>
        <v>114</v>
      </c>
      <c r="G45" s="42">
        <f t="shared" si="8"/>
        <v>102</v>
      </c>
    </row>
    <row r="46" spans="1:9" x14ac:dyDescent="0.25">
      <c r="A46" s="42" t="str">
        <f t="shared" si="3"/>
        <v>BILBAO</v>
      </c>
      <c r="B46" s="41">
        <f t="shared" si="4"/>
        <v>33</v>
      </c>
      <c r="C46" s="41">
        <f t="shared" si="5"/>
        <v>30</v>
      </c>
      <c r="D46" s="41">
        <f t="shared" si="6"/>
        <v>14</v>
      </c>
      <c r="E46" s="42" t="str">
        <f t="shared" si="2"/>
        <v>CARTAGENA</v>
      </c>
      <c r="F46" s="42">
        <f t="shared" si="7"/>
        <v>77</v>
      </c>
      <c r="G46" s="42">
        <f t="shared" si="8"/>
        <v>49</v>
      </c>
    </row>
    <row r="47" spans="1:9" x14ac:dyDescent="0.25">
      <c r="A47" s="42" t="str">
        <f t="shared" si="3"/>
        <v>CARTAGENA</v>
      </c>
      <c r="B47" s="41">
        <f t="shared" si="4"/>
        <v>77</v>
      </c>
      <c r="C47" s="41">
        <f t="shared" si="5"/>
        <v>49</v>
      </c>
      <c r="D47" s="41">
        <f t="shared" si="6"/>
        <v>9</v>
      </c>
      <c r="E47" s="42" t="str">
        <f t="shared" si="2"/>
        <v>A CORUÑA</v>
      </c>
      <c r="F47" s="42">
        <f t="shared" si="7"/>
        <v>62</v>
      </c>
      <c r="G47" s="42">
        <f t="shared" si="8"/>
        <v>58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0</v>
      </c>
      <c r="D48" s="41">
        <f t="shared" si="6"/>
        <v>23</v>
      </c>
      <c r="E48" s="42" t="str">
        <f t="shared" si="2"/>
        <v>ALMERIA</v>
      </c>
      <c r="F48" s="42">
        <f t="shared" si="7"/>
        <v>50</v>
      </c>
      <c r="G48" s="42">
        <f t="shared" si="8"/>
        <v>55</v>
      </c>
    </row>
    <row r="49" spans="1:7" x14ac:dyDescent="0.25">
      <c r="A49" s="42" t="str">
        <f t="shared" si="3"/>
        <v>CEUTA</v>
      </c>
      <c r="B49" s="41">
        <f t="shared" si="4"/>
        <v>8</v>
      </c>
      <c r="C49" s="41">
        <f t="shared" si="5"/>
        <v>10</v>
      </c>
      <c r="D49" s="41">
        <f t="shared" si="6"/>
        <v>19</v>
      </c>
      <c r="E49" s="42" t="str">
        <f t="shared" si="2"/>
        <v>SEVILLA</v>
      </c>
      <c r="F49" s="42">
        <f t="shared" si="7"/>
        <v>48</v>
      </c>
      <c r="G49" s="42">
        <f t="shared" si="8"/>
        <v>99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3</v>
      </c>
      <c r="D50" s="41">
        <f t="shared" si="6"/>
        <v>21</v>
      </c>
      <c r="E50" s="42" t="str">
        <f t="shared" si="2"/>
        <v>ALICANTE</v>
      </c>
      <c r="F50" s="42">
        <f t="shared" si="7"/>
        <v>47</v>
      </c>
      <c r="G50" s="42">
        <f t="shared" si="8"/>
        <v>61</v>
      </c>
    </row>
    <row r="51" spans="1:7" x14ac:dyDescent="0.25">
      <c r="A51" s="42" t="str">
        <f t="shared" si="3"/>
        <v>GIJON</v>
      </c>
      <c r="B51" s="41">
        <f t="shared" si="4"/>
        <v>9</v>
      </c>
      <c r="C51" s="41">
        <f t="shared" si="5"/>
        <v>7</v>
      </c>
      <c r="D51" s="41">
        <f t="shared" si="6"/>
        <v>17</v>
      </c>
      <c r="E51" s="42" t="str">
        <f t="shared" si="2"/>
        <v>BILBAO</v>
      </c>
      <c r="F51" s="42">
        <f t="shared" si="7"/>
        <v>33</v>
      </c>
      <c r="G51" s="42">
        <f t="shared" si="8"/>
        <v>30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2</v>
      </c>
      <c r="D52" s="41">
        <f t="shared" si="6"/>
        <v>28</v>
      </c>
      <c r="E52" s="42" t="str">
        <f t="shared" si="2"/>
        <v>MOTRIL</v>
      </c>
      <c r="F52" s="42">
        <f t="shared" si="7"/>
        <v>17</v>
      </c>
      <c r="G52" s="42">
        <f t="shared" si="8"/>
        <v>17</v>
      </c>
    </row>
    <row r="53" spans="1:7" x14ac:dyDescent="0.25">
      <c r="A53" s="42" t="str">
        <f t="shared" si="3"/>
        <v>LAS PALMAS</v>
      </c>
      <c r="B53" s="41">
        <f t="shared" si="4"/>
        <v>379</v>
      </c>
      <c r="C53" s="41">
        <f t="shared" si="5"/>
        <v>381</v>
      </c>
      <c r="D53" s="41">
        <f t="shared" si="6"/>
        <v>4</v>
      </c>
      <c r="E53" s="42" t="str">
        <f t="shared" si="2"/>
        <v>VILAGARCIA</v>
      </c>
      <c r="F53" s="42">
        <f t="shared" si="7"/>
        <v>14</v>
      </c>
      <c r="G53" s="42">
        <f t="shared" si="8"/>
        <v>14</v>
      </c>
    </row>
    <row r="54" spans="1:7" x14ac:dyDescent="0.25">
      <c r="A54" s="42" t="str">
        <f t="shared" si="3"/>
        <v>MALAGA</v>
      </c>
      <c r="B54" s="41">
        <f t="shared" si="4"/>
        <v>322</v>
      </c>
      <c r="C54" s="41">
        <f t="shared" si="5"/>
        <v>302</v>
      </c>
      <c r="D54" s="41">
        <f t="shared" si="6"/>
        <v>5</v>
      </c>
      <c r="E54" s="42" t="str">
        <f t="shared" si="2"/>
        <v>GIJON</v>
      </c>
      <c r="F54" s="42">
        <f t="shared" si="7"/>
        <v>9</v>
      </c>
      <c r="G54" s="42">
        <f t="shared" si="8"/>
        <v>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5</v>
      </c>
      <c r="C56" s="41">
        <f t="shared" si="5"/>
        <v>0</v>
      </c>
      <c r="D56" s="41">
        <f t="shared" si="6"/>
        <v>20</v>
      </c>
      <c r="E56" s="42" t="str">
        <f t="shared" si="2"/>
        <v>CEUTA</v>
      </c>
      <c r="F56" s="42">
        <f t="shared" si="9"/>
        <v>8</v>
      </c>
      <c r="G56" s="42">
        <f t="shared" si="8"/>
        <v>10</v>
      </c>
    </row>
    <row r="57" spans="1:7" x14ac:dyDescent="0.25">
      <c r="A57" s="42" t="str">
        <f t="shared" si="3"/>
        <v>MOTRIL</v>
      </c>
      <c r="B57" s="41">
        <f t="shared" si="4"/>
        <v>17</v>
      </c>
      <c r="C57" s="41">
        <f t="shared" si="5"/>
        <v>17</v>
      </c>
      <c r="D57" s="41">
        <f t="shared" si="6"/>
        <v>15</v>
      </c>
      <c r="E57" s="42" t="str">
        <f t="shared" si="2"/>
        <v>MELILLA</v>
      </c>
      <c r="F57" s="42">
        <f t="shared" si="9"/>
        <v>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387</v>
      </c>
      <c r="C59" s="41">
        <f t="shared" si="5"/>
        <v>352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8</v>
      </c>
      <c r="D60" s="41">
        <f t="shared" si="6"/>
        <v>19</v>
      </c>
      <c r="E60" s="42" t="str">
        <f t="shared" si="2"/>
        <v>CASTELLON</v>
      </c>
      <c r="F60" s="42">
        <f t="shared" si="9"/>
        <v>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48</v>
      </c>
      <c r="C61" s="41">
        <f t="shared" si="5"/>
        <v>99</v>
      </c>
      <c r="D61" s="41">
        <f t="shared" si="6"/>
        <v>12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11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157</v>
      </c>
      <c r="C63" s="41">
        <f t="shared" si="5"/>
        <v>143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114</v>
      </c>
      <c r="C64" s="41">
        <f t="shared" si="5"/>
        <v>102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</v>
      </c>
      <c r="C65" s="41">
        <f t="shared" si="5"/>
        <v>14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5</A_x00f1_o>
  </documentManagement>
</p:properties>
</file>

<file path=customXml/itemProps1.xml><?xml version="1.0" encoding="utf-8"?>
<ds:datastoreItem xmlns:ds="http://schemas.openxmlformats.org/officeDocument/2006/customXml" ds:itemID="{7D6DDD60-786C-49B0-801E-D2796763034D}"/>
</file>

<file path=customXml/itemProps2.xml><?xml version="1.0" encoding="utf-8"?>
<ds:datastoreItem xmlns:ds="http://schemas.openxmlformats.org/officeDocument/2006/customXml" ds:itemID="{71773508-89F8-42D2-A8B4-C2E7DF24D202}"/>
</file>

<file path=customXml/itemProps3.xml><?xml version="1.0" encoding="utf-8"?>
<ds:datastoreItem xmlns:ds="http://schemas.openxmlformats.org/officeDocument/2006/customXml" ds:itemID="{9D17BE84-1325-41D1-AE02-043D2FA6D9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2017-09-25T11:32:48Z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